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 defaultThemeVersion="124226"/>
  <xr:revisionPtr revIDLastSave="0" documentId="13_ncr:1_{006B1BBA-9E29-4B8E-B3AA-152C8C053E7D}" xr6:coauthVersionLast="47" xr6:coauthVersionMax="47" xr10:uidLastSave="{00000000-0000-0000-0000-000000000000}"/>
  <bookViews>
    <workbookView xWindow="-108" yWindow="-108" windowWidth="23256" windowHeight="12576" tabRatio="839" firstSheet="6" activeTab="4" xr2:uid="{00000000-000D-0000-FFFF-FFFF00000000}"/>
  </bookViews>
  <sheets>
    <sheet name="ФОРМА" sheetId="116" r:id="rId1"/>
    <sheet name="ПОДПИСИ" sheetId="115" r:id="rId2"/>
    <sheet name="АКТЫ скрытых работ" sheetId="117" r:id="rId3"/>
    <sheet name="Форма 1" sheetId="254" r:id="rId4"/>
    <sheet name="Форма 2" sheetId="1" r:id="rId5"/>
    <sheet name="Форма 3" sheetId="6" r:id="rId6"/>
    <sheet name="Форма 4" sheetId="268" r:id="rId7"/>
    <sheet name="Форма 5_Обор." sheetId="11" r:id="rId8"/>
    <sheet name="Форма 5_Мат." sheetId="153" r:id="rId9"/>
    <sheet name="Форма 6б" sheetId="269" r:id="rId10"/>
    <sheet name="Форма 8" sheetId="270" r:id="rId11"/>
    <sheet name="Ведомость к Ф-8" sheetId="144" r:id="rId12"/>
    <sheet name="Форма 24_ТП" sheetId="171" r:id="rId13"/>
    <sheet name="Акт проверка швов КТП" sheetId="231" r:id="rId14"/>
    <sheet name="Акт защитного покрытия КТП" sheetId="235" r:id="rId15"/>
    <sheet name="АГРО ТП" sheetId="210" r:id="rId16"/>
    <sheet name="АРОК ТП" sheetId="214" r:id="rId17"/>
    <sheet name="АОСР 21" sheetId="290" r:id="rId18"/>
    <sheet name="АОСР 23" sheetId="292" r:id="rId19"/>
    <sheet name="АОСР 24" sheetId="293" r:id="rId20"/>
    <sheet name="АОСР 25" sheetId="294" r:id="rId21"/>
    <sheet name="АОСР 26" sheetId="295" r:id="rId22"/>
    <sheet name="АОСР 27" sheetId="296" r:id="rId23"/>
    <sheet name="АОСР 28" sheetId="297" r:id="rId24"/>
    <sheet name="АОСР 29" sheetId="298" r:id="rId25"/>
    <sheet name="Тит." sheetId="100" r:id="rId26"/>
    <sheet name="Акт дем.оборуд" sheetId="143" r:id="rId27"/>
    <sheet name="Форма 6" sheetId="154" r:id="rId28"/>
    <sheet name="Форма 6а" sheetId="133" r:id="rId29"/>
    <sheet name="АКТ болт соед" sheetId="145" r:id="rId30"/>
    <sheet name="Форма 22_ВЛЗ-10кВ" sheetId="135" r:id="rId31"/>
    <sheet name="Форма 22_ВЛИ-0,4кВ" sheetId="200" r:id="rId32"/>
    <sheet name="Форма 23_дор._01" sheetId="139" r:id="rId33"/>
    <sheet name="Форма 24_ВЛЗ-10кВ" sheetId="136" r:id="rId34"/>
    <sheet name="Форма 24_ВЛИ-0,4кВ" sheetId="202" r:id="rId35"/>
    <sheet name="Форма 11" sheetId="114" r:id="rId36"/>
    <sheet name="Форма 14а" sheetId="110" r:id="rId37"/>
    <sheet name="Форма 15" sheetId="109" r:id="rId38"/>
    <sheet name="Форма 17" sheetId="112" r:id="rId39"/>
    <sheet name="Форма 18" sheetId="113" r:id="rId40"/>
    <sheet name="Форма 19" sheetId="111" r:id="rId41"/>
    <sheet name="ОГРАС" sheetId="267" r:id="rId42"/>
    <sheet name="Акт внеш осмотра ЛР" sheetId="148" r:id="rId43"/>
    <sheet name="Акт внеш осмотра ОПН" sheetId="149" r:id="rId44"/>
    <sheet name="Акт проверка швов ВЛ-10кВ" sheetId="225" r:id="rId45"/>
    <sheet name="Акт проверка швов ВЛ-0,4кВ" sheetId="227" r:id="rId46"/>
    <sheet name="Акт защитного покрытия ВЛ-10кВ" sheetId="226" r:id="rId47"/>
    <sheet name="Акт защитного покрытия ВЛ-0,4кВ" sheetId="232" r:id="rId48"/>
    <sheet name="Акт про знаки 10кВ" sheetId="236" r:id="rId49"/>
    <sheet name="Акт про знаки 0,4" sheetId="228" r:id="rId50"/>
    <sheet name="Акт внеш осмотра провода_01" sheetId="150" r:id="rId51"/>
    <sheet name="Акт внеш осмотра провода_02" sheetId="175" r:id="rId52"/>
    <sheet name="Акт расчистки" sheetId="264" r:id="rId53"/>
    <sheet name="АКТ приемки участка ВЛ" sheetId="266" r:id="rId54"/>
    <sheet name="АГРО КЛ-10кВ" sheetId="208" r:id="rId55"/>
    <sheet name="АГРО ВЛЗ-10 кВ" sheetId="209" r:id="rId56"/>
    <sheet name="АГРО КЛ-0,4кВ" sheetId="258" r:id="rId57"/>
    <sheet name="АГРО ВЛИ-0,4 кВ" sheetId="211" r:id="rId58"/>
    <sheet name="АРОК КЛ-10кВ" sheetId="212" r:id="rId59"/>
    <sheet name="АРОК ВЛЗ-10 кВ" sheetId="213" r:id="rId60"/>
    <sheet name="АРОК КЛ-0,4кВ" sheetId="259" r:id="rId61"/>
    <sheet name="АРОК ВЛИ-0,4 кВ" sheetId="215" r:id="rId62"/>
    <sheet name="Лист1" sheetId="308" r:id="rId63"/>
    <sheet name="АОСР 22" sheetId="291" r:id="rId64"/>
    <sheet name="АОСР 1" sheetId="205" r:id="rId65"/>
    <sheet name="АОСР 2" sheetId="271" r:id="rId66"/>
    <sheet name="АОСР 3" sheetId="272" r:id="rId67"/>
    <sheet name="АОСР 4" sheetId="273" r:id="rId68"/>
    <sheet name="АОСР 5" sheetId="274" r:id="rId69"/>
    <sheet name="АОСР 6" sheetId="275" r:id="rId70"/>
    <sheet name="АОСР 7" sheetId="276" r:id="rId71"/>
    <sheet name="АОСР 8" sheetId="277" r:id="rId72"/>
    <sheet name="АОСР 9" sheetId="278" r:id="rId73"/>
    <sheet name="АОСР 10" sheetId="279" r:id="rId74"/>
    <sheet name="АОСР 11" sheetId="280" r:id="rId75"/>
    <sheet name="АОСР 12" sheetId="281" r:id="rId76"/>
    <sheet name="АОСР 13" sheetId="282" r:id="rId77"/>
    <sheet name="АОСР 14" sheetId="283" r:id="rId78"/>
    <sheet name="АОСР 15" sheetId="284" r:id="rId79"/>
    <sheet name="АОСР 16" sheetId="285" r:id="rId80"/>
    <sheet name="АОСР 17" sheetId="286" r:id="rId81"/>
    <sheet name="АОСР 18" sheetId="287" r:id="rId82"/>
    <sheet name="АОСР 19" sheetId="288" r:id="rId83"/>
    <sheet name="АОСР 20" sheetId="289" r:id="rId84"/>
    <sheet name="АООК 30" sheetId="118" r:id="rId85"/>
    <sheet name="АООК 31" sheetId="302" r:id="rId86"/>
    <sheet name="АООК 32" sheetId="303" r:id="rId87"/>
    <sheet name="АООК 33" sheetId="304" r:id="rId88"/>
    <sheet name="Для ГНБ" sheetId="305" r:id="rId89"/>
    <sheet name="ПБУР 1" sheetId="306" r:id="rId90"/>
    <sheet name="ИППТ 1" sheetId="307" r:id="rId91"/>
  </sheets>
  <definedNames>
    <definedName name="_FilterDatabase" localSheetId="3" hidden="1">'Форма 1'!$A$9:$BP$70</definedName>
    <definedName name="_xlnm._FilterDatabase" localSheetId="26" hidden="1">'Акт дем.оборуд'!#REF!</definedName>
    <definedName name="_xlnm._FilterDatabase" localSheetId="3" hidden="1">'Форма 1'!$A$9:$BP$9</definedName>
    <definedName name="_xlnm._FilterDatabase" localSheetId="8" hidden="1">'Форма 5_Мат.'!#REF!</definedName>
    <definedName name="_xlnm._FilterDatabase" localSheetId="7" hidden="1">'Форма 5_Обор.'!#REF!</definedName>
    <definedName name="dews212" localSheetId="47">#REF!</definedName>
    <definedName name="dews212" localSheetId="14">#REF!</definedName>
    <definedName name="dews212" localSheetId="53">#REF!</definedName>
    <definedName name="dews212" localSheetId="49">#REF!</definedName>
    <definedName name="dews212" localSheetId="48">#REF!</definedName>
    <definedName name="dews212" localSheetId="45">#REF!</definedName>
    <definedName name="dews212" localSheetId="13">#REF!</definedName>
    <definedName name="dews212">#REF!</definedName>
    <definedName name="Excel_BuiltIn_Print_Area_23" localSheetId="47">#REF!</definedName>
    <definedName name="Excel_BuiltIn_Print_Area_23" localSheetId="14">#REF!</definedName>
    <definedName name="Excel_BuiltIn_Print_Area_23" localSheetId="53">#REF!</definedName>
    <definedName name="Excel_BuiltIn_Print_Area_23" localSheetId="49">#REF!</definedName>
    <definedName name="Excel_BuiltIn_Print_Area_23" localSheetId="48">#REF!</definedName>
    <definedName name="Excel_BuiltIn_Print_Area_23" localSheetId="45">#REF!</definedName>
    <definedName name="Excel_BuiltIn_Print_Area_23" localSheetId="13">#REF!</definedName>
    <definedName name="Excel_BuiltIn_Print_Area_23">#REF!</definedName>
    <definedName name="Excel_BuiltIn_Print_Area_24" localSheetId="47">#REF!</definedName>
    <definedName name="Excel_BuiltIn_Print_Area_24" localSheetId="14">#REF!</definedName>
    <definedName name="Excel_BuiltIn_Print_Area_24" localSheetId="53">#REF!</definedName>
    <definedName name="Excel_BuiltIn_Print_Area_24" localSheetId="49">#REF!</definedName>
    <definedName name="Excel_BuiltIn_Print_Area_24" localSheetId="48">#REF!</definedName>
    <definedName name="Excel_BuiltIn_Print_Area_24" localSheetId="45">#REF!</definedName>
    <definedName name="Excel_BuiltIn_Print_Area_24" localSheetId="13">#REF!</definedName>
    <definedName name="Excel_BuiltIn_Print_Area_24">#REF!</definedName>
    <definedName name="Excel_BuiltIn_Print_Area_29" localSheetId="47">#REF!</definedName>
    <definedName name="Excel_BuiltIn_Print_Area_29" localSheetId="14">#REF!</definedName>
    <definedName name="Excel_BuiltIn_Print_Area_29" localSheetId="53">#REF!</definedName>
    <definedName name="Excel_BuiltIn_Print_Area_29" localSheetId="49">#REF!</definedName>
    <definedName name="Excel_BuiltIn_Print_Area_29" localSheetId="48">#REF!</definedName>
    <definedName name="Excel_BuiltIn_Print_Area_29" localSheetId="45">#REF!</definedName>
    <definedName name="Excel_BuiltIn_Print_Area_29" localSheetId="13">#REF!</definedName>
    <definedName name="Excel_BuiltIn_Print_Area_29">#REF!</definedName>
    <definedName name="Print_Area" localSheetId="3">'Форма 1'!$A$1:$BP$70</definedName>
    <definedName name="Print_Titles" localSheetId="3">'Форма 1'!$9:$9</definedName>
    <definedName name="qawdeds12321" localSheetId="47">#REF!</definedName>
    <definedName name="qawdeds12321" localSheetId="14">#REF!</definedName>
    <definedName name="qawdeds12321" localSheetId="53">#REF!</definedName>
    <definedName name="qawdeds12321" localSheetId="49">#REF!</definedName>
    <definedName name="qawdeds12321" localSheetId="48">#REF!</definedName>
    <definedName name="qawdeds12321" localSheetId="45">#REF!</definedName>
    <definedName name="qawdeds12321" localSheetId="13">#REF!</definedName>
    <definedName name="qawdeds12321">#REF!</definedName>
    <definedName name="а" localSheetId="47">#REF!</definedName>
    <definedName name="а" localSheetId="14">#REF!</definedName>
    <definedName name="а" localSheetId="53">#REF!</definedName>
    <definedName name="а" localSheetId="49">#REF!</definedName>
    <definedName name="а" localSheetId="48">#REF!</definedName>
    <definedName name="а" localSheetId="45">#REF!</definedName>
    <definedName name="а" localSheetId="13">#REF!</definedName>
    <definedName name="а">#REF!</definedName>
    <definedName name="А27" localSheetId="47">#REF!</definedName>
    <definedName name="А27" localSheetId="14">#REF!</definedName>
    <definedName name="А27" localSheetId="53">#REF!</definedName>
    <definedName name="А27" localSheetId="49">#REF!</definedName>
    <definedName name="А27" localSheetId="48">#REF!</definedName>
    <definedName name="А27" localSheetId="45">#REF!</definedName>
    <definedName name="А27" localSheetId="13">#REF!</definedName>
    <definedName name="А27">#REF!</definedName>
    <definedName name="авпр45е3" localSheetId="47">#REF!</definedName>
    <definedName name="авпр45е3" localSheetId="14">#REF!</definedName>
    <definedName name="авпр45е3" localSheetId="53">#REF!</definedName>
    <definedName name="авпр45е3" localSheetId="49">#REF!</definedName>
    <definedName name="авпр45е3" localSheetId="48">#REF!</definedName>
    <definedName name="авпр45е3" localSheetId="45">#REF!</definedName>
    <definedName name="авпр45е3" localSheetId="13">#REF!</definedName>
    <definedName name="авпр45е3">#REF!</definedName>
    <definedName name="АОК1" localSheetId="47">#REF!</definedName>
    <definedName name="АОК1" localSheetId="14">#REF!</definedName>
    <definedName name="АОК1" localSheetId="53">#REF!</definedName>
    <definedName name="АОК1" localSheetId="49">#REF!</definedName>
    <definedName name="АОК1" localSheetId="48">#REF!</definedName>
    <definedName name="АОК1" localSheetId="45">#REF!</definedName>
    <definedName name="АОК1" localSheetId="13">#REF!</definedName>
    <definedName name="АОК1">#REF!</definedName>
    <definedName name="АОСР1копия" localSheetId="47">#REF!</definedName>
    <definedName name="АОСР1копия" localSheetId="14">#REF!</definedName>
    <definedName name="АОСР1копия" localSheetId="53">#REF!</definedName>
    <definedName name="АОСР1копия" localSheetId="49">#REF!</definedName>
    <definedName name="АОСР1копия" localSheetId="48">#REF!</definedName>
    <definedName name="АОСР1копия" localSheetId="45">#REF!</definedName>
    <definedName name="АОСР1копия" localSheetId="13">#REF!</definedName>
    <definedName name="АОСР1копия">#REF!</definedName>
    <definedName name="апапап" localSheetId="47">#REF!</definedName>
    <definedName name="апапап" localSheetId="14">#REF!</definedName>
    <definedName name="апапап" localSheetId="53">#REF!</definedName>
    <definedName name="апапап" localSheetId="49">#REF!</definedName>
    <definedName name="апапап" localSheetId="48">#REF!</definedName>
    <definedName name="апапап" localSheetId="45">#REF!</definedName>
    <definedName name="апапап" localSheetId="13">#REF!</definedName>
    <definedName name="апапап">#REF!</definedName>
    <definedName name="АРТ" localSheetId="47">#REF!</definedName>
    <definedName name="АРТ" localSheetId="14">#REF!</definedName>
    <definedName name="АРТ" localSheetId="53">#REF!</definedName>
    <definedName name="АРТ" localSheetId="49">#REF!</definedName>
    <definedName name="АРТ" localSheetId="48">#REF!</definedName>
    <definedName name="АРТ" localSheetId="45">#REF!</definedName>
    <definedName name="АРТ" localSheetId="13">#REF!</definedName>
    <definedName name="АРТ">#REF!</definedName>
    <definedName name="б" localSheetId="47">#REF!</definedName>
    <definedName name="б" localSheetId="14">#REF!</definedName>
    <definedName name="б" localSheetId="53">#REF!</definedName>
    <definedName name="б" localSheetId="49">#REF!</definedName>
    <definedName name="б" localSheetId="48">#REF!</definedName>
    <definedName name="б" localSheetId="45">#REF!</definedName>
    <definedName name="б" localSheetId="13">#REF!</definedName>
    <definedName name="б">#REF!</definedName>
    <definedName name="в" localSheetId="47">#REF!</definedName>
    <definedName name="в" localSheetId="14">#REF!</definedName>
    <definedName name="в" localSheetId="53">#REF!</definedName>
    <definedName name="в" localSheetId="49">#REF!</definedName>
    <definedName name="в" localSheetId="48">#REF!</definedName>
    <definedName name="в" localSheetId="45">#REF!</definedName>
    <definedName name="в" localSheetId="13">#REF!</definedName>
    <definedName name="в">#REF!</definedName>
    <definedName name="ввр" localSheetId="47">#REF!</definedName>
    <definedName name="ввр" localSheetId="14">#REF!</definedName>
    <definedName name="ввр" localSheetId="53">#REF!</definedName>
    <definedName name="ввр" localSheetId="49">#REF!</definedName>
    <definedName name="ввр" localSheetId="48">#REF!</definedName>
    <definedName name="ввр" localSheetId="45">#REF!</definedName>
    <definedName name="ввр" localSheetId="13">#REF!</definedName>
    <definedName name="ввр">#REF!</definedName>
    <definedName name="вкарка44" localSheetId="47">#REF!</definedName>
    <definedName name="вкарка44" localSheetId="14">#REF!</definedName>
    <definedName name="вкарка44" localSheetId="53">#REF!</definedName>
    <definedName name="вкарка44" localSheetId="49">#REF!</definedName>
    <definedName name="вкарка44" localSheetId="48">#REF!</definedName>
    <definedName name="вкарка44" localSheetId="45">#REF!</definedName>
    <definedName name="вкарка44" localSheetId="13">#REF!</definedName>
    <definedName name="вкарка44">#REF!</definedName>
    <definedName name="выв" localSheetId="47">#REF!</definedName>
    <definedName name="выв" localSheetId="14">#REF!</definedName>
    <definedName name="выв" localSheetId="53">#REF!</definedName>
    <definedName name="выв" localSheetId="49">#REF!</definedName>
    <definedName name="выв" localSheetId="48">#REF!</definedName>
    <definedName name="выв" localSheetId="45">#REF!</definedName>
    <definedName name="выв" localSheetId="13">#REF!</definedName>
    <definedName name="выв">#REF!</definedName>
    <definedName name="вякр" localSheetId="47">#REF!</definedName>
    <definedName name="вякр" localSheetId="14">#REF!</definedName>
    <definedName name="вякр" localSheetId="53">#REF!</definedName>
    <definedName name="вякр" localSheetId="49">#REF!</definedName>
    <definedName name="вякр" localSheetId="48">#REF!</definedName>
    <definedName name="вякр" localSheetId="45">#REF!</definedName>
    <definedName name="вякр" localSheetId="13">#REF!</definedName>
    <definedName name="вякр">#REF!</definedName>
    <definedName name="г" localSheetId="47">#REF!</definedName>
    <definedName name="г" localSheetId="14">#REF!</definedName>
    <definedName name="г" localSheetId="53">#REF!</definedName>
    <definedName name="г" localSheetId="49">#REF!</definedName>
    <definedName name="г" localSheetId="48">#REF!</definedName>
    <definedName name="г" localSheetId="45">#REF!</definedName>
    <definedName name="г" localSheetId="13">#REF!</definedName>
    <definedName name="г">#REF!</definedName>
    <definedName name="ГЕОДЕЗ_ЗАКАЗЧИКА">ПОДПИСИ!$B$9</definedName>
    <definedName name="д" localSheetId="47">#REF!</definedName>
    <definedName name="д" localSheetId="14">#REF!</definedName>
    <definedName name="д" localSheetId="53">#REF!</definedName>
    <definedName name="д" localSheetId="49">#REF!</definedName>
    <definedName name="д" localSheetId="48">#REF!</definedName>
    <definedName name="д" localSheetId="45">#REF!</definedName>
    <definedName name="д" localSheetId="13">#REF!</definedName>
    <definedName name="д">#REF!</definedName>
    <definedName name="ДОЛЖНОСТЬ_ВЛ">ПОДПИСИ!$B$6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7">#REF!</definedName>
    <definedName name="е" localSheetId="14">#REF!</definedName>
    <definedName name="е" localSheetId="53">#REF!</definedName>
    <definedName name="е" localSheetId="49">#REF!</definedName>
    <definedName name="е" localSheetId="48">#REF!</definedName>
    <definedName name="е" localSheetId="45">#REF!</definedName>
    <definedName name="е" localSheetId="13">#REF!</definedName>
    <definedName name="е">#REF!</definedName>
    <definedName name="ж" localSheetId="47">#REF!</definedName>
    <definedName name="ж" localSheetId="14">#REF!</definedName>
    <definedName name="ж" localSheetId="53">#REF!</definedName>
    <definedName name="ж" localSheetId="49">#REF!</definedName>
    <definedName name="ж" localSheetId="48">#REF!</definedName>
    <definedName name="ж" localSheetId="45">#REF!</definedName>
    <definedName name="ж" localSheetId="13">#REF!</definedName>
    <definedName name="ж">#REF!</definedName>
    <definedName name="з" localSheetId="47">#REF!</definedName>
    <definedName name="з" localSheetId="14">#REF!</definedName>
    <definedName name="з" localSheetId="53">#REF!</definedName>
    <definedName name="з" localSheetId="49">#REF!</definedName>
    <definedName name="з" localSheetId="48">#REF!</definedName>
    <definedName name="з" localSheetId="45">#REF!</definedName>
    <definedName name="з" localSheetId="13">#REF!</definedName>
    <definedName name="з">#REF!</definedName>
    <definedName name="_xlnm.Print_Titles" localSheetId="26">'Акт дем.оборуд'!$12:$12</definedName>
    <definedName name="_xlnm.Print_Titles" localSheetId="11">'Ведомость к Ф-8'!$8:$9</definedName>
    <definedName name="_xlnm.Print_Titles" localSheetId="8">'Форма 5_Мат.'!$14:$14</definedName>
    <definedName name="_xlnm.Print_Titles" localSheetId="7">'Форма 5_Обор.'!$14:$14</definedName>
    <definedName name="ЗАКАЗЧИК">ПОДПИСИ!$B$4</definedName>
    <definedName name="и" localSheetId="47">#REF!</definedName>
    <definedName name="и" localSheetId="14">#REF!</definedName>
    <definedName name="и" localSheetId="53">#REF!</definedName>
    <definedName name="и" localSheetId="49">#REF!</definedName>
    <definedName name="и" localSheetId="48">#REF!</definedName>
    <definedName name="и" localSheetId="45">#REF!</definedName>
    <definedName name="и" localSheetId="13">#REF!</definedName>
    <definedName name="и">#REF!</definedName>
    <definedName name="ИмяГенПодряд">#REF!</definedName>
    <definedName name="ИмяЗаказчика">#REF!</definedName>
    <definedName name="йацука2" localSheetId="47">#REF!</definedName>
    <definedName name="йацука2" localSheetId="14">#REF!</definedName>
    <definedName name="йацука2" localSheetId="53">#REF!</definedName>
    <definedName name="йацука2" localSheetId="49">#REF!</definedName>
    <definedName name="йацука2" localSheetId="48">#REF!</definedName>
    <definedName name="йацука2" localSheetId="45">#REF!</definedName>
    <definedName name="йацука2" localSheetId="13">#REF!</definedName>
    <definedName name="йацука2">#REF!</definedName>
    <definedName name="к" localSheetId="47">#REF!</definedName>
    <definedName name="к" localSheetId="14">#REF!</definedName>
    <definedName name="к" localSheetId="53">#REF!</definedName>
    <definedName name="к" localSheetId="49">#REF!</definedName>
    <definedName name="к" localSheetId="48">#REF!</definedName>
    <definedName name="к" localSheetId="45">#REF!</definedName>
    <definedName name="к" localSheetId="13">#REF!</definedName>
    <definedName name="к">#REF!</definedName>
    <definedName name="кувепк443" localSheetId="47">#REF!</definedName>
    <definedName name="кувепк443" localSheetId="14">#REF!</definedName>
    <definedName name="кувепк443" localSheetId="53">#REF!</definedName>
    <definedName name="кувепк443" localSheetId="49">#REF!</definedName>
    <definedName name="кувепк443" localSheetId="48">#REF!</definedName>
    <definedName name="кувепк443" localSheetId="45">#REF!</definedName>
    <definedName name="кувепк443" localSheetId="13">#REF!</definedName>
    <definedName name="кувепк443">#REF!</definedName>
    <definedName name="куе214" localSheetId="47">#REF!</definedName>
    <definedName name="куе214" localSheetId="14">#REF!</definedName>
    <definedName name="куе214" localSheetId="53">#REF!</definedName>
    <definedName name="куе214" localSheetId="49">#REF!</definedName>
    <definedName name="куе214" localSheetId="48">#REF!</definedName>
    <definedName name="куе214" localSheetId="45">#REF!</definedName>
    <definedName name="куе214" localSheetId="13">#REF!</definedName>
    <definedName name="куе214">#REF!</definedName>
    <definedName name="куе5у346" localSheetId="47">#REF!</definedName>
    <definedName name="куе5у346" localSheetId="14">#REF!</definedName>
    <definedName name="куе5у346" localSheetId="53">#REF!</definedName>
    <definedName name="куе5у346" localSheetId="49">#REF!</definedName>
    <definedName name="куе5у346" localSheetId="48">#REF!</definedName>
    <definedName name="куе5у346" localSheetId="45">#REF!</definedName>
    <definedName name="куе5у346" localSheetId="13">#REF!</definedName>
    <definedName name="куе5у346">#REF!</definedName>
    <definedName name="Материалы_для_АОСР">#REF!</definedName>
    <definedName name="_xlnm.Print_Area" localSheetId="55">'АГРО ВЛЗ-10 кВ'!$A$1:$BA$103</definedName>
    <definedName name="_xlnm.Print_Area" localSheetId="57">'АГРО ВЛИ-0,4 кВ'!$A$1:$BA$99</definedName>
    <definedName name="_xlnm.Print_Area" localSheetId="56">'АГРО КЛ-0,4кВ'!$A$1:$AZ$103</definedName>
    <definedName name="_xlnm.Print_Area" localSheetId="54">'АГРО КЛ-10кВ'!$A$1:$BA$103</definedName>
    <definedName name="_xlnm.Print_Area" localSheetId="15">'АГРО ТП'!$A$1:$BA$103</definedName>
    <definedName name="_xlnm.Print_Area" localSheetId="29">'АКТ болт соед'!$A$1:$DB$44</definedName>
    <definedName name="_xlnm.Print_Area" localSheetId="42">'Акт внеш осмотра ЛР'!$A$1:$DB$31</definedName>
    <definedName name="_xlnm.Print_Area" localSheetId="43">'Акт внеш осмотра ОПН'!$A$1:$I$28</definedName>
    <definedName name="_xlnm.Print_Area" localSheetId="50">'Акт внеш осмотра провода_01'!$A$1:$DB$31</definedName>
    <definedName name="_xlnm.Print_Area" localSheetId="51">'Акт внеш осмотра провода_02'!$A$1:$DB$31</definedName>
    <definedName name="_xlnm.Print_Area" localSheetId="26">'Акт дем.оборуд'!$A$1:$J$24</definedName>
    <definedName name="_xlnm.Print_Area" localSheetId="47">'Акт защитного покрытия ВЛ-0,4кВ'!$A$1:$I$34</definedName>
    <definedName name="_xlnm.Print_Area" localSheetId="46">'Акт защитного покрытия ВЛ-10кВ'!$A$1:$I$34</definedName>
    <definedName name="_xlnm.Print_Area" localSheetId="14">'Акт защитного покрытия КТП'!$A$1:$I$34</definedName>
    <definedName name="_xlnm.Print_Area" localSheetId="53">'АКТ приемки участка ВЛ'!$A$1:$BB$96</definedName>
    <definedName name="_xlnm.Print_Area" localSheetId="49">'Акт про знаки 0,4'!$A$1:$I$30</definedName>
    <definedName name="_xlnm.Print_Area" localSheetId="48">'Акт про знаки 10кВ'!$A$1:$I$30</definedName>
    <definedName name="_xlnm.Print_Area" localSheetId="45">'Акт проверка швов ВЛ-0,4кВ'!$A$1:$DB$36</definedName>
    <definedName name="_xlnm.Print_Area" localSheetId="44">'Акт проверка швов ВЛ-10кВ'!$A$1:$DB$36</definedName>
    <definedName name="_xlnm.Print_Area" localSheetId="13">'Акт проверка швов КТП'!$A$1:$DB$36</definedName>
    <definedName name="_xlnm.Print_Area" localSheetId="52">'Акт расчистки'!$A$1:$BB$96</definedName>
    <definedName name="_xlnm.Print_Area" localSheetId="2">'АКТЫ скрытых работ'!$B$1:$O$34</definedName>
    <definedName name="_xlnm.Print_Area" localSheetId="84">'АООК 30'!$A$2:$BA$111</definedName>
    <definedName name="_xlnm.Print_Area" localSheetId="85">'АООК 31'!$A$2:$BA$111</definedName>
    <definedName name="_xlnm.Print_Area" localSheetId="86">'АООК 32'!$A$2:$BA$111</definedName>
    <definedName name="_xlnm.Print_Area" localSheetId="87">'АООК 33'!$A$2:$BA$111</definedName>
    <definedName name="_xlnm.Print_Area" localSheetId="64">'АОСР 1'!$A$1:$BB$98</definedName>
    <definedName name="_xlnm.Print_Area" localSheetId="73">'АОСР 10'!$A$1:$BB$98</definedName>
    <definedName name="_xlnm.Print_Area" localSheetId="74">'АОСР 11'!$A$1:$BB$98</definedName>
    <definedName name="_xlnm.Print_Area" localSheetId="75">'АОСР 12'!$A$1:$BB$98</definedName>
    <definedName name="_xlnm.Print_Area" localSheetId="76">'АОСР 13'!$A$1:$BB$98</definedName>
    <definedName name="_xlnm.Print_Area" localSheetId="77">'АОСР 14'!$A$1:$BB$98</definedName>
    <definedName name="_xlnm.Print_Area" localSheetId="78">'АОСР 15'!$A$1:$BB$98</definedName>
    <definedName name="_xlnm.Print_Area" localSheetId="79">'АОСР 16'!$A$1:$BB$98</definedName>
    <definedName name="_xlnm.Print_Area" localSheetId="80">'АОСР 17'!$A$1:$BB$98</definedName>
    <definedName name="_xlnm.Print_Area" localSheetId="81">'АОСР 18'!$A$1:$BB$98</definedName>
    <definedName name="_xlnm.Print_Area" localSheetId="82">'АОСР 19'!$A$1:$BB$98</definedName>
    <definedName name="_xlnm.Print_Area" localSheetId="65">'АОСР 2'!$A$1:$BB$98</definedName>
    <definedName name="_xlnm.Print_Area" localSheetId="83">'АОСР 20'!$A$1:$BB$98</definedName>
    <definedName name="_xlnm.Print_Area" localSheetId="17">'АОСР 21'!$A$1:$BB$100</definedName>
    <definedName name="_xlnm.Print_Area" localSheetId="63">'АОСР 22'!$A$1:$BB$100</definedName>
    <definedName name="_xlnm.Print_Area" localSheetId="18">'АОСР 23'!$A$1:$BB$100</definedName>
    <definedName name="_xlnm.Print_Area" localSheetId="19">'АОСР 24'!$A$1:$BB$100</definedName>
    <definedName name="_xlnm.Print_Area" localSheetId="20">'АОСР 25'!$A$1:$BB$100</definedName>
    <definedName name="_xlnm.Print_Area" localSheetId="21">'АОСР 26'!$A$1:$BB$100</definedName>
    <definedName name="_xlnm.Print_Area" localSheetId="22">'АОСР 27'!$A$1:$BB$100</definedName>
    <definedName name="_xlnm.Print_Area" localSheetId="23">'АОСР 28'!$A$1:$BB$100</definedName>
    <definedName name="_xlnm.Print_Area" localSheetId="24">'АОСР 29'!$A$1:$BB$100</definedName>
    <definedName name="_xlnm.Print_Area" localSheetId="66">'АОСР 3'!$A$1:$BB$98</definedName>
    <definedName name="_xlnm.Print_Area" localSheetId="67">'АОСР 4'!$A$1:$BB$98</definedName>
    <definedName name="_xlnm.Print_Area" localSheetId="68">'АОСР 5'!$A$1:$BB$98</definedName>
    <definedName name="_xlnm.Print_Area" localSheetId="69">'АОСР 6'!$A$1:$BB$98</definedName>
    <definedName name="_xlnm.Print_Area" localSheetId="70">'АОСР 7'!$A$1:$BB$98</definedName>
    <definedName name="_xlnm.Print_Area" localSheetId="71">'АОСР 8'!$A$1:$BB$98</definedName>
    <definedName name="_xlnm.Print_Area" localSheetId="72">'АОСР 9'!$A$1:$BB$98</definedName>
    <definedName name="_xlnm.Print_Area" localSheetId="59">'АРОК ВЛЗ-10 кВ'!$A$1:$BA$107</definedName>
    <definedName name="_xlnm.Print_Area" localSheetId="61">'АРОК ВЛИ-0,4 кВ'!$A$1:$BA$107</definedName>
    <definedName name="_xlnm.Print_Area" localSheetId="60">'АРОК КЛ-0,4кВ'!$A$1:$BA$107</definedName>
    <definedName name="_xlnm.Print_Area" localSheetId="58">'АРОК КЛ-10кВ'!$A$1:$BA$107</definedName>
    <definedName name="_xlnm.Print_Area" localSheetId="16">'АРОК ТП'!$A$1:$BA$107</definedName>
    <definedName name="_xlnm.Print_Area" localSheetId="11">'Ведомость к Ф-8'!$A$1:$K$16</definedName>
    <definedName name="_xlnm.Print_Area" localSheetId="90">'ИППТ 1'!$A$1:$E$17</definedName>
    <definedName name="_xlnm.Print_Area" localSheetId="89">'ПБУР 1'!$A$1:$E$39</definedName>
    <definedName name="_xlnm.Print_Area" localSheetId="1">ПОДПИСИ!$A$1:$G$27</definedName>
    <definedName name="_xlnm.Print_Area" localSheetId="25">Тит.!$A$1:$I$22</definedName>
    <definedName name="_xlnm.Print_Area" localSheetId="0">ФОРМА!$A$1:$I$33</definedName>
    <definedName name="_xlnm.Print_Area" localSheetId="3">'Форма 1'!$A$1:$BP$70</definedName>
    <definedName name="_xlnm.Print_Area" localSheetId="35">'Форма 11'!$A$1:$H$45</definedName>
    <definedName name="_xlnm.Print_Area" localSheetId="36">'Форма 14а'!$A$1:$H$67</definedName>
    <definedName name="_xlnm.Print_Area" localSheetId="37">'Форма 15'!$A$1:$J$22</definedName>
    <definedName name="_xlnm.Print_Area" localSheetId="38">'Форма 17'!$A$1:$H$59</definedName>
    <definedName name="_xlnm.Print_Area" localSheetId="39">'Форма 18'!$A$1:$I$17</definedName>
    <definedName name="_xlnm.Print_Area" localSheetId="40">'Форма 19'!$A$1:$H$19</definedName>
    <definedName name="_xlnm.Print_Area" localSheetId="4">'Форма 2'!$A$1:$DB$78</definedName>
    <definedName name="_xlnm.Print_Area" localSheetId="30">'Форма 22_ВЛЗ-10кВ'!$A$1:$DB$59</definedName>
    <definedName name="_xlnm.Print_Area" localSheetId="31">'Форма 22_ВЛИ-0,4кВ'!$A$1:$DB$59</definedName>
    <definedName name="_xlnm.Print_Area" localSheetId="32">'Форма 23_дор._01'!$A$1:$CI$39</definedName>
    <definedName name="_xlnm.Print_Area" localSheetId="33">'Форма 24_ВЛЗ-10кВ'!$A$1:$DB$48</definedName>
    <definedName name="_xlnm.Print_Area" localSheetId="34">'Форма 24_ВЛИ-0,4кВ'!$A$1:$DB$48</definedName>
    <definedName name="_xlnm.Print_Area" localSheetId="12">'Форма 24_ТП'!$A$1:$DB$46</definedName>
    <definedName name="_xlnm.Print_Area" localSheetId="5">'Форма 3'!$A$1:$DB$30</definedName>
    <definedName name="_xlnm.Print_Area" localSheetId="6">'Форма 4'!$A$1:$DB$39</definedName>
    <definedName name="_xlnm.Print_Area" localSheetId="8">'Форма 5_Мат.'!$A$1:$J$46</definedName>
    <definedName name="_xlnm.Print_Area" localSheetId="7">'Форма 5_Обор.'!$A$1:$J$33</definedName>
    <definedName name="_xlnm.Print_Area" localSheetId="27">'Форма 6'!$A$1:$DB$56</definedName>
    <definedName name="_xlnm.Print_Area" localSheetId="28">'Форма 6а'!$A$1:$H$28</definedName>
    <definedName name="_xlnm.Print_Area" localSheetId="9">'Форма 6б'!$A$1:$DB$46</definedName>
    <definedName name="_xlnm.Print_Area" localSheetId="10">'Форма 8'!$A$1:$DB$42</definedName>
    <definedName name="оор" localSheetId="47">#REF!</definedName>
    <definedName name="оор" localSheetId="14">#REF!</definedName>
    <definedName name="оор" localSheetId="53">#REF!</definedName>
    <definedName name="оор" localSheetId="49">#REF!</definedName>
    <definedName name="оор" localSheetId="48">#REF!</definedName>
    <definedName name="оор" localSheetId="45">#REF!</definedName>
    <definedName name="оор" localSheetId="13">#REF!</definedName>
    <definedName name="оор">#REF!</definedName>
    <definedName name="Стройка">#REF!</definedName>
    <definedName name="уаывп32ц5" localSheetId="47">#REF!</definedName>
    <definedName name="уаывп32ц5" localSheetId="14">#REF!</definedName>
    <definedName name="уаывп32ц5" localSheetId="53">#REF!</definedName>
    <definedName name="уаывп32ц5" localSheetId="49">#REF!</definedName>
    <definedName name="уаывп32ц5" localSheetId="48">#REF!</definedName>
    <definedName name="уаывп32ц5" localSheetId="45">#REF!</definedName>
    <definedName name="уаывп32ц5" localSheetId="13">#REF!</definedName>
    <definedName name="уаывп32ц5">#REF!</definedName>
    <definedName name="ыпарпмт24" localSheetId="47">#REF!</definedName>
    <definedName name="ыпарпмт24" localSheetId="14">#REF!</definedName>
    <definedName name="ыпарпмт24" localSheetId="53">#REF!</definedName>
    <definedName name="ыпарпмт24" localSheetId="49">#REF!</definedName>
    <definedName name="ыпарпмт24" localSheetId="48">#REF!</definedName>
    <definedName name="ыпарпмт24" localSheetId="45">#REF!</definedName>
    <definedName name="ыпарпмт24" localSheetId="13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BB8" i="269" l="1"/>
  <c r="A23" i="231"/>
  <c r="J26" i="117"/>
  <c r="J28" i="117"/>
  <c r="J29" i="117"/>
  <c r="D32" i="11"/>
  <c r="I31" i="235" l="1"/>
  <c r="A15" i="235"/>
  <c r="D13" i="235"/>
  <c r="BQ16" i="254" l="1"/>
  <c r="BQ17" i="254"/>
  <c r="BQ18" i="254"/>
  <c r="BQ19" i="254"/>
  <c r="BQ20" i="254"/>
  <c r="BQ21" i="254"/>
  <c r="BQ22" i="254"/>
  <c r="BQ23" i="254"/>
  <c r="BQ13" i="254"/>
  <c r="BQ14" i="254"/>
  <c r="BQ15" i="254"/>
  <c r="BQ12" i="254"/>
  <c r="BQ11" i="254"/>
  <c r="A11" i="171"/>
  <c r="BC16" i="171"/>
  <c r="CJ45" i="171"/>
  <c r="I26" i="117" l="1"/>
  <c r="F26" i="117"/>
  <c r="I25" i="117"/>
  <c r="F25" i="117"/>
  <c r="M22" i="117"/>
  <c r="I24" i="117"/>
  <c r="F24" i="117"/>
  <c r="I23" i="117"/>
  <c r="F23" i="117"/>
  <c r="A84" i="290"/>
  <c r="A84" i="291"/>
  <c r="A84" i="292"/>
  <c r="A84" i="293"/>
  <c r="A84" i="294"/>
  <c r="A84" i="295"/>
  <c r="A84" i="296"/>
  <c r="A84" i="297"/>
  <c r="A84" i="298"/>
  <c r="A29" i="290"/>
  <c r="A29" i="291"/>
  <c r="A29" i="292"/>
  <c r="A29" i="293"/>
  <c r="A29" i="294"/>
  <c r="A29" i="295"/>
  <c r="A29" i="296"/>
  <c r="A29" i="297"/>
  <c r="A29" i="298"/>
  <c r="D11" i="144"/>
  <c r="D10" i="144"/>
  <c r="I17" i="11" l="1"/>
  <c r="AS4" i="25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0" i="304"/>
  <c r="A107" i="304"/>
  <c r="A104" i="304"/>
  <c r="A101" i="304"/>
  <c r="A98" i="304"/>
  <c r="A95" i="304"/>
  <c r="J92" i="304"/>
  <c r="A80" i="304"/>
  <c r="A59" i="304"/>
  <c r="AD57" i="304"/>
  <c r="A51" i="304"/>
  <c r="A48" i="304"/>
  <c r="A47" i="304"/>
  <c r="A44" i="304"/>
  <c r="A43" i="304"/>
  <c r="A40" i="304"/>
  <c r="A39" i="304"/>
  <c r="A36" i="304"/>
  <c r="A35" i="304"/>
  <c r="A32" i="304"/>
  <c r="A31" i="304"/>
  <c r="A28" i="304"/>
  <c r="A27" i="304"/>
  <c r="A18" i="304"/>
  <c r="A16" i="304"/>
  <c r="A13" i="304"/>
  <c r="A11" i="304"/>
  <c r="A8" i="304"/>
  <c r="A6" i="304"/>
  <c r="A3" i="304"/>
  <c r="BE2" i="304"/>
  <c r="BE3" i="304" s="1"/>
  <c r="A110" i="303"/>
  <c r="A107" i="303"/>
  <c r="A104" i="303"/>
  <c r="A101" i="303"/>
  <c r="A98" i="303"/>
  <c r="A95" i="303"/>
  <c r="J92" i="303"/>
  <c r="A80" i="303"/>
  <c r="A59" i="303"/>
  <c r="AD57" i="303"/>
  <c r="A51" i="303"/>
  <c r="A48" i="303"/>
  <c r="A47" i="303"/>
  <c r="A44" i="303"/>
  <c r="A43" i="303"/>
  <c r="A40" i="303"/>
  <c r="A39" i="303"/>
  <c r="A36" i="303"/>
  <c r="A35" i="303"/>
  <c r="A32" i="303"/>
  <c r="A31" i="303"/>
  <c r="A28" i="303"/>
  <c r="A27" i="303"/>
  <c r="A18" i="303"/>
  <c r="A16" i="303"/>
  <c r="A13" i="303"/>
  <c r="A11" i="303"/>
  <c r="A8" i="303"/>
  <c r="A6" i="303"/>
  <c r="A3" i="303"/>
  <c r="BE2" i="303"/>
  <c r="BE3" i="303" s="1"/>
  <c r="A110" i="302"/>
  <c r="A107" i="302"/>
  <c r="A104" i="302"/>
  <c r="A101" i="302"/>
  <c r="A98" i="302"/>
  <c r="A95" i="302"/>
  <c r="J92" i="302"/>
  <c r="A80" i="302"/>
  <c r="A59" i="302"/>
  <c r="AD57" i="302"/>
  <c r="A51" i="302"/>
  <c r="A48" i="302"/>
  <c r="A47" i="302"/>
  <c r="A44" i="302"/>
  <c r="A43" i="302"/>
  <c r="A40" i="302"/>
  <c r="A39" i="302"/>
  <c r="A36" i="302"/>
  <c r="A35" i="302"/>
  <c r="A32" i="302"/>
  <c r="A31" i="302"/>
  <c r="A28" i="302"/>
  <c r="A27" i="302"/>
  <c r="A18" i="302"/>
  <c r="A16" i="302"/>
  <c r="A13" i="302"/>
  <c r="A11" i="302"/>
  <c r="A8" i="302"/>
  <c r="A6" i="302"/>
  <c r="A3" i="302"/>
  <c r="BE2" i="302"/>
  <c r="BE3" i="302" s="1"/>
  <c r="A99" i="298"/>
  <c r="A96" i="298"/>
  <c r="A93" i="298"/>
  <c r="A90" i="298"/>
  <c r="A87" i="298"/>
  <c r="J77" i="298"/>
  <c r="A71" i="298"/>
  <c r="A58" i="298"/>
  <c r="AB56" i="298"/>
  <c r="X50" i="298"/>
  <c r="A48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9" i="297"/>
  <c r="A96" i="297"/>
  <c r="A93" i="297"/>
  <c r="A90" i="297"/>
  <c r="A87" i="297"/>
  <c r="J77" i="297"/>
  <c r="A71" i="297"/>
  <c r="A58" i="297"/>
  <c r="AB56" i="297"/>
  <c r="X50" i="297"/>
  <c r="A48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9" i="296"/>
  <c r="A96" i="296"/>
  <c r="A93" i="296"/>
  <c r="A90" i="296"/>
  <c r="A87" i="296"/>
  <c r="J77" i="296"/>
  <c r="A71" i="296"/>
  <c r="A58" i="296"/>
  <c r="AB56" i="296"/>
  <c r="X50" i="296"/>
  <c r="A48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9" i="295"/>
  <c r="A96" i="295"/>
  <c r="A93" i="295"/>
  <c r="A90" i="295"/>
  <c r="A87" i="295"/>
  <c r="J77" i="295"/>
  <c r="A71" i="295"/>
  <c r="A58" i="295"/>
  <c r="AB56" i="295"/>
  <c r="X50" i="295"/>
  <c r="A48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9" i="294"/>
  <c r="A96" i="294"/>
  <c r="A93" i="294"/>
  <c r="A90" i="294"/>
  <c r="A87" i="294"/>
  <c r="J77" i="294"/>
  <c r="A71" i="294"/>
  <c r="A58" i="294"/>
  <c r="AB56" i="294"/>
  <c r="X50" i="294"/>
  <c r="A48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9" i="293"/>
  <c r="A96" i="293"/>
  <c r="A93" i="293"/>
  <c r="A90" i="293"/>
  <c r="A87" i="293"/>
  <c r="J77" i="293"/>
  <c r="A71" i="293"/>
  <c r="A58" i="293"/>
  <c r="AB56" i="293"/>
  <c r="X50" i="293"/>
  <c r="A48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9" i="292"/>
  <c r="A96" i="292"/>
  <c r="A93" i="292"/>
  <c r="A90" i="292"/>
  <c r="A87" i="292"/>
  <c r="J77" i="292"/>
  <c r="A71" i="292"/>
  <c r="A58" i="292"/>
  <c r="AB56" i="292"/>
  <c r="X50" i="292"/>
  <c r="A48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9" i="291"/>
  <c r="A96" i="291"/>
  <c r="A93" i="291"/>
  <c r="A90" i="291"/>
  <c r="A87" i="291"/>
  <c r="J77" i="291"/>
  <c r="A71" i="291"/>
  <c r="A58" i="291"/>
  <c r="AB56" i="291"/>
  <c r="X50" i="291"/>
  <c r="A48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9" i="290"/>
  <c r="A96" i="290"/>
  <c r="A93" i="290"/>
  <c r="A90" i="290"/>
  <c r="A87" i="290"/>
  <c r="J77" i="290"/>
  <c r="A71" i="290"/>
  <c r="A58" i="290"/>
  <c r="AB56" i="290"/>
  <c r="X50" i="290"/>
  <c r="A48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7" i="289"/>
  <c r="A94" i="289"/>
  <c r="A91" i="289"/>
  <c r="A88" i="289"/>
  <c r="A85" i="289"/>
  <c r="J77" i="289"/>
  <c r="A71" i="289"/>
  <c r="A58" i="289"/>
  <c r="AB56" i="289"/>
  <c r="X50" i="289"/>
  <c r="A48" i="289"/>
  <c r="A45" i="289"/>
  <c r="A44" i="289"/>
  <c r="A41" i="289"/>
  <c r="A40" i="289"/>
  <c r="A37" i="289"/>
  <c r="A36" i="289"/>
  <c r="A33" i="289"/>
  <c r="A32" i="289"/>
  <c r="A29" i="289"/>
  <c r="A18" i="289"/>
  <c r="A16" i="289"/>
  <c r="A13" i="289"/>
  <c r="A11" i="289"/>
  <c r="A8" i="289"/>
  <c r="A6" i="289"/>
  <c r="A3" i="289"/>
  <c r="BE2" i="289"/>
  <c r="BE3" i="289" s="1"/>
  <c r="A97" i="288"/>
  <c r="A94" i="288"/>
  <c r="A91" i="288"/>
  <c r="A88" i="288"/>
  <c r="A85" i="288"/>
  <c r="J77" i="288"/>
  <c r="A71" i="288"/>
  <c r="A58" i="288"/>
  <c r="AB56" i="288"/>
  <c r="X50" i="288"/>
  <c r="A48" i="288"/>
  <c r="A45" i="288"/>
  <c r="A44" i="288"/>
  <c r="A41" i="288"/>
  <c r="A40" i="288"/>
  <c r="A37" i="288"/>
  <c r="A36" i="288"/>
  <c r="A33" i="288"/>
  <c r="A32" i="288"/>
  <c r="A29" i="288"/>
  <c r="A18" i="288"/>
  <c r="A16" i="288"/>
  <c r="A13" i="288"/>
  <c r="A11" i="288"/>
  <c r="A8" i="288"/>
  <c r="A6" i="288"/>
  <c r="A3" i="288"/>
  <c r="BE2" i="288"/>
  <c r="BE3" i="288" s="1"/>
  <c r="A97" i="287"/>
  <c r="A94" i="287"/>
  <c r="A91" i="287"/>
  <c r="A88" i="287"/>
  <c r="A85" i="287"/>
  <c r="J77" i="287"/>
  <c r="A71" i="287"/>
  <c r="A58" i="287"/>
  <c r="AB56" i="287"/>
  <c r="X50" i="287"/>
  <c r="A48" i="287"/>
  <c r="A45" i="287"/>
  <c r="A44" i="287"/>
  <c r="A41" i="287"/>
  <c r="A40" i="287"/>
  <c r="A37" i="287"/>
  <c r="A36" i="287"/>
  <c r="A33" i="287"/>
  <c r="A32" i="287"/>
  <c r="A29" i="287"/>
  <c r="A18" i="287"/>
  <c r="A16" i="287"/>
  <c r="A13" i="287"/>
  <c r="A11" i="287"/>
  <c r="A8" i="287"/>
  <c r="A6" i="287"/>
  <c r="A3" i="287"/>
  <c r="BE2" i="287"/>
  <c r="BE3" i="287" s="1"/>
  <c r="A97" i="286"/>
  <c r="A94" i="286"/>
  <c r="A91" i="286"/>
  <c r="A88" i="286"/>
  <c r="A85" i="286"/>
  <c r="J77" i="286"/>
  <c r="A71" i="286"/>
  <c r="A58" i="286"/>
  <c r="AB56" i="286"/>
  <c r="X50" i="286"/>
  <c r="A48" i="286"/>
  <c r="A45" i="286"/>
  <c r="A44" i="286"/>
  <c r="A41" i="286"/>
  <c r="A40" i="286"/>
  <c r="A37" i="286"/>
  <c r="A36" i="286"/>
  <c r="A33" i="286"/>
  <c r="A32" i="286"/>
  <c r="A29" i="286"/>
  <c r="A18" i="286"/>
  <c r="A16" i="286"/>
  <c r="A13" i="286"/>
  <c r="A11" i="286"/>
  <c r="A8" i="286"/>
  <c r="A6" i="286"/>
  <c r="A3" i="286"/>
  <c r="BE2" i="286"/>
  <c r="BE3" i="286" s="1"/>
  <c r="A97" i="285"/>
  <c r="A94" i="285"/>
  <c r="A91" i="285"/>
  <c r="A88" i="285"/>
  <c r="A85" i="285"/>
  <c r="J77" i="285"/>
  <c r="A71" i="285"/>
  <c r="A58" i="285"/>
  <c r="AB56" i="285"/>
  <c r="X50" i="285"/>
  <c r="A48" i="285"/>
  <c r="A45" i="285"/>
  <c r="A44" i="285"/>
  <c r="A41" i="285"/>
  <c r="A40" i="285"/>
  <c r="A37" i="285"/>
  <c r="A36" i="285"/>
  <c r="A33" i="285"/>
  <c r="A32" i="285"/>
  <c r="A29" i="285"/>
  <c r="A18" i="285"/>
  <c r="A16" i="285"/>
  <c r="A13" i="285"/>
  <c r="A11" i="285"/>
  <c r="A8" i="285"/>
  <c r="A6" i="285"/>
  <c r="A3" i="285"/>
  <c r="BE2" i="285"/>
  <c r="BE3" i="285" s="1"/>
  <c r="A97" i="284"/>
  <c r="A94" i="284"/>
  <c r="A91" i="284"/>
  <c r="A88" i="284"/>
  <c r="A85" i="284"/>
  <c r="J77" i="284"/>
  <c r="A71" i="284"/>
  <c r="A58" i="284"/>
  <c r="AB56" i="284"/>
  <c r="X50" i="284"/>
  <c r="A48" i="284"/>
  <c r="A45" i="284"/>
  <c r="A44" i="284"/>
  <c r="A41" i="284"/>
  <c r="A40" i="284"/>
  <c r="A37" i="284"/>
  <c r="A36" i="284"/>
  <c r="A33" i="284"/>
  <c r="A32" i="284"/>
  <c r="A29" i="284"/>
  <c r="A18" i="284"/>
  <c r="A16" i="284"/>
  <c r="A13" i="284"/>
  <c r="A11" i="284"/>
  <c r="A8" i="284"/>
  <c r="A6" i="284"/>
  <c r="A3" i="284"/>
  <c r="BE2" i="284"/>
  <c r="BE3" i="284" s="1"/>
  <c r="A97" i="283"/>
  <c r="A94" i="283"/>
  <c r="A91" i="283"/>
  <c r="A88" i="283"/>
  <c r="A85" i="283"/>
  <c r="J77" i="283"/>
  <c r="A71" i="283"/>
  <c r="A58" i="283"/>
  <c r="AB56" i="283"/>
  <c r="X50" i="283"/>
  <c r="A48" i="283"/>
  <c r="A45" i="283"/>
  <c r="A44" i="283"/>
  <c r="A41" i="283"/>
  <c r="A40" i="283"/>
  <c r="A37" i="283"/>
  <c r="A36" i="283"/>
  <c r="A33" i="283"/>
  <c r="A32" i="283"/>
  <c r="A29" i="283"/>
  <c r="A18" i="283"/>
  <c r="A16" i="283"/>
  <c r="A13" i="283"/>
  <c r="A11" i="283"/>
  <c r="A8" i="283"/>
  <c r="A6" i="283"/>
  <c r="A3" i="283"/>
  <c r="BE2" i="283"/>
  <c r="BE3" i="283" s="1"/>
  <c r="A97" i="282"/>
  <c r="A94" i="282"/>
  <c r="A91" i="282"/>
  <c r="A88" i="282"/>
  <c r="A85" i="282"/>
  <c r="J77" i="282"/>
  <c r="A71" i="282"/>
  <c r="A58" i="282"/>
  <c r="AB56" i="282"/>
  <c r="X50" i="282"/>
  <c r="A48" i="282"/>
  <c r="A45" i="282"/>
  <c r="A44" i="282"/>
  <c r="A41" i="282"/>
  <c r="A40" i="282"/>
  <c r="A37" i="282"/>
  <c r="A36" i="282"/>
  <c r="A33" i="282"/>
  <c r="A32" i="282"/>
  <c r="A29" i="282"/>
  <c r="A18" i="282"/>
  <c r="A16" i="282"/>
  <c r="A13" i="282"/>
  <c r="A11" i="282"/>
  <c r="A8" i="282"/>
  <c r="A6" i="282"/>
  <c r="A3" i="282"/>
  <c r="BE2" i="282"/>
  <c r="BE3" i="282" s="1"/>
  <c r="A97" i="281"/>
  <c r="A94" i="281"/>
  <c r="A91" i="281"/>
  <c r="A88" i="281"/>
  <c r="A85" i="281"/>
  <c r="J77" i="281"/>
  <c r="A71" i="281"/>
  <c r="A58" i="281"/>
  <c r="AB56" i="281"/>
  <c r="X50" i="281"/>
  <c r="A48" i="281"/>
  <c r="A45" i="281"/>
  <c r="A44" i="281"/>
  <c r="A41" i="281"/>
  <c r="A40" i="281"/>
  <c r="A37" i="281"/>
  <c r="A36" i="281"/>
  <c r="A33" i="281"/>
  <c r="A32" i="281"/>
  <c r="A29" i="281"/>
  <c r="A18" i="281"/>
  <c r="A16" i="281"/>
  <c r="A13" i="281"/>
  <c r="A11" i="281"/>
  <c r="A8" i="281"/>
  <c r="A6" i="281"/>
  <c r="A3" i="281"/>
  <c r="BE2" i="281"/>
  <c r="BE3" i="281" s="1"/>
  <c r="A97" i="280"/>
  <c r="A94" i="280"/>
  <c r="A91" i="280"/>
  <c r="A88" i="280"/>
  <c r="A85" i="280"/>
  <c r="J77" i="280"/>
  <c r="A71" i="280"/>
  <c r="A58" i="280"/>
  <c r="AB56" i="280"/>
  <c r="X50" i="280"/>
  <c r="A48" i="280"/>
  <c r="A45" i="280"/>
  <c r="A44" i="280"/>
  <c r="A41" i="280"/>
  <c r="A40" i="280"/>
  <c r="A37" i="280"/>
  <c r="A36" i="280"/>
  <c r="A33" i="280"/>
  <c r="A32" i="280"/>
  <c r="A29" i="280"/>
  <c r="A18" i="280"/>
  <c r="A16" i="280"/>
  <c r="A13" i="280"/>
  <c r="A11" i="280"/>
  <c r="A8" i="280"/>
  <c r="A6" i="280"/>
  <c r="A3" i="280"/>
  <c r="BE2" i="280"/>
  <c r="BE3" i="280" s="1"/>
  <c r="A97" i="279"/>
  <c r="A94" i="279"/>
  <c r="A91" i="279"/>
  <c r="A88" i="279"/>
  <c r="A85" i="279"/>
  <c r="J77" i="279"/>
  <c r="A71" i="279"/>
  <c r="A58" i="279"/>
  <c r="AB56" i="279"/>
  <c r="X50" i="279"/>
  <c r="A48" i="279"/>
  <c r="A45" i="279"/>
  <c r="A44" i="279"/>
  <c r="A41" i="279"/>
  <c r="A40" i="279"/>
  <c r="A37" i="279"/>
  <c r="A36" i="279"/>
  <c r="A33" i="279"/>
  <c r="A32" i="279"/>
  <c r="A29" i="279"/>
  <c r="A18" i="279"/>
  <c r="A16" i="279"/>
  <c r="A13" i="279"/>
  <c r="A11" i="279"/>
  <c r="A8" i="279"/>
  <c r="A6" i="279"/>
  <c r="A3" i="279"/>
  <c r="BE2" i="279"/>
  <c r="BE3" i="279" s="1"/>
  <c r="A97" i="278"/>
  <c r="A94" i="278"/>
  <c r="A91" i="278"/>
  <c r="A88" i="278"/>
  <c r="A85" i="278"/>
  <c r="J77" i="278"/>
  <c r="A71" i="278"/>
  <c r="A58" i="278"/>
  <c r="AB56" i="278"/>
  <c r="X50" i="278"/>
  <c r="A48" i="278"/>
  <c r="A45" i="278"/>
  <c r="A44" i="278"/>
  <c r="A41" i="278"/>
  <c r="A40" i="278"/>
  <c r="A37" i="278"/>
  <c r="A36" i="278"/>
  <c r="A33" i="278"/>
  <c r="A32" i="278"/>
  <c r="A29" i="278"/>
  <c r="A18" i="278"/>
  <c r="A16" i="278"/>
  <c r="A13" i="278"/>
  <c r="A11" i="278"/>
  <c r="A8" i="278"/>
  <c r="A6" i="278"/>
  <c r="A3" i="278"/>
  <c r="BE2" i="278"/>
  <c r="BE3" i="278" s="1"/>
  <c r="A97" i="277"/>
  <c r="A94" i="277"/>
  <c r="A91" i="277"/>
  <c r="A88" i="277"/>
  <c r="A85" i="277"/>
  <c r="J77" i="277"/>
  <c r="A71" i="277"/>
  <c r="A58" i="277"/>
  <c r="AB56" i="277"/>
  <c r="X50" i="277"/>
  <c r="A48" i="277"/>
  <c r="A45" i="277"/>
  <c r="A44" i="277"/>
  <c r="A41" i="277"/>
  <c r="A40" i="277"/>
  <c r="A37" i="277"/>
  <c r="A36" i="277"/>
  <c r="A33" i="277"/>
  <c r="A32" i="277"/>
  <c r="A29" i="277"/>
  <c r="A18" i="277"/>
  <c r="A16" i="277"/>
  <c r="A13" i="277"/>
  <c r="A11" i="277"/>
  <c r="A8" i="277"/>
  <c r="A6" i="277"/>
  <c r="A3" i="277"/>
  <c r="BE2" i="277"/>
  <c r="BE3" i="277" s="1"/>
  <c r="A97" i="276"/>
  <c r="A94" i="276"/>
  <c r="A91" i="276"/>
  <c r="A88" i="276"/>
  <c r="A85" i="276"/>
  <c r="J77" i="276"/>
  <c r="A71" i="276"/>
  <c r="A58" i="276"/>
  <c r="AB56" i="276"/>
  <c r="X50" i="276"/>
  <c r="A48" i="276"/>
  <c r="A45" i="276"/>
  <c r="A44" i="276"/>
  <c r="A41" i="276"/>
  <c r="A40" i="276"/>
  <c r="A37" i="276"/>
  <c r="A36" i="276"/>
  <c r="A33" i="276"/>
  <c r="A32" i="276"/>
  <c r="A29" i="276"/>
  <c r="A18" i="276"/>
  <c r="A16" i="276"/>
  <c r="A13" i="276"/>
  <c r="A11" i="276"/>
  <c r="A8" i="276"/>
  <c r="A6" i="276"/>
  <c r="A3" i="276"/>
  <c r="BE2" i="276"/>
  <c r="BE3" i="276" s="1"/>
  <c r="A97" i="275"/>
  <c r="A94" i="275"/>
  <c r="A91" i="275"/>
  <c r="A88" i="275"/>
  <c r="A85" i="275"/>
  <c r="J77" i="275"/>
  <c r="A71" i="275"/>
  <c r="A58" i="275"/>
  <c r="AB56" i="275"/>
  <c r="X50" i="275"/>
  <c r="A48" i="275"/>
  <c r="A45" i="275"/>
  <c r="A44" i="275"/>
  <c r="A41" i="275"/>
  <c r="A40" i="275"/>
  <c r="A37" i="275"/>
  <c r="A36" i="275"/>
  <c r="A33" i="275"/>
  <c r="A32" i="275"/>
  <c r="A29" i="275"/>
  <c r="A18" i="275"/>
  <c r="A16" i="275"/>
  <c r="A13" i="275"/>
  <c r="A11" i="275"/>
  <c r="A8" i="275"/>
  <c r="A6" i="275"/>
  <c r="A3" i="275"/>
  <c r="BE2" i="275"/>
  <c r="BE3" i="275" s="1"/>
  <c r="A97" i="274"/>
  <c r="A94" i="274"/>
  <c r="A91" i="274"/>
  <c r="A88" i="274"/>
  <c r="A85" i="274"/>
  <c r="J77" i="274"/>
  <c r="A71" i="274"/>
  <c r="A58" i="274"/>
  <c r="AB56" i="274"/>
  <c r="X50" i="274"/>
  <c r="A48" i="274"/>
  <c r="A45" i="274"/>
  <c r="A44" i="274"/>
  <c r="A41" i="274"/>
  <c r="A40" i="274"/>
  <c r="A37" i="274"/>
  <c r="A36" i="274"/>
  <c r="A33" i="274"/>
  <c r="A32" i="274"/>
  <c r="A29" i="274"/>
  <c r="A18" i="274"/>
  <c r="A16" i="274"/>
  <c r="A13" i="274"/>
  <c r="A11" i="274"/>
  <c r="A8" i="274"/>
  <c r="A6" i="274"/>
  <c r="A3" i="274"/>
  <c r="BE2" i="274"/>
  <c r="BE3" i="274" s="1"/>
  <c r="A97" i="273"/>
  <c r="A94" i="273"/>
  <c r="A91" i="273"/>
  <c r="A88" i="273"/>
  <c r="A85" i="273"/>
  <c r="J77" i="273"/>
  <c r="A71" i="273"/>
  <c r="A58" i="273"/>
  <c r="AB56" i="273"/>
  <c r="X50" i="273"/>
  <c r="A48" i="273"/>
  <c r="A45" i="273"/>
  <c r="A44" i="273"/>
  <c r="A41" i="273"/>
  <c r="A40" i="273"/>
  <c r="A37" i="273"/>
  <c r="A36" i="273"/>
  <c r="A33" i="273"/>
  <c r="A32" i="273"/>
  <c r="A29" i="273"/>
  <c r="A18" i="273"/>
  <c r="A16" i="273"/>
  <c r="A13" i="273"/>
  <c r="A11" i="273"/>
  <c r="A8" i="273"/>
  <c r="A6" i="273"/>
  <c r="A3" i="273"/>
  <c r="BE2" i="273"/>
  <c r="BE3" i="273" s="1"/>
  <c r="A97" i="272"/>
  <c r="A94" i="272"/>
  <c r="A91" i="272"/>
  <c r="A88" i="272"/>
  <c r="A85" i="272"/>
  <c r="J77" i="272"/>
  <c r="A71" i="272"/>
  <c r="A58" i="272"/>
  <c r="AB56" i="272"/>
  <c r="X50" i="272"/>
  <c r="A48" i="272"/>
  <c r="A45" i="272"/>
  <c r="A44" i="272"/>
  <c r="A41" i="272"/>
  <c r="A40" i="272"/>
  <c r="A37" i="272"/>
  <c r="A36" i="272"/>
  <c r="A33" i="272"/>
  <c r="A32" i="272"/>
  <c r="A29" i="272"/>
  <c r="A18" i="272"/>
  <c r="A16" i="272"/>
  <c r="A13" i="272"/>
  <c r="A11" i="272"/>
  <c r="A8" i="272"/>
  <c r="A6" i="272"/>
  <c r="A3" i="272"/>
  <c r="BE2" i="272"/>
  <c r="BE3" i="272" s="1"/>
  <c r="A97" i="271"/>
  <c r="A94" i="271"/>
  <c r="A91" i="271"/>
  <c r="A88" i="271"/>
  <c r="A85" i="271"/>
  <c r="J77" i="271"/>
  <c r="A71" i="271"/>
  <c r="A58" i="271"/>
  <c r="AB56" i="271"/>
  <c r="X50" i="271"/>
  <c r="A48" i="271"/>
  <c r="A45" i="271"/>
  <c r="A44" i="271"/>
  <c r="A41" i="271"/>
  <c r="A40" i="271"/>
  <c r="A37" i="271"/>
  <c r="A36" i="271"/>
  <c r="A33" i="271"/>
  <c r="A32" i="271"/>
  <c r="A29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28" i="11"/>
  <c r="J28" i="11"/>
  <c r="J39" i="153"/>
  <c r="D39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A54" i="293"/>
  <c r="W67" i="291"/>
  <c r="W66" i="294"/>
  <c r="S66" i="295"/>
  <c r="I78" i="280"/>
  <c r="A79" i="292"/>
  <c r="A61" i="277"/>
  <c r="W66" i="298"/>
  <c r="W66" i="290"/>
  <c r="I78" i="284"/>
  <c r="AX23" i="283"/>
  <c r="W67" i="279"/>
  <c r="I78" i="276"/>
  <c r="I78" i="272"/>
  <c r="S68" i="266" l="1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A51" i="259" l="1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6" i="259"/>
  <c r="A103" i="259"/>
  <c r="A99" i="259"/>
  <c r="A95" i="259"/>
  <c r="A91" i="259"/>
  <c r="A87" i="259"/>
  <c r="J82" i="259"/>
  <c r="A74" i="259"/>
  <c r="A72" i="259"/>
  <c r="A66" i="259"/>
  <c r="U64" i="259"/>
  <c r="A61" i="259"/>
  <c r="A56" i="259"/>
  <c r="A50" i="259"/>
  <c r="A45" i="259"/>
  <c r="A44" i="259"/>
  <c r="A39" i="259"/>
  <c r="A38" i="259"/>
  <c r="A35" i="259"/>
  <c r="A34" i="259"/>
  <c r="A29" i="259"/>
  <c r="A28" i="259"/>
  <c r="A18" i="259"/>
  <c r="A16" i="259"/>
  <c r="A13" i="259"/>
  <c r="A11" i="259"/>
  <c r="A8" i="259"/>
  <c r="A6" i="259"/>
  <c r="A3" i="259"/>
  <c r="A102" i="258"/>
  <c r="A99" i="258"/>
  <c r="A95" i="258"/>
  <c r="A91" i="258"/>
  <c r="A87" i="258"/>
  <c r="A83" i="258"/>
  <c r="J78" i="258"/>
  <c r="A70" i="258"/>
  <c r="A68" i="258"/>
  <c r="A62" i="258"/>
  <c r="A57" i="258"/>
  <c r="A56" i="258"/>
  <c r="A51" i="258"/>
  <c r="A50" i="258"/>
  <c r="A45" i="258"/>
  <c r="A44" i="258"/>
  <c r="A39" i="258"/>
  <c r="A38" i="258"/>
  <c r="A33" i="258"/>
  <c r="A32" i="258"/>
  <c r="A20" i="258"/>
  <c r="A15" i="258"/>
  <c r="A13" i="258"/>
  <c r="A8" i="258"/>
  <c r="A6" i="258"/>
  <c r="A3" i="258"/>
  <c r="A106" i="215"/>
  <c r="A106" i="214"/>
  <c r="A56" i="214"/>
  <c r="A103" i="215"/>
  <c r="A99" i="215"/>
  <c r="A95" i="215"/>
  <c r="A91" i="215"/>
  <c r="A87" i="215"/>
  <c r="A56" i="215"/>
  <c r="A29" i="215"/>
  <c r="A28" i="215"/>
  <c r="A29" i="214"/>
  <c r="A28" i="214"/>
  <c r="A39" i="212"/>
  <c r="A29" i="212"/>
  <c r="A28" i="212"/>
  <c r="A29" i="211"/>
  <c r="A28" i="211"/>
  <c r="A29" i="213"/>
  <c r="A28" i="213"/>
  <c r="A106" i="213"/>
  <c r="A103" i="213"/>
  <c r="A99" i="213"/>
  <c r="A95" i="213"/>
  <c r="A91" i="213"/>
  <c r="A87" i="213"/>
  <c r="A56" i="213"/>
  <c r="A56" i="212"/>
  <c r="A98" i="211"/>
  <c r="A58" i="211"/>
  <c r="A102" i="210"/>
  <c r="A62" i="210"/>
  <c r="A102" i="209"/>
  <c r="A62" i="209"/>
  <c r="A95" i="211"/>
  <c r="A91" i="211"/>
  <c r="A87" i="211"/>
  <c r="A83" i="211"/>
  <c r="A79" i="211"/>
  <c r="A83" i="209"/>
  <c r="A87" i="209"/>
  <c r="A95" i="209"/>
  <c r="A91" i="209"/>
  <c r="A99" i="209"/>
  <c r="A33" i="209"/>
  <c r="A32" i="209"/>
  <c r="J32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31" i="117"/>
  <c r="A95" i="118"/>
  <c r="A110" i="118"/>
  <c r="A107" i="118"/>
  <c r="A104" i="118"/>
  <c r="A101" i="118"/>
  <c r="A98" i="118"/>
  <c r="A40" i="118"/>
  <c r="BE2" i="118"/>
  <c r="BE3" i="118" s="1"/>
  <c r="J92" i="118"/>
  <c r="A48" i="118"/>
  <c r="A47" i="118"/>
  <c r="A36" i="118"/>
  <c r="A35" i="118"/>
  <c r="A32" i="118"/>
  <c r="A45" i="214"/>
  <c r="A62" i="118" l="1"/>
  <c r="A62" i="304"/>
  <c r="A62" i="303"/>
  <c r="A62" i="302"/>
  <c r="J16" i="117"/>
  <c r="M11" i="117"/>
  <c r="M16" i="117"/>
  <c r="J6" i="117" l="1"/>
  <c r="J14" i="117"/>
  <c r="M12" i="117"/>
  <c r="J12" i="117"/>
  <c r="M15" i="117"/>
  <c r="J15" i="117"/>
  <c r="J11" i="117"/>
  <c r="M10" i="117"/>
  <c r="F9" i="111"/>
  <c r="I16" i="11" l="1"/>
  <c r="A87" i="214" l="1"/>
  <c r="A106" i="212"/>
  <c r="A103" i="214"/>
  <c r="A95" i="214"/>
  <c r="A91" i="214"/>
  <c r="A103" i="212"/>
  <c r="A99" i="212"/>
  <c r="A95" i="212"/>
  <c r="A91" i="212"/>
  <c r="A87" i="212"/>
  <c r="A99" i="210"/>
  <c r="A95" i="210"/>
  <c r="A91" i="210"/>
  <c r="A87" i="210"/>
  <c r="A83" i="210"/>
  <c r="A33" i="210"/>
  <c r="A32" i="210"/>
  <c r="A62" i="208"/>
  <c r="A83" i="208"/>
  <c r="A102" i="208"/>
  <c r="A99" i="208"/>
  <c r="A95" i="208"/>
  <c r="A91" i="208"/>
  <c r="A87" i="208"/>
  <c r="A45" i="205"/>
  <c r="A37" i="205"/>
  <c r="A33" i="205"/>
  <c r="A97" i="205"/>
  <c r="A94" i="205"/>
  <c r="A88" i="205"/>
  <c r="A85" i="205"/>
  <c r="A48" i="205"/>
  <c r="L12" i="115"/>
  <c r="A57" i="208"/>
  <c r="A45" i="208"/>
  <c r="A39" i="208"/>
  <c r="A33" i="208"/>
  <c r="A32" i="208"/>
  <c r="AW69" i="254"/>
  <c r="D69" i="254"/>
  <c r="I22" i="117" l="1"/>
  <c r="P24" i="117" l="1"/>
  <c r="P25" i="117"/>
  <c r="P22" i="117"/>
  <c r="P26" i="117"/>
  <c r="P23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M29" i="117" l="1"/>
  <c r="M66" i="117"/>
  <c r="J66" i="117"/>
  <c r="M58" i="117"/>
  <c r="J58" i="117"/>
  <c r="I58" i="117"/>
  <c r="F58" i="117"/>
  <c r="AY20" i="139"/>
  <c r="X17" i="200"/>
  <c r="X17" i="135" l="1"/>
  <c r="J37" i="153"/>
  <c r="D37" i="153"/>
  <c r="J26" i="11"/>
  <c r="D26" i="11"/>
  <c r="I29" i="228" l="1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1" i="205"/>
  <c r="J77" i="205"/>
  <c r="A71" i="205"/>
  <c r="A58" i="205"/>
  <c r="AB56" i="205"/>
  <c r="X50" i="205"/>
  <c r="A44" i="205"/>
  <c r="A41" i="205"/>
  <c r="A40" i="205"/>
  <c r="A36" i="205"/>
  <c r="A32" i="205"/>
  <c r="A29" i="205"/>
  <c r="BE2" i="205"/>
  <c r="A18" i="205" l="1"/>
  <c r="A16" i="205"/>
  <c r="A13" i="205"/>
  <c r="A11" i="205"/>
  <c r="A8" i="205"/>
  <c r="A6" i="205"/>
  <c r="A3" i="205" l="1"/>
  <c r="BE3" i="205"/>
  <c r="I27" i="228" l="1"/>
  <c r="CJ33" i="227"/>
  <c r="S66" i="272"/>
  <c r="S67" i="296"/>
  <c r="W67" i="275"/>
  <c r="D14" i="307"/>
  <c r="A4" i="306"/>
  <c r="S66" i="285"/>
  <c r="AE67" i="271"/>
  <c r="A54" i="290"/>
  <c r="A26" i="286"/>
  <c r="W66" i="283"/>
  <c r="A79" i="273"/>
  <c r="A27" i="292"/>
  <c r="A64" i="275"/>
  <c r="C23" i="276"/>
  <c r="W76" i="302"/>
  <c r="W67" i="285"/>
  <c r="S67" i="295"/>
  <c r="C23" i="298"/>
  <c r="AT23" i="275"/>
  <c r="A61" i="278"/>
  <c r="S67" i="284"/>
  <c r="W66" i="288"/>
  <c r="A74" i="284"/>
  <c r="S66" i="275"/>
  <c r="C23" i="275"/>
  <c r="A27" i="277"/>
  <c r="S66" i="298"/>
  <c r="AX23" i="280"/>
  <c r="A74" i="277"/>
  <c r="A64" i="271"/>
  <c r="A26" i="283"/>
  <c r="A55" i="303"/>
  <c r="V69" i="292"/>
  <c r="BB23" i="293"/>
  <c r="AT23" i="290"/>
  <c r="A26" i="284"/>
  <c r="A79" i="281"/>
  <c r="AE66" i="278"/>
  <c r="A26" i="289"/>
  <c r="A27" i="281"/>
  <c r="A35" i="306"/>
  <c r="A55" i="304"/>
  <c r="I78" i="283"/>
  <c r="C23" i="286"/>
  <c r="AE67" i="279"/>
  <c r="S66" i="281"/>
  <c r="AN24" i="303"/>
  <c r="A54" i="295"/>
  <c r="W67" i="284"/>
  <c r="A64" i="295"/>
  <c r="A64" i="284"/>
  <c r="AX23" i="291"/>
  <c r="C23" i="295"/>
  <c r="A61" i="283"/>
  <c r="A26" i="276"/>
  <c r="A74" i="289"/>
  <c r="A82" i="279"/>
  <c r="A27" i="298"/>
  <c r="W67" i="276"/>
  <c r="S67" i="276"/>
  <c r="W67" i="297"/>
  <c r="AE66" i="293"/>
  <c r="A34" i="306"/>
  <c r="A27" i="295"/>
  <c r="A79" i="277"/>
  <c r="AE67" i="287"/>
  <c r="A82" i="278"/>
  <c r="S67" i="288"/>
  <c r="S77" i="302"/>
  <c r="A27" i="293"/>
  <c r="A27" i="271"/>
  <c r="AT23" i="286"/>
  <c r="S77" i="118"/>
  <c r="AE77" i="304"/>
  <c r="A79" i="271"/>
  <c r="A27" i="294"/>
  <c r="A79" i="291"/>
  <c r="AE76" i="302"/>
  <c r="AE67" i="283"/>
  <c r="A26" i="275"/>
  <c r="BB23" i="291"/>
  <c r="S67" i="289"/>
  <c r="W66" i="287"/>
  <c r="AX23" i="281"/>
  <c r="A54" i="294"/>
  <c r="AT23" i="292"/>
  <c r="A27" i="275"/>
  <c r="S66" i="296"/>
  <c r="W77" i="302"/>
  <c r="C23" i="279"/>
  <c r="A79" i="282"/>
  <c r="AI24" i="304"/>
  <c r="A61" i="289"/>
  <c r="A27" i="297"/>
  <c r="AE66" i="289"/>
  <c r="A82" i="298"/>
  <c r="AE67" i="294"/>
  <c r="S66" i="290"/>
  <c r="BB23" i="288"/>
  <c r="AE67" i="292"/>
  <c r="A54" i="275"/>
  <c r="I78" i="282"/>
  <c r="W66" i="281"/>
  <c r="S76" i="303"/>
  <c r="I78" i="279"/>
  <c r="A64" i="272"/>
  <c r="BB23" i="277"/>
  <c r="AE66" i="275"/>
  <c r="A64" i="281"/>
  <c r="BB23" i="295"/>
  <c r="S66" i="292"/>
  <c r="A82" i="291"/>
  <c r="W66" i="280"/>
  <c r="A82" i="286"/>
  <c r="A54" i="292"/>
  <c r="S67" i="297"/>
  <c r="A82" i="281"/>
  <c r="AX23" i="284"/>
  <c r="V69" i="273"/>
  <c r="A27" i="280"/>
  <c r="S66" i="278"/>
  <c r="AE66" i="272"/>
  <c r="I78" i="293"/>
  <c r="A74" i="294"/>
  <c r="AE67" i="297"/>
  <c r="A27" i="279"/>
  <c r="A79" i="286"/>
  <c r="S67" i="294"/>
  <c r="AX23" i="272"/>
  <c r="AX23" i="271"/>
  <c r="I78" i="295"/>
  <c r="AT23" i="291"/>
  <c r="AE66" i="285"/>
  <c r="AE66" i="288"/>
  <c r="AV24" i="118"/>
  <c r="C23" i="277"/>
  <c r="A61" i="276"/>
  <c r="W67" i="293"/>
  <c r="S66" i="282"/>
  <c r="AV24" i="302"/>
  <c r="I78" i="290"/>
  <c r="AX23" i="276"/>
  <c r="W66" i="273"/>
  <c r="A64" i="296"/>
  <c r="AT23" i="294"/>
  <c r="AT23" i="288"/>
  <c r="A54" i="291"/>
  <c r="C24" i="303"/>
  <c r="C23" i="273"/>
  <c r="C23" i="296"/>
  <c r="V69" i="284"/>
  <c r="W66" i="278"/>
  <c r="AE66" i="295"/>
  <c r="A26" i="288"/>
  <c r="AE76" i="303"/>
  <c r="AX23" i="290"/>
  <c r="AN24" i="118"/>
  <c r="A74" i="274"/>
  <c r="W66" i="289"/>
  <c r="A65" i="304"/>
  <c r="S76" i="304"/>
  <c r="AE67" i="289"/>
  <c r="A54" i="298"/>
  <c r="A82" i="287"/>
  <c r="A79" i="288"/>
  <c r="W67" i="296"/>
  <c r="W67" i="272"/>
  <c r="A26" i="285"/>
  <c r="A74" i="275"/>
  <c r="V69" i="274"/>
  <c r="S66" i="283"/>
  <c r="S67" i="281"/>
  <c r="AE66" i="280"/>
  <c r="C23" i="292"/>
  <c r="A64" i="285"/>
  <c r="BB23" i="274"/>
  <c r="A61" i="279"/>
  <c r="V69" i="285"/>
  <c r="AT23" i="278"/>
  <c r="I78" i="271"/>
  <c r="A74" i="276"/>
  <c r="A64" i="287"/>
  <c r="A26" i="279"/>
  <c r="A82" i="290"/>
  <c r="AE77" i="118"/>
  <c r="S67" i="286"/>
  <c r="A64" i="276"/>
  <c r="A79" i="297"/>
  <c r="BB23" i="275"/>
  <c r="AE77" i="302"/>
  <c r="S66" i="294"/>
  <c r="D9" i="306"/>
  <c r="A61" i="295"/>
  <c r="A27" i="272"/>
  <c r="A3" i="307"/>
  <c r="A54" i="285"/>
  <c r="A61" i="280"/>
  <c r="S77" i="304"/>
  <c r="AE67" i="281"/>
  <c r="A61" i="272"/>
  <c r="A55" i="302"/>
  <c r="AI24" i="303"/>
  <c r="C23" i="284"/>
  <c r="V69" i="289"/>
  <c r="A79" i="287"/>
  <c r="V69" i="272"/>
  <c r="W67" i="273"/>
  <c r="A74" i="278"/>
  <c r="A79" i="294"/>
  <c r="A64" i="292"/>
  <c r="V69" i="277"/>
  <c r="AT23" i="298"/>
  <c r="S67" i="272"/>
  <c r="A79" i="278"/>
  <c r="A79" i="272"/>
  <c r="A82" i="283"/>
  <c r="A79" i="284"/>
  <c r="AE67" i="275"/>
  <c r="C24" i="118"/>
  <c r="AT23" i="280"/>
  <c r="AE66" i="281"/>
  <c r="AE66" i="277"/>
  <c r="A26" i="277"/>
  <c r="C23" i="291"/>
  <c r="AT23" i="293"/>
  <c r="C23" i="285"/>
  <c r="A27" i="289"/>
  <c r="W66" i="279"/>
  <c r="AX23" i="273"/>
  <c r="AE67" i="291"/>
  <c r="V69" i="290"/>
  <c r="C23" i="271"/>
  <c r="A74" i="279"/>
  <c r="AE76" i="304"/>
  <c r="S66" i="288"/>
  <c r="A54" i="277"/>
  <c r="W66" i="277"/>
  <c r="A54" i="272"/>
  <c r="W67" i="294"/>
  <c r="A54" i="286"/>
  <c r="S67" i="277"/>
  <c r="A65" i="118"/>
  <c r="A74" i="272"/>
  <c r="W67" i="295"/>
  <c r="S76" i="118"/>
  <c r="S67" i="273"/>
  <c r="A79" i="279"/>
  <c r="AE66" i="297"/>
  <c r="W66" i="285"/>
  <c r="A74" i="281"/>
  <c r="AE66" i="271"/>
  <c r="S67" i="282"/>
  <c r="A79" i="289"/>
  <c r="AE76" i="118"/>
  <c r="AT23" i="285"/>
  <c r="V69" i="278"/>
  <c r="A64" i="289"/>
  <c r="I78" i="292"/>
  <c r="C23" i="297"/>
  <c r="A79" i="293"/>
  <c r="AX23" i="297"/>
  <c r="S67" i="285"/>
  <c r="A82" i="297"/>
  <c r="AX23" i="282"/>
  <c r="S66" i="293"/>
  <c r="I78" i="275"/>
  <c r="AX23" i="278"/>
  <c r="A54" i="271"/>
  <c r="A54" i="274"/>
  <c r="W67" i="282"/>
  <c r="W76" i="118"/>
  <c r="AX23" i="287"/>
  <c r="I78" i="291"/>
  <c r="A79" i="296"/>
  <c r="S76" i="302"/>
  <c r="A64" i="291"/>
  <c r="S67" i="287"/>
  <c r="A54" i="273"/>
  <c r="A26" i="298"/>
  <c r="V69" i="295"/>
  <c r="AE67" i="296"/>
  <c r="A79" i="290"/>
  <c r="V69" i="286"/>
  <c r="A61" i="294"/>
  <c r="A27" i="291"/>
  <c r="A79" i="276"/>
  <c r="AE67" i="276"/>
  <c r="A79" i="295"/>
  <c r="BB23" i="294"/>
  <c r="AX23" i="289"/>
  <c r="W66" i="284"/>
  <c r="AX23" i="277"/>
  <c r="W66" i="275"/>
  <c r="V69" i="294"/>
  <c r="A82" i="293"/>
  <c r="AX23" i="285"/>
  <c r="A26" i="272"/>
  <c r="A26" i="293"/>
  <c r="C23" i="293"/>
  <c r="BB23" i="280"/>
  <c r="AX23" i="296"/>
  <c r="A69" i="303"/>
  <c r="A64" i="294"/>
  <c r="A27" i="282"/>
  <c r="A82" i="271"/>
  <c r="AE66" i="286"/>
  <c r="C24" i="304"/>
  <c r="A27" i="285"/>
  <c r="A64" i="297"/>
  <c r="A64" i="280"/>
  <c r="A55" i="118"/>
  <c r="AT23" i="295"/>
  <c r="AE66" i="276"/>
  <c r="W67" i="281"/>
  <c r="W67" i="280"/>
  <c r="A27" i="278"/>
  <c r="A64" i="278"/>
  <c r="S66" i="297"/>
  <c r="AE66" i="279"/>
  <c r="AE67" i="272"/>
  <c r="A82" i="274"/>
  <c r="A82" i="275"/>
  <c r="AV24" i="303"/>
  <c r="A64" i="298"/>
  <c r="AE67" i="277"/>
  <c r="A74" i="283"/>
  <c r="BB23" i="282"/>
  <c r="W66" i="292"/>
  <c r="C23" i="280"/>
  <c r="A61" i="273"/>
  <c r="S77" i="303"/>
  <c r="C23" i="281"/>
  <c r="AX23" i="274"/>
  <c r="S66" i="271"/>
  <c r="AT23" i="276"/>
  <c r="S67" i="279"/>
  <c r="W66" i="271"/>
  <c r="A82" i="273"/>
  <c r="A61" i="274"/>
  <c r="W77" i="303"/>
  <c r="AT23" i="289"/>
  <c r="BB23" i="276"/>
  <c r="A26" i="271"/>
  <c r="AE66" i="283"/>
  <c r="A82" i="277"/>
  <c r="AE66" i="274"/>
  <c r="AX23" i="275"/>
  <c r="A79" i="274"/>
  <c r="A54" i="280"/>
  <c r="V69" i="288"/>
  <c r="A64" i="293"/>
  <c r="W76" i="304"/>
  <c r="A26" i="281"/>
  <c r="S67" i="271"/>
  <c r="A26" i="274"/>
  <c r="AX23" i="292"/>
  <c r="I78" i="278"/>
  <c r="V69" i="293"/>
  <c r="BB23" i="278"/>
  <c r="AT23" i="281"/>
  <c r="W77" i="304"/>
  <c r="A54" i="282"/>
  <c r="W67" i="286"/>
  <c r="AT23" i="277"/>
  <c r="H93" i="118"/>
  <c r="A82" i="280"/>
  <c r="A64" i="274"/>
  <c r="W67" i="298"/>
  <c r="S66" i="289"/>
  <c r="A61" i="282"/>
  <c r="AE67" i="290"/>
  <c r="AE67" i="286"/>
  <c r="S67" i="292"/>
  <c r="A54" i="276"/>
  <c r="V69" i="291"/>
  <c r="S66" i="274"/>
  <c r="BB23" i="273"/>
  <c r="A27" i="286"/>
  <c r="A74" i="280"/>
  <c r="A54" i="278"/>
  <c r="V69" i="298"/>
  <c r="I78" i="274"/>
  <c r="A69" i="302"/>
  <c r="S66" i="280"/>
  <c r="W67" i="290"/>
  <c r="V69" i="279"/>
  <c r="S66" i="276"/>
  <c r="A54" i="281"/>
  <c r="A82" i="285"/>
  <c r="A27" i="276"/>
  <c r="A54" i="289"/>
  <c r="A26" i="278"/>
  <c r="S66" i="284"/>
  <c r="C23" i="294"/>
  <c r="A26" i="280"/>
  <c r="C23" i="287"/>
  <c r="A61" i="285"/>
  <c r="BB23" i="290"/>
  <c r="A64" i="283"/>
  <c r="A79" i="275"/>
  <c r="A54" i="296"/>
  <c r="W67" i="288"/>
  <c r="W67" i="278"/>
  <c r="S67" i="275"/>
  <c r="S67" i="274"/>
  <c r="A26" i="292"/>
  <c r="A61" i="290"/>
  <c r="AT23" i="272"/>
  <c r="E35" i="306"/>
  <c r="A26" i="296"/>
  <c r="S67" i="298"/>
  <c r="A89" i="303"/>
  <c r="H93" i="304"/>
  <c r="A26" i="297"/>
  <c r="I78" i="298"/>
  <c r="I78" i="294"/>
  <c r="A79" i="280"/>
  <c r="A27" i="288"/>
  <c r="W66" i="295"/>
  <c r="I78" i="277"/>
  <c r="A74" i="282"/>
  <c r="A27" i="274"/>
  <c r="A26" i="291"/>
  <c r="A64" i="288"/>
  <c r="AV24" i="304"/>
  <c r="I78" i="287"/>
  <c r="A64" i="279"/>
  <c r="C23" i="283"/>
  <c r="A54" i="297"/>
  <c r="C23" i="282"/>
  <c r="C24" i="302"/>
  <c r="A54" i="279"/>
  <c r="BB23" i="283"/>
  <c r="AE66" i="282"/>
  <c r="AE67" i="284"/>
  <c r="AT23" i="271"/>
  <c r="BB23" i="298"/>
  <c r="A26" i="282"/>
  <c r="C23" i="272"/>
  <c r="AT23" i="287"/>
  <c r="I78" i="285"/>
  <c r="V69" i="281"/>
  <c r="A27" i="287"/>
  <c r="A54" i="283"/>
  <c r="W77" i="118"/>
  <c r="A27" i="283"/>
  <c r="A26" i="295"/>
  <c r="A61" i="275"/>
  <c r="AT23" i="274"/>
  <c r="A82" i="289"/>
  <c r="BB23" i="271"/>
  <c r="AI24" i="118"/>
  <c r="A74" i="297"/>
  <c r="V69" i="271"/>
  <c r="I78" i="273"/>
  <c r="V69" i="280"/>
  <c r="C23" i="288"/>
  <c r="AE67" i="298"/>
  <c r="AT23" i="282"/>
  <c r="BB23" i="285"/>
  <c r="AN24" i="304"/>
  <c r="C23" i="290"/>
  <c r="A82" i="272"/>
  <c r="A82" i="288"/>
  <c r="AT23" i="279"/>
  <c r="I78" i="288"/>
  <c r="AE67" i="280"/>
  <c r="C23" i="274"/>
  <c r="S67" i="283"/>
  <c r="S66" i="287"/>
  <c r="W66" i="293"/>
  <c r="A27" i="296"/>
  <c r="A64" i="282"/>
  <c r="AE66" i="284"/>
  <c r="S67" i="280"/>
  <c r="A82" i="284"/>
  <c r="A74" i="298"/>
  <c r="BB23" i="286"/>
  <c r="BB23" i="284"/>
  <c r="S67" i="293"/>
  <c r="BB23" i="287"/>
  <c r="AT23" i="283"/>
  <c r="H93" i="303"/>
  <c r="A74" i="273"/>
  <c r="S67" i="291"/>
  <c r="AE66" i="298"/>
  <c r="V69" i="275"/>
  <c r="BB23" i="272"/>
  <c r="V69" i="287"/>
  <c r="A82" i="282"/>
  <c r="W66" i="274"/>
  <c r="A26" i="294"/>
  <c r="A65" i="303"/>
  <c r="V69" i="282"/>
  <c r="AE67" i="288"/>
  <c r="V69" i="283"/>
  <c r="A61" i="298"/>
  <c r="A54" i="287"/>
  <c r="A79" i="283"/>
  <c r="A82" i="205"/>
  <c r="A65" i="302"/>
  <c r="AX23" i="288"/>
  <c r="AX23" i="286"/>
  <c r="AE77" i="303"/>
  <c r="W67" i="283"/>
  <c r="A82" i="296"/>
  <c r="AX23" i="293"/>
  <c r="W66" i="291"/>
  <c r="AE67" i="293"/>
  <c r="BB23" i="289"/>
  <c r="A27" i="290"/>
  <c r="V69" i="297"/>
  <c r="W67" i="292"/>
  <c r="W76" i="303"/>
  <c r="AX23" i="279"/>
  <c r="AE66" i="273"/>
  <c r="W66" i="282"/>
  <c r="A79" i="285"/>
  <c r="AE67" i="274"/>
  <c r="W66" i="286"/>
  <c r="AE67" i="278"/>
  <c r="A64" i="273"/>
  <c r="AI24" i="302"/>
  <c r="AE66" i="287"/>
  <c r="W67" i="274"/>
  <c r="AT23" i="296"/>
  <c r="A61" i="281"/>
  <c r="S67" i="290"/>
  <c r="BB23" i="292"/>
  <c r="C23" i="278"/>
  <c r="BB23" i="296"/>
  <c r="A26" i="290"/>
  <c r="A79" i="298"/>
  <c r="AT23" i="284"/>
  <c r="I78" i="281"/>
  <c r="A27" i="273"/>
  <c r="A27" i="284"/>
  <c r="A64" i="277"/>
  <c r="S66" i="273"/>
  <c r="A82" i="294"/>
  <c r="W67" i="287"/>
  <c r="BB23" i="297"/>
  <c r="AX23" i="294"/>
  <c r="V69" i="296"/>
  <c r="W66" i="272"/>
  <c r="AE66" i="296"/>
  <c r="S66" i="277"/>
  <c r="A54" i="288"/>
  <c r="BB23" i="281"/>
  <c r="AE67" i="285"/>
  <c r="W66" i="296"/>
  <c r="A82" i="292"/>
  <c r="AN24" i="302"/>
  <c r="AT23" i="297"/>
  <c r="W66" i="297"/>
  <c r="A54" i="284"/>
  <c r="A64" i="290"/>
  <c r="A26" i="287"/>
  <c r="A26" i="273"/>
  <c r="S66" i="286"/>
  <c r="I78" i="297"/>
  <c r="W66" i="276"/>
  <c r="A89" i="304"/>
  <c r="W67" i="289"/>
  <c r="I78" i="286"/>
  <c r="AE67" i="273"/>
  <c r="S66" i="279"/>
  <c r="C23" i="289"/>
  <c r="E34" i="306"/>
  <c r="AT23" i="273"/>
  <c r="A82" i="276"/>
  <c r="A61" i="284"/>
  <c r="W67" i="277"/>
  <c r="A64" i="286"/>
  <c r="AE67" i="282"/>
  <c r="BB23" i="279"/>
  <c r="AE66" i="291"/>
  <c r="V69" i="276"/>
  <c r="A69" i="304"/>
  <c r="S66" i="291"/>
  <c r="I78" i="296"/>
  <c r="W67" i="271"/>
  <c r="S67" i="278"/>
  <c r="AX23" i="298"/>
  <c r="AE66" i="294"/>
  <c r="A69" i="118"/>
  <c r="AX23" i="295"/>
  <c r="H93" i="302"/>
  <c r="A61" i="271"/>
  <c r="I78" i="289"/>
  <c r="AX23" i="205"/>
  <c r="A26" i="205"/>
  <c r="A27" i="205"/>
  <c r="A54" i="205"/>
  <c r="W66" i="205"/>
  <c r="A79" i="205"/>
  <c r="S66" i="205"/>
  <c r="A64" i="205"/>
  <c r="AE66" i="205"/>
  <c r="S67" i="205"/>
  <c r="V69" i="205"/>
  <c r="W67" i="205"/>
  <c r="C23" i="205"/>
  <c r="AT23" i="205"/>
  <c r="A61" i="205"/>
  <c r="I78" i="205"/>
  <c r="BB23" i="205"/>
  <c r="AE67" i="205"/>
  <c r="BN26" i="202" l="1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BX58" i="200" l="1"/>
  <c r="BC8" i="200"/>
  <c r="BC6" i="200"/>
  <c r="DH6" i="200" s="1"/>
  <c r="BC4" i="200"/>
  <c r="DH4" i="200" s="1"/>
  <c r="A4" i="200"/>
  <c r="BC2" i="200"/>
  <c r="A27" i="118" l="1"/>
  <c r="D35" i="153"/>
  <c r="D24" i="11"/>
  <c r="M23" i="117" l="1"/>
  <c r="J18" i="117"/>
  <c r="J25" i="117"/>
  <c r="J19" i="117"/>
  <c r="CJ30" i="175"/>
  <c r="Q25" i="171"/>
  <c r="BN25" i="171"/>
  <c r="A74" i="291"/>
  <c r="A61" i="293"/>
  <c r="A61" i="287"/>
  <c r="A61" i="296"/>
  <c r="A61" i="286"/>
  <c r="A24" i="154" l="1"/>
  <c r="BC22" i="154"/>
  <c r="A20" i="154"/>
  <c r="AW18" i="154"/>
  <c r="A18" i="1" l="1"/>
  <c r="AT16" i="1"/>
  <c r="J23" i="117" l="1"/>
  <c r="A74" i="290"/>
  <c r="A61" i="291"/>
  <c r="A18" i="171" l="1"/>
  <c r="AG13" i="171"/>
  <c r="BC23" i="145"/>
  <c r="A21" i="145"/>
  <c r="AW19" i="145"/>
  <c r="AD15" i="145"/>
  <c r="AE14" i="154"/>
  <c r="A61" i="297"/>
  <c r="CJ30" i="150" l="1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45" i="153"/>
  <c r="D45" i="153"/>
  <c r="D41" i="153"/>
  <c r="J32" i="11" l="1"/>
  <c r="D30" i="11"/>
  <c r="J43" i="117" l="1"/>
  <c r="J42" i="117"/>
  <c r="A14" i="100" l="1"/>
  <c r="A19" i="112" l="1"/>
  <c r="A20" i="112"/>
  <c r="A21" i="110"/>
  <c r="A20" i="110"/>
  <c r="D23" i="143"/>
  <c r="M41" i="117" l="1"/>
  <c r="M40" i="117"/>
  <c r="G9" i="109" l="1"/>
  <c r="J20" i="117" l="1"/>
  <c r="J41" i="117"/>
  <c r="A61" i="288"/>
  <c r="J46" i="117" l="1"/>
  <c r="M42" i="117" l="1"/>
  <c r="J45" i="117" l="1"/>
  <c r="J44" i="117"/>
  <c r="J40" i="117"/>
  <c r="M46" i="117"/>
  <c r="M45" i="117"/>
  <c r="M43" i="117"/>
  <c r="M39" i="117"/>
  <c r="CJ67" i="1" l="1"/>
  <c r="Z75" i="1" s="1"/>
  <c r="F6" i="114" l="1"/>
  <c r="BE6" i="145"/>
  <c r="F22" i="117"/>
  <c r="AE66" i="292"/>
  <c r="AE66" i="290"/>
  <c r="BC7" i="175" l="1"/>
  <c r="BC5" i="175"/>
  <c r="DH5" i="175" s="1"/>
  <c r="BC3" i="175"/>
  <c r="DH3" i="175" s="1"/>
  <c r="A3" i="175"/>
  <c r="BH1" i="175"/>
  <c r="A15" i="112" l="1"/>
  <c r="C19" i="114"/>
  <c r="A16" i="110"/>
  <c r="BE8" i="145"/>
  <c r="A20" i="114" l="1"/>
  <c r="A17" i="110"/>
  <c r="A16" i="112"/>
  <c r="C13" i="133"/>
  <c r="H58" i="110" l="1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37" i="11"/>
  <c r="J35" i="11"/>
  <c r="D37" i="11"/>
  <c r="D35" i="11"/>
  <c r="J37" i="117" l="1"/>
  <c r="J24" i="117"/>
  <c r="A61" i="292"/>
  <c r="M36" i="117" l="1"/>
  <c r="M28" i="117"/>
  <c r="M27" i="117"/>
  <c r="M20" i="117"/>
  <c r="M19" i="117"/>
  <c r="M18" i="117"/>
  <c r="M17" i="117"/>
  <c r="A74" i="295"/>
  <c r="A74" i="296"/>
  <c r="A74" i="286"/>
  <c r="A74" i="285"/>
  <c r="A74" i="288"/>
  <c r="A74" i="287"/>
  <c r="M31" i="117" l="1"/>
  <c r="M32" i="117"/>
  <c r="M25" i="117"/>
  <c r="M24" i="117"/>
  <c r="A89" i="302"/>
  <c r="A74" i="292"/>
  <c r="A89" i="118"/>
  <c r="A74" i="293"/>
  <c r="BH6" i="148" l="1"/>
  <c r="BE6" i="139" l="1"/>
  <c r="DH6" i="145"/>
  <c r="BC6" i="154"/>
  <c r="DH6" i="154" l="1"/>
  <c r="A28" i="118" l="1"/>
  <c r="A15" i="136"/>
  <c r="A16" i="148"/>
  <c r="A14" i="149"/>
  <c r="A14" i="1"/>
  <c r="CJ28" i="175" l="1"/>
  <c r="A15" i="171"/>
  <c r="CJ28" i="150"/>
  <c r="CJ28" i="148"/>
  <c r="CJ45" i="136"/>
  <c r="I25" i="149"/>
  <c r="J24" i="11" l="1"/>
  <c r="J35" i="153"/>
  <c r="H25" i="133"/>
  <c r="B24" i="149" l="1"/>
  <c r="A39" i="118" l="1"/>
  <c r="A59" i="118"/>
  <c r="AD57" i="118"/>
  <c r="A80" i="118"/>
  <c r="CJ69" i="1" l="1"/>
  <c r="BN26" i="136"/>
  <c r="Q26" i="136"/>
  <c r="A37" i="1"/>
  <c r="A16" i="118"/>
  <c r="A18" i="118"/>
  <c r="A51" i="118" l="1"/>
  <c r="A6" i="118"/>
  <c r="A3" i="118"/>
  <c r="F6" i="133" l="1"/>
  <c r="N6" i="133" s="1"/>
  <c r="F7" i="111"/>
  <c r="N7" i="111" s="1"/>
  <c r="G6" i="113"/>
  <c r="O6" i="113" s="1"/>
  <c r="E18" i="111"/>
  <c r="A23" i="112"/>
  <c r="A24" i="110"/>
  <c r="BB6" i="136" l="1"/>
  <c r="DH6" i="136" s="1"/>
  <c r="BC6" i="135"/>
  <c r="DH6" i="135" s="1"/>
  <c r="F6" i="112" l="1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CJ65" i="1" l="1"/>
  <c r="CH75" i="1" s="1"/>
  <c r="J41" i="153" l="1"/>
  <c r="J30" i="11"/>
  <c r="CF41" i="145"/>
  <c r="H54" i="112"/>
  <c r="H61" i="110"/>
  <c r="J23" i="143"/>
  <c r="J17" i="143"/>
  <c r="J43" i="153"/>
  <c r="D43" i="153"/>
  <c r="M3" i="117" l="1"/>
  <c r="M2" i="117"/>
  <c r="A74" i="271"/>
  <c r="A74" i="205"/>
  <c r="D30" i="112" l="1"/>
  <c r="DH6" i="148"/>
  <c r="A16" i="154" l="1"/>
  <c r="BC8" i="154"/>
  <c r="A4" i="154"/>
  <c r="BC2" i="154"/>
  <c r="BC4" i="154"/>
  <c r="DH4" i="154" s="1"/>
  <c r="AW23" i="154"/>
  <c r="AR19" i="154"/>
  <c r="E11" i="153" l="1"/>
  <c r="E7" i="153"/>
  <c r="Q7" i="153" s="1"/>
  <c r="A7" i="153"/>
  <c r="I4" i="153"/>
  <c r="CO6" i="139" l="1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24" i="136" l="1"/>
  <c r="CF39" i="145" l="1"/>
  <c r="A17" i="145"/>
  <c r="D17" i="143"/>
  <c r="CF43" i="145" l="1"/>
  <c r="P29" i="145"/>
  <c r="A25" i="145"/>
  <c r="BE4" i="145"/>
  <c r="DH4" i="145" s="1"/>
  <c r="BE2" i="145"/>
  <c r="A4" i="145"/>
  <c r="J15" i="144"/>
  <c r="D15" i="144"/>
  <c r="E8" i="143" l="1"/>
  <c r="A4" i="143"/>
  <c r="E4" i="143"/>
  <c r="Q4" i="143" s="1"/>
  <c r="A32" i="1" l="1"/>
  <c r="A31" i="118" l="1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F8" i="112" l="1"/>
  <c r="A22" i="1" l="1"/>
  <c r="AZ20" i="1"/>
  <c r="F3" i="111" l="1"/>
  <c r="A5" i="111"/>
  <c r="A4" i="113" l="1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H64" i="110" l="1"/>
  <c r="B45" i="110"/>
  <c r="D27" i="110"/>
  <c r="A25" i="110"/>
  <c r="F5" i="110"/>
  <c r="N5" i="110" s="1"/>
  <c r="F3" i="110"/>
  <c r="A5" i="110"/>
  <c r="F9" i="110"/>
  <c r="E26" i="114"/>
  <c r="B22" i="114"/>
  <c r="BX58" i="135" l="1"/>
  <c r="H27" i="133" l="1"/>
  <c r="F20" i="133"/>
  <c r="A17" i="133"/>
  <c r="E16" i="133"/>
  <c r="A14" i="133"/>
  <c r="F8" i="133"/>
  <c r="A4" i="133"/>
  <c r="A44" i="118"/>
  <c r="A43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</calcChain>
</file>

<file path=xl/sharedStrings.xml><?xml version="1.0" encoding="utf-8"?>
<sst xmlns="http://schemas.openxmlformats.org/spreadsheetml/2006/main" count="5982" uniqueCount="1315">
  <si>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</si>
  <si>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</si>
  <si>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</si>
  <si>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</si>
  <si>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</si>
  <si>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</si>
  <si>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</si>
  <si>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</si>
  <si>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</si>
  <si>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</si>
  <si>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</si>
  <si>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</si>
  <si>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</si>
  <si>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</si>
  <si>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</si>
  <si>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</si>
  <si>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</si>
  <si>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</si>
  <si>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</si>
  <si>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</si>
  <si>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</si>
  <si>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</si>
  <si>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</si>
  <si>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</si>
  <si>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</si>
  <si>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</si>
  <si>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</si>
  <si>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</si>
  <si>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</si>
  <si>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</si>
  <si>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</si>
  <si>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</si>
  <si>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</si>
  <si>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</si>
  <si>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</si>
  <si>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</si>
  <si>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</si>
  <si>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</si>
  <si>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</si>
  <si>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</si>
  <si>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</si>
  <si>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</si>
  <si>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</si>
  <si>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</si>
  <si>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</si>
  <si>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</si>
  <si>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</si>
  <si>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</si>
  <si>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</si>
  <si>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</si>
  <si>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</si>
  <si>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</si>
  <si>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</si>
  <si>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</si>
  <si>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</si>
  <si>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</si>
  <si>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</si>
  <si>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</si>
  <si>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</si>
  <si>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</si>
  <si>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</si>
  <si>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</si>
  <si>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</si>
  <si>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</si>
  <si>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</si>
  <si>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</si>
  <si>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</si>
  <si>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</si>
  <si>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</si>
  <si>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</si>
  <si>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</si>
  <si>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</si>
  <si>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</si>
  <si>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</si>
  <si>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</si>
  <si>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</si>
  <si>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</si>
  <si>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</si>
  <si>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</si>
  <si>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</si>
  <si>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</si>
  <si>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</si>
  <si>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</si>
  <si>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</si>
  <si>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</si>
  <si>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</si>
  <si>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</si>
  <si>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</si>
  <si>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</si>
  <si>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</si>
  <si>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</si>
  <si>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</si>
  <si>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</si>
  <si>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</si>
  <si>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</si>
  <si>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</si>
  <si>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</si>
  <si>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</si>
  <si>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</si>
  <si>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</si>
  <si>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</si>
  <si>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</si>
  <si>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</si>
  <si>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</si>
  <si>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</si>
  <si>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</si>
  <si>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</si>
  <si>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</si>
  <si>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</si>
  <si>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</si>
  <si>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</si>
  <si>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</si>
  <si>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</si>
  <si>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</si>
  <si>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</si>
  <si>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</si>
  <si>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</si>
  <si>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</si>
  <si>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</si>
  <si>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</si>
  <si>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</si>
  <si>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</si>
  <si>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</si>
  <si>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</si>
  <si>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</si>
  <si>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</si>
  <si>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</si>
  <si>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</si>
  <si>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</si>
  <si>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</si>
  <si>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</si>
  <si>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</si>
  <si>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</si>
  <si>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</si>
  <si>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</si>
  <si>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</si>
  <si>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</si>
  <si>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</si>
  <si>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</si>
  <si>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</si>
  <si>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</si>
  <si>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</si>
  <si>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</si>
  <si>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</si>
  <si>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</si>
  <si>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</si>
  <si>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</si>
  <si>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</si>
  <si>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</si>
  <si>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</si>
  <si>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</si>
  <si>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</si>
  <si>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</si>
  <si>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</si>
  <si>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</si>
  <si>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</si>
  <si>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</si>
  <si>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</si>
  <si>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</si>
  <si>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</si>
  <si>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</si>
  <si>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</si>
  <si>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</si>
  <si>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</si>
  <si>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</si>
  <si>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</si>
  <si>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</si>
  <si>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</si>
  <si>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</si>
  <si>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</si>
  <si>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</si>
  <si>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</si>
  <si>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</si>
  <si>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</si>
  <si>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</si>
  <si>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</si>
  <si>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</si>
  <si>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</si>
  <si>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</si>
  <si>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</si>
  <si>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</si>
  <si>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</si>
  <si>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</si>
  <si>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</si>
  <si>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</si>
  <si>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</si>
  <si>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</si>
  <si>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</si>
  <si>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</si>
  <si>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</si>
  <si>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</si>
  <si>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</si>
  <si>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</si>
  <si>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</si>
  <si>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</si>
  <si>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</si>
  <si>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</si>
  <si>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</si>
  <si>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</si>
  <si>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</si>
  <si>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</si>
  <si>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</si>
  <si>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</si>
  <si>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</si>
  <si>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</si>
  <si>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</si>
  <si>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</si>
  <si>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</si>
  <si>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</si>
  <si>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</si>
  <si>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</si>
  <si>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</si>
  <si>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</si>
  <si>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</si>
  <si>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</si>
  <si>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</si>
  <si>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</si>
  <si>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</si>
  <si>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</si>
  <si>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</si>
  <si>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</si>
  <si>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</si>
  <si>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</si>
  <si>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</si>
  <si>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</si>
  <si>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</si>
  <si>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</si>
  <si>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</si>
  <si>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</si>
  <si>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</si>
  <si>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</si>
  <si>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</si>
  <si>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</si>
  <si>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</si>
  <si>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</si>
  <si>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</si>
  <si>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</si>
  <si>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</si>
  <si>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</si>
  <si>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</si>
  <si>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</si>
  <si>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</si>
  <si>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</si>
  <si>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</si>
  <si>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</si>
  <si>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</si>
  <si>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</si>
  <si>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</si>
  <si>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</si>
  <si>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</si>
  <si>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</si>
  <si>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</si>
  <si>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</si>
  <si>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</si>
  <si>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</si>
  <si>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</si>
  <si>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</si>
  <si>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</si>
  <si>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</si>
  <si>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</si>
  <si>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</si>
  <si>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</si>
  <si>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</si>
  <si>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</si>
  <si>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</si>
  <si>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</si>
  <si>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</si>
  <si>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</si>
  <si>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</si>
  <si>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</si>
  <si>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</si>
  <si>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</si>
  <si>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</si>
  <si>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</si>
  <si>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</si>
  <si>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</si>
  <si>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</si>
  <si>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</si>
  <si>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</si>
  <si>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</si>
  <si>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</si>
  <si>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</si>
  <si>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</si>
  <si>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</si>
  <si>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</si>
  <si>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</si>
  <si>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</si>
  <si>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</si>
  <si>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</si>
  <si>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</si>
  <si>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</si>
  <si>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</si>
  <si>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</si>
  <si>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</si>
  <si>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</si>
  <si>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</si>
  <si>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</si>
  <si>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</si>
  <si>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</si>
  <si>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</si>
  <si>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</si>
  <si>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</si>
  <si>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</si>
  <si>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</si>
  <si>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</si>
  <si>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</si>
  <si>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</si>
  <si>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</si>
  <si>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</si>
  <si>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</si>
  <si>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</si>
  <si>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</si>
  <si>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</si>
  <si>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</si>
  <si>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</si>
  <si>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</si>
  <si>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</si>
  <si>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</si>
  <si>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</si>
  <si>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</si>
  <si>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</si>
  <si>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</si>
  <si>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</si>
  <si>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</si>
  <si>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</si>
  <si>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</si>
  <si>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</si>
  <si>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</si>
  <si>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</si>
  <si>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</si>
  <si>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</si>
  <si>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</si>
  <si>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</si>
  <si>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</si>
  <si>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</si>
  <si>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</si>
  <si>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</si>
  <si>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</si>
  <si>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</si>
  <si>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</si>
  <si>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</si>
  <si>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</si>
  <si>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</si>
  <si>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</si>
  <si>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</si>
  <si>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</si>
  <si>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</si>
  <si>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</si>
  <si>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</si>
  <si>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</si>
  <si>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</si>
  <si>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</si>
  <si>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</si>
  <si>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</si>
  <si>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</si>
  <si>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</si>
  <si>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</si>
  <si>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</si>
  <si>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</si>
  <si>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</si>
  <si>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</si>
  <si>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</si>
  <si>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</si>
  <si>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</si>
  <si>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</si>
  <si>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</si>
  <si>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</si>
  <si>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</si>
  <si>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</si>
  <si>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</si>
  <si>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</si>
  <si>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</si>
  <si>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</si>
  <si>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</si>
  <si>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</si>
  <si>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</si>
  <si>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</si>
  <si>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</si>
  <si>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</si>
  <si>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</si>
  <si>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</si>
  <si>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</si>
  <si>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</si>
  <si>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</si>
  <si>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</si>
  <si>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</si>
  <si>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</si>
  <si>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</si>
  <si>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</si>
  <si>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</si>
  <si>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</si>
  <si>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</si>
  <si>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</si>
  <si>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</si>
  <si>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</si>
  <si>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</si>
  <si>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</si>
  <si>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</si>
  <si>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</si>
  <si>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</si>
  <si>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</si>
  <si>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</si>
  <si>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</si>
  <si>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</si>
  <si>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</si>
  <si>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</si>
  <si>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</si>
  <si>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</si>
  <si>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</si>
  <si>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</si>
  <si>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</si>
  <si>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</si>
  <si>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</si>
  <si>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</si>
  <si>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</si>
  <si>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</si>
  <si>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</si>
  <si>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</si>
  <si>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</si>
  <si>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</si>
  <si>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</si>
  <si>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</si>
  <si>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</si>
  <si>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</si>
  <si>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</si>
  <si>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</si>
  <si>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</si>
  <si>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</si>
  <si>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</si>
  <si>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</si>
  <si>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</si>
  <si>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</si>
  <si>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</si>
  <si>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</si>
  <si>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</si>
  <si>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</si>
  <si>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</si>
  <si>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</si>
  <si>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</si>
  <si>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</si>
  <si>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</si>
  <si>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</si>
  <si>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</si>
  <si>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</si>
  <si>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</si>
  <si>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</si>
  <si>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</si>
  <si>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</si>
  <si>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</si>
  <si>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</si>
  <si>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</si>
  <si>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</si>
  <si>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</si>
  <si>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</si>
  <si>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</si>
  <si>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</si>
  <si>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</si>
  <si>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</si>
  <si>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</si>
  <si>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</si>
  <si>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</si>
  <si>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</si>
  <si>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</si>
  <si>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</si>
  <si>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</si>
  <si>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</si>
  <si>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</si>
  <si>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</si>
  <si>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</si>
  <si>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</si>
  <si>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</si>
  <si>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</si>
  <si>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</si>
  <si>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</si>
  <si>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</si>
  <si>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</si>
  <si>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</si>
  <si>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</si>
  <si>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</si>
  <si>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</si>
  <si>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</si>
  <si>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</si>
  <si>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</si>
  <si>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</si>
  <si>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А.В. Рябковч</t>
  </si>
  <si>
    <t>АКТ ТЕХНИЧЕСКОЙ ГОТОВНОСТИ
ЭЛЕКТРОМОНТАЖНЫХ РАБОТ</t>
  </si>
  <si>
    <t>ВЕДОМОСТЬ
СМОНТИРОВАННЫХ МАТЕРИАЛОВ</t>
  </si>
  <si>
    <t>Протокол осмотра и проверки смонтированного электрооборудования
распределительных устройств и электрических подстанций напряжением
до 35 кВ включительно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</si>
  <si>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</si>
  <si>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</si>
  <si>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</si>
  <si>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</si>
  <si>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</si>
  <si>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</si>
  <si>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</si>
  <si>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</si>
  <si>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</si>
  <si>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</si>
  <si>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</si>
  <si>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</si>
  <si>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</si>
  <si>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</si>
  <si>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</si>
  <si>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</si>
  <si>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</si>
  <si>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АКТ
ДЕМОНТАЖА ОБОРУДОВАНИЯ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</si>
  <si>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</si>
  <si>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</si>
  <si>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</si>
  <si>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</si>
  <si>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</si>
  <si>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</si>
  <si>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</si>
  <si>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</si>
  <si>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</si>
  <si>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</si>
  <si>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</si>
  <si>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</si>
  <si>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</si>
  <si>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</si>
  <si>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</si>
  <si>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</si>
  <si>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</si>
  <si>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</si>
  <si>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</si>
  <si>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</si>
  <si>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</si>
  <si>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</si>
  <si>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</si>
  <si>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</si>
  <si>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</si>
  <si>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</si>
  <si>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</si>
  <si>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</si>
  <si>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</si>
  <si>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</si>
  <si>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</si>
  <si>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</si>
  <si>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</si>
  <si>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</si>
  <si>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</si>
  <si>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</si>
  <si>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</si>
  <si>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</si>
  <si>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</si>
  <si>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</si>
  <si>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</si>
  <si>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</si>
  <si>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</si>
  <si>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</si>
  <si>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</si>
  <si>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</si>
  <si>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</si>
  <si>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</si>
  <si>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</si>
  <si>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</si>
  <si>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</si>
  <si>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</si>
  <si>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</si>
  <si>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</si>
  <si>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</si>
  <si>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</si>
  <si>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</si>
  <si>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</si>
  <si>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</si>
  <si>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</si>
  <si>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</si>
  <si>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Главный инженер проекта ООО "Ясень-Электро"</t>
  </si>
  <si>
    <t>Корчева Н.Д.</t>
  </si>
  <si>
    <t>Руководитель регионального направления Департамента по строительству ООО "Электромонтаж-110"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</si>
  <si>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</si>
  <si>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</si>
  <si>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</si>
  <si>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</si>
  <si>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</si>
  <si>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</si>
  <si>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</si>
  <si>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</si>
  <si>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</si>
  <si>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</si>
  <si>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</si>
  <si>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</si>
  <si>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</si>
  <si>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</si>
  <si>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</si>
  <si>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</si>
  <si>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</si>
  <si>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</si>
  <si>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</si>
  <si>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</si>
  <si>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</si>
  <si>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</si>
  <si>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</si>
  <si>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</si>
  <si>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</si>
  <si>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</si>
  <si>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</si>
  <si>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</si>
  <si>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</si>
  <si>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</si>
  <si>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</si>
  <si>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</si>
  <si>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</si>
  <si>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Не надо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</si>
  <si>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</si>
  <si>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</si>
  <si>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</si>
  <si>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</si>
  <si>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</si>
  <si>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</si>
  <si>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</si>
  <si>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</si>
  <si>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</si>
  <si>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</si>
  <si>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1.4</t>
  </si>
  <si>
    <t>1.5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</si>
  <si>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</si>
  <si>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</si>
  <si>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</si>
  <si>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</si>
  <si>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</si>
  <si>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</si>
  <si>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</si>
  <si>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</si>
  <si>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</si>
  <si>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</si>
  <si>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</si>
  <si>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</si>
  <si>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</si>
  <si>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</si>
  <si>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</si>
  <si>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</si>
  <si>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</si>
  <si>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</si>
  <si>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</si>
  <si>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</si>
  <si>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r>
      <t xml:space="preserve">Настоящий Акт составлен о том, что в соответствии с условиями Договора
</t>
    </r>
    <r>
      <rPr>
        <i/>
        <sz val="11"/>
        <rFont val="Times New Roman"/>
        <family val="1"/>
        <charset val="204"/>
      </rPr>
      <t>№ 21-323 от 21.10.2021 г. ООО "Ясень-Электро"</t>
    </r>
    <r>
      <rPr>
        <sz val="11"/>
        <rFont val="Times New Roman"/>
        <family val="1"/>
        <charset val="204"/>
      </rPr>
      <t xml:space="preserve">
демонтировало следующее оборудование:</t>
    </r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</si>
  <si>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</si>
  <si>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</si>
  <si>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</si>
  <si>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</si>
  <si>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</si>
  <si>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</si>
  <si>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</si>
  <si>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</si>
  <si>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</si>
  <si>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</si>
  <si>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</si>
  <si>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</si>
  <si>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</si>
  <si>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</si>
  <si>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</si>
  <si>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</si>
  <si>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</si>
  <si>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</si>
  <si>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</si>
  <si>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</si>
  <si>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</si>
  <si>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</si>
  <si>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</si>
  <si>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</si>
  <si>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</si>
  <si>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</si>
  <si>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</si>
  <si>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</si>
  <si>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</si>
  <si>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</si>
  <si>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</si>
  <si>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</si>
  <si>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</si>
  <si>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</si>
  <si>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</si>
  <si>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</si>
  <si>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</si>
  <si>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</si>
  <si>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</si>
  <si>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</si>
  <si>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</si>
  <si>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</si>
  <si>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</si>
  <si>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</si>
  <si>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</si>
  <si>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</si>
  <si>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</si>
  <si>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</si>
  <si>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</si>
  <si>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</si>
  <si>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</si>
  <si>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</si>
  <si>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</si>
  <si>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</si>
  <si>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</si>
  <si>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</si>
  <si>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</si>
  <si>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</si>
  <si>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</si>
  <si>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</si>
  <si>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</si>
  <si>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</si>
  <si>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</si>
  <si>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</si>
  <si>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</si>
  <si>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</si>
  <si>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</si>
  <si>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</si>
  <si>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</si>
  <si>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</si>
  <si>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</si>
  <si>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</si>
  <si>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</si>
  <si>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</si>
  <si>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</si>
  <si>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</si>
  <si>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</si>
  <si>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</si>
  <si>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</si>
  <si>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</si>
  <si>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</si>
  <si>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</si>
  <si>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</si>
  <si>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</si>
  <si>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</si>
  <si>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</si>
  <si>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</si>
  <si>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</si>
  <si>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</si>
  <si>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</si>
  <si>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</si>
  <si>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</si>
  <si>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</si>
  <si>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</si>
  <si>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</si>
  <si>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</si>
  <si>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</si>
  <si>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</si>
  <si>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</si>
  <si>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</si>
  <si>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</si>
  <si>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</si>
  <si>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</si>
  <si>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</si>
  <si>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</si>
  <si>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</si>
  <si>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</si>
  <si>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</si>
  <si>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</si>
  <si>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</si>
  <si>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</si>
  <si>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</si>
  <si>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</si>
  <si>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</si>
  <si>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</si>
  <si>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</si>
  <si>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</si>
  <si>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№2.2 Монтаж вертикальных электродов (ВЛЗ-10кВ), Исполнительная схема №3.2 Монтаж вертикальных электродов (ВЛИ-0,4кВ)</t>
  </si>
  <si>
    <t>Исполнительная схема №2.3 Монтаж горизонтального заземлителя (ВЛЗ-10кВ), Исполнительная схема №3.3 Монтаж горизонтального заземлителя (ВЛИ-0,4кВ)</t>
  </si>
  <si>
    <t>Исполнительная схема №2.4 Огрунтовка и окраска сварных соединений (ВЛЗ-10кВ), Исполнительная схема №3.4 Огрунтовка и окраска сварных соединений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</si>
  <si>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</si>
  <si>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</si>
  <si>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</si>
  <si>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</si>
  <si>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</si>
  <si>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</si>
  <si>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</si>
  <si>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</si>
  <si>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</si>
  <si>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</si>
  <si>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</si>
  <si>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</si>
  <si>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</si>
  <si>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</si>
  <si>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</si>
  <si>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</si>
  <si>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</si>
  <si>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</si>
  <si>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</si>
  <si>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</si>
  <si>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</si>
  <si>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</si>
  <si>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</si>
  <si>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</si>
  <si>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</si>
  <si>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</si>
  <si>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</si>
  <si>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</si>
  <si>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</si>
  <si>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</si>
  <si>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</si>
  <si>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</si>
  <si>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</si>
  <si>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</si>
  <si>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</si>
  <si>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</si>
  <si>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</si>
  <si>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</si>
  <si>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</si>
  <si>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</si>
  <si>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</si>
  <si>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</si>
  <si>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</si>
  <si>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</si>
  <si>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</si>
  <si>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</si>
  <si>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</si>
  <si>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</si>
  <si>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</si>
  <si>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</si>
  <si>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</si>
  <si>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</si>
  <si>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</si>
  <si>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</si>
  <si>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</si>
  <si>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</si>
  <si>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</si>
  <si>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</si>
  <si>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</si>
  <si>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</si>
  <si>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</si>
  <si>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</si>
  <si>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</si>
  <si>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</si>
  <si>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</si>
  <si>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</si>
  <si>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</si>
  <si>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</si>
  <si>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</si>
  <si>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</si>
  <si>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</si>
  <si>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</si>
  <si>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</si>
  <si>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</si>
  <si>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</si>
  <si>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</si>
  <si>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</si>
  <si>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</si>
  <si>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</si>
  <si>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</si>
  <si>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</si>
  <si>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</si>
  <si>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</si>
  <si>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</si>
  <si>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</si>
  <si>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</si>
  <si>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</si>
  <si>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</si>
  <si>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</si>
  <si>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</si>
  <si>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</si>
  <si>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</si>
  <si>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</si>
  <si>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</si>
  <si>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</si>
  <si>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</si>
  <si>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</si>
  <si>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</si>
  <si>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</si>
  <si>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</si>
  <si>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</si>
  <si>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</si>
  <si>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</si>
  <si>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</si>
  <si>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</si>
  <si>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</si>
  <si>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</si>
  <si>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</si>
  <si>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</si>
  <si>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</si>
  <si>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</si>
  <si>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</si>
  <si>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</si>
  <si>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2.2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</si>
  <si>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</si>
  <si>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</si>
  <si>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</si>
  <si>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</si>
  <si>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</si>
  <si>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</si>
  <si>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</si>
  <si>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</si>
  <si>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</si>
  <si>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</si>
  <si>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</si>
  <si>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</si>
  <si>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</si>
  <si>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</si>
  <si>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</si>
  <si>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</si>
  <si>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</si>
  <si>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</si>
  <si>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</si>
  <si>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</si>
  <si>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</si>
  <si>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</si>
  <si>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</si>
  <si>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</si>
  <si>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</si>
  <si>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</si>
  <si>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6,5 и 7,1</t>
  </si>
  <si>
    <t>50х50х5 L=3 м</t>
  </si>
  <si>
    <t>18 шт.</t>
  </si>
  <si>
    <t>РЛНД 1а-10.IV/400 УХЛ1;
РЛК 1б-10.IV/400 УХЛ1</t>
  </si>
  <si>
    <t>2. Черная эмаль ПФ-115 - 2 слоя</t>
  </si>
  <si>
    <t>1. На опоры ВЛ-10кВ нанесены постоянные знаки в кол-ве 12 шт</t>
  </si>
  <si>
    <t>1. На опоры ВЛ-0,4кВ нанесены постоянные знаки в кол-ве 12 шт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</si>
  <si>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</si>
  <si>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</si>
  <si>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</si>
  <si>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</si>
  <si>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</si>
  <si>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</si>
  <si>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</si>
  <si>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</si>
  <si>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</si>
  <si>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</si>
  <si>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</si>
  <si>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</si>
  <si>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</si>
  <si>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</si>
  <si>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</si>
  <si>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</si>
  <si>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13</t>
  </si>
  <si>
    <t>1-Ф_КТП</t>
  </si>
  <si>
    <t>2-Ф_КТП</t>
  </si>
  <si>
    <t>3-Ф_КТП</t>
  </si>
  <si>
    <t>4-Ф_КТП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</si>
  <si>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</si>
  <si>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</si>
  <si>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</si>
  <si>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</si>
  <si>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№1</t>
  </si>
  <si>
    <t>Контрольно-исполнительная съемка</t>
  </si>
  <si>
    <t>Акт освидетельствования скрытых работ</t>
  </si>
  <si>
    <t>№2</t>
  </si>
  <si>
    <t>№2.1</t>
  </si>
  <si>
    <t>№2.2</t>
  </si>
  <si>
    <t>№2.4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</si>
  <si>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</si>
  <si>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</si>
  <si>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</si>
  <si>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</si>
  <si>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</si>
  <si>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</si>
  <si>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</si>
  <si>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</si>
  <si>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№3</t>
  </si>
  <si>
    <t>№4</t>
  </si>
  <si>
    <t>№5</t>
  </si>
  <si>
    <t>№6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</si>
  <si>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</si>
  <si>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</si>
  <si>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</si>
  <si>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</si>
  <si>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Ведущий инженер-геодезист АО "ЛЭСР"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</si>
  <si>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</si>
  <si>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</si>
  <si>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</si>
  <si>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</si>
  <si>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</si>
  <si>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Николаева О.И.</t>
  </si>
  <si>
    <t>а также представители иных лиц, учавствующих в освидетельствовании:</t>
  </si>
  <si>
    <t>Курбатов А.В.</t>
  </si>
  <si>
    <t>Величко А.А.</t>
  </si>
  <si>
    <t>О.И. Николаева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</si>
  <si>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</si>
  <si>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</si>
  <si>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</si>
  <si>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</si>
  <si>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</si>
  <si>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</si>
  <si>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</si>
  <si>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</si>
  <si>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</si>
  <si>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</si>
  <si>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</si>
  <si>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</si>
  <si>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</si>
  <si>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</si>
  <si>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</si>
  <si>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</si>
  <si>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</si>
  <si>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</si>
  <si>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</si>
  <si>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</si>
  <si>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</si>
  <si>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 xml:space="preserve">Контрольно-испольнительная съемка; Исполнительная схема закрытого перехода методом ГНБ, 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</si>
  <si>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</si>
  <si>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</si>
  <si>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</si>
  <si>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Контрольно-испольнительная съемка; Исполнительная схема №2.6 Обратная засыпка кабеля песком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</si>
  <si>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</si>
  <si>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</si>
  <si>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</si>
  <si>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</si>
  <si>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</si>
  <si>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</si>
  <si>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</si>
  <si>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</si>
  <si>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</t>
  </si>
  <si>
    <t>Прокладка труб в траншее</t>
  </si>
  <si>
    <t>Контрольно-испольнительная съемка; Исполнительная схема №2.3 Устройство песчаного основания траншеи</t>
  </si>
  <si>
    <t>Контрольно-испольнительная съемка; Исполнительная схема №2.5 Прокладка КЛ-0,4кВ</t>
  </si>
  <si>
    <t>Заводска кабеля в КК</t>
  </si>
  <si>
    <t>Контрольно-испольнительная съемка; Исполнительная схема №2.6 Обратная засыпка кабеля песком; Исполнительная схема №2.7 Обратная засыпка кабеля песком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</si>
  <si>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</si>
  <si>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</si>
  <si>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Акт разбивки осей капитального строительства на местности КЛ-0,4кВ</t>
  </si>
  <si>
    <t>Акт освидетельствования геодезической разбивочной основы объекта капитального строительства КЛ-0,4кВ</t>
  </si>
  <si>
    <t>Контрольно-испольнительная съемка; Исполнительная схема №2.4 Прокладка труб в траншее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</si>
  <si>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</si>
  <si>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</si>
  <si>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</si>
  <si>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</si>
  <si>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</si>
  <si>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</si>
  <si>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</si>
  <si>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</si>
  <si>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</si>
  <si>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</si>
  <si>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</si>
  <si>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</si>
  <si>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</si>
  <si>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</si>
  <si>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</si>
  <si>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</si>
  <si>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</si>
  <si>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</si>
  <si>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</si>
  <si>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</si>
  <si>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</si>
  <si>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</si>
  <si>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</si>
  <si>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</si>
  <si>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</si>
  <si>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</si>
  <si>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</si>
  <si>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</si>
  <si>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</si>
  <si>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</si>
  <si>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</si>
  <si>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</si>
  <si>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</si>
  <si>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</si>
  <si>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</si>
  <si>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</si>
  <si>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</si>
  <si>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</si>
  <si>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</si>
  <si>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</si>
  <si>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</si>
  <si>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</si>
  <si>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Р-1</t>
  </si>
  <si>
    <t>П-1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</si>
  <si>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</si>
  <si>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</si>
  <si>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</si>
  <si>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</si>
  <si>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</si>
  <si>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</si>
  <si>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</si>
  <si>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</si>
  <si>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</si>
  <si>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</si>
  <si>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</si>
  <si>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</si>
  <si>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</si>
  <si>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</si>
  <si>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</si>
  <si>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</si>
  <si>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</si>
  <si>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</si>
  <si>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</si>
  <si>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</si>
  <si>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</si>
  <si>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</si>
  <si>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</si>
  <si>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</si>
  <si>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</si>
  <si>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</si>
  <si>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</si>
  <si>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</si>
  <si>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</si>
  <si>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</si>
  <si>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</si>
  <si>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</si>
  <si>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</si>
  <si>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</si>
  <si>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</si>
  <si>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</si>
  <si>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</si>
  <si>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</si>
  <si>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</si>
  <si>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</si>
  <si>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</si>
  <si>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</si>
  <si>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</si>
  <si>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</si>
  <si>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</si>
  <si>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</si>
  <si>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</si>
  <si>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</si>
  <si>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</si>
  <si>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</si>
  <si>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</si>
  <si>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</si>
  <si>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</si>
  <si>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</si>
  <si>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</si>
  <si>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</si>
  <si>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</si>
  <si>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</si>
  <si>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</si>
  <si>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</si>
  <si>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</si>
  <si>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</si>
  <si>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</si>
  <si>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</si>
  <si>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</si>
  <si>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</si>
  <si>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</si>
  <si>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</si>
  <si>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</si>
  <si>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</si>
  <si>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</si>
  <si>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</si>
  <si>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</si>
  <si>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</si>
  <si>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</si>
  <si>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</si>
  <si>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</si>
  <si>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</si>
  <si>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</si>
  <si>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</si>
  <si>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</si>
  <si>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</si>
  <si>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</si>
  <si>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</si>
  <si>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</si>
  <si>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</si>
  <si>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</si>
  <si>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</si>
  <si>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</si>
  <si>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</si>
  <si>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</si>
  <si>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</si>
  <si>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</si>
  <si>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</si>
  <si>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</si>
  <si>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</si>
  <si>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</si>
  <si>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</si>
  <si>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</si>
  <si>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</si>
  <si>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</si>
  <si>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</si>
  <si>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</si>
  <si>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</si>
  <si>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</si>
  <si>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</si>
  <si>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</si>
  <si>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</si>
  <si>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</si>
  <si>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</si>
  <si>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</si>
  <si>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</si>
  <si>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</si>
  <si>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</si>
  <si>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</si>
  <si>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</si>
  <si>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</si>
  <si>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</si>
  <si>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</si>
  <si>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</si>
  <si>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</si>
  <si>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</si>
  <si>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</si>
  <si>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Санкт-Петербург, поселок Репино, приморское шоссе, дом 443, литера А, пом. 1-Н, №1-6, кадастровый номер 78:38:0022119:1015А</t>
  </si>
  <si>
    <t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t>
  </si>
  <si>
    <t>1. Строительство ТП</t>
  </si>
  <si>
    <t>1 компл</t>
  </si>
  <si>
    <t>Комплектная трансформаторная подстанция наружной
установки тупикового типа</t>
  </si>
  <si>
    <t>Силовой масляный трансформатор</t>
  </si>
  <si>
    <t>СЭС-21-080098-ИЛО1</t>
  </si>
  <si>
    <t>трансформаторной подстанции</t>
  </si>
  <si>
    <t>Сетчатое ограждение высота 2м длина 24,4м с воротами, состоящее из:</t>
  </si>
  <si>
    <t>1.6</t>
  </si>
  <si>
    <t>труба стальная ∅76мм L=3000мм</t>
  </si>
  <si>
    <t>уголок стальной 40х40х4 ГОСТ 8509-93</t>
  </si>
  <si>
    <t>сетка рабица с яч.50х50мм шириной 1500мм</t>
  </si>
  <si>
    <t>ворота каркас 3000х1500мм</t>
  </si>
  <si>
    <t>проволока стальная ∅3мм</t>
  </si>
  <si>
    <t>16 шт</t>
  </si>
  <si>
    <t>41,2 м</t>
  </si>
  <si>
    <t>24,4 м</t>
  </si>
  <si>
    <t>1 шт</t>
  </si>
  <si>
    <t>16 м</t>
  </si>
  <si>
    <t>Сталь полосовая 50х5 ГОСТ 103-2006</t>
  </si>
  <si>
    <t>Сталь угловая 63х63х6 ГОСТ 8509-93</t>
  </si>
  <si>
    <t>3.3</t>
  </si>
  <si>
    <t>3.4</t>
  </si>
  <si>
    <t>18 м</t>
  </si>
  <si>
    <t>Щебень гранитный марки 1200-1000 фр. 20-40</t>
  </si>
  <si>
    <t>Песок</t>
  </si>
  <si>
    <t>ГОСТ 8267-93</t>
  </si>
  <si>
    <t>Изолирующая штанга оперативная на 10кВ</t>
  </si>
  <si>
    <t>Переносное заземление сечением 95кв.мм</t>
  </si>
  <si>
    <t>Ящик с совком для песка.</t>
  </si>
  <si>
    <t>Предупреждающие знаки</t>
  </si>
  <si>
    <t xml:space="preserve"> ШЗП-15</t>
  </si>
  <si>
    <t>ЗПП-15</t>
  </si>
  <si>
    <t>V=0,5 куб.м</t>
  </si>
  <si>
    <t>Ведомость смонтированного электрооборудования распределительных устройств и электричсеких подстанций</t>
  </si>
  <si>
    <t>июня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</si>
  <si>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</si>
  <si>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</si>
  <si>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14</t>
  </si>
  <si>
    <t>16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</si>
  <si>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</si>
  <si>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</si>
  <si>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</si>
  <si>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</si>
  <si>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</si>
  <si>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</si>
  <si>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</si>
  <si>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</si>
  <si>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</si>
  <si>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</si>
  <si>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6 шт.</t>
  </si>
  <si>
    <t>Приказ о начале работ и назначении ответственных за производство работ на объекте, ООО "ЭМ-110"</t>
  </si>
  <si>
    <t>№21-080098</t>
  </si>
  <si>
    <t>Акт освидетельствования геодезической разбивочной основы объекта капитального строительства КТП 630кВА-10/0,4 кВ</t>
  </si>
  <si>
    <t>Акт разбивки осей капитального строительства на местности КТП 630кВА-10/0,4 кВ</t>
  </si>
  <si>
    <t>Исполнительная схема. Разработка грунта котлована под фундамент КТП</t>
  </si>
  <si>
    <t xml:space="preserve">№1.1 </t>
  </si>
  <si>
    <t>№1.2</t>
  </si>
  <si>
    <t>Исполнительная схема. Устройство песчаного основания котлована</t>
  </si>
  <si>
    <t>№2-Ф_КТП</t>
  </si>
  <si>
    <t>№1-Ф_КТП</t>
  </si>
  <si>
    <t>№3-Ф_КТП</t>
  </si>
  <si>
    <t xml:space="preserve">Исполнительная схема. Устройство щебеночного основания котлована </t>
  </si>
  <si>
    <t>№1.3</t>
  </si>
  <si>
    <t>№1.4</t>
  </si>
  <si>
    <t>Исполнительная схема. Разработка грунта под монтаж контура заземления</t>
  </si>
  <si>
    <t>№4-Ф_КТП</t>
  </si>
  <si>
    <t>№1-КЗ_КТП</t>
  </si>
  <si>
    <t>№2-КЗ_КТП</t>
  </si>
  <si>
    <t>Исполнительная схема. Монтаж вертикальных электродов</t>
  </si>
  <si>
    <t>№3-КЗ_КТП</t>
  </si>
  <si>
    <t>Исполнительная схема. Монтаж горизонтального заземлителя</t>
  </si>
  <si>
    <t>№4-КЗ_КТП</t>
  </si>
  <si>
    <t>Исполнительная схема. Обратная засыпка траншеи</t>
  </si>
  <si>
    <t>Начальник Всеволожского РЭС филиала ПАО "Россети Ленэнерго" "СЭС"</t>
  </si>
  <si>
    <t xml:space="preserve">Полозов А.А. </t>
  </si>
  <si>
    <t>Старший мастер Всеволожского РЭС филиала ПАО "Россети Ленэнерго" "СЭС" по ТП</t>
  </si>
  <si>
    <t>Проценко В.М.</t>
  </si>
  <si>
    <t>Мастер Всеволожского РЭС филиала ПАО "Россети Ленэнерго" "СЭС" по ВЛ</t>
  </si>
  <si>
    <t>Шенягин А.В.</t>
  </si>
  <si>
    <t>Мастер Всеволожского РЭС филиала ПАО "Россети Ленэнерго" "СЭС" по КЛ</t>
  </si>
  <si>
    <t>Соколов Ю.А.</t>
  </si>
  <si>
    <t>А.А. Полозов</t>
  </si>
  <si>
    <t>В.М. Проценко</t>
  </si>
  <si>
    <t xml:space="preserve">А.В. Шенягин </t>
  </si>
  <si>
    <t xml:space="preserve"> Ю.А. Соколов</t>
  </si>
  <si>
    <t>Исполнительная схема заземляющего устройства ТП</t>
  </si>
  <si>
    <t>КТП 1000кВА-10/0,4 кВ</t>
  </si>
  <si>
    <t>зав.№24.2043.1</t>
  </si>
  <si>
    <t>1.7</t>
  </si>
  <si>
    <t>1.8</t>
  </si>
  <si>
    <t>8 шт.</t>
  </si>
  <si>
    <t>Выключатель автоматический</t>
  </si>
  <si>
    <t>ВА57-35</t>
  </si>
  <si>
    <t>Разъединитель</t>
  </si>
  <si>
    <t>РЕ19</t>
  </si>
  <si>
    <t xml:space="preserve">Контроллер </t>
  </si>
  <si>
    <t>STEMAX MX840</t>
  </si>
  <si>
    <t>№4610017940778</t>
  </si>
  <si>
    <t>Ограничитель перенапряжения</t>
  </si>
  <si>
    <t>ОПН-П-0,4/0,4/5/300 УХЛ 1</t>
  </si>
  <si>
    <t>№446375, №336680, №336678</t>
  </si>
  <si>
    <t>№6273F928A306</t>
  </si>
  <si>
    <t>ВА55-43</t>
  </si>
  <si>
    <t>Трансформаторы тока измерительные</t>
  </si>
  <si>
    <t>ТТК</t>
  </si>
  <si>
    <t>№602449, №597822, №597788, №597561, №602208; №602339</t>
  </si>
  <si>
    <t>План установки КТПн М 1:500</t>
  </si>
  <si>
    <t>Паспорт №124</t>
  </si>
  <si>
    <t>Сертификат качества №23751 от 26.04.2020г.</t>
  </si>
  <si>
    <t>КТП 1000/10/0,4кВ</t>
  </si>
  <si>
    <t>1. Металлоконструкции контура заземления КТП 1000/10/0,4кВ</t>
  </si>
  <si>
    <t>Идентификационный номер №С-78-032783 от 12.07.2017г.; Приказ №2024-20СМР от 15.05.2024</t>
  </si>
  <si>
    <t>Приказ №2024-18СМР от 15.05.2024</t>
  </si>
  <si>
    <t>Приказ №2024-21СМР от 15.05.2024</t>
  </si>
  <si>
    <t>Приказ №2024-18СМР от 15.05.2024; Приказ №2024-20СМР от 15.05.2024; Приказ №2024-21СМР от 15.05.2024;</t>
  </si>
  <si>
    <t>Приказ №1080 от 04.10.2024</t>
  </si>
  <si>
    <t>Монтаж блоков ФБС 9.5.6-Т</t>
  </si>
  <si>
    <t>Исполнительная схема №1.4. Монтаж блоков ФБС 9.5.6-Т</t>
  </si>
  <si>
    <t>24,64 м</t>
  </si>
  <si>
    <t>5,54 м3</t>
  </si>
  <si>
    <t>4,23 м3</t>
  </si>
  <si>
    <t>Новиков М.А.</t>
  </si>
  <si>
    <t>М.А. Новиков</t>
  </si>
  <si>
    <t>Начальник электролаборатории ООО "ЭНЕРГОПЛЮС"</t>
  </si>
  <si>
    <t xml:space="preserve"> Приказ №1080 от 04.10.2024</t>
  </si>
  <si>
    <t>1. Строительство КТП 1000кВА-10/0,4 кВ (зав.№24.2043.1) с трансформатором ТМГ 1000кВА-10/0,4 кВ (зав.№2096297)</t>
  </si>
  <si>
    <t>ТМГ 1000кВА-10/0,4 кВ</t>
  </si>
  <si>
    <t>зав.№20966297</t>
  </si>
  <si>
    <t>1. Заземление</t>
  </si>
  <si>
    <t>2. Материалы для установки КТПН</t>
  </si>
  <si>
    <t>2.3</t>
  </si>
  <si>
    <t>3. Средства защиты</t>
  </si>
  <si>
    <t>Блоки ФБС</t>
  </si>
  <si>
    <t>ФБС 24.4.6</t>
  </si>
  <si>
    <t>4 шт</t>
  </si>
  <si>
    <t>Трансформатор масляный герметичный, мощностью 1000 кВА</t>
  </si>
  <si>
    <t>63х63х5 L=3 м</t>
  </si>
  <si>
    <t>40х4 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</si>
</sst>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</fonts>
  <fills count="4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EE7E6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8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145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2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3" xfId="7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5" xfId="7" applyFont="1" applyFill="1" applyBorder="1" applyAlignment="1">
      <alignment horizontal="center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49" xfId="7" applyFont="1" applyBorder="1" applyAlignment="1">
      <alignment vertical="top" wrapText="1"/>
    </xf>
    <xf numFmtId="0" fontId="38" fillId="0" borderId="53" xfId="7" applyFont="1" applyBorder="1" applyAlignment="1">
      <alignment vertical="top" wrapText="1"/>
    </xf>
    <xf numFmtId="0" fontId="35" fillId="0" borderId="55" xfId="7" applyBorder="1" applyAlignment="1">
      <alignment vertical="top" wrapText="1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1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0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0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6" fillId="0" borderId="0" xfId="0" applyFont="1" applyAlignment="1">
      <alignment vertical="center" wrapText="1"/>
    </xf>
    <xf numFmtId="0" fontId="136" fillId="0" borderId="0" xfId="0" applyFont="1" applyAlignment="1">
      <alignment horizontal="center" vertical="center" wrapText="1"/>
    </xf>
    <xf numFmtId="0" fontId="135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1" fontId="27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left" vertical="center" wrapText="1"/>
    </xf>
    <xf numFmtId="0" fontId="27" fillId="0" borderId="8" xfId="0" applyFont="1" applyBorder="1" applyAlignment="1">
      <alignment horizontal="left" vertical="center" wrapText="1"/>
    </xf>
    <xf numFmtId="0" fontId="27" fillId="0" borderId="3" xfId="0" applyFont="1" applyBorder="1" applyAlignment="1">
      <alignment horizontal="left" vertical="center" wrapText="1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wrapText="1"/>
    </xf>
    <xf numFmtId="0" fontId="38" fillId="0" borderId="51" xfId="7" applyFont="1" applyBorder="1" applyAlignment="1">
      <alignment horizontal="left" vertical="top" wrapText="1"/>
    </xf>
    <xf numFmtId="14" fontId="35" fillId="0" borderId="52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4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6" xfId="7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59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1" xfId="7" applyFill="1" applyBorder="1" applyAlignment="1">
      <alignment horizontal="center" vertical="center" wrapText="1"/>
    </xf>
    <xf numFmtId="0" fontId="36" fillId="27" borderId="40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49" fontId="35" fillId="29" borderId="3" xfId="7" applyNumberFormat="1" applyFill="1" applyBorder="1" applyAlignment="1">
      <alignment horizontal="center" vertical="center" wrapText="1"/>
    </xf>
    <xf numFmtId="164" fontId="35" fillId="29" borderId="3" xfId="7" applyNumberFormat="1" applyFill="1" applyBorder="1" applyAlignment="1">
      <alignment horizontal="center" vertical="center" wrapText="1"/>
    </xf>
    <xf numFmtId="0" fontId="35" fillId="0" borderId="62" xfId="7" applyBorder="1" applyAlignment="1">
      <alignment horizontal="left" vertical="top" wrapText="1"/>
    </xf>
    <xf numFmtId="0" fontId="35" fillId="0" borderId="63" xfId="7" applyBorder="1" applyAlignment="1">
      <alignment horizontal="left" vertical="top" wrapText="1"/>
    </xf>
    <xf numFmtId="14" fontId="35" fillId="0" borderId="64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2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2" xfId="7" applyNumberFormat="1" applyFill="1" applyBorder="1" applyAlignment="1">
      <alignment horizontal="left" vertical="top" wrapText="1"/>
    </xf>
    <xf numFmtId="0" fontId="35" fillId="38" borderId="62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2" fillId="0" borderId="0" xfId="56" applyFont="1"/>
    <xf numFmtId="0" fontId="31" fillId="0" borderId="0" xfId="57" applyFont="1"/>
    <xf numFmtId="0" fontId="137" fillId="0" borderId="0" xfId="57" applyFont="1"/>
    <xf numFmtId="0" fontId="137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top" wrapText="1"/>
    </xf>
    <xf numFmtId="0" fontId="137" fillId="39" borderId="0" xfId="56" applyFont="1" applyFill="1"/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9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left"/>
    </xf>
    <xf numFmtId="0" fontId="137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7" fillId="39" borderId="0" xfId="57" applyFont="1" applyFill="1" applyAlignment="1">
      <alignment horizontal="center"/>
    </xf>
    <xf numFmtId="0" fontId="137" fillId="39" borderId="0" xfId="57" applyFont="1" applyFill="1"/>
    <xf numFmtId="0" fontId="119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49" fontId="137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8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7" fillId="39" borderId="0" xfId="56" applyFont="1" applyFill="1" applyAlignment="1">
      <alignment vertical="top" wrapText="1"/>
    </xf>
    <xf numFmtId="0" fontId="137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0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1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146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7" fillId="0" borderId="0" xfId="0" applyFont="1"/>
    <xf numFmtId="0" fontId="147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center" vertical="center" wrapText="1"/>
    </xf>
    <xf numFmtId="49" fontId="147" fillId="0" borderId="3" xfId="0" applyNumberFormat="1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14" fontId="147" fillId="0" borderId="0" xfId="0" applyNumberFormat="1" applyFont="1" applyAlignment="1">
      <alignment wrapText="1"/>
    </xf>
    <xf numFmtId="0" fontId="147" fillId="0" borderId="1" xfId="0" applyFont="1" applyBorder="1"/>
    <xf numFmtId="0" fontId="147" fillId="0" borderId="0" xfId="0" applyFont="1" applyAlignment="1">
      <alignment horizontal="left"/>
    </xf>
    <xf numFmtId="0" fontId="147" fillId="0" borderId="9" xfId="0" applyFont="1" applyBorder="1"/>
    <xf numFmtId="0" fontId="14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7" fillId="0" borderId="0" xfId="0" applyFont="1" applyAlignment="1">
      <alignment horizontal="right"/>
    </xf>
    <xf numFmtId="0" fontId="147" fillId="0" borderId="0" xfId="0" applyFont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/>
    </xf>
    <xf numFmtId="0" fontId="71" fillId="31" borderId="50" xfId="7" applyFont="1" applyFill="1" applyBorder="1" applyAlignment="1">
      <alignment horizontal="left" vertical="top" wrapText="1"/>
    </xf>
    <xf numFmtId="0" fontId="35" fillId="42" borderId="62" xfId="7" applyFill="1" applyBorder="1" applyAlignment="1">
      <alignment horizontal="left" vertical="top" wrapText="1"/>
    </xf>
    <xf numFmtId="14" fontId="35" fillId="42" borderId="62" xfId="7" applyNumberFormat="1" applyFill="1" applyBorder="1" applyAlignment="1">
      <alignment horizontal="left" vertical="top" wrapText="1"/>
    </xf>
    <xf numFmtId="0" fontId="35" fillId="42" borderId="3" xfId="7" applyFill="1" applyBorder="1" applyAlignment="1">
      <alignment vertical="top" wrapText="1"/>
    </xf>
    <xf numFmtId="0" fontId="64" fillId="2" borderId="3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35" fillId="40" borderId="10" xfId="7" applyFill="1" applyBorder="1" applyAlignment="1">
      <alignment horizontal="center" vertical="center" wrapText="1"/>
    </xf>
    <xf numFmtId="0" fontId="35" fillId="41" borderId="1" xfId="7" applyFill="1" applyBorder="1" applyAlignment="1">
      <alignment horizontal="center" vertical="center" wrapText="1"/>
    </xf>
    <xf numFmtId="0" fontId="35" fillId="0" borderId="44" xfId="7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70" fillId="0" borderId="5" xfId="7" applyFont="1" applyBorder="1" applyAlignment="1">
      <alignment horizontal="left" vertical="top" wrapText="1"/>
    </xf>
    <xf numFmtId="14" fontId="35" fillId="26" borderId="54" xfId="7" applyNumberFormat="1" applyFill="1" applyBorder="1" applyAlignment="1">
      <alignment horizontal="left" vertical="top" wrapText="1"/>
    </xf>
    <xf numFmtId="0" fontId="37" fillId="0" borderId="20" xfId="7" applyFont="1" applyBorder="1" applyAlignment="1">
      <alignment horizontal="center" vertical="top" wrapText="1"/>
    </xf>
    <xf numFmtId="0" fontId="35" fillId="0" borderId="0" xfId="7" applyAlignment="1">
      <alignment horizontal="left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31" borderId="9" xfId="0" applyFont="1" applyFill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5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49" fontId="28" fillId="0" borderId="8" xfId="0" applyNumberFormat="1" applyFont="1" applyBorder="1" applyAlignment="1">
      <alignment horizontal="center" vertical="center" wrapText="1"/>
    </xf>
    <xf numFmtId="49" fontId="28" fillId="0" borderId="10" xfId="0" applyNumberFormat="1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wrapText="1"/>
    </xf>
    <xf numFmtId="0" fontId="28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1" fillId="0" borderId="3" xfId="0" applyFont="1" applyBorder="1" applyAlignment="1">
      <alignment horizontal="left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129" fillId="0" borderId="2" xfId="0" applyFont="1" applyBorder="1" applyAlignment="1">
      <alignment horizontal="center" vertical="center" wrapText="1"/>
    </xf>
    <xf numFmtId="167" fontId="28" fillId="0" borderId="10" xfId="0" applyNumberFormat="1" applyFont="1" applyBorder="1" applyAlignment="1">
      <alignment horizontal="center" vertical="center"/>
    </xf>
    <xf numFmtId="0" fontId="9" fillId="0" borderId="0" xfId="0" applyFont="1" applyAlignment="1">
      <alignment horizontal="right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27" fillId="0" borderId="9" xfId="0" applyFont="1" applyBorder="1" applyAlignment="1">
      <alignment horizontal="center" wrapText="1"/>
    </xf>
    <xf numFmtId="0" fontId="44" fillId="0" borderId="8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center" vertical="center" wrapText="1"/>
    </xf>
    <xf numFmtId="0" fontId="44" fillId="0" borderId="10" xfId="0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27" fillId="0" borderId="1" xfId="0" applyFont="1" applyBorder="1" applyAlignment="1">
      <alignment horizontal="center" wrapText="1"/>
    </xf>
    <xf numFmtId="0" fontId="26" fillId="0" borderId="0" xfId="0" applyFont="1" applyAlignment="1">
      <alignment horizontal="center" vertical="top" wrapText="1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169" fontId="25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9" fillId="0" borderId="1" xfId="0" applyFont="1" applyBorder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5" fillId="2" borderId="1" xfId="51" applyFont="1" applyFill="1" applyBorder="1" applyAlignment="1">
      <alignment horizont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5" fillId="2" borderId="1" xfId="51" applyFont="1" applyFill="1" applyBorder="1" applyAlignment="1">
      <alignment horizontal="center" vertic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1" fillId="2" borderId="0" xfId="51" applyFont="1" applyFill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/>
    </xf>
    <xf numFmtId="0" fontId="123" fillId="2" borderId="1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4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6" fillId="0" borderId="1" xfId="51" applyFont="1" applyBorder="1" applyAlignment="1">
      <alignment horizontal="left" vertical="center"/>
    </xf>
    <xf numFmtId="0" fontId="127" fillId="0" borderId="2" xfId="51" applyFont="1" applyBorder="1" applyAlignment="1">
      <alignment horizontal="center" vertical="center"/>
    </xf>
    <xf numFmtId="0" fontId="126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27" fillId="0" borderId="0" xfId="51" applyFont="1" applyAlignment="1">
      <alignment horizontal="center" vertical="center"/>
    </xf>
    <xf numFmtId="0" fontId="126" fillId="0" borderId="0" xfId="51" quotePrefix="1" applyFont="1" applyAlignment="1">
      <alignment horizontal="left"/>
    </xf>
    <xf numFmtId="0" fontId="126" fillId="0" borderId="1" xfId="51" applyFont="1" applyBorder="1" applyAlignment="1">
      <alignment horizontal="left"/>
    </xf>
    <xf numFmtId="0" fontId="121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42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129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0" fillId="0" borderId="1" xfId="51" applyFont="1" applyBorder="1" applyAlignment="1">
      <alignment horizontal="center"/>
    </xf>
    <xf numFmtId="0" fontId="21" fillId="0" borderId="0" xfId="51" applyFont="1" applyAlignment="1">
      <alignment horizontal="center" wrapText="1"/>
    </xf>
    <xf numFmtId="0" fontId="127" fillId="0" borderId="0" xfId="51" applyFont="1" applyAlignment="1">
      <alignment horizontal="center" vertical="top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6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 wrapText="1"/>
    </xf>
    <xf numFmtId="0" fontId="127" fillId="0" borderId="0" xfId="51" quotePrefix="1" applyFont="1" applyAlignment="1">
      <alignment horizontal="center" vertical="top" wrapText="1"/>
    </xf>
    <xf numFmtId="0" fontId="127" fillId="0" borderId="0" xfId="51" applyFont="1" applyAlignment="1">
      <alignment horizontal="center" vertical="top" wrapText="1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17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29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170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0" applyFont="1"/>
    <xf numFmtId="0" fontId="10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27" fillId="0" borderId="3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3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9" fillId="0" borderId="3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137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9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8" fillId="39" borderId="1" xfId="56" applyFont="1" applyFill="1" applyBorder="1" applyAlignment="1">
      <alignment horizontal="center" wrapText="1"/>
    </xf>
    <xf numFmtId="0" fontId="137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/>
    </xf>
    <xf numFmtId="0" fontId="138" fillId="39" borderId="0" xfId="56" applyFont="1" applyFill="1" applyAlignment="1">
      <alignment horizontal="center" wrapText="1"/>
    </xf>
    <xf numFmtId="165" fontId="140" fillId="0" borderId="0" xfId="56" applyNumberFormat="1" applyFont="1" applyAlignment="1">
      <alignment horizontal="center"/>
    </xf>
    <xf numFmtId="0" fontId="141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/>
    </xf>
    <xf numFmtId="0" fontId="46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 vertical="center" wrapText="1"/>
    </xf>
    <xf numFmtId="0" fontId="143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9" fillId="31" borderId="0" xfId="56" applyFont="1" applyFill="1" applyAlignment="1">
      <alignment horizontal="left" vertical="top" wrapText="1"/>
    </xf>
    <xf numFmtId="0" fontId="137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4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8" fillId="39" borderId="0" xfId="56" applyFont="1" applyFill="1" applyAlignment="1">
      <alignment horizontal="left"/>
    </xf>
    <xf numFmtId="0" fontId="137" fillId="39" borderId="0" xfId="56" applyFont="1" applyFill="1" applyAlignment="1">
      <alignment vertical="center" wrapText="1"/>
    </xf>
    <xf numFmtId="0" fontId="137" fillId="39" borderId="0" xfId="56" applyFont="1" applyFill="1" applyAlignment="1">
      <alignment horizontal="right"/>
    </xf>
    <xf numFmtId="0" fontId="137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127" fillId="0" borderId="0" xfId="51" quotePrefix="1" applyFont="1" applyAlignment="1">
      <alignment horizontal="center"/>
    </xf>
    <xf numFmtId="0" fontId="115" fillId="0" borderId="9" xfId="51" applyFont="1" applyBorder="1" applyAlignment="1">
      <alignment horizontal="left" wrapText="1"/>
    </xf>
    <xf numFmtId="0" fontId="132" fillId="0" borderId="1" xfId="51" applyFont="1" applyBorder="1" applyAlignment="1">
      <alignment horizontal="center" vertical="top" wrapText="1"/>
    </xf>
    <xf numFmtId="0" fontId="23" fillId="2" borderId="0" xfId="51" applyFont="1" applyFill="1" applyAlignment="1">
      <alignment horizontal="center"/>
    </xf>
    <xf numFmtId="0" fontId="33" fillId="0" borderId="2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127" fillId="0" borderId="0" xfId="51" quotePrefix="1" applyFont="1" applyAlignment="1">
      <alignment horizontal="center" wrapText="1"/>
    </xf>
    <xf numFmtId="0" fontId="121" fillId="0" borderId="2" xfId="51" applyFont="1" applyBorder="1" applyAlignment="1">
      <alignment horizontal="center" wrapText="1"/>
    </xf>
    <xf numFmtId="0" fontId="131" fillId="0" borderId="0" xfId="53" applyFont="1" applyAlignment="1">
      <alignment horizontal="left" wrapText="1"/>
    </xf>
    <xf numFmtId="0" fontId="127" fillId="0" borderId="2" xfId="53" applyFont="1" applyBorder="1" applyAlignment="1">
      <alignment horizontal="center" vertical="top" wrapText="1"/>
    </xf>
    <xf numFmtId="0" fontId="42" fillId="0" borderId="0" xfId="1" applyFont="1" applyAlignment="1">
      <alignment horizontal="left"/>
    </xf>
    <xf numFmtId="0" fontId="27" fillId="0" borderId="9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1" xfId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21" fillId="0" borderId="1" xfId="1" applyFont="1" applyBorder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9" fillId="0" borderId="2" xfId="1" applyFont="1" applyBorder="1" applyAlignment="1">
      <alignment horizontal="center" vertical="top"/>
    </xf>
    <xf numFmtId="0" fontId="127" fillId="0" borderId="2" xfId="1" applyFont="1" applyBorder="1" applyAlignment="1">
      <alignment horizontal="center" vertical="top"/>
    </xf>
    <xf numFmtId="0" fontId="42" fillId="0" borderId="0" xfId="1" applyFont="1" applyAlignment="1">
      <alignment horizontal="left" wrapText="1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26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7" fillId="0" borderId="2" xfId="1" applyFont="1" applyBorder="1" applyAlignment="1">
      <alignment horizontal="center" vertical="top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129" fillId="0" borderId="2" xfId="1" applyFont="1" applyBorder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0" fillId="0" borderId="3" xfId="0" applyBorder="1" applyAlignment="1">
      <alignment horizontal="right" wrapText="1"/>
    </xf>
    <xf numFmtId="0" fontId="146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6" fillId="0" borderId="0" xfId="0" applyFont="1" applyAlignment="1">
      <alignment horizontal="center"/>
    </xf>
    <xf numFmtId="0" fontId="146" fillId="0" borderId="8" xfId="0" applyFont="1" applyBorder="1" applyAlignment="1">
      <alignment horizontal="center"/>
    </xf>
    <xf numFmtId="0" fontId="146" fillId="0" borderId="9" xfId="0" applyFont="1" applyBorder="1" applyAlignment="1">
      <alignment horizontal="center"/>
    </xf>
    <xf numFmtId="0" fontId="146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6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7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justify" wrapText="1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left" wrapText="1"/>
    </xf>
    <xf numFmtId="0" fontId="147" fillId="0" borderId="0" xfId="0" applyFont="1" applyAlignment="1">
      <alignment horizontal="left"/>
    </xf>
    <xf numFmtId="0" fontId="147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7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7" fillId="0" borderId="65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8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left" wrapText="1"/>
    </xf>
    <xf numFmtId="0" fontId="147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7" fillId="0" borderId="8" xfId="0" applyFont="1" applyBorder="1" applyAlignment="1">
      <alignment horizontal="center" vertical="center" wrapText="1"/>
    </xf>
    <xf numFmtId="0" fontId="147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justify" wrapText="1"/>
    </xf>
    <xf numFmtId="0" fontId="147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7" fillId="0" borderId="12" xfId="0" applyFont="1" applyBorder="1" applyAlignment="1">
      <alignment horizontal="center" vertical="center" wrapText="1"/>
    </xf>
    <xf numFmtId="0" fontId="147" fillId="0" borderId="59" xfId="0" applyFont="1" applyBorder="1" applyAlignment="1">
      <alignment horizontal="center" vertical="center" wrapText="1"/>
    </xf>
    <xf numFmtId="0" fontId="147" fillId="0" borderId="11" xfId="0" applyFont="1" applyBorder="1" applyAlignment="1">
      <alignment horizontal="center" vertical="center" wrapText="1"/>
    </xf>
    <xf numFmtId="0" fontId="147" fillId="0" borderId="7" xfId="0" applyFont="1" applyBorder="1" applyAlignment="1">
      <alignment horizontal="justify" wrapText="1"/>
    </xf>
    <xf numFmtId="0" fontId="147" fillId="0" borderId="2" xfId="0" applyFont="1" applyBorder="1" applyAlignment="1">
      <alignment horizontal="justify" wrapText="1"/>
    </xf>
    <xf numFmtId="0" fontId="147" fillId="0" borderId="65" xfId="0" applyFont="1" applyBorder="1" applyAlignment="1">
      <alignment horizontal="left" vertical="top" wrapText="1"/>
    </xf>
    <xf numFmtId="0" fontId="147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8" xfId="0" applyFont="1" applyBorder="1" applyAlignment="1">
      <alignment horizontal="center" vertical="top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3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</dxfs>
  <tableStyles count="0" defaultTableStyle="TableStyleMedium2" defaultPivotStyle="PivotStyleMedium9"/>
  <colors>
    <mruColors>
      <color rgb="FFFEE7E6"/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&#1057;&#1087;&#1080;&#1089;&#1082;&#1080;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67734</xdr:colOff>
      <xdr:row>0</xdr:row>
      <xdr:rowOff>25399</xdr:rowOff>
    </xdr:from>
    <xdr:to>
      <xdr:col>8</xdr:col>
      <xdr:colOff>1012615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3618634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67734</xdr:colOff>
      <xdr:row>0</xdr:row>
      <xdr:rowOff>25399</xdr:rowOff>
    </xdr:from>
    <xdr:to>
      <xdr:col>7</xdr:col>
      <xdr:colOff>1012615</xdr:colOff>
      <xdr:row>0</xdr:row>
      <xdr:rowOff>330200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9990667" y="25399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33867</xdr:rowOff>
    </xdr:from>
    <xdr:to>
      <xdr:col>8</xdr:col>
      <xdr:colOff>1029548</xdr:colOff>
      <xdr:row>0</xdr:row>
      <xdr:rowOff>330200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1091334" y="33867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67734</xdr:colOff>
      <xdr:row>0</xdr:row>
      <xdr:rowOff>25399</xdr:rowOff>
    </xdr:from>
    <xdr:to>
      <xdr:col>69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794490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70</xdr:col>
      <xdr:colOff>84667</xdr:colOff>
      <xdr:row>0</xdr:row>
      <xdr:rowOff>33867</xdr:rowOff>
    </xdr:from>
    <xdr:to>
      <xdr:col>70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9396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71</xdr:col>
      <xdr:colOff>101600</xdr:colOff>
      <xdr:row>0</xdr:row>
      <xdr:rowOff>33867</xdr:rowOff>
    </xdr:from>
    <xdr:to>
      <xdr:col>71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007427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83671</xdr:colOff>
      <xdr:row>0</xdr:row>
      <xdr:rowOff>33867</xdr:rowOff>
    </xdr:from>
    <xdr:to>
      <xdr:col>72</xdr:col>
      <xdr:colOff>1028552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104096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Списки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67734</xdr:colOff>
      <xdr:row>0</xdr:row>
      <xdr:rowOff>25399</xdr:rowOff>
    </xdr:from>
    <xdr:to>
      <xdr:col>13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14</xdr:col>
      <xdr:colOff>84667</xdr:colOff>
      <xdr:row>0</xdr:row>
      <xdr:rowOff>33867</xdr:rowOff>
    </xdr:from>
    <xdr:to>
      <xdr:col>14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15</xdr:col>
      <xdr:colOff>101600</xdr:colOff>
      <xdr:row>0</xdr:row>
      <xdr:rowOff>33867</xdr:rowOff>
    </xdr:from>
    <xdr:to>
      <xdr:col>15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K32"/>
  <sheetViews>
    <sheetView view="pageBreakPreview" zoomScaleSheetLayoutView="100" workbookViewId="0">
      <pane ySplit="1" topLeftCell="A8" activePane="bottomLeft" state="frozen"/>
      <selection activeCell="D32" sqref="D32"/>
      <selection pane="bottomLeft" activeCell="B13" sqref="B13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1" ht="31.5" customHeight="1" thickBot="1" x14ac:dyDescent="0.35">
      <c r="A1" s="562" t="s">
        <v>154</v>
      </c>
      <c r="B1" s="562"/>
      <c r="C1" s="562"/>
      <c r="D1" s="562"/>
      <c r="H1"/>
      <c r="I1"/>
      <c r="J1"/>
      <c r="K1"/>
    </row>
    <row r="2" spans="1:11" ht="81" customHeight="1" x14ac:dyDescent="0.3">
      <c r="A2" s="35" t="s">
        <v>148</v>
      </c>
      <c r="B2" s="398" t="s">
        <v>963</v>
      </c>
      <c r="C2" s="399" t="s">
        <v>761</v>
      </c>
      <c r="D2" s="254" t="s">
        <v>964</v>
      </c>
      <c r="E2" s="254" t="s">
        <v>762</v>
      </c>
      <c r="F2" s="35" t="s">
        <v>155</v>
      </c>
      <c r="G2" s="43" t="s">
        <v>74</v>
      </c>
      <c r="H2"/>
      <c r="I2"/>
      <c r="J2"/>
      <c r="K2"/>
    </row>
    <row r="3" spans="1:11" ht="54.75" customHeight="1" thickBot="1" x14ac:dyDescent="0.35">
      <c r="A3" s="34" t="s">
        <v>149</v>
      </c>
      <c r="B3" s="558" t="s">
        <v>1216</v>
      </c>
      <c r="C3" s="558"/>
      <c r="D3" s="254" t="s">
        <v>1217</v>
      </c>
      <c r="F3" s="36" t="s">
        <v>156</v>
      </c>
      <c r="G3" s="44">
        <v>2024</v>
      </c>
    </row>
    <row r="4" spans="1:11" ht="55.5" customHeight="1" x14ac:dyDescent="0.3">
      <c r="A4" s="34" t="s">
        <v>150</v>
      </c>
      <c r="B4" s="558" t="s">
        <v>1216</v>
      </c>
      <c r="C4" s="558"/>
      <c r="D4" s="254" t="s">
        <v>1217</v>
      </c>
    </row>
    <row r="5" spans="1:11" s="96" customFormat="1" ht="66.75" customHeight="1" x14ac:dyDescent="0.3">
      <c r="A5" s="171" t="s">
        <v>157</v>
      </c>
      <c r="B5" s="172" t="s">
        <v>866</v>
      </c>
      <c r="C5" s="172"/>
      <c r="D5" s="254" t="s">
        <v>966</v>
      </c>
      <c r="E5" s="96" t="s">
        <v>827</v>
      </c>
      <c r="F5" s="96">
        <v>2</v>
      </c>
      <c r="G5" s="97"/>
    </row>
    <row r="6" spans="1:11" ht="145.19999999999999" x14ac:dyDescent="0.3">
      <c r="A6" s="171" t="s">
        <v>158</v>
      </c>
      <c r="B6" s="172" t="s">
        <v>1176</v>
      </c>
      <c r="C6" s="172" t="s">
        <v>1175</v>
      </c>
      <c r="D6" s="400"/>
    </row>
    <row r="7" spans="1:11" x14ac:dyDescent="0.25">
      <c r="A7" s="171" t="s">
        <v>556</v>
      </c>
      <c r="B7" s="401" t="s">
        <v>1082</v>
      </c>
      <c r="C7" s="401"/>
      <c r="D7" s="400"/>
    </row>
    <row r="8" spans="1:11" ht="58.5" customHeight="1" x14ac:dyDescent="0.3">
      <c r="A8" s="34" t="s">
        <v>153</v>
      </c>
      <c r="B8" s="558" t="s">
        <v>1216</v>
      </c>
      <c r="C8" s="558"/>
      <c r="D8" s="254" t="s">
        <v>1217</v>
      </c>
    </row>
    <row r="9" spans="1:11" ht="13.8" thickBot="1" x14ac:dyDescent="0.35">
      <c r="A9" s="36" t="s">
        <v>159</v>
      </c>
      <c r="B9" s="383" t="s">
        <v>1181</v>
      </c>
      <c r="C9" s="383"/>
      <c r="D9" s="384" t="s">
        <v>64</v>
      </c>
    </row>
    <row r="11" spans="1:11" ht="13.8" thickBot="1" x14ac:dyDescent="0.35">
      <c r="A11" s="37"/>
      <c r="B11" s="98"/>
      <c r="C11" s="98"/>
      <c r="D11" s="37"/>
    </row>
    <row r="12" spans="1:11" ht="39.6" x14ac:dyDescent="0.3">
      <c r="A12" s="255" t="s">
        <v>97</v>
      </c>
      <c r="B12" s="548" t="s">
        <v>1302</v>
      </c>
      <c r="C12" s="402" t="s">
        <v>167</v>
      </c>
      <c r="D12" s="403">
        <v>45320</v>
      </c>
    </row>
    <row r="13" spans="1:11" ht="16.2" customHeight="1" thickBot="1" x14ac:dyDescent="0.35">
      <c r="A13" s="256" t="s">
        <v>160</v>
      </c>
      <c r="B13" s="404">
        <v>45576</v>
      </c>
      <c r="C13" s="405" t="s">
        <v>708</v>
      </c>
      <c r="D13" s="406">
        <v>45320</v>
      </c>
    </row>
    <row r="14" spans="1:11" x14ac:dyDescent="0.3">
      <c r="A14" s="273" t="s">
        <v>710</v>
      </c>
      <c r="B14" s="406">
        <v>45320</v>
      </c>
      <c r="C14" s="407" t="s">
        <v>709</v>
      </c>
      <c r="D14" s="406">
        <v>45320</v>
      </c>
    </row>
    <row r="15" spans="1:11" ht="20.25" customHeight="1" thickBot="1" x14ac:dyDescent="0.35">
      <c r="A15" s="257" t="s">
        <v>161</v>
      </c>
      <c r="B15" s="408" t="s">
        <v>1009</v>
      </c>
      <c r="C15" s="409" t="s">
        <v>967</v>
      </c>
      <c r="D15" s="561">
        <v>45566</v>
      </c>
    </row>
    <row r="16" spans="1:11" x14ac:dyDescent="0.3">
      <c r="A16" s="38"/>
      <c r="B16" s="39"/>
      <c r="C16" s="438" t="s">
        <v>968</v>
      </c>
      <c r="D16" s="439">
        <v>45322</v>
      </c>
    </row>
    <row r="17" spans="1:9" x14ac:dyDescent="0.3">
      <c r="B17" s="437"/>
      <c r="C17" s="172"/>
      <c r="D17" s="440"/>
      <c r="F17" s="32"/>
      <c r="G17" s="33"/>
    </row>
    <row r="18" spans="1:9" x14ac:dyDescent="0.3">
      <c r="A18" s="442" t="s">
        <v>1022</v>
      </c>
      <c r="B18" s="549">
        <v>1</v>
      </c>
      <c r="C18" s="550">
        <v>45444</v>
      </c>
      <c r="D18" s="551" t="s">
        <v>1028</v>
      </c>
      <c r="E18" s="551" t="s">
        <v>724</v>
      </c>
    </row>
    <row r="19" spans="1:9" x14ac:dyDescent="0.3">
      <c r="A19" s="442" t="s">
        <v>1023</v>
      </c>
      <c r="B19" s="549">
        <v>2</v>
      </c>
      <c r="C19" s="550">
        <v>45354</v>
      </c>
      <c r="D19" s="551" t="s">
        <v>1029</v>
      </c>
      <c r="E19" s="551" t="s">
        <v>724</v>
      </c>
    </row>
    <row r="20" spans="1:9" x14ac:dyDescent="0.3">
      <c r="A20" s="442" t="s">
        <v>1026</v>
      </c>
      <c r="B20" s="549">
        <v>3</v>
      </c>
      <c r="C20" s="550">
        <v>45354</v>
      </c>
      <c r="D20" s="551" t="s">
        <v>1030</v>
      </c>
      <c r="E20" s="551" t="s">
        <v>724</v>
      </c>
    </row>
    <row r="21" spans="1:9" x14ac:dyDescent="0.3">
      <c r="A21" s="442" t="s">
        <v>1027</v>
      </c>
      <c r="B21" s="549">
        <v>4</v>
      </c>
      <c r="C21" s="550">
        <v>45354</v>
      </c>
      <c r="D21" s="551" t="s">
        <v>1031</v>
      </c>
      <c r="E21" s="551" t="s">
        <v>724</v>
      </c>
    </row>
    <row r="22" spans="1:9" x14ac:dyDescent="0.3">
      <c r="A22" s="442" t="s">
        <v>1020</v>
      </c>
      <c r="B22" s="445">
        <v>1</v>
      </c>
      <c r="C22" s="444">
        <v>45444</v>
      </c>
      <c r="D22" s="443" t="s">
        <v>1182</v>
      </c>
      <c r="E22" s="443" t="s">
        <v>1283</v>
      </c>
    </row>
    <row r="23" spans="1:9" x14ac:dyDescent="0.3">
      <c r="A23" s="441"/>
      <c r="D23" s="440"/>
    </row>
    <row r="24" spans="1:9" x14ac:dyDescent="0.3">
      <c r="A24" s="442" t="s">
        <v>1024</v>
      </c>
      <c r="B24" s="549">
        <v>1</v>
      </c>
      <c r="C24" s="550">
        <v>45354</v>
      </c>
      <c r="D24" s="551" t="s">
        <v>1028</v>
      </c>
      <c r="E24" s="551" t="s">
        <v>724</v>
      </c>
    </row>
    <row r="25" spans="1:9" x14ac:dyDescent="0.3">
      <c r="A25" s="442" t="s">
        <v>1025</v>
      </c>
      <c r="B25" s="549">
        <v>2</v>
      </c>
      <c r="C25" s="550">
        <v>45354</v>
      </c>
      <c r="D25" s="551" t="s">
        <v>1029</v>
      </c>
      <c r="E25" s="551" t="s">
        <v>724</v>
      </c>
    </row>
    <row r="26" spans="1:9" ht="12" customHeight="1" x14ac:dyDescent="0.3">
      <c r="A26" s="442" t="s">
        <v>1032</v>
      </c>
      <c r="B26" s="549">
        <v>3</v>
      </c>
      <c r="C26" s="550">
        <v>45354</v>
      </c>
      <c r="D26" s="551" t="s">
        <v>1030</v>
      </c>
      <c r="E26" s="551" t="s">
        <v>724</v>
      </c>
    </row>
    <row r="27" spans="1:9" x14ac:dyDescent="0.3">
      <c r="A27" s="442" t="s">
        <v>1033</v>
      </c>
      <c r="B27" s="549">
        <v>4</v>
      </c>
      <c r="C27" s="550">
        <v>45354</v>
      </c>
      <c r="D27" s="551" t="s">
        <v>1031</v>
      </c>
      <c r="E27" s="551" t="s">
        <v>724</v>
      </c>
    </row>
    <row r="28" spans="1:9" x14ac:dyDescent="0.3">
      <c r="A28" s="442" t="s">
        <v>1021</v>
      </c>
      <c r="B28" s="445">
        <v>1</v>
      </c>
      <c r="C28" s="444">
        <v>45444</v>
      </c>
      <c r="D28" s="443" t="s">
        <v>1182</v>
      </c>
      <c r="E28" s="443" t="s">
        <v>1283</v>
      </c>
    </row>
    <row r="29" spans="1:9" ht="15" customHeight="1" x14ac:dyDescent="0.3"/>
    <row r="30" spans="1:9" ht="48" customHeight="1" x14ac:dyDescent="0.3">
      <c r="A30" s="33" t="s">
        <v>1042</v>
      </c>
      <c r="B30" s="32" t="s">
        <v>1050</v>
      </c>
      <c r="C30" s="446">
        <v>45352</v>
      </c>
      <c r="D30" s="444">
        <v>45354</v>
      </c>
      <c r="E30" s="108" t="s">
        <v>352</v>
      </c>
      <c r="F30" s="563" t="s">
        <v>1045</v>
      </c>
      <c r="G30" s="563"/>
      <c r="H30" s="563"/>
      <c r="I30" s="563"/>
    </row>
    <row r="31" spans="1:9" x14ac:dyDescent="0.3">
      <c r="A31" s="33" t="s">
        <v>1043</v>
      </c>
      <c r="B31" s="32" t="s">
        <v>1051</v>
      </c>
      <c r="C31" s="446">
        <v>45352</v>
      </c>
      <c r="D31" s="444">
        <v>45354</v>
      </c>
      <c r="E31" s="108" t="s">
        <v>352</v>
      </c>
    </row>
    <row r="32" spans="1:9" ht="15" customHeight="1" x14ac:dyDescent="0.3"/>
  </sheetData>
  <mergeCells count="2">
    <mergeCell ref="A1:D1"/>
    <mergeCell ref="F30:I30"/>
  </mergeCell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M33"/>
  <sheetViews>
    <sheetView view="pageBreakPreview" topLeftCell="B1" zoomScaleSheetLayoutView="100" workbookViewId="0">
      <pane ySplit="1" topLeftCell="A2" activePane="bottomLeft" state="frozen"/>
      <selection activeCell="D32" sqref="D32"/>
      <selection pane="bottomLeft" activeCell="F9" sqref="F9:F10"/>
    </sheetView>
  </sheetViews>
  <sheetFormatPr defaultRowHeight="13.2" x14ac:dyDescent="0.3"/>
  <cols>
    <col min="1" max="1" width="24.109375" style="185" customWidth="1"/>
    <col min="2" max="2" width="57.88671875" style="194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3" ht="27.75" customHeight="1" thickBot="1" x14ac:dyDescent="0.35">
      <c r="A1" s="195" t="s">
        <v>144</v>
      </c>
      <c r="B1" s="196" t="s">
        <v>145</v>
      </c>
      <c r="C1" s="196" t="s">
        <v>146</v>
      </c>
      <c r="D1" s="196" t="s">
        <v>147</v>
      </c>
      <c r="E1" s="196" t="s">
        <v>147</v>
      </c>
      <c r="F1" s="197" t="s">
        <v>346</v>
      </c>
      <c r="G1" s="197" t="s">
        <v>557</v>
      </c>
      <c r="H1"/>
      <c r="I1"/>
      <c r="J1"/>
    </row>
    <row r="2" spans="1:13" ht="30" customHeight="1" x14ac:dyDescent="0.3">
      <c r="A2" s="191" t="s">
        <v>149</v>
      </c>
      <c r="B2" s="192" t="s">
        <v>1218</v>
      </c>
      <c r="C2" s="115" t="s">
        <v>1219</v>
      </c>
      <c r="D2" s="115" t="s">
        <v>1219</v>
      </c>
      <c r="E2" s="99" t="s">
        <v>1220</v>
      </c>
      <c r="F2" s="560" t="s">
        <v>1290</v>
      </c>
      <c r="G2" s="99" t="s">
        <v>560</v>
      </c>
      <c r="I2" s="33" t="s">
        <v>603</v>
      </c>
      <c r="K2" s="239" t="s">
        <v>569</v>
      </c>
      <c r="L2" s="33" t="s">
        <v>484</v>
      </c>
    </row>
    <row r="3" spans="1:13" s="204" customFormat="1" ht="10.199999999999999" x14ac:dyDescent="0.3">
      <c r="A3" s="200"/>
      <c r="B3" s="201"/>
      <c r="C3" s="202"/>
      <c r="D3" s="202"/>
      <c r="E3" s="202"/>
      <c r="F3" s="203" t="s">
        <v>64</v>
      </c>
      <c r="G3" s="203"/>
    </row>
    <row r="4" spans="1:13" ht="30" customHeight="1" x14ac:dyDescent="0.3">
      <c r="A4" s="190" t="s">
        <v>148</v>
      </c>
      <c r="B4" s="559" t="s">
        <v>1250</v>
      </c>
      <c r="C4" s="263" t="s">
        <v>1251</v>
      </c>
      <c r="D4" s="263" t="s">
        <v>1251</v>
      </c>
      <c r="E4" s="263" t="s">
        <v>1258</v>
      </c>
      <c r="F4" s="189" t="s">
        <v>64</v>
      </c>
      <c r="G4" s="99" t="s">
        <v>558</v>
      </c>
    </row>
    <row r="5" spans="1:13" ht="26.4" x14ac:dyDescent="0.3">
      <c r="A5" s="190" t="s">
        <v>610</v>
      </c>
      <c r="B5" s="559" t="s">
        <v>1252</v>
      </c>
      <c r="C5" s="263" t="s">
        <v>1253</v>
      </c>
      <c r="D5" s="263" t="s">
        <v>1253</v>
      </c>
      <c r="E5" s="263" t="s">
        <v>1259</v>
      </c>
      <c r="F5" s="186" t="s">
        <v>64</v>
      </c>
      <c r="G5" s="99" t="s">
        <v>612</v>
      </c>
    </row>
    <row r="6" spans="1:13" ht="30" customHeight="1" x14ac:dyDescent="0.3">
      <c r="A6" s="190" t="s">
        <v>611</v>
      </c>
      <c r="B6" s="559" t="s">
        <v>1254</v>
      </c>
      <c r="C6" s="263" t="s">
        <v>1255</v>
      </c>
      <c r="D6" s="263" t="s">
        <v>1255</v>
      </c>
      <c r="E6" s="263" t="s">
        <v>1260</v>
      </c>
      <c r="F6" s="186" t="s">
        <v>64</v>
      </c>
      <c r="G6" s="99" t="s">
        <v>613</v>
      </c>
    </row>
    <row r="7" spans="1:13" ht="30" customHeight="1" x14ac:dyDescent="0.3">
      <c r="A7" s="190" t="s">
        <v>619</v>
      </c>
      <c r="B7" s="559" t="s">
        <v>1256</v>
      </c>
      <c r="C7" s="263" t="s">
        <v>1257</v>
      </c>
      <c r="D7" s="263" t="s">
        <v>1257</v>
      </c>
      <c r="E7" s="263" t="s">
        <v>1261</v>
      </c>
      <c r="F7" s="186" t="s">
        <v>64</v>
      </c>
      <c r="G7" s="99"/>
    </row>
    <row r="8" spans="1:13" ht="30" customHeight="1" x14ac:dyDescent="0.3">
      <c r="A8" s="190" t="s">
        <v>151</v>
      </c>
      <c r="B8" s="559"/>
      <c r="C8" s="263"/>
      <c r="D8" s="263"/>
      <c r="E8" s="263"/>
      <c r="F8" s="189" t="s">
        <v>64</v>
      </c>
      <c r="G8" s="99" t="s">
        <v>561</v>
      </c>
    </row>
    <row r="9" spans="1:13" ht="30" customHeight="1" x14ac:dyDescent="0.3">
      <c r="A9" s="190" t="s">
        <v>456</v>
      </c>
      <c r="B9" s="559" t="s">
        <v>952</v>
      </c>
      <c r="C9" s="263" t="s">
        <v>958</v>
      </c>
      <c r="D9" s="263" t="s">
        <v>958</v>
      </c>
      <c r="E9" s="263" t="s">
        <v>962</v>
      </c>
      <c r="F9" s="188" t="s">
        <v>1292</v>
      </c>
      <c r="G9" s="99" t="s">
        <v>953</v>
      </c>
    </row>
    <row r="10" spans="1:13" ht="30" customHeight="1" x14ac:dyDescent="0.3">
      <c r="A10" s="190" t="s">
        <v>456</v>
      </c>
      <c r="B10" s="192" t="s">
        <v>956</v>
      </c>
      <c r="C10" s="115" t="s">
        <v>961</v>
      </c>
      <c r="D10" s="115" t="s">
        <v>961</v>
      </c>
      <c r="E10" s="99" t="s">
        <v>342</v>
      </c>
      <c r="F10" s="188" t="s">
        <v>1292</v>
      </c>
      <c r="G10" s="99" t="s">
        <v>954</v>
      </c>
    </row>
    <row r="11" spans="1:13" s="204" customFormat="1" ht="10.199999999999999" x14ac:dyDescent="0.3">
      <c r="A11" s="200"/>
      <c r="B11" s="201"/>
      <c r="C11" s="202"/>
      <c r="D11" s="202"/>
      <c r="E11" s="202"/>
      <c r="F11" s="203"/>
      <c r="G11" s="203"/>
    </row>
    <row r="12" spans="1:13" ht="60" customHeight="1" x14ac:dyDescent="0.3">
      <c r="A12" s="190" t="s">
        <v>54</v>
      </c>
      <c r="B12" s="192" t="s">
        <v>1221</v>
      </c>
      <c r="C12" s="115" t="s">
        <v>960</v>
      </c>
      <c r="D12" s="115" t="s">
        <v>960</v>
      </c>
      <c r="E12" s="99" t="s">
        <v>1222</v>
      </c>
      <c r="F12" s="560" t="s">
        <v>1290</v>
      </c>
      <c r="G12" s="198" t="s">
        <v>609</v>
      </c>
      <c r="H12"/>
      <c r="I12"/>
      <c r="J12" s="192" t="s">
        <v>956</v>
      </c>
      <c r="K12" s="115" t="s">
        <v>955</v>
      </c>
      <c r="L12" s="99" t="str">
        <f t="shared" ref="L12" si="0">MID(K12,FIND(CHAR(32),K12,1)+1,1)&amp;"."&amp;MID(K12,SEARCH(CHAR(32),K12,FIND(CHAR(32),K12,1)+1)+1,1)&amp;". "&amp;LEFT(K12,FIND(CHAR(32),K12,1)-1)</f>
        <v>С.В. Тугульбаев</v>
      </c>
      <c r="M12" s="188" t="s">
        <v>957</v>
      </c>
    </row>
    <row r="13" spans="1:13" ht="30" customHeight="1" x14ac:dyDescent="0.3">
      <c r="A13" s="190" t="s">
        <v>150</v>
      </c>
      <c r="B13" s="192" t="s">
        <v>1218</v>
      </c>
      <c r="C13" s="115" t="s">
        <v>1219</v>
      </c>
      <c r="D13" s="115" t="s">
        <v>1219</v>
      </c>
      <c r="E13" s="99" t="s">
        <v>1220</v>
      </c>
      <c r="F13" s="560" t="s">
        <v>1290</v>
      </c>
      <c r="G13" s="99">
        <v>2</v>
      </c>
    </row>
    <row r="14" spans="1:13" s="204" customFormat="1" ht="20.399999999999999" x14ac:dyDescent="0.3">
      <c r="A14" s="200"/>
      <c r="B14" s="192" t="s">
        <v>1223</v>
      </c>
      <c r="C14" s="115" t="s">
        <v>1224</v>
      </c>
      <c r="D14" s="115" t="s">
        <v>1224</v>
      </c>
      <c r="E14" s="99" t="s">
        <v>1225</v>
      </c>
      <c r="F14" s="205" t="s">
        <v>1289</v>
      </c>
      <c r="G14" s="205"/>
    </row>
    <row r="15" spans="1:13" ht="30" customHeight="1" x14ac:dyDescent="0.3">
      <c r="A15" s="190" t="s">
        <v>481</v>
      </c>
      <c r="B15" s="192" t="s">
        <v>1218</v>
      </c>
      <c r="C15" s="115" t="s">
        <v>1219</v>
      </c>
      <c r="D15" s="115" t="s">
        <v>1219</v>
      </c>
      <c r="E15" s="99" t="s">
        <v>1220</v>
      </c>
      <c r="F15" s="560" t="s">
        <v>1290</v>
      </c>
      <c r="G15" s="99" t="s">
        <v>562</v>
      </c>
    </row>
    <row r="16" spans="1:13" s="204" customFormat="1" x14ac:dyDescent="0.3">
      <c r="A16" s="200"/>
      <c r="B16" s="343"/>
      <c r="C16" s="344"/>
      <c r="D16" s="344"/>
      <c r="E16" s="344"/>
      <c r="F16" s="203"/>
      <c r="G16" s="203"/>
    </row>
    <row r="17" spans="1:12" ht="30" customHeight="1" x14ac:dyDescent="0.3">
      <c r="A17" s="190" t="s">
        <v>152</v>
      </c>
      <c r="B17" s="193" t="s">
        <v>1218</v>
      </c>
      <c r="C17" s="99" t="s">
        <v>1219</v>
      </c>
      <c r="D17" s="99" t="s">
        <v>1219</v>
      </c>
      <c r="E17" s="99" t="s">
        <v>1220</v>
      </c>
      <c r="F17" s="560" t="s">
        <v>1288</v>
      </c>
      <c r="G17" s="199" t="s">
        <v>563</v>
      </c>
    </row>
    <row r="18" spans="1:12" s="204" customFormat="1" x14ac:dyDescent="0.3">
      <c r="A18" s="200"/>
      <c r="B18" s="343"/>
      <c r="C18" s="344"/>
      <c r="D18" s="344"/>
      <c r="E18" s="344"/>
      <c r="F18" s="205"/>
      <c r="G18" s="205"/>
    </row>
    <row r="19" spans="1:12" ht="30" customHeight="1" x14ac:dyDescent="0.3">
      <c r="A19" s="190" t="s">
        <v>153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7" t="s">
        <v>64</v>
      </c>
      <c r="G19" s="99" t="s">
        <v>561</v>
      </c>
      <c r="I19" s="33" t="s">
        <v>603</v>
      </c>
      <c r="K19" s="33" t="s">
        <v>567</v>
      </c>
      <c r="L19" s="33" t="s">
        <v>568</v>
      </c>
    </row>
    <row r="20" spans="1:12" s="204" customFormat="1" x14ac:dyDescent="0.3">
      <c r="A20" s="200"/>
      <c r="B20" s="343"/>
      <c r="C20" s="344"/>
      <c r="D20" s="344"/>
      <c r="E20" s="344"/>
      <c r="F20" s="203"/>
      <c r="G20" s="203"/>
    </row>
    <row r="21" spans="1:12" ht="30" customHeight="1" x14ac:dyDescent="0.3">
      <c r="A21" s="190" t="s">
        <v>179</v>
      </c>
      <c r="B21" s="192" t="s">
        <v>1300</v>
      </c>
      <c r="C21" s="115" t="s">
        <v>1298</v>
      </c>
      <c r="D21" s="115" t="s">
        <v>1298</v>
      </c>
      <c r="E21" s="99" t="s">
        <v>1299</v>
      </c>
      <c r="F21" s="188" t="s">
        <v>64</v>
      </c>
      <c r="G21" s="99" t="s">
        <v>559</v>
      </c>
    </row>
    <row r="22" spans="1:12" x14ac:dyDescent="0.3">
      <c r="A22" s="200"/>
      <c r="B22" s="343"/>
      <c r="C22" s="344"/>
      <c r="D22" s="344"/>
      <c r="E22" s="344"/>
      <c r="F22" s="203"/>
      <c r="G22" s="203"/>
    </row>
    <row r="23" spans="1:12" ht="26.4" x14ac:dyDescent="0.3">
      <c r="A23" s="190" t="s">
        <v>149</v>
      </c>
      <c r="B23" s="192" t="s">
        <v>1218</v>
      </c>
      <c r="C23" s="115" t="s">
        <v>1219</v>
      </c>
      <c r="D23" s="115" t="s">
        <v>1219</v>
      </c>
      <c r="E23" s="99" t="s">
        <v>1220</v>
      </c>
      <c r="F23" s="560" t="s">
        <v>1290</v>
      </c>
      <c r="G23" s="99"/>
    </row>
    <row r="24" spans="1:12" x14ac:dyDescent="0.3">
      <c r="B24" s="342"/>
      <c r="C24" s="270"/>
      <c r="D24" s="270"/>
      <c r="E24" s="270"/>
    </row>
    <row r="25" spans="1:12" x14ac:dyDescent="0.3">
      <c r="A25" s="185" t="s">
        <v>538</v>
      </c>
    </row>
    <row r="30" spans="1:12" ht="15" customHeight="1" x14ac:dyDescent="0.3"/>
    <row r="33" ht="15" customHeight="1" x14ac:dyDescent="0.3"/>
  </sheetData>
  <dataValidations count="1">
    <dataValidation type="list" allowBlank="1" showInputMessage="1" showErrorMessage="1" sqref="B4 B9" xr:uid="{00000000-0002-0000-0100-000000000000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66"/>
  <sheetViews>
    <sheetView view="pageBreakPreview" zoomScale="70" zoomScaleSheetLayoutView="70" workbookViewId="0">
      <pane xSplit="1" ySplit="1" topLeftCell="B21" activePane="bottomRight" state="frozen"/>
      <selection activeCell="D31" sqref="D31:N32"/>
      <selection pane="topRight" activeCell="D31" sqref="D31:N32"/>
      <selection pane="bottomLeft" activeCell="D31" sqref="D31:N32"/>
      <selection pane="bottomRight" activeCell="C26" sqref="C26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490</v>
      </c>
      <c r="B1" s="382" t="s">
        <v>19</v>
      </c>
      <c r="C1" s="382" t="s">
        <v>162</v>
      </c>
      <c r="D1" s="564" t="s">
        <v>163</v>
      </c>
      <c r="E1" s="565"/>
      <c r="F1" s="566"/>
      <c r="G1" s="564" t="s">
        <v>164</v>
      </c>
      <c r="H1" s="565"/>
      <c r="I1" s="566"/>
      <c r="J1" s="382" t="s">
        <v>168</v>
      </c>
      <c r="K1" s="382" t="s">
        <v>169</v>
      </c>
      <c r="L1" s="382" t="s">
        <v>165</v>
      </c>
      <c r="M1" s="382" t="s">
        <v>166</v>
      </c>
      <c r="N1" s="382" t="s">
        <v>90</v>
      </c>
      <c r="O1" s="421"/>
      <c r="P1" s="7"/>
      <c r="Q1" s="7"/>
      <c r="R1" s="7"/>
    </row>
    <row r="2" spans="1:18" ht="81" customHeight="1" x14ac:dyDescent="0.3">
      <c r="A2" s="117" t="s">
        <v>491</v>
      </c>
      <c r="B2" s="353" t="s">
        <v>643</v>
      </c>
      <c r="C2" s="356" t="s">
        <v>565</v>
      </c>
      <c r="D2" s="365" t="s">
        <v>617</v>
      </c>
      <c r="E2" s="366" t="s">
        <v>763</v>
      </c>
      <c r="F2" s="356">
        <v>2024</v>
      </c>
      <c r="G2" s="365" t="s">
        <v>920</v>
      </c>
      <c r="H2" s="366" t="s">
        <v>763</v>
      </c>
      <c r="I2" s="356">
        <v>2024</v>
      </c>
      <c r="J2" s="356" t="s">
        <v>259</v>
      </c>
      <c r="K2" s="356" t="s">
        <v>906</v>
      </c>
      <c r="L2" s="356" t="s">
        <v>674</v>
      </c>
      <c r="M2" s="354" t="str">
        <f>C3</f>
        <v>Установка опор</v>
      </c>
      <c r="N2" s="355" t="s">
        <v>65</v>
      </c>
      <c r="O2" s="355" t="s">
        <v>352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9.2" x14ac:dyDescent="0.3">
      <c r="A3" s="117" t="s">
        <v>492</v>
      </c>
      <c r="B3" s="353" t="s">
        <v>644</v>
      </c>
      <c r="C3" s="356" t="s">
        <v>566</v>
      </c>
      <c r="D3" s="365" t="s">
        <v>617</v>
      </c>
      <c r="E3" s="366" t="s">
        <v>763</v>
      </c>
      <c r="F3" s="356">
        <v>2024</v>
      </c>
      <c r="G3" s="365" t="s">
        <v>920</v>
      </c>
      <c r="H3" s="366" t="s">
        <v>763</v>
      </c>
      <c r="I3" s="356">
        <v>2024</v>
      </c>
      <c r="J3" s="356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6" t="s">
        <v>907</v>
      </c>
      <c r="L3" s="356" t="s">
        <v>673</v>
      </c>
      <c r="M3" s="356" t="str">
        <f>C4</f>
        <v>Обратная засыпка котлована ранее вырытым грунтом с послойным трамбованием</v>
      </c>
      <c r="N3" s="355" t="s">
        <v>758</v>
      </c>
      <c r="O3" s="355" t="s">
        <v>352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8.4" x14ac:dyDescent="0.3">
      <c r="A4" s="117" t="s">
        <v>493</v>
      </c>
      <c r="B4" s="361" t="s">
        <v>842</v>
      </c>
      <c r="C4" s="356" t="s">
        <v>752</v>
      </c>
      <c r="D4" s="365" t="s">
        <v>617</v>
      </c>
      <c r="E4" s="366" t="s">
        <v>763</v>
      </c>
      <c r="F4" s="356">
        <v>2024</v>
      </c>
      <c r="G4" s="365" t="s">
        <v>920</v>
      </c>
      <c r="H4" s="366" t="s">
        <v>763</v>
      </c>
      <c r="I4" s="356">
        <v>2024</v>
      </c>
      <c r="J4" s="356" t="s">
        <v>473</v>
      </c>
      <c r="K4" s="356" t="s">
        <v>908</v>
      </c>
      <c r="L4" s="356" t="s">
        <v>674</v>
      </c>
      <c r="M4" s="357" t="s">
        <v>600</v>
      </c>
      <c r="N4" s="355" t="s">
        <v>65</v>
      </c>
      <c r="O4" s="355" t="s">
        <v>352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5.6" x14ac:dyDescent="0.3">
      <c r="A5" s="117" t="s">
        <v>494</v>
      </c>
      <c r="B5" s="359" t="s">
        <v>993</v>
      </c>
      <c r="C5" s="362" t="s">
        <v>470</v>
      </c>
      <c r="D5" s="358" t="s">
        <v>618</v>
      </c>
      <c r="E5" s="363" t="s">
        <v>763</v>
      </c>
      <c r="F5" s="359">
        <v>2024</v>
      </c>
      <c r="G5" s="358" t="s">
        <v>920</v>
      </c>
      <c r="H5" s="363" t="s">
        <v>763</v>
      </c>
      <c r="I5" s="359">
        <v>2024</v>
      </c>
      <c r="J5" s="362" t="s">
        <v>259</v>
      </c>
      <c r="K5" s="359" t="s">
        <v>990</v>
      </c>
      <c r="L5" s="359" t="s">
        <v>674</v>
      </c>
      <c r="M5" s="359" t="str">
        <f>C6</f>
        <v>Монтаж вертикальных электродов контура заземления</v>
      </c>
      <c r="N5" s="364" t="s">
        <v>65</v>
      </c>
      <c r="O5" s="359" t="s">
        <v>1010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5.19999999999999" x14ac:dyDescent="0.3">
      <c r="A6" s="117" t="s">
        <v>843</v>
      </c>
      <c r="B6" s="359" t="s">
        <v>991</v>
      </c>
      <c r="C6" s="359" t="s">
        <v>475</v>
      </c>
      <c r="D6" s="358" t="s">
        <v>618</v>
      </c>
      <c r="E6" s="363" t="s">
        <v>763</v>
      </c>
      <c r="F6" s="359">
        <v>2024</v>
      </c>
      <c r="G6" s="358" t="s">
        <v>920</v>
      </c>
      <c r="H6" s="363" t="s">
        <v>763</v>
      </c>
      <c r="I6" s="359">
        <v>2024</v>
      </c>
      <c r="J6" s="359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59" t="s">
        <v>990</v>
      </c>
      <c r="L6" s="359" t="s">
        <v>673</v>
      </c>
      <c r="M6" s="359" t="str">
        <f>C7</f>
        <v>Монтаж горизонтального заземлителя</v>
      </c>
      <c r="N6" s="359" t="s">
        <v>989</v>
      </c>
      <c r="O6" s="359" t="s">
        <v>1010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8.8" x14ac:dyDescent="0.3">
      <c r="A7" s="117" t="s">
        <v>495</v>
      </c>
      <c r="B7" s="359" t="s">
        <v>994</v>
      </c>
      <c r="C7" s="359" t="s">
        <v>476</v>
      </c>
      <c r="D7" s="358" t="s">
        <v>618</v>
      </c>
      <c r="E7" s="363" t="s">
        <v>763</v>
      </c>
      <c r="F7" s="359">
        <v>2024</v>
      </c>
      <c r="G7" s="358" t="s">
        <v>920</v>
      </c>
      <c r="H7" s="363" t="s">
        <v>763</v>
      </c>
      <c r="I7" s="359">
        <v>2024</v>
      </c>
      <c r="J7" s="359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59" t="s">
        <v>990</v>
      </c>
      <c r="L7" s="359" t="s">
        <v>673</v>
      </c>
      <c r="M7" s="359" t="str">
        <f>C8</f>
        <v>Огрунтовка и окраска сварных соединений</v>
      </c>
      <c r="N7" s="359" t="s">
        <v>916</v>
      </c>
      <c r="O7" s="359" t="s">
        <v>1010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18.8" x14ac:dyDescent="0.3">
      <c r="A8" s="117" t="s">
        <v>496</v>
      </c>
      <c r="B8" s="359" t="s">
        <v>995</v>
      </c>
      <c r="C8" s="359" t="s">
        <v>408</v>
      </c>
      <c r="D8" s="358" t="s">
        <v>618</v>
      </c>
      <c r="E8" s="363" t="s">
        <v>763</v>
      </c>
      <c r="F8" s="359">
        <v>2024</v>
      </c>
      <c r="G8" s="358" t="s">
        <v>920</v>
      </c>
      <c r="H8" s="363" t="s">
        <v>763</v>
      </c>
      <c r="I8" s="359">
        <v>2024</v>
      </c>
      <c r="J8" s="359" t="str">
        <f>CONCATENATE("Грунт ГФ-021. Эмаль ПФ-115. ",N8)</f>
        <v>Грунт ГФ-021. Эмаль ПФ-115. Отказное письмо исх. №60-12/2020 от 12.05.2020 ООО "Биквест-Центр"</v>
      </c>
      <c r="K8" s="359" t="s">
        <v>990</v>
      </c>
      <c r="L8" s="359" t="s">
        <v>673</v>
      </c>
      <c r="M8" s="359" t="str">
        <f>C9</f>
        <v>Обратная засыпка траншеи</v>
      </c>
      <c r="N8" s="360" t="s">
        <v>672</v>
      </c>
      <c r="O8" s="359" t="s">
        <v>1010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8.8" x14ac:dyDescent="0.3">
      <c r="A9" s="117" t="s">
        <v>497</v>
      </c>
      <c r="B9" s="359" t="s">
        <v>996</v>
      </c>
      <c r="C9" s="359" t="s">
        <v>477</v>
      </c>
      <c r="D9" s="358" t="s">
        <v>618</v>
      </c>
      <c r="E9" s="363" t="s">
        <v>763</v>
      </c>
      <c r="F9" s="359">
        <v>2024</v>
      </c>
      <c r="G9" s="358" t="s">
        <v>920</v>
      </c>
      <c r="H9" s="363" t="s">
        <v>763</v>
      </c>
      <c r="I9" s="359">
        <v>2024</v>
      </c>
      <c r="J9" s="359" t="s">
        <v>473</v>
      </c>
      <c r="K9" s="359" t="s">
        <v>990</v>
      </c>
      <c r="L9" s="359" t="s">
        <v>674</v>
      </c>
      <c r="M9" s="359" t="s">
        <v>397</v>
      </c>
      <c r="N9" s="359" t="s">
        <v>65</v>
      </c>
      <c r="O9" s="359" t="s">
        <v>1010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5.19999999999999" x14ac:dyDescent="0.3">
      <c r="A10" s="117" t="s">
        <v>498</v>
      </c>
      <c r="B10" s="367" t="s">
        <v>656</v>
      </c>
      <c r="C10" s="367" t="s">
        <v>980</v>
      </c>
      <c r="D10" s="367">
        <v>27</v>
      </c>
      <c r="E10" s="367" t="s">
        <v>729</v>
      </c>
      <c r="F10" s="367">
        <v>2024</v>
      </c>
      <c r="G10" s="367">
        <v>28</v>
      </c>
      <c r="H10" s="367" t="s">
        <v>729</v>
      </c>
      <c r="I10" s="367">
        <v>2024</v>
      </c>
      <c r="J10" s="367" t="s">
        <v>259</v>
      </c>
      <c r="K10" s="367" t="s">
        <v>997</v>
      </c>
      <c r="L10" s="367" t="s">
        <v>674</v>
      </c>
      <c r="M10" s="367" t="str">
        <f>C11</f>
        <v>Устройство песчанного основания</v>
      </c>
      <c r="N10" s="367" t="s">
        <v>65</v>
      </c>
      <c r="O10" s="367" t="s">
        <v>1011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8.8" x14ac:dyDescent="0.3">
      <c r="A11" s="117" t="s">
        <v>499</v>
      </c>
      <c r="B11" s="367" t="s">
        <v>657</v>
      </c>
      <c r="C11" s="367" t="s">
        <v>981</v>
      </c>
      <c r="D11" s="367">
        <v>27</v>
      </c>
      <c r="E11" s="367" t="s">
        <v>729</v>
      </c>
      <c r="F11" s="367">
        <v>2024</v>
      </c>
      <c r="G11" s="367">
        <v>28</v>
      </c>
      <c r="H11" s="367" t="s">
        <v>729</v>
      </c>
      <c r="I11" s="367">
        <v>2024</v>
      </c>
      <c r="J11" s="367" t="str">
        <f>CONCATENATE("Песок для строительных работ. ",N11)</f>
        <v>Песок для строительных работ. Паспорт №31/08/22 от 31.08.2022 ООО "ДК "Горизонт"</v>
      </c>
      <c r="K11" s="367" t="s">
        <v>999</v>
      </c>
      <c r="L11" s="367" t="s">
        <v>674</v>
      </c>
      <c r="M11" s="367" t="str">
        <f>C16</f>
        <v>Прокладка труб в траншее</v>
      </c>
      <c r="N11" s="367" t="s">
        <v>982</v>
      </c>
      <c r="O11" s="367" t="s">
        <v>1011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 x14ac:dyDescent="0.3">
      <c r="A12" s="117" t="s">
        <v>500</v>
      </c>
      <c r="B12" s="367" t="s">
        <v>659</v>
      </c>
      <c r="C12" s="367" t="s">
        <v>983</v>
      </c>
      <c r="D12" s="367">
        <v>27</v>
      </c>
      <c r="E12" s="367" t="s">
        <v>729</v>
      </c>
      <c r="F12" s="367">
        <v>2024</v>
      </c>
      <c r="G12" s="367">
        <v>28</v>
      </c>
      <c r="H12" s="367" t="s">
        <v>729</v>
      </c>
      <c r="I12" s="367">
        <v>2024</v>
      </c>
      <c r="J12" s="367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7" t="s">
        <v>984</v>
      </c>
      <c r="L12" s="367" t="s">
        <v>673</v>
      </c>
      <c r="M12" s="367" t="str">
        <f>C13</f>
        <v>Прокладка КЛ-0,4 кВ с нанесением огнезащитного покрытия Огракс В1</v>
      </c>
      <c r="N12" s="367" t="s">
        <v>992</v>
      </c>
      <c r="O12" s="367" t="s">
        <v>1011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8.4" x14ac:dyDescent="0.3">
      <c r="A13" s="117" t="s">
        <v>501</v>
      </c>
      <c r="B13" s="367" t="s">
        <v>660</v>
      </c>
      <c r="C13" s="367" t="s">
        <v>670</v>
      </c>
      <c r="D13" s="368" t="s">
        <v>695</v>
      </c>
      <c r="E13" s="369" t="s">
        <v>729</v>
      </c>
      <c r="F13" s="367">
        <v>2024</v>
      </c>
      <c r="G13" s="368" t="s">
        <v>695</v>
      </c>
      <c r="H13" s="369" t="s">
        <v>729</v>
      </c>
      <c r="I13" s="367">
        <v>2024</v>
      </c>
      <c r="J13" s="367" t="s">
        <v>985</v>
      </c>
      <c r="K13" s="367" t="s">
        <v>1000</v>
      </c>
      <c r="L13" s="367" t="s">
        <v>673</v>
      </c>
      <c r="M13" s="367" t="s">
        <v>986</v>
      </c>
      <c r="N13" s="367" t="s">
        <v>987</v>
      </c>
      <c r="O13" s="367" t="s">
        <v>1011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92.4" x14ac:dyDescent="0.3">
      <c r="A14" s="117" t="s">
        <v>502</v>
      </c>
      <c r="B14" s="367" t="s">
        <v>661</v>
      </c>
      <c r="C14" s="367" t="s">
        <v>986</v>
      </c>
      <c r="D14" s="367" t="s">
        <v>695</v>
      </c>
      <c r="E14" s="367" t="s">
        <v>729</v>
      </c>
      <c r="F14" s="367">
        <v>2024</v>
      </c>
      <c r="G14" s="367">
        <v>29</v>
      </c>
      <c r="H14" s="367" t="s">
        <v>729</v>
      </c>
      <c r="I14" s="367">
        <v>2024</v>
      </c>
      <c r="J14" s="367" t="str">
        <f>CONCATENATE("Песок для строительных работ. ",N14)</f>
        <v>Песок для строительных работ. Паспорт №31/08/22 от 31.08.2022 ООО "ДК "Горизонт"</v>
      </c>
      <c r="K14" s="367" t="s">
        <v>1002</v>
      </c>
      <c r="L14" s="367" t="s">
        <v>673</v>
      </c>
      <c r="M14" s="367" t="s">
        <v>1001</v>
      </c>
      <c r="N14" s="367" t="s">
        <v>982</v>
      </c>
      <c r="O14" s="367" t="s">
        <v>1011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92.4" x14ac:dyDescent="0.3">
      <c r="A15" s="117" t="s">
        <v>589</v>
      </c>
      <c r="B15" s="420" t="s">
        <v>662</v>
      </c>
      <c r="C15" s="367" t="s">
        <v>986</v>
      </c>
      <c r="D15" s="367" t="s">
        <v>695</v>
      </c>
      <c r="E15" s="367" t="s">
        <v>729</v>
      </c>
      <c r="F15" s="367">
        <v>2024</v>
      </c>
      <c r="G15" s="367" t="s">
        <v>695</v>
      </c>
      <c r="H15" s="367" t="s">
        <v>729</v>
      </c>
      <c r="I15" s="367">
        <v>2024</v>
      </c>
      <c r="J15" s="367" t="str">
        <f>CONCATENATE("Песок для строительных работ. ",N15)</f>
        <v>Песок для строительных работ. Паспорт №31/08/22 от 31.08.2022 ООО "ДК "Горизонт"</v>
      </c>
      <c r="K15" s="367" t="s">
        <v>988</v>
      </c>
      <c r="L15" s="367" t="s">
        <v>673</v>
      </c>
      <c r="M15" s="367" t="str">
        <f>C17</f>
        <v>Разработка грунта траншеи</v>
      </c>
      <c r="N15" s="367" t="s">
        <v>982</v>
      </c>
      <c r="O15" s="367" t="s">
        <v>1011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5.6" x14ac:dyDescent="0.3">
      <c r="A16" s="117" t="s">
        <v>590</v>
      </c>
      <c r="B16" s="367" t="s">
        <v>658</v>
      </c>
      <c r="C16" s="367" t="s">
        <v>998</v>
      </c>
      <c r="D16" s="367">
        <v>27</v>
      </c>
      <c r="E16" s="367" t="s">
        <v>729</v>
      </c>
      <c r="F16" s="367">
        <v>2024</v>
      </c>
      <c r="G16" s="367">
        <v>28</v>
      </c>
      <c r="H16" s="367" t="s">
        <v>729</v>
      </c>
      <c r="I16" s="367">
        <v>2024</v>
      </c>
      <c r="J16" s="367" t="str">
        <f>CONCATENATE("Трубы ПНД. ",N16)</f>
        <v xml:space="preserve">Трубы ПНД. Сертификат соответсвия №РОСС.RU.HX37.H02706 с 07.07.2020 по 06.07.2023 </v>
      </c>
      <c r="K16" s="367" t="s">
        <v>1007</v>
      </c>
      <c r="L16" s="367" t="s">
        <v>674</v>
      </c>
      <c r="M16" s="367" t="str">
        <f>C12</f>
        <v>Устройство ГНБ перехода</v>
      </c>
      <c r="N16" s="367" t="s">
        <v>1003</v>
      </c>
      <c r="O16" s="367" t="s">
        <v>1011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5.6" x14ac:dyDescent="0.3">
      <c r="A17" s="117" t="s">
        <v>591</v>
      </c>
      <c r="B17" s="505" t="s">
        <v>648</v>
      </c>
      <c r="C17" s="506" t="s">
        <v>470</v>
      </c>
      <c r="D17" s="507" t="s">
        <v>694</v>
      </c>
      <c r="E17" s="508" t="s">
        <v>741</v>
      </c>
      <c r="F17" s="509">
        <v>2024</v>
      </c>
      <c r="G17" s="507" t="s">
        <v>695</v>
      </c>
      <c r="H17" s="508" t="s">
        <v>741</v>
      </c>
      <c r="I17" s="509">
        <v>2024</v>
      </c>
      <c r="J17" s="506" t="s">
        <v>259</v>
      </c>
      <c r="K17" s="509" t="s">
        <v>753</v>
      </c>
      <c r="L17" s="509" t="s">
        <v>674</v>
      </c>
      <c r="M17" s="510" t="str">
        <f>C18</f>
        <v>Монтаж вертикальных электродов контура заземления</v>
      </c>
      <c r="N17" s="511" t="s">
        <v>65</v>
      </c>
      <c r="O17" s="509" t="s">
        <v>352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5.19999999999999" x14ac:dyDescent="0.3">
      <c r="A18" s="117" t="s">
        <v>592</v>
      </c>
      <c r="B18" s="512" t="s">
        <v>649</v>
      </c>
      <c r="C18" s="509" t="s">
        <v>475</v>
      </c>
      <c r="D18" s="507" t="s">
        <v>694</v>
      </c>
      <c r="E18" s="508" t="s">
        <v>741</v>
      </c>
      <c r="F18" s="509">
        <v>2024</v>
      </c>
      <c r="G18" s="507" t="s">
        <v>695</v>
      </c>
      <c r="H18" s="508" t="s">
        <v>741</v>
      </c>
      <c r="I18" s="509">
        <v>2024</v>
      </c>
      <c r="J18" s="509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9" t="s">
        <v>754</v>
      </c>
      <c r="L18" s="509" t="s">
        <v>673</v>
      </c>
      <c r="M18" s="509" t="str">
        <f>C19</f>
        <v>Монтаж горизонтального заземлителя</v>
      </c>
      <c r="N18" s="509" t="s">
        <v>915</v>
      </c>
      <c r="O18" s="509" t="s">
        <v>352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8"/>
      <c r="T18" s="101"/>
      <c r="U18" s="101"/>
    </row>
    <row r="19" spans="1:21" ht="118.8" x14ac:dyDescent="0.3">
      <c r="A19" s="117" t="s">
        <v>593</v>
      </c>
      <c r="B19" s="512" t="s">
        <v>650</v>
      </c>
      <c r="C19" s="509" t="s">
        <v>476</v>
      </c>
      <c r="D19" s="507" t="s">
        <v>694</v>
      </c>
      <c r="E19" s="508" t="s">
        <v>741</v>
      </c>
      <c r="F19" s="509">
        <v>2024</v>
      </c>
      <c r="G19" s="507" t="s">
        <v>695</v>
      </c>
      <c r="H19" s="508" t="s">
        <v>741</v>
      </c>
      <c r="I19" s="509">
        <v>2024</v>
      </c>
      <c r="J19" s="509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9" t="s">
        <v>755</v>
      </c>
      <c r="L19" s="509" t="s">
        <v>673</v>
      </c>
      <c r="M19" s="509" t="str">
        <f>C20</f>
        <v>Огрунтовка и окраска сварных соединений</v>
      </c>
      <c r="N19" s="509" t="s">
        <v>916</v>
      </c>
      <c r="O19" s="509" t="s">
        <v>352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19.4" thickBot="1" x14ac:dyDescent="0.35">
      <c r="A20" s="117" t="s">
        <v>594</v>
      </c>
      <c r="B20" s="513" t="s">
        <v>651</v>
      </c>
      <c r="C20" s="509" t="s">
        <v>408</v>
      </c>
      <c r="D20" s="507" t="s">
        <v>694</v>
      </c>
      <c r="E20" s="508" t="s">
        <v>741</v>
      </c>
      <c r="F20" s="509">
        <v>2024</v>
      </c>
      <c r="G20" s="507" t="s">
        <v>695</v>
      </c>
      <c r="H20" s="508" t="s">
        <v>741</v>
      </c>
      <c r="I20" s="509">
        <v>2024</v>
      </c>
      <c r="J20" s="509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9" t="s">
        <v>756</v>
      </c>
      <c r="L20" s="509" t="s">
        <v>673</v>
      </c>
      <c r="M20" s="509" t="str">
        <f>C21</f>
        <v>Обратная засыпка траншеи</v>
      </c>
      <c r="N20" s="506" t="s">
        <v>672</v>
      </c>
      <c r="O20" s="556" t="s">
        <v>352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 x14ac:dyDescent="0.35">
      <c r="A21" s="117" t="s">
        <v>595</v>
      </c>
      <c r="B21" s="513" t="s">
        <v>652</v>
      </c>
      <c r="C21" s="509" t="s">
        <v>477</v>
      </c>
      <c r="D21" s="507" t="s">
        <v>694</v>
      </c>
      <c r="E21" s="508" t="s">
        <v>741</v>
      </c>
      <c r="F21" s="509">
        <v>2024</v>
      </c>
      <c r="G21" s="507" t="s">
        <v>695</v>
      </c>
      <c r="H21" s="508" t="s">
        <v>741</v>
      </c>
      <c r="I21" s="509">
        <v>2024</v>
      </c>
      <c r="J21" s="509" t="s">
        <v>473</v>
      </c>
      <c r="K21" s="509" t="s">
        <v>757</v>
      </c>
      <c r="L21" s="509" t="s">
        <v>674</v>
      </c>
      <c r="M21" s="509" t="s">
        <v>397</v>
      </c>
      <c r="N21" s="509" t="s">
        <v>65</v>
      </c>
      <c r="O21" s="556" t="s">
        <v>352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x14ac:dyDescent="0.3">
      <c r="A22" s="117" t="s">
        <v>596</v>
      </c>
      <c r="B22" s="514" t="s">
        <v>921</v>
      </c>
      <c r="C22" s="515" t="s">
        <v>583</v>
      </c>
      <c r="D22" s="516" t="s">
        <v>920</v>
      </c>
      <c r="E22" s="517" t="s">
        <v>1211</v>
      </c>
      <c r="F22" s="515">
        <f t="shared" ref="F22:F26" si="1">$F$2</f>
        <v>2024</v>
      </c>
      <c r="G22" s="516" t="s">
        <v>920</v>
      </c>
      <c r="H22" s="517" t="s">
        <v>1211</v>
      </c>
      <c r="I22" s="515">
        <f t="shared" ref="I22:I26" si="2">$F$2</f>
        <v>2024</v>
      </c>
      <c r="J22" s="518" t="s">
        <v>259</v>
      </c>
      <c r="K22" s="515" t="s">
        <v>909</v>
      </c>
      <c r="L22" s="515" t="s">
        <v>674</v>
      </c>
      <c r="M22" s="515" t="str">
        <f>C24</f>
        <v>Устройство песчанного основания с послойным трамбованием</v>
      </c>
      <c r="N22" s="515" t="s">
        <v>65</v>
      </c>
      <c r="O22" s="557" t="s">
        <v>1010</v>
      </c>
      <c r="P22" s="116" t="str">
        <f t="shared" si="0"/>
        <v>Акт освидетельствования скрытых работ №1-Ф_КТП от 13 июня 2024г. Разработка грунта котлована</v>
      </c>
    </row>
    <row r="23" spans="1:21" ht="78" hidden="1" customHeight="1" x14ac:dyDescent="0.3">
      <c r="A23" s="117" t="s">
        <v>597</v>
      </c>
      <c r="B23" s="514" t="s">
        <v>922</v>
      </c>
      <c r="C23" s="515" t="s">
        <v>905</v>
      </c>
      <c r="D23" s="516" t="s">
        <v>920</v>
      </c>
      <c r="E23" s="517" t="s">
        <v>1211</v>
      </c>
      <c r="F23" s="515">
        <f t="shared" si="1"/>
        <v>2024</v>
      </c>
      <c r="G23" s="516" t="s">
        <v>920</v>
      </c>
      <c r="H23" s="517" t="s">
        <v>1211</v>
      </c>
      <c r="I23" s="515">
        <f t="shared" si="2"/>
        <v>2024</v>
      </c>
      <c r="J23" s="521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15" t="s">
        <v>904</v>
      </c>
      <c r="L23" s="515" t="s">
        <v>674</v>
      </c>
      <c r="M23" s="519" t="str">
        <f>C24</f>
        <v>Устройство песчанного основания с послойным трамбованием</v>
      </c>
      <c r="N23" s="519" t="s">
        <v>917</v>
      </c>
      <c r="O23" s="520" t="s">
        <v>1010</v>
      </c>
      <c r="P23" s="116" t="str">
        <f t="shared" si="0"/>
        <v>Акт освидетельствования скрытых работ №2-Ф_КТП от 13 июня 2024г. Укладка геотекстиля «ДОРНИТ» на дно котлована в 1 слой</v>
      </c>
    </row>
    <row r="24" spans="1:21" ht="58.5" customHeight="1" x14ac:dyDescent="0.3">
      <c r="A24" s="117" t="s">
        <v>598</v>
      </c>
      <c r="B24" s="514" t="s">
        <v>922</v>
      </c>
      <c r="C24" s="515" t="s">
        <v>471</v>
      </c>
      <c r="D24" s="516" t="s">
        <v>920</v>
      </c>
      <c r="E24" s="517" t="s">
        <v>1211</v>
      </c>
      <c r="F24" s="515">
        <f t="shared" si="1"/>
        <v>2024</v>
      </c>
      <c r="G24" s="516" t="s">
        <v>920</v>
      </c>
      <c r="H24" s="517" t="s">
        <v>1211</v>
      </c>
      <c r="I24" s="515">
        <f t="shared" si="2"/>
        <v>2024</v>
      </c>
      <c r="J24" s="521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15" t="s">
        <v>1212</v>
      </c>
      <c r="L24" s="515" t="s">
        <v>674</v>
      </c>
      <c r="M24" s="515" t="str">
        <f>C25</f>
        <v>Устройство щебеночного основания с послойным трамбованием</v>
      </c>
      <c r="N24" s="519" t="s">
        <v>918</v>
      </c>
      <c r="O24" s="520" t="s">
        <v>1010</v>
      </c>
      <c r="P24" s="116" t="str">
        <f t="shared" si="0"/>
        <v>Акт освидетельствования скрытых работ №2-Ф_КТП от 13 июня 2024г. Устройство песчанного основания с послойным трамбованием</v>
      </c>
    </row>
    <row r="25" spans="1:21" ht="59.25" customHeight="1" x14ac:dyDescent="0.3">
      <c r="A25" s="117" t="s">
        <v>599</v>
      </c>
      <c r="B25" s="514" t="s">
        <v>923</v>
      </c>
      <c r="C25" s="515" t="s">
        <v>584</v>
      </c>
      <c r="D25" s="516" t="s">
        <v>920</v>
      </c>
      <c r="E25" s="517" t="s">
        <v>1211</v>
      </c>
      <c r="F25" s="515">
        <f t="shared" si="1"/>
        <v>2024</v>
      </c>
      <c r="G25" s="516" t="s">
        <v>920</v>
      </c>
      <c r="H25" s="517" t="s">
        <v>1211</v>
      </c>
      <c r="I25" s="515">
        <f t="shared" si="2"/>
        <v>2024</v>
      </c>
      <c r="J25" s="515" t="str">
        <f>CONCATENATE("Щебень. ",N25)</f>
        <v>Щебень. Декларация о соответствии ЕАЭС №RU Д-RU.РА01.В.11071/21 от 03.06.2021 сроком действия до 02.06.2026</v>
      </c>
      <c r="K25" s="515" t="s">
        <v>1213</v>
      </c>
      <c r="L25" s="515" t="s">
        <v>674</v>
      </c>
      <c r="M25" s="515" t="str">
        <f>C26</f>
        <v>Монтаж блоков ФБС 9.5.6-Т</v>
      </c>
      <c r="N25" s="519" t="s">
        <v>919</v>
      </c>
      <c r="O25" s="520" t="s">
        <v>1010</v>
      </c>
      <c r="P25" s="116" t="str">
        <f t="shared" si="0"/>
        <v>Акт освидетельствования скрытых работ №3-Ф_КТП от 13 июня 2024г. Устройство щебеночного основания с послойным трамбованием</v>
      </c>
    </row>
    <row r="26" spans="1:21" ht="54.75" customHeight="1" x14ac:dyDescent="0.3">
      <c r="A26" s="117" t="s">
        <v>653</v>
      </c>
      <c r="B26" s="514" t="s">
        <v>924</v>
      </c>
      <c r="C26" s="515" t="s">
        <v>1293</v>
      </c>
      <c r="D26" s="516" t="s">
        <v>1214</v>
      </c>
      <c r="E26" s="517" t="s">
        <v>1211</v>
      </c>
      <c r="F26" s="515">
        <f t="shared" si="1"/>
        <v>2024</v>
      </c>
      <c r="G26" s="516" t="s">
        <v>1214</v>
      </c>
      <c r="H26" s="517" t="s">
        <v>1211</v>
      </c>
      <c r="I26" s="515">
        <f t="shared" si="2"/>
        <v>2024</v>
      </c>
      <c r="J26" s="515" t="str">
        <f>CONCATENATE("Блоки ФБС 9.5.6-Т. ",N26)</f>
        <v>Блоки ФБС 9.5.6-Т. Отказное письмо исх. №3358 от 04.07.2014 ООО "АБЛОК ЖБИ"</v>
      </c>
      <c r="K26" s="515" t="s">
        <v>1294</v>
      </c>
      <c r="L26" s="515" t="s">
        <v>674</v>
      </c>
      <c r="M26" s="515" t="s">
        <v>585</v>
      </c>
      <c r="N26" s="515" t="s">
        <v>732</v>
      </c>
      <c r="O26" s="520" t="s">
        <v>1010</v>
      </c>
      <c r="P26" s="116" t="str">
        <f t="shared" si="0"/>
        <v>Акт освидетельствования скрытых работ №4-Ф_КТП от 14 июня 2024г. Монтаж блоков ФБС 9.5.6-Т</v>
      </c>
    </row>
    <row r="27" spans="1:21" ht="54.75" customHeight="1" x14ac:dyDescent="0.3">
      <c r="A27" s="117" t="s">
        <v>654</v>
      </c>
      <c r="B27" s="374" t="s">
        <v>764</v>
      </c>
      <c r="C27" s="379" t="s">
        <v>768</v>
      </c>
      <c r="D27" s="375" t="s">
        <v>621</v>
      </c>
      <c r="E27" s="380" t="s">
        <v>1211</v>
      </c>
      <c r="F27" s="377">
        <v>2024</v>
      </c>
      <c r="G27" s="375" t="s">
        <v>621</v>
      </c>
      <c r="H27" s="380" t="s">
        <v>1211</v>
      </c>
      <c r="I27" s="377">
        <v>2024</v>
      </c>
      <c r="J27" s="381" t="s">
        <v>259</v>
      </c>
      <c r="K27" s="377" t="s">
        <v>910</v>
      </c>
      <c r="L27" s="377" t="s">
        <v>674</v>
      </c>
      <c r="M27" s="376" t="str">
        <f>C28</f>
        <v>Монтаж вертикальных электродов контура заземления</v>
      </c>
      <c r="N27" s="377" t="s">
        <v>65</v>
      </c>
      <c r="O27" s="376" t="s">
        <v>1010</v>
      </c>
      <c r="P27" s="116" t="str">
        <f t="shared" si="0"/>
        <v>Акт освидетельствования скрытых работ №1-КЗ_КТП от 15 июня 2024г. Разработка грунта траншеи для монтажа контура заземления КТП</v>
      </c>
    </row>
    <row r="28" spans="1:21" ht="55.5" customHeight="1" x14ac:dyDescent="0.3">
      <c r="A28" s="117" t="s">
        <v>663</v>
      </c>
      <c r="B28" s="374" t="s">
        <v>765</v>
      </c>
      <c r="C28" s="377" t="s">
        <v>475</v>
      </c>
      <c r="D28" s="375" t="s">
        <v>621</v>
      </c>
      <c r="E28" s="380" t="s">
        <v>1211</v>
      </c>
      <c r="F28" s="377">
        <v>2024</v>
      </c>
      <c r="G28" s="375" t="s">
        <v>621</v>
      </c>
      <c r="H28" s="380" t="s">
        <v>1211</v>
      </c>
      <c r="I28" s="377">
        <v>2024</v>
      </c>
      <c r="J28" s="377" t="str">
        <f>CONCATENATE("Уголок стальной г/к 63х63х6мм. ",N28)</f>
        <v>Уголок стальной г/к 63х63х6мм. Сертификат качества №23751 от 26.04.2020г.</v>
      </c>
      <c r="K28" s="377" t="s">
        <v>911</v>
      </c>
      <c r="L28" s="377" t="s">
        <v>673</v>
      </c>
      <c r="M28" s="377" t="str">
        <f>C29</f>
        <v>Монтаж горизонтального заземлителя</v>
      </c>
      <c r="N28" s="377" t="s">
        <v>1285</v>
      </c>
      <c r="O28" s="376" t="s">
        <v>1010</v>
      </c>
      <c r="P28" s="116" t="str">
        <f t="shared" si="0"/>
        <v>Акт освидетельствования скрытых работ №2-КЗ_КТП от 15 июня 2024г. Монтаж вертикальных электродов контура заземления</v>
      </c>
    </row>
    <row r="29" spans="1:21" ht="51" customHeight="1" x14ac:dyDescent="0.3">
      <c r="A29" s="117" t="s">
        <v>664</v>
      </c>
      <c r="B29" s="374" t="s">
        <v>766</v>
      </c>
      <c r="C29" s="377" t="s">
        <v>476</v>
      </c>
      <c r="D29" s="375" t="s">
        <v>621</v>
      </c>
      <c r="E29" s="380" t="s">
        <v>1211</v>
      </c>
      <c r="F29" s="377">
        <v>2024</v>
      </c>
      <c r="G29" s="375" t="s">
        <v>621</v>
      </c>
      <c r="H29" s="380" t="s">
        <v>1211</v>
      </c>
      <c r="I29" s="377">
        <v>2024</v>
      </c>
      <c r="J29" s="377" t="str">
        <f>CONCATENATE("Полоса г/к 50х5. ",N29)</f>
        <v>Полоса г/к 50х5. Паспорт №124</v>
      </c>
      <c r="K29" s="376" t="s">
        <v>912</v>
      </c>
      <c r="L29" s="377" t="s">
        <v>673</v>
      </c>
      <c r="M29" s="377" t="str">
        <f>C30</f>
        <v>Обратная засыпка траншеи</v>
      </c>
      <c r="N29" s="377" t="s">
        <v>1284</v>
      </c>
      <c r="O29" s="376" t="s">
        <v>1010</v>
      </c>
      <c r="P29" s="116" t="str">
        <f t="shared" si="0"/>
        <v>Акт освидетельствования скрытых работ №3-КЗ_КТП от 15 июня 2024г. Монтаж горизонтального заземлителя</v>
      </c>
    </row>
    <row r="30" spans="1:21" ht="54" customHeight="1" x14ac:dyDescent="0.3">
      <c r="A30" s="117" t="s">
        <v>665</v>
      </c>
      <c r="B30" s="428" t="s">
        <v>767</v>
      </c>
      <c r="C30" s="378" t="s">
        <v>477</v>
      </c>
      <c r="D30" s="375" t="s">
        <v>1215</v>
      </c>
      <c r="E30" s="380" t="s">
        <v>1211</v>
      </c>
      <c r="F30" s="377">
        <v>2024</v>
      </c>
      <c r="G30" s="375" t="s">
        <v>1215</v>
      </c>
      <c r="H30" s="380" t="s">
        <v>1211</v>
      </c>
      <c r="I30" s="377">
        <v>2024</v>
      </c>
      <c r="J30" s="377" t="s">
        <v>473</v>
      </c>
      <c r="K30" s="377" t="s">
        <v>913</v>
      </c>
      <c r="L30" s="377" t="s">
        <v>674</v>
      </c>
      <c r="M30" s="377" t="s">
        <v>397</v>
      </c>
      <c r="N30" s="377" t="s">
        <v>65</v>
      </c>
      <c r="O30" s="377" t="s">
        <v>1010</v>
      </c>
      <c r="P30" s="116" t="str">
        <f t="shared" si="0"/>
        <v>Акт освидетельствования скрытых работ №4-КЗ_КТП от 16 июня 2024г. Обратная засыпка траншеи</v>
      </c>
    </row>
    <row r="31" spans="1:21" ht="54" customHeight="1" x14ac:dyDescent="0.3">
      <c r="A31" s="117" t="s">
        <v>1014</v>
      </c>
      <c r="B31" s="344" t="s">
        <v>1015</v>
      </c>
      <c r="C31" s="344" t="s">
        <v>760</v>
      </c>
      <c r="D31" s="344" t="s">
        <v>617</v>
      </c>
      <c r="E31" s="344" t="s">
        <v>1016</v>
      </c>
      <c r="F31" s="344">
        <v>2024</v>
      </c>
      <c r="G31" s="344" t="s">
        <v>920</v>
      </c>
      <c r="H31" s="344" t="s">
        <v>1016</v>
      </c>
      <c r="I31" s="344">
        <v>2024</v>
      </c>
      <c r="J31" s="344" t="str">
        <f>CONCATENATE("Стойка CВ95-3, СВ110-5. ",N31)</f>
        <v>Стойка CВ95-3, СВ110-5. Сертификат соответствия №РОСС RU.АБ23.Н00117 от 21.06.2021 сроком действия до 20.06.2024</v>
      </c>
      <c r="K31" s="344" t="s">
        <v>907</v>
      </c>
      <c r="L31" s="344" t="s">
        <v>673</v>
      </c>
      <c r="M31" s="344" t="str">
        <f>M27</f>
        <v>Монтаж вертикальных электродов контура заземления</v>
      </c>
      <c r="N31" s="344" t="s">
        <v>758</v>
      </c>
      <c r="O31" s="344" t="s">
        <v>352</v>
      </c>
      <c r="P31" s="116"/>
    </row>
    <row r="32" spans="1:21" ht="54" customHeight="1" x14ac:dyDescent="0.3">
      <c r="A32" s="117" t="s">
        <v>1019</v>
      </c>
      <c r="B32" s="344" t="s">
        <v>1018</v>
      </c>
      <c r="C32" s="344" t="s">
        <v>760</v>
      </c>
      <c r="D32" s="344" t="s">
        <v>617</v>
      </c>
      <c r="E32" s="344" t="s">
        <v>1016</v>
      </c>
      <c r="F32" s="344">
        <v>2024</v>
      </c>
      <c r="G32" s="344" t="s">
        <v>920</v>
      </c>
      <c r="H32" s="344" t="s">
        <v>1016</v>
      </c>
      <c r="I32" s="344">
        <v>2024</v>
      </c>
      <c r="J32" s="344" t="str">
        <f>CONCATENATE("Стойка CВ95-3, СВ110-5. ",N32)</f>
        <v>Стойка CВ95-3, СВ110-5. Сертификат соответствия №РОСС RU.АБ23.Н00117 от 21.06.2021 сроком действия до 20.06.2024</v>
      </c>
      <c r="K32" s="344" t="s">
        <v>907</v>
      </c>
      <c r="L32" s="344" t="s">
        <v>673</v>
      </c>
      <c r="M32" s="344" t="str">
        <f>M28</f>
        <v>Монтаж горизонтального заземлителя</v>
      </c>
      <c r="N32" s="344" t="s">
        <v>758</v>
      </c>
      <c r="O32" s="344" t="s">
        <v>352</v>
      </c>
    </row>
    <row r="33" spans="1:15" ht="54" customHeight="1" x14ac:dyDescent="0.3">
      <c r="A33" s="117"/>
      <c r="B33" s="344"/>
      <c r="C33" s="344"/>
      <c r="D33" s="435"/>
      <c r="E33" s="436"/>
      <c r="F33" s="344"/>
      <c r="G33" s="435"/>
      <c r="H33" s="436"/>
      <c r="I33" s="344"/>
      <c r="J33" s="344"/>
      <c r="K33" s="344"/>
      <c r="L33" s="344"/>
      <c r="M33" s="344"/>
      <c r="N33" s="344"/>
      <c r="O33" s="344"/>
    </row>
    <row r="34" spans="1:15" ht="54" customHeight="1" x14ac:dyDescent="0.3">
      <c r="A34" s="117"/>
      <c r="B34" s="344"/>
      <c r="C34" s="344"/>
      <c r="D34" s="435"/>
      <c r="E34" s="436"/>
      <c r="F34" s="344"/>
      <c r="G34" s="435"/>
      <c r="H34" s="436"/>
      <c r="I34" s="344"/>
      <c r="J34" s="344"/>
      <c r="K34" s="344"/>
      <c r="L34" s="344"/>
      <c r="M34" s="344"/>
      <c r="N34" s="344"/>
      <c r="O34" s="344"/>
    </row>
    <row r="35" spans="1:15" ht="43.5" customHeight="1" x14ac:dyDescent="0.3">
      <c r="A35" s="117" t="s">
        <v>663</v>
      </c>
      <c r="B35" s="429"/>
      <c r="C35" s="430" t="s">
        <v>586</v>
      </c>
      <c r="D35" s="431"/>
      <c r="E35" s="432"/>
      <c r="F35" s="432"/>
      <c r="G35" s="431"/>
      <c r="H35" s="132" t="s">
        <v>729</v>
      </c>
      <c r="I35" s="432"/>
      <c r="J35" s="433"/>
      <c r="K35" s="433"/>
      <c r="L35" s="433"/>
      <c r="M35" s="433"/>
      <c r="N35" s="434"/>
      <c r="O35" s="131" t="s">
        <v>1010</v>
      </c>
    </row>
    <row r="36" spans="1:15" ht="84.75" customHeight="1" x14ac:dyDescent="0.3">
      <c r="A36" s="117" t="s">
        <v>664</v>
      </c>
      <c r="B36" s="210">
        <v>23</v>
      </c>
      <c r="C36" s="115" t="s">
        <v>587</v>
      </c>
      <c r="D36" s="266">
        <v>5</v>
      </c>
      <c r="E36" s="264">
        <v>44287</v>
      </c>
      <c r="F36" s="263">
        <v>2022</v>
      </c>
      <c r="G36" s="266">
        <v>5</v>
      </c>
      <c r="H36" s="132" t="s">
        <v>729</v>
      </c>
      <c r="I36" s="263">
        <v>2022</v>
      </c>
      <c r="J36" s="265" t="s">
        <v>259</v>
      </c>
      <c r="K36" s="263" t="s">
        <v>628</v>
      </c>
      <c r="L36" s="263" t="s">
        <v>452</v>
      </c>
      <c r="M36" s="263" t="str">
        <f>C37</f>
        <v>Установка и бетонирование столбов сетчатого ограждения</v>
      </c>
      <c r="N36" s="262"/>
      <c r="O36" s="131" t="s">
        <v>1010</v>
      </c>
    </row>
    <row r="37" spans="1:15" ht="51.75" customHeight="1" thickBot="1" x14ac:dyDescent="0.35">
      <c r="A37" s="117" t="s">
        <v>665</v>
      </c>
      <c r="B37" s="210">
        <v>24</v>
      </c>
      <c r="C37" s="115" t="s">
        <v>588</v>
      </c>
      <c r="D37" s="266">
        <v>6</v>
      </c>
      <c r="E37" s="264">
        <v>44287</v>
      </c>
      <c r="F37" s="263">
        <v>2022</v>
      </c>
      <c r="G37" s="266">
        <v>6</v>
      </c>
      <c r="H37" s="132" t="s">
        <v>729</v>
      </c>
      <c r="I37" s="263">
        <v>2022</v>
      </c>
      <c r="J37" s="263" t="str">
        <f>CONCATENATE("ЦПС М-150. ",N37)</f>
        <v>ЦПС М-150. Декларация о соответствии РОСС RU Д-RU.РА01.В.12845/18 (до 21.12.23)</v>
      </c>
      <c r="K37" s="263" t="s">
        <v>629</v>
      </c>
      <c r="L37" s="263" t="s">
        <v>452</v>
      </c>
      <c r="M37" s="263" t="s">
        <v>601</v>
      </c>
      <c r="N37" s="262" t="s">
        <v>602</v>
      </c>
      <c r="O37" s="131" t="s">
        <v>1010</v>
      </c>
    </row>
    <row r="38" spans="1:15" ht="44.25" customHeight="1" x14ac:dyDescent="0.3">
      <c r="A38" s="117"/>
      <c r="B38" s="133"/>
      <c r="C38" s="133" t="s">
        <v>655</v>
      </c>
      <c r="D38" s="133"/>
      <c r="E38" s="133"/>
      <c r="F38" s="133"/>
      <c r="G38" s="133"/>
      <c r="H38" s="132" t="s">
        <v>729</v>
      </c>
      <c r="I38" s="133"/>
      <c r="J38" s="133"/>
      <c r="K38" s="133"/>
      <c r="L38" s="133"/>
      <c r="M38" s="133"/>
      <c r="N38" s="133"/>
      <c r="O38" s="131" t="s">
        <v>1010</v>
      </c>
    </row>
    <row r="39" spans="1:15" ht="60.75" customHeight="1" x14ac:dyDescent="0.3">
      <c r="A39" s="117" t="s">
        <v>666</v>
      </c>
      <c r="B39" s="210" t="s">
        <v>656</v>
      </c>
      <c r="C39" s="209" t="s">
        <v>470</v>
      </c>
      <c r="D39" s="268" t="s">
        <v>621</v>
      </c>
      <c r="E39" s="134" t="s">
        <v>646</v>
      </c>
      <c r="F39" s="99">
        <v>2022</v>
      </c>
      <c r="G39" s="268" t="s">
        <v>684</v>
      </c>
      <c r="H39" s="132" t="s">
        <v>729</v>
      </c>
      <c r="I39" s="99">
        <v>2022</v>
      </c>
      <c r="J39" s="136" t="s">
        <v>259</v>
      </c>
      <c r="K39" s="131" t="s">
        <v>682</v>
      </c>
      <c r="L39" s="131" t="s">
        <v>674</v>
      </c>
      <c r="M39" s="99" t="str">
        <f>C40</f>
        <v>Устройство песчанного основания с послойным трамбованием</v>
      </c>
      <c r="N39" s="118" t="s">
        <v>65</v>
      </c>
      <c r="O39" s="131" t="s">
        <v>1010</v>
      </c>
    </row>
    <row r="40" spans="1:15" ht="28.5" customHeight="1" x14ac:dyDescent="0.3">
      <c r="A40" s="117" t="s">
        <v>667</v>
      </c>
      <c r="B40" s="210" t="s">
        <v>657</v>
      </c>
      <c r="C40" s="115" t="s">
        <v>471</v>
      </c>
      <c r="D40" s="268" t="s">
        <v>684</v>
      </c>
      <c r="E40" s="134" t="s">
        <v>646</v>
      </c>
      <c r="F40" s="99">
        <v>2022</v>
      </c>
      <c r="G40" s="268" t="s">
        <v>685</v>
      </c>
      <c r="H40" s="132" t="s">
        <v>729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683</v>
      </c>
      <c r="L40" s="99" t="s">
        <v>673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8" t="s">
        <v>669</v>
      </c>
      <c r="O40" s="131" t="s">
        <v>1010</v>
      </c>
    </row>
    <row r="41" spans="1:15" ht="57.75" customHeight="1" x14ac:dyDescent="0.3">
      <c r="A41" s="117" t="s">
        <v>668</v>
      </c>
      <c r="B41" s="210" t="s">
        <v>658</v>
      </c>
      <c r="C41" s="115" t="s">
        <v>704</v>
      </c>
      <c r="D41" s="268" t="s">
        <v>686</v>
      </c>
      <c r="E41" s="134" t="s">
        <v>646</v>
      </c>
      <c r="F41" s="99">
        <v>2022</v>
      </c>
      <c r="G41" s="268" t="s">
        <v>686</v>
      </c>
      <c r="H41" s="132" t="s">
        <v>729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70" t="s">
        <v>697</v>
      </c>
      <c r="L41" s="99" t="s">
        <v>673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8" t="s">
        <v>705</v>
      </c>
      <c r="O41" s="131" t="s">
        <v>1010</v>
      </c>
    </row>
    <row r="42" spans="1:15" ht="29.25" customHeight="1" x14ac:dyDescent="0.3">
      <c r="A42" s="117" t="s">
        <v>677</v>
      </c>
      <c r="B42" s="210" t="s">
        <v>659</v>
      </c>
      <c r="C42" s="115" t="s">
        <v>706</v>
      </c>
      <c r="D42" s="268" t="s">
        <v>686</v>
      </c>
      <c r="E42" s="134" t="s">
        <v>646</v>
      </c>
      <c r="F42" s="99">
        <v>2022</v>
      </c>
      <c r="G42" s="268" t="s">
        <v>686</v>
      </c>
      <c r="H42" s="132" t="s">
        <v>729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698</v>
      </c>
      <c r="L42" s="99" t="s">
        <v>673</v>
      </c>
      <c r="M42" s="99" t="str">
        <f>C43</f>
        <v>Прокладка КЛ-0,4 кВ с нанесением огнезащитного покрытия Огракс В1</v>
      </c>
      <c r="N42" s="269" t="s">
        <v>707</v>
      </c>
      <c r="O42" s="131" t="s">
        <v>1010</v>
      </c>
    </row>
    <row r="43" spans="1:15" ht="42.75" customHeight="1" x14ac:dyDescent="0.3">
      <c r="A43" s="117" t="s">
        <v>678</v>
      </c>
      <c r="B43" s="210" t="s">
        <v>660</v>
      </c>
      <c r="C43" s="115" t="s">
        <v>670</v>
      </c>
      <c r="D43" s="268" t="s">
        <v>687</v>
      </c>
      <c r="E43" s="134" t="s">
        <v>646</v>
      </c>
      <c r="F43" s="99">
        <v>2022</v>
      </c>
      <c r="G43" s="268" t="s">
        <v>692</v>
      </c>
      <c r="H43" s="132" t="s">
        <v>729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699</v>
      </c>
      <c r="L43" s="99" t="s">
        <v>673</v>
      </c>
      <c r="M43" s="99" t="str">
        <f>C45</f>
        <v>Засыпка кабеля песком с послойным трамбованием</v>
      </c>
      <c r="N43" s="118" t="s">
        <v>676</v>
      </c>
      <c r="O43" s="131" t="s">
        <v>1010</v>
      </c>
    </row>
    <row r="44" spans="1:15" ht="51.75" customHeight="1" x14ac:dyDescent="0.3">
      <c r="A44" s="117" t="s">
        <v>679</v>
      </c>
      <c r="B44" s="210" t="s">
        <v>660</v>
      </c>
      <c r="C44" s="115" t="s">
        <v>620</v>
      </c>
      <c r="D44" s="266">
        <v>6</v>
      </c>
      <c r="E44" s="264">
        <v>44287</v>
      </c>
      <c r="F44" s="99">
        <v>2022</v>
      </c>
      <c r="G44" s="266">
        <v>6</v>
      </c>
      <c r="H44" s="132" t="s">
        <v>729</v>
      </c>
      <c r="I44" s="99">
        <v>2022</v>
      </c>
      <c r="J44" s="263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63" t="s">
        <v>626</v>
      </c>
      <c r="L44" s="99" t="s">
        <v>452</v>
      </c>
      <c r="M44" s="99" t="s">
        <v>601</v>
      </c>
      <c r="N44" s="262" t="s">
        <v>627</v>
      </c>
      <c r="O44" s="131" t="s">
        <v>1010</v>
      </c>
    </row>
    <row r="45" spans="1:15" ht="44.25" customHeight="1" x14ac:dyDescent="0.3">
      <c r="A45" s="117" t="s">
        <v>680</v>
      </c>
      <c r="B45" s="210" t="s">
        <v>661</v>
      </c>
      <c r="C45" s="115" t="s">
        <v>474</v>
      </c>
      <c r="D45" s="268" t="s">
        <v>691</v>
      </c>
      <c r="E45" s="134" t="s">
        <v>646</v>
      </c>
      <c r="F45" s="99">
        <v>2022</v>
      </c>
      <c r="G45" s="268" t="s">
        <v>693</v>
      </c>
      <c r="H45" s="132" t="s">
        <v>729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700</v>
      </c>
      <c r="L45" s="99" t="s">
        <v>673</v>
      </c>
      <c r="M45" s="99" t="str">
        <f>C46</f>
        <v>Укладка плитки ПЗК</v>
      </c>
      <c r="N45" s="118" t="s">
        <v>669</v>
      </c>
      <c r="O45" s="131" t="s">
        <v>1010</v>
      </c>
    </row>
    <row r="46" spans="1:15" ht="51" customHeight="1" x14ac:dyDescent="0.3">
      <c r="A46" s="117" t="s">
        <v>681</v>
      </c>
      <c r="B46" s="210" t="s">
        <v>662</v>
      </c>
      <c r="C46" s="115" t="s">
        <v>472</v>
      </c>
      <c r="D46" s="268" t="s">
        <v>692</v>
      </c>
      <c r="E46" s="134" t="s">
        <v>646</v>
      </c>
      <c r="F46" s="99">
        <v>2022</v>
      </c>
      <c r="G46" s="268" t="s">
        <v>693</v>
      </c>
      <c r="H46" s="132" t="s">
        <v>729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701</v>
      </c>
      <c r="L46" s="99" t="s">
        <v>673</v>
      </c>
      <c r="M46" s="99" t="str">
        <f>C47</f>
        <v>Обратная засыпка траншеи вырытым грунтом с послойным трамбованием</v>
      </c>
      <c r="N46" s="118" t="s">
        <v>671</v>
      </c>
      <c r="O46" s="131" t="s">
        <v>1010</v>
      </c>
    </row>
    <row r="47" spans="1:15" ht="54.75" customHeight="1" x14ac:dyDescent="0.3">
      <c r="A47" s="117" t="s">
        <v>688</v>
      </c>
      <c r="B47" s="210" t="s">
        <v>689</v>
      </c>
      <c r="C47" s="211" t="s">
        <v>647</v>
      </c>
      <c r="D47" s="268" t="s">
        <v>694</v>
      </c>
      <c r="E47" s="134" t="s">
        <v>646</v>
      </c>
      <c r="F47" s="99">
        <v>2022</v>
      </c>
      <c r="G47" s="268" t="s">
        <v>695</v>
      </c>
      <c r="H47" s="132" t="s">
        <v>729</v>
      </c>
      <c r="I47" s="99">
        <v>2022</v>
      </c>
      <c r="J47" s="136" t="s">
        <v>65</v>
      </c>
      <c r="K47" s="271" t="s">
        <v>702</v>
      </c>
      <c r="L47" s="135" t="s">
        <v>675</v>
      </c>
      <c r="M47" s="99" t="s">
        <v>65</v>
      </c>
      <c r="N47" s="118" t="s">
        <v>65</v>
      </c>
      <c r="O47" s="422" t="s">
        <v>1010</v>
      </c>
    </row>
    <row r="48" spans="1:15" x14ac:dyDescent="0.3">
      <c r="O48" s="101"/>
    </row>
    <row r="49" spans="2:15" x14ac:dyDescent="0.3">
      <c r="O49" s="101"/>
    </row>
    <row r="58" spans="2:15" ht="53.4" thickBot="1" x14ac:dyDescent="0.35">
      <c r="B58" s="279" t="s">
        <v>731</v>
      </c>
      <c r="C58" s="278" t="s">
        <v>733</v>
      </c>
      <c r="D58" s="267" t="s">
        <v>696</v>
      </c>
      <c r="E58" s="132" t="s">
        <v>729</v>
      </c>
      <c r="F58" s="131">
        <f t="shared" ref="F58" si="3">$F$2</f>
        <v>2024</v>
      </c>
      <c r="G58" s="267" t="s">
        <v>696</v>
      </c>
      <c r="H58" s="277" t="s">
        <v>729</v>
      </c>
      <c r="I58" s="131">
        <f t="shared" ref="I58" si="4">$I$2</f>
        <v>2024</v>
      </c>
      <c r="J58" s="280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78" t="s">
        <v>734</v>
      </c>
      <c r="L58" s="281" t="s">
        <v>674</v>
      </c>
      <c r="M58" s="278">
        <f>C59</f>
        <v>0</v>
      </c>
      <c r="N58" s="282" t="s">
        <v>730</v>
      </c>
    </row>
    <row r="66" spans="2:14" ht="52.8" x14ac:dyDescent="0.3">
      <c r="B66" s="210" t="s">
        <v>767</v>
      </c>
      <c r="C66" s="115" t="s">
        <v>408</v>
      </c>
      <c r="D66" s="268" t="s">
        <v>645</v>
      </c>
      <c r="E66" s="132" t="s">
        <v>763</v>
      </c>
      <c r="F66" s="131">
        <v>2024</v>
      </c>
      <c r="G66" s="268" t="s">
        <v>690</v>
      </c>
      <c r="H66" s="132" t="s">
        <v>763</v>
      </c>
      <c r="I66" s="131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1" t="s">
        <v>759</v>
      </c>
      <c r="L66" s="99" t="s">
        <v>673</v>
      </c>
      <c r="M66" s="99">
        <f>C67</f>
        <v>0</v>
      </c>
      <c r="N66" s="269" t="s">
        <v>672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  <hyperlink ref="A3:A22" location="'АОСР 1'!A1" display="АОСР_1" xr:uid="{2217E73B-8983-4725-8BFF-9DD513CD7CC8}"/>
  </hyperlinks>
  <pageMargins left="0.23622047244094491" right="0.23622047244094491" top="0.74803149606299213" bottom="0.74803149606299213" header="0.31496062992125984" footer="0.31496062992125984"/>
  <pageSetup paperSize="9" scale="23" firstPageNumber="0" orientation="portrait" r:id="rId1"/>
  <headerFooter alignWithMargins="0"/>
  <colBreaks count="1" manualBreakCount="1">
    <brk id="14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T70"/>
  <sheetViews>
    <sheetView view="pageBreakPreview" zoomScale="85" zoomScaleNormal="85" zoomScaleSheetLayoutView="85" workbookViewId="0">
      <pane ySplit="9" topLeftCell="A10" activePane="bottomLeft" state="frozen"/>
      <selection activeCell="K16" sqref="K16"/>
      <selection pane="bottomLeft" activeCell="B58" sqref="B58"/>
    </sheetView>
  </sheetViews>
  <sheetFormatPr defaultColWidth="9.109375" defaultRowHeight="13.8" outlineLevelRow="1" x14ac:dyDescent="0.25"/>
  <cols>
    <col min="1" max="1" width="9.44140625" style="19" customWidth="1"/>
    <col min="2" max="2" width="44.332031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109375" style="19"/>
    <col min="70" max="73" width="15.6640625" style="19" customWidth="1"/>
    <col min="74" max="16384" width="9.109375" style="19"/>
  </cols>
  <sheetData>
    <row r="1" spans="1:72" ht="14.4" outlineLevel="1" x14ac:dyDescent="0.3">
      <c r="BP1" s="20" t="s">
        <v>24</v>
      </c>
      <c r="BQ1"/>
      <c r="BR1"/>
      <c r="BS1"/>
      <c r="BT1"/>
    </row>
    <row r="2" spans="1:72" ht="14.4" outlineLevel="1" x14ac:dyDescent="0.3">
      <c r="BP2" s="58" t="s">
        <v>29</v>
      </c>
      <c r="BQ2"/>
      <c r="BR2"/>
      <c r="BS2"/>
      <c r="BT2"/>
    </row>
    <row r="3" spans="1:72" outlineLevel="1" x14ac:dyDescent="0.25">
      <c r="BP3" s="58" t="s">
        <v>56</v>
      </c>
    </row>
    <row r="4" spans="1:72" outlineLevel="1" x14ac:dyDescent="0.25"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577">
        <f>ФОРМА!B13</f>
        <v>45576</v>
      </c>
      <c r="AT4" s="577"/>
      <c r="AU4" s="577"/>
      <c r="AV4" s="577"/>
      <c r="AW4" s="577"/>
      <c r="AX4" s="577"/>
      <c r="AY4" s="577"/>
      <c r="AZ4" s="577"/>
      <c r="BA4" s="577"/>
      <c r="BB4" s="577"/>
      <c r="BC4" s="577"/>
      <c r="BD4" s="577"/>
      <c r="BE4" s="577"/>
      <c r="BF4" s="577"/>
      <c r="BG4" s="577"/>
      <c r="BH4" s="577"/>
      <c r="BI4" s="577"/>
      <c r="BJ4" s="577"/>
      <c r="BK4" s="577"/>
      <c r="BL4" s="577"/>
      <c r="BM4" s="577"/>
      <c r="BN4" s="577"/>
      <c r="BO4" s="577"/>
      <c r="BP4" s="577"/>
    </row>
    <row r="5" spans="1:72" ht="12" customHeight="1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578" t="s">
        <v>3</v>
      </c>
      <c r="AT5" s="578"/>
      <c r="AU5" s="578"/>
      <c r="AV5" s="578"/>
      <c r="AW5" s="578"/>
      <c r="AX5" s="578"/>
      <c r="AY5" s="578"/>
      <c r="AZ5" s="578"/>
      <c r="BA5" s="578"/>
      <c r="BB5" s="578"/>
      <c r="BC5" s="578"/>
      <c r="BD5" s="578"/>
      <c r="BE5" s="578"/>
      <c r="BF5" s="578"/>
      <c r="BG5" s="578"/>
      <c r="BH5" s="578"/>
      <c r="BI5" s="578"/>
      <c r="BJ5" s="578"/>
      <c r="BK5" s="578"/>
      <c r="BL5" s="578"/>
      <c r="BM5" s="578"/>
      <c r="BN5" s="578"/>
      <c r="BO5" s="578"/>
      <c r="BP5" s="578"/>
    </row>
    <row r="6" spans="1:72" ht="6.75" customHeight="1" outlineLevel="1" x14ac:dyDescent="0.25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</row>
    <row r="7" spans="1:72" ht="41.4" customHeight="1" x14ac:dyDescent="0.25">
      <c r="A7" s="579" t="s">
        <v>1081</v>
      </c>
      <c r="B7" s="580"/>
      <c r="C7" s="580"/>
      <c r="D7" s="580"/>
      <c r="E7" s="580"/>
      <c r="F7" s="580"/>
      <c r="G7" s="580"/>
      <c r="H7" s="580"/>
      <c r="I7" s="580"/>
      <c r="J7" s="580"/>
      <c r="K7" s="580"/>
      <c r="L7" s="580"/>
      <c r="M7" s="580"/>
      <c r="N7" s="580"/>
      <c r="O7" s="580"/>
      <c r="P7" s="580"/>
      <c r="Q7" s="580"/>
      <c r="R7" s="580"/>
      <c r="S7" s="580"/>
      <c r="T7" s="580"/>
      <c r="U7" s="580"/>
      <c r="V7" s="580"/>
      <c r="W7" s="580"/>
      <c r="X7" s="580"/>
      <c r="Y7" s="580"/>
      <c r="Z7" s="580"/>
      <c r="AA7" s="580"/>
      <c r="AB7" s="580"/>
      <c r="AC7" s="580"/>
      <c r="AD7" s="580"/>
      <c r="AE7" s="580"/>
      <c r="AF7" s="580"/>
      <c r="AG7" s="580"/>
      <c r="AH7" s="580"/>
      <c r="AI7" s="580"/>
      <c r="AJ7" s="580"/>
      <c r="AK7" s="580"/>
      <c r="AL7" s="580"/>
      <c r="AM7" s="580"/>
      <c r="AN7" s="580"/>
      <c r="AO7" s="580"/>
      <c r="AP7" s="580"/>
      <c r="AQ7" s="580"/>
      <c r="AR7" s="580"/>
      <c r="AS7" s="580"/>
      <c r="AT7" s="580"/>
      <c r="AU7" s="580"/>
      <c r="AV7" s="580"/>
      <c r="AW7" s="580"/>
      <c r="AX7" s="580"/>
      <c r="AY7" s="580"/>
      <c r="AZ7" s="580"/>
      <c r="BA7" s="580"/>
      <c r="BB7" s="580"/>
      <c r="BC7" s="580"/>
      <c r="BD7" s="580"/>
      <c r="BE7" s="580"/>
      <c r="BF7" s="580"/>
      <c r="BG7" s="580"/>
      <c r="BH7" s="580"/>
      <c r="BI7" s="580"/>
      <c r="BJ7" s="580"/>
      <c r="BK7" s="580"/>
      <c r="BL7" s="580"/>
      <c r="BM7" s="580"/>
      <c r="BN7" s="580"/>
      <c r="BO7" s="580"/>
      <c r="BP7" s="580"/>
    </row>
    <row r="8" spans="1:72" ht="5.25" customHeight="1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2" ht="31.5" customHeight="1" x14ac:dyDescent="0.25">
      <c r="A9" s="386" t="s">
        <v>25</v>
      </c>
      <c r="B9" s="386" t="s">
        <v>26</v>
      </c>
      <c r="C9" s="581" t="s">
        <v>37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  <c r="X9" s="581"/>
      <c r="Y9" s="582"/>
      <c r="Z9" s="583" t="s">
        <v>483</v>
      </c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581"/>
      <c r="AL9" s="581"/>
      <c r="AM9" s="581"/>
      <c r="AN9" s="581"/>
      <c r="AO9" s="581"/>
      <c r="AP9" s="581"/>
      <c r="AQ9" s="584" t="s">
        <v>27</v>
      </c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81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</row>
    <row r="10" spans="1:72" ht="45" customHeight="1" x14ac:dyDescent="0.25">
      <c r="A10" s="387">
        <v>1</v>
      </c>
      <c r="B10" s="388" t="s">
        <v>925</v>
      </c>
      <c r="C10" s="567" t="s">
        <v>24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  <c r="X10" s="568"/>
      <c r="Y10" s="569"/>
      <c r="Z10" s="570">
        <v>2</v>
      </c>
      <c r="AA10" s="571"/>
      <c r="AB10" s="571"/>
      <c r="AC10" s="571"/>
      <c r="AD10" s="571"/>
      <c r="AE10" s="571"/>
      <c r="AF10" s="571"/>
      <c r="AG10" s="571"/>
      <c r="AH10" s="571"/>
      <c r="AI10" s="571"/>
      <c r="AJ10" s="571"/>
      <c r="AK10" s="571"/>
      <c r="AL10" s="571"/>
      <c r="AM10" s="572"/>
      <c r="AN10" s="572"/>
      <c r="AO10" s="571"/>
      <c r="AP10" s="573"/>
      <c r="AQ10" s="574"/>
      <c r="AR10" s="575"/>
      <c r="AS10" s="575"/>
      <c r="AT10" s="575"/>
      <c r="AU10" s="575"/>
      <c r="AV10" s="575"/>
      <c r="AW10" s="575"/>
      <c r="AX10" s="575"/>
      <c r="AY10" s="575"/>
      <c r="AZ10" s="575"/>
      <c r="BA10" s="575"/>
      <c r="BB10" s="575"/>
      <c r="BC10" s="575"/>
      <c r="BD10" s="575"/>
      <c r="BE10" s="575"/>
      <c r="BF10" s="575"/>
      <c r="BG10" s="575"/>
      <c r="BH10" s="575"/>
      <c r="BI10" s="575"/>
      <c r="BJ10" s="575"/>
      <c r="BK10" s="575"/>
      <c r="BL10" s="575"/>
      <c r="BM10" s="575"/>
      <c r="BN10" s="575"/>
      <c r="BO10" s="575"/>
      <c r="BP10" s="576"/>
      <c r="BQ10" s="19">
        <v>1</v>
      </c>
      <c r="BR10" s="19">
        <v>1</v>
      </c>
    </row>
    <row r="11" spans="1:72" ht="15" customHeight="1" x14ac:dyDescent="0.25">
      <c r="A11" s="387">
        <v>2</v>
      </c>
      <c r="B11" s="388" t="s">
        <v>1008</v>
      </c>
      <c r="C11" s="567" t="s">
        <v>337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  <c r="X11" s="568"/>
      <c r="Y11" s="569"/>
      <c r="Z11" s="570">
        <v>3</v>
      </c>
      <c r="AA11" s="571"/>
      <c r="AB11" s="571"/>
      <c r="AC11" s="571"/>
      <c r="AD11" s="571"/>
      <c r="AE11" s="571"/>
      <c r="AF11" s="571"/>
      <c r="AG11" s="571"/>
      <c r="AH11" s="571"/>
      <c r="AI11" s="571"/>
      <c r="AJ11" s="571"/>
      <c r="AK11" s="571"/>
      <c r="AL11" s="571"/>
      <c r="AM11" s="571"/>
      <c r="AN11" s="571"/>
      <c r="AO11" s="571"/>
      <c r="AP11" s="573"/>
      <c r="AQ11" s="574"/>
      <c r="AR11" s="575"/>
      <c r="AS11" s="575"/>
      <c r="AT11" s="575"/>
      <c r="AU11" s="575"/>
      <c r="AV11" s="575"/>
      <c r="AW11" s="575"/>
      <c r="AX11" s="575"/>
      <c r="AY11" s="575"/>
      <c r="AZ11" s="575"/>
      <c r="BA11" s="575"/>
      <c r="BB11" s="575"/>
      <c r="BC11" s="575"/>
      <c r="BD11" s="575"/>
      <c r="BE11" s="575"/>
      <c r="BF11" s="575"/>
      <c r="BG11" s="575"/>
      <c r="BH11" s="575"/>
      <c r="BI11" s="575"/>
      <c r="BJ11" s="575"/>
      <c r="BK11" s="575"/>
      <c r="BL11" s="575"/>
      <c r="BM11" s="575"/>
      <c r="BN11" s="575"/>
      <c r="BO11" s="575"/>
      <c r="BP11" s="576"/>
      <c r="BQ11" s="19">
        <f>SUBTOTAL(9,$BR$10:BR11)</f>
        <v>2</v>
      </c>
      <c r="BR11" s="19">
        <v>1</v>
      </c>
    </row>
    <row r="12" spans="1:72" ht="26.4" x14ac:dyDescent="0.25">
      <c r="A12" s="387">
        <v>3</v>
      </c>
      <c r="B12" s="388" t="s">
        <v>97</v>
      </c>
      <c r="C12" s="567" t="s">
        <v>55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  <c r="X12" s="568"/>
      <c r="Y12" s="569"/>
      <c r="Z12" s="570">
        <v>1</v>
      </c>
      <c r="AA12" s="571"/>
      <c r="AB12" s="571"/>
      <c r="AC12" s="571"/>
      <c r="AD12" s="571"/>
      <c r="AE12" s="571"/>
      <c r="AF12" s="571"/>
      <c r="AG12" s="571"/>
      <c r="AH12" s="571"/>
      <c r="AI12" s="571"/>
      <c r="AJ12" s="571"/>
      <c r="AK12" s="571"/>
      <c r="AL12" s="571"/>
      <c r="AM12" s="571"/>
      <c r="AN12" s="571"/>
      <c r="AO12" s="571"/>
      <c r="AP12" s="573"/>
      <c r="AQ12" s="574"/>
      <c r="AR12" s="575"/>
      <c r="AS12" s="575"/>
      <c r="AT12" s="575"/>
      <c r="AU12" s="575"/>
      <c r="AV12" s="575"/>
      <c r="AW12" s="575"/>
      <c r="AX12" s="575"/>
      <c r="AY12" s="575"/>
      <c r="AZ12" s="575"/>
      <c r="BA12" s="575"/>
      <c r="BB12" s="575"/>
      <c r="BC12" s="575"/>
      <c r="BD12" s="575"/>
      <c r="BE12" s="575"/>
      <c r="BF12" s="575"/>
      <c r="BG12" s="575"/>
      <c r="BH12" s="575"/>
      <c r="BI12" s="575"/>
      <c r="BJ12" s="575"/>
      <c r="BK12" s="575"/>
      <c r="BL12" s="575"/>
      <c r="BM12" s="575"/>
      <c r="BN12" s="575"/>
      <c r="BO12" s="575"/>
      <c r="BP12" s="576"/>
      <c r="BQ12" s="19">
        <f>SUBTOTAL(9,$BR$10:BR12)</f>
        <v>3</v>
      </c>
      <c r="BR12" s="19">
        <v>1</v>
      </c>
    </row>
    <row r="13" spans="1:72" x14ac:dyDescent="0.25">
      <c r="A13" s="387">
        <v>4</v>
      </c>
      <c r="B13" s="388" t="s">
        <v>98</v>
      </c>
      <c r="C13" s="567" t="s">
        <v>30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  <c r="X13" s="568"/>
      <c r="Y13" s="569"/>
      <c r="Z13" s="570">
        <v>1</v>
      </c>
      <c r="AA13" s="571"/>
      <c r="AB13" s="571"/>
      <c r="AC13" s="571"/>
      <c r="AD13" s="571"/>
      <c r="AE13" s="571"/>
      <c r="AF13" s="571"/>
      <c r="AG13" s="571"/>
      <c r="AH13" s="571"/>
      <c r="AI13" s="571"/>
      <c r="AJ13" s="571"/>
      <c r="AK13" s="571"/>
      <c r="AL13" s="571"/>
      <c r="AM13" s="571"/>
      <c r="AN13" s="571"/>
      <c r="AO13" s="571"/>
      <c r="AP13" s="573"/>
      <c r="AQ13" s="574"/>
      <c r="AR13" s="575"/>
      <c r="AS13" s="575"/>
      <c r="AT13" s="575"/>
      <c r="AU13" s="575"/>
      <c r="AV13" s="575"/>
      <c r="AW13" s="575"/>
      <c r="AX13" s="575"/>
      <c r="AY13" s="575"/>
      <c r="AZ13" s="575"/>
      <c r="BA13" s="575"/>
      <c r="BB13" s="575"/>
      <c r="BC13" s="575"/>
      <c r="BD13" s="575"/>
      <c r="BE13" s="575"/>
      <c r="BF13" s="575"/>
      <c r="BG13" s="575"/>
      <c r="BH13" s="575"/>
      <c r="BI13" s="575"/>
      <c r="BJ13" s="575"/>
      <c r="BK13" s="575"/>
      <c r="BL13" s="575"/>
      <c r="BM13" s="575"/>
      <c r="BN13" s="575"/>
      <c r="BO13" s="575"/>
      <c r="BP13" s="576"/>
      <c r="BQ13" s="19">
        <f>SUBTOTAL(9,$BR$10:BR13)</f>
        <v>4</v>
      </c>
      <c r="BR13" s="19">
        <v>1</v>
      </c>
    </row>
    <row r="14" spans="1:72" ht="26.4" x14ac:dyDescent="0.25">
      <c r="A14" s="387">
        <v>5</v>
      </c>
      <c r="B14" s="388" t="s">
        <v>63</v>
      </c>
      <c r="C14" s="567" t="s">
        <v>57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  <c r="X14" s="568"/>
      <c r="Y14" s="569"/>
      <c r="Z14" s="570">
        <v>1</v>
      </c>
      <c r="AA14" s="571"/>
      <c r="AB14" s="571"/>
      <c r="AC14" s="571"/>
      <c r="AD14" s="571"/>
      <c r="AE14" s="571"/>
      <c r="AF14" s="571"/>
      <c r="AG14" s="571"/>
      <c r="AH14" s="571"/>
      <c r="AI14" s="571"/>
      <c r="AJ14" s="571"/>
      <c r="AK14" s="571"/>
      <c r="AL14" s="571"/>
      <c r="AM14" s="571"/>
      <c r="AN14" s="571"/>
      <c r="AO14" s="571"/>
      <c r="AP14" s="573"/>
      <c r="AQ14" s="574"/>
      <c r="AR14" s="575"/>
      <c r="AS14" s="575"/>
      <c r="AT14" s="575"/>
      <c r="AU14" s="575"/>
      <c r="AV14" s="575"/>
      <c r="AW14" s="575"/>
      <c r="AX14" s="575"/>
      <c r="AY14" s="575"/>
      <c r="AZ14" s="575"/>
      <c r="BA14" s="575"/>
      <c r="BB14" s="575"/>
      <c r="BC14" s="575"/>
      <c r="BD14" s="575"/>
      <c r="BE14" s="575"/>
      <c r="BF14" s="575"/>
      <c r="BG14" s="575"/>
      <c r="BH14" s="575"/>
      <c r="BI14" s="575"/>
      <c r="BJ14" s="575"/>
      <c r="BK14" s="575"/>
      <c r="BL14" s="575"/>
      <c r="BM14" s="575"/>
      <c r="BN14" s="575"/>
      <c r="BO14" s="575"/>
      <c r="BP14" s="576"/>
      <c r="BQ14" s="19">
        <f>SUBTOTAL(9,$BR$10:BR14)</f>
        <v>5</v>
      </c>
      <c r="BR14" s="19">
        <v>1</v>
      </c>
    </row>
    <row r="15" spans="1:72" ht="26.4" x14ac:dyDescent="0.25">
      <c r="A15" s="387">
        <v>6</v>
      </c>
      <c r="B15" s="388" t="s">
        <v>62</v>
      </c>
      <c r="C15" s="567" t="s">
        <v>58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  <c r="X15" s="568"/>
      <c r="Y15" s="569"/>
      <c r="Z15" s="570">
        <v>1</v>
      </c>
      <c r="AA15" s="571"/>
      <c r="AB15" s="571"/>
      <c r="AC15" s="571"/>
      <c r="AD15" s="571"/>
      <c r="AE15" s="571"/>
      <c r="AF15" s="571"/>
      <c r="AG15" s="571"/>
      <c r="AH15" s="571"/>
      <c r="AI15" s="571"/>
      <c r="AJ15" s="571"/>
      <c r="AK15" s="571"/>
      <c r="AL15" s="571"/>
      <c r="AM15" s="571"/>
      <c r="AN15" s="571"/>
      <c r="AO15" s="571"/>
      <c r="AP15" s="573"/>
      <c r="AQ15" s="574"/>
      <c r="AR15" s="575"/>
      <c r="AS15" s="575"/>
      <c r="AT15" s="575"/>
      <c r="AU15" s="575"/>
      <c r="AV15" s="575"/>
      <c r="AW15" s="575"/>
      <c r="AX15" s="575"/>
      <c r="AY15" s="575"/>
      <c r="AZ15" s="575"/>
      <c r="BA15" s="575"/>
      <c r="BB15" s="575"/>
      <c r="BC15" s="575"/>
      <c r="BD15" s="575"/>
      <c r="BE15" s="575"/>
      <c r="BF15" s="575"/>
      <c r="BG15" s="575"/>
      <c r="BH15" s="575"/>
      <c r="BI15" s="575"/>
      <c r="BJ15" s="575"/>
      <c r="BK15" s="575"/>
      <c r="BL15" s="575"/>
      <c r="BM15" s="575"/>
      <c r="BN15" s="575"/>
      <c r="BO15" s="575"/>
      <c r="BP15" s="576"/>
      <c r="BQ15" s="19">
        <f>SUBTOTAL(9,$BR$10:BR15)</f>
        <v>6</v>
      </c>
      <c r="BR15" s="19">
        <v>1</v>
      </c>
    </row>
    <row r="16" spans="1:72" x14ac:dyDescent="0.25">
      <c r="A16" s="387">
        <v>7</v>
      </c>
      <c r="B16" s="388" t="s">
        <v>521</v>
      </c>
      <c r="C16" s="567" t="s">
        <v>58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  <c r="X16" s="568"/>
      <c r="Y16" s="569"/>
      <c r="Z16" s="570">
        <v>1</v>
      </c>
      <c r="AA16" s="571"/>
      <c r="AB16" s="571"/>
      <c r="AC16" s="571"/>
      <c r="AD16" s="571"/>
      <c r="AE16" s="571"/>
      <c r="AF16" s="571"/>
      <c r="AG16" s="571"/>
      <c r="AH16" s="571"/>
      <c r="AI16" s="571"/>
      <c r="AJ16" s="571"/>
      <c r="AK16" s="571"/>
      <c r="AL16" s="571"/>
      <c r="AM16" s="571"/>
      <c r="AN16" s="571"/>
      <c r="AO16" s="571"/>
      <c r="AP16" s="573"/>
      <c r="AQ16" s="574"/>
      <c r="AR16" s="575"/>
      <c r="AS16" s="575"/>
      <c r="AT16" s="575"/>
      <c r="AU16" s="575"/>
      <c r="AV16" s="575"/>
      <c r="AW16" s="575"/>
      <c r="AX16" s="575"/>
      <c r="AY16" s="575"/>
      <c r="AZ16" s="575"/>
      <c r="BA16" s="575"/>
      <c r="BB16" s="575"/>
      <c r="BC16" s="575"/>
      <c r="BD16" s="575"/>
      <c r="BE16" s="575"/>
      <c r="BF16" s="575"/>
      <c r="BG16" s="575"/>
      <c r="BH16" s="575"/>
      <c r="BI16" s="575"/>
      <c r="BJ16" s="575"/>
      <c r="BK16" s="575"/>
      <c r="BL16" s="575"/>
      <c r="BM16" s="575"/>
      <c r="BN16" s="575"/>
      <c r="BO16" s="575"/>
      <c r="BP16" s="576"/>
      <c r="BQ16" s="19">
        <f>SUBTOTAL(9,$BR$10:BR16)</f>
        <v>7</v>
      </c>
      <c r="BR16" s="19">
        <v>1</v>
      </c>
    </row>
    <row r="17" spans="1:70" ht="26.4" x14ac:dyDescent="0.25">
      <c r="A17" s="387">
        <v>8</v>
      </c>
      <c r="B17" s="388" t="s">
        <v>443</v>
      </c>
      <c r="C17" s="567" t="s">
        <v>178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  <c r="X17" s="568"/>
      <c r="Y17" s="569"/>
      <c r="Z17" s="570">
        <v>1</v>
      </c>
      <c r="AA17" s="571"/>
      <c r="AB17" s="571"/>
      <c r="AC17" s="571"/>
      <c r="AD17" s="571"/>
      <c r="AE17" s="571"/>
      <c r="AF17" s="571"/>
      <c r="AG17" s="571"/>
      <c r="AH17" s="571"/>
      <c r="AI17" s="571"/>
      <c r="AJ17" s="571"/>
      <c r="AK17" s="571"/>
      <c r="AL17" s="571"/>
      <c r="AM17" s="571"/>
      <c r="AN17" s="571"/>
      <c r="AO17" s="571"/>
      <c r="AP17" s="573"/>
      <c r="AQ17" s="574"/>
      <c r="AR17" s="575"/>
      <c r="AS17" s="575"/>
      <c r="AT17" s="575"/>
      <c r="AU17" s="575"/>
      <c r="AV17" s="575"/>
      <c r="AW17" s="575"/>
      <c r="AX17" s="575"/>
      <c r="AY17" s="575"/>
      <c r="AZ17" s="575"/>
      <c r="BA17" s="575"/>
      <c r="BB17" s="575"/>
      <c r="BC17" s="575"/>
      <c r="BD17" s="575"/>
      <c r="BE17" s="575"/>
      <c r="BF17" s="575"/>
      <c r="BG17" s="575"/>
      <c r="BH17" s="575"/>
      <c r="BI17" s="575"/>
      <c r="BJ17" s="575"/>
      <c r="BK17" s="575"/>
      <c r="BL17" s="575"/>
      <c r="BM17" s="575"/>
      <c r="BN17" s="575"/>
      <c r="BO17" s="575"/>
      <c r="BP17" s="576"/>
      <c r="BQ17" s="19">
        <f>SUBTOTAL(9,$BR$10:BR17)</f>
        <v>8</v>
      </c>
      <c r="BR17" s="19">
        <v>1</v>
      </c>
    </row>
    <row r="18" spans="1:70" ht="52.8" x14ac:dyDescent="0.25">
      <c r="A18" s="387">
        <v>9</v>
      </c>
      <c r="B18" s="388" t="s">
        <v>522</v>
      </c>
      <c r="C18" s="567" t="s">
        <v>381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  <c r="X18" s="568"/>
      <c r="Y18" s="569"/>
      <c r="Z18" s="570">
        <v>1</v>
      </c>
      <c r="AA18" s="571"/>
      <c r="AB18" s="571"/>
      <c r="AC18" s="571"/>
      <c r="AD18" s="571"/>
      <c r="AE18" s="571"/>
      <c r="AF18" s="571"/>
      <c r="AG18" s="571"/>
      <c r="AH18" s="571"/>
      <c r="AI18" s="571"/>
      <c r="AJ18" s="571"/>
      <c r="AK18" s="571"/>
      <c r="AL18" s="571"/>
      <c r="AM18" s="571"/>
      <c r="AN18" s="571"/>
      <c r="AO18" s="571"/>
      <c r="AP18" s="573"/>
      <c r="AQ18" s="574"/>
      <c r="AR18" s="575"/>
      <c r="AS18" s="575"/>
      <c r="AT18" s="575"/>
      <c r="AU18" s="575"/>
      <c r="AV18" s="575"/>
      <c r="AW18" s="575"/>
      <c r="AX18" s="575"/>
      <c r="AY18" s="575"/>
      <c r="AZ18" s="575"/>
      <c r="BA18" s="575"/>
      <c r="BB18" s="575"/>
      <c r="BC18" s="575"/>
      <c r="BD18" s="575"/>
      <c r="BE18" s="575"/>
      <c r="BF18" s="575"/>
      <c r="BG18" s="575"/>
      <c r="BH18" s="575"/>
      <c r="BI18" s="575"/>
      <c r="BJ18" s="575"/>
      <c r="BK18" s="575"/>
      <c r="BL18" s="575"/>
      <c r="BM18" s="575"/>
      <c r="BN18" s="575"/>
      <c r="BO18" s="575"/>
      <c r="BP18" s="576"/>
      <c r="BQ18" s="19">
        <f>SUBTOTAL(9,$BR$10:BR18)</f>
        <v>9</v>
      </c>
      <c r="BR18" s="19">
        <v>1</v>
      </c>
    </row>
    <row r="19" spans="1:70" ht="39.6" x14ac:dyDescent="0.25">
      <c r="A19" s="387">
        <v>10</v>
      </c>
      <c r="B19" s="388" t="s">
        <v>1210</v>
      </c>
      <c r="C19" s="567" t="s">
        <v>337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  <c r="X19" s="568"/>
      <c r="Y19" s="569"/>
      <c r="Z19" s="570">
        <v>1</v>
      </c>
      <c r="AA19" s="571"/>
      <c r="AB19" s="571"/>
      <c r="AC19" s="571"/>
      <c r="AD19" s="571"/>
      <c r="AE19" s="571"/>
      <c r="AF19" s="571"/>
      <c r="AG19" s="571"/>
      <c r="AH19" s="571"/>
      <c r="AI19" s="571"/>
      <c r="AJ19" s="571"/>
      <c r="AK19" s="571"/>
      <c r="AL19" s="571"/>
      <c r="AM19" s="571"/>
      <c r="AN19" s="571"/>
      <c r="AO19" s="571"/>
      <c r="AP19" s="573"/>
      <c r="AQ19" s="574"/>
      <c r="AR19" s="575"/>
      <c r="AS19" s="575"/>
      <c r="AT19" s="575"/>
      <c r="AU19" s="575"/>
      <c r="AV19" s="575"/>
      <c r="AW19" s="575"/>
      <c r="AX19" s="575"/>
      <c r="AY19" s="575"/>
      <c r="AZ19" s="575"/>
      <c r="BA19" s="575"/>
      <c r="BB19" s="575"/>
      <c r="BC19" s="575"/>
      <c r="BD19" s="575"/>
      <c r="BE19" s="575"/>
      <c r="BF19" s="575"/>
      <c r="BG19" s="575"/>
      <c r="BH19" s="575"/>
      <c r="BI19" s="575"/>
      <c r="BJ19" s="575"/>
      <c r="BK19" s="575"/>
      <c r="BL19" s="575"/>
      <c r="BM19" s="575"/>
      <c r="BN19" s="575"/>
      <c r="BO19" s="575"/>
      <c r="BP19" s="576"/>
      <c r="BQ19" s="19">
        <f>SUBTOTAL(9,$BR$10:BR19)</f>
        <v>10</v>
      </c>
      <c r="BR19" s="19">
        <v>1</v>
      </c>
    </row>
    <row r="20" spans="1:70" ht="26.4" hidden="1" x14ac:dyDescent="0.25">
      <c r="A20" s="387">
        <v>11</v>
      </c>
      <c r="B20" s="388" t="s">
        <v>926</v>
      </c>
      <c r="C20" s="567" t="s">
        <v>140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  <c r="X20" s="568"/>
      <c r="Y20" s="569"/>
      <c r="Z20" s="570">
        <v>1</v>
      </c>
      <c r="AA20" s="571"/>
      <c r="AB20" s="571"/>
      <c r="AC20" s="571"/>
      <c r="AD20" s="571"/>
      <c r="AE20" s="571"/>
      <c r="AF20" s="571"/>
      <c r="AG20" s="571"/>
      <c r="AH20" s="571"/>
      <c r="AI20" s="571"/>
      <c r="AJ20" s="571"/>
      <c r="AK20" s="571"/>
      <c r="AL20" s="571"/>
      <c r="AM20" s="571"/>
      <c r="AN20" s="571"/>
      <c r="AO20" s="571"/>
      <c r="AP20" s="573"/>
      <c r="AQ20" s="574"/>
      <c r="AR20" s="575"/>
      <c r="AS20" s="575"/>
      <c r="AT20" s="575"/>
      <c r="AU20" s="575"/>
      <c r="AV20" s="575"/>
      <c r="AW20" s="575"/>
      <c r="AX20" s="575"/>
      <c r="AY20" s="575"/>
      <c r="AZ20" s="575"/>
      <c r="BA20" s="575"/>
      <c r="BB20" s="575"/>
      <c r="BC20" s="575"/>
      <c r="BD20" s="575"/>
      <c r="BE20" s="575"/>
      <c r="BF20" s="575"/>
      <c r="BG20" s="575"/>
      <c r="BH20" s="575"/>
      <c r="BI20" s="575"/>
      <c r="BJ20" s="575"/>
      <c r="BK20" s="575"/>
      <c r="BL20" s="575"/>
      <c r="BM20" s="575"/>
      <c r="BN20" s="575"/>
      <c r="BO20" s="575"/>
      <c r="BP20" s="576"/>
      <c r="BQ20" s="19">
        <f>SUBTOTAL(9,$BR$10:BR20)</f>
        <v>11</v>
      </c>
      <c r="BR20" s="19">
        <v>1</v>
      </c>
    </row>
    <row r="21" spans="1:70" ht="26.4" hidden="1" x14ac:dyDescent="0.25">
      <c r="A21" s="387">
        <v>12</v>
      </c>
      <c r="B21" s="388" t="s">
        <v>927</v>
      </c>
      <c r="C21" s="567" t="s">
        <v>121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  <c r="X21" s="568"/>
      <c r="Y21" s="569"/>
      <c r="Z21" s="570">
        <v>1</v>
      </c>
      <c r="AA21" s="571"/>
      <c r="AB21" s="571"/>
      <c r="AC21" s="571"/>
      <c r="AD21" s="571"/>
      <c r="AE21" s="571"/>
      <c r="AF21" s="571"/>
      <c r="AG21" s="571"/>
      <c r="AH21" s="571"/>
      <c r="AI21" s="571"/>
      <c r="AJ21" s="571"/>
      <c r="AK21" s="571"/>
      <c r="AL21" s="571"/>
      <c r="AM21" s="571"/>
      <c r="AN21" s="571"/>
      <c r="AO21" s="571"/>
      <c r="AP21" s="573"/>
      <c r="AQ21" s="574"/>
      <c r="AR21" s="575"/>
      <c r="AS21" s="575"/>
      <c r="AT21" s="575"/>
      <c r="AU21" s="575"/>
      <c r="AV21" s="575"/>
      <c r="AW21" s="575"/>
      <c r="AX21" s="575"/>
      <c r="AY21" s="575"/>
      <c r="AZ21" s="575"/>
      <c r="BA21" s="575"/>
      <c r="BB21" s="575"/>
      <c r="BC21" s="575"/>
      <c r="BD21" s="575"/>
      <c r="BE21" s="575"/>
      <c r="BF21" s="575"/>
      <c r="BG21" s="575"/>
      <c r="BH21" s="575"/>
      <c r="BI21" s="575"/>
      <c r="BJ21" s="575"/>
      <c r="BK21" s="575"/>
      <c r="BL21" s="575"/>
      <c r="BM21" s="575"/>
      <c r="BN21" s="575"/>
      <c r="BO21" s="575"/>
      <c r="BP21" s="576"/>
      <c r="BQ21" s="19">
        <f>SUBTOTAL(9,$BR$10:BR21)</f>
        <v>12</v>
      </c>
      <c r="BR21" s="19">
        <v>1</v>
      </c>
    </row>
    <row r="22" spans="1:70" ht="26.4" hidden="1" x14ac:dyDescent="0.25">
      <c r="A22" s="387">
        <v>13</v>
      </c>
      <c r="B22" s="388" t="s">
        <v>928</v>
      </c>
      <c r="C22" s="567" t="s">
        <v>116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  <c r="X22" s="568"/>
      <c r="Y22" s="569"/>
      <c r="Z22" s="570">
        <v>1</v>
      </c>
      <c r="AA22" s="571"/>
      <c r="AB22" s="571"/>
      <c r="AC22" s="571"/>
      <c r="AD22" s="571"/>
      <c r="AE22" s="571"/>
      <c r="AF22" s="571"/>
      <c r="AG22" s="571"/>
      <c r="AH22" s="571"/>
      <c r="AI22" s="571"/>
      <c r="AJ22" s="571"/>
      <c r="AK22" s="571"/>
      <c r="AL22" s="571"/>
      <c r="AM22" s="571"/>
      <c r="AN22" s="571"/>
      <c r="AO22" s="571"/>
      <c r="AP22" s="573"/>
      <c r="AQ22" s="574"/>
      <c r="AR22" s="575"/>
      <c r="AS22" s="575"/>
      <c r="AT22" s="575"/>
      <c r="AU22" s="575"/>
      <c r="AV22" s="575"/>
      <c r="AW22" s="575"/>
      <c r="AX22" s="575"/>
      <c r="AY22" s="575"/>
      <c r="AZ22" s="575"/>
      <c r="BA22" s="575"/>
      <c r="BB22" s="575"/>
      <c r="BC22" s="575"/>
      <c r="BD22" s="575"/>
      <c r="BE22" s="575"/>
      <c r="BF22" s="575"/>
      <c r="BG22" s="575"/>
      <c r="BH22" s="575"/>
      <c r="BI22" s="575"/>
      <c r="BJ22" s="575"/>
      <c r="BK22" s="575"/>
      <c r="BL22" s="575"/>
      <c r="BM22" s="575"/>
      <c r="BN22" s="575"/>
      <c r="BO22" s="575"/>
      <c r="BP22" s="576"/>
      <c r="BQ22" s="19">
        <f>SUBTOTAL(9,$BR$10:BR22)</f>
        <v>13</v>
      </c>
      <c r="BR22" s="19">
        <v>1</v>
      </c>
    </row>
    <row r="23" spans="1:70" ht="26.4" hidden="1" x14ac:dyDescent="0.25">
      <c r="A23" s="387">
        <v>14</v>
      </c>
      <c r="B23" s="388" t="s">
        <v>479</v>
      </c>
      <c r="C23" s="567" t="s">
        <v>131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  <c r="X23" s="568"/>
      <c r="Y23" s="568"/>
      <c r="Z23" s="585">
        <v>1</v>
      </c>
      <c r="AA23" s="585"/>
      <c r="AB23" s="585"/>
      <c r="AC23" s="585"/>
      <c r="AD23" s="585"/>
      <c r="AE23" s="585"/>
      <c r="AF23" s="585"/>
      <c r="AG23" s="585"/>
      <c r="AH23" s="585"/>
      <c r="AI23" s="585"/>
      <c r="AJ23" s="585"/>
      <c r="AK23" s="585"/>
      <c r="AL23" s="585"/>
      <c r="AM23" s="568"/>
      <c r="AN23" s="568"/>
      <c r="AO23" s="585"/>
      <c r="AP23" s="585"/>
      <c r="AQ23" s="568"/>
      <c r="AR23" s="568"/>
      <c r="AS23" s="568"/>
      <c r="AT23" s="568"/>
      <c r="AU23" s="568"/>
      <c r="AV23" s="568"/>
      <c r="AW23" s="568"/>
      <c r="AX23" s="568"/>
      <c r="AY23" s="568"/>
      <c r="AZ23" s="568"/>
      <c r="BA23" s="568"/>
      <c r="BB23" s="568"/>
      <c r="BC23" s="568"/>
      <c r="BD23" s="568"/>
      <c r="BE23" s="568"/>
      <c r="BF23" s="568"/>
      <c r="BG23" s="568"/>
      <c r="BH23" s="568"/>
      <c r="BI23" s="568"/>
      <c r="BJ23" s="568"/>
      <c r="BK23" s="568"/>
      <c r="BL23" s="568"/>
      <c r="BM23" s="568"/>
      <c r="BN23" s="568"/>
      <c r="BO23" s="568"/>
      <c r="BP23" s="568"/>
      <c r="BQ23" s="19">
        <f>SUBTOTAL(9,$BR$10:BR23)</f>
        <v>14</v>
      </c>
      <c r="BR23" s="19">
        <v>1</v>
      </c>
    </row>
    <row r="24" spans="1:70" hidden="1" x14ac:dyDescent="0.25">
      <c r="A24" s="387">
        <v>15</v>
      </c>
      <c r="B24" s="388" t="s">
        <v>480</v>
      </c>
      <c r="C24" s="567" t="s">
        <v>137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  <c r="X24" s="568"/>
      <c r="Y24" s="569"/>
      <c r="Z24" s="570">
        <v>1</v>
      </c>
      <c r="AA24" s="571"/>
      <c r="AB24" s="571"/>
      <c r="AC24" s="571"/>
      <c r="AD24" s="571"/>
      <c r="AE24" s="571"/>
      <c r="AF24" s="571"/>
      <c r="AG24" s="571"/>
      <c r="AH24" s="571"/>
      <c r="AI24" s="571"/>
      <c r="AJ24" s="571"/>
      <c r="AK24" s="571"/>
      <c r="AL24" s="571"/>
      <c r="AM24" s="571"/>
      <c r="AN24" s="571"/>
      <c r="AO24" s="571"/>
      <c r="AP24" s="573"/>
      <c r="AQ24" s="574"/>
      <c r="AR24" s="575"/>
      <c r="AS24" s="575"/>
      <c r="AT24" s="575"/>
      <c r="AU24" s="575"/>
      <c r="AV24" s="575"/>
      <c r="AW24" s="575"/>
      <c r="AX24" s="575"/>
      <c r="AY24" s="575"/>
      <c r="AZ24" s="575"/>
      <c r="BA24" s="575"/>
      <c r="BB24" s="575"/>
      <c r="BC24" s="575"/>
      <c r="BD24" s="575"/>
      <c r="BE24" s="575"/>
      <c r="BF24" s="575"/>
      <c r="BG24" s="575"/>
      <c r="BH24" s="575"/>
      <c r="BI24" s="575"/>
      <c r="BJ24" s="575"/>
      <c r="BK24" s="575"/>
      <c r="BL24" s="575"/>
      <c r="BM24" s="575"/>
      <c r="BN24" s="575"/>
      <c r="BO24" s="575"/>
      <c r="BP24" s="576"/>
      <c r="BR24" s="19">
        <v>1</v>
      </c>
    </row>
    <row r="25" spans="1:70" hidden="1" x14ac:dyDescent="0.25">
      <c r="A25" s="387">
        <v>16</v>
      </c>
      <c r="B25" s="388" t="s">
        <v>454</v>
      </c>
      <c r="C25" s="567" t="s">
        <v>143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  <c r="X25" s="568"/>
      <c r="Y25" s="569"/>
      <c r="Z25" s="570">
        <v>1</v>
      </c>
      <c r="AA25" s="571"/>
      <c r="AB25" s="571"/>
      <c r="AC25" s="571"/>
      <c r="AD25" s="571"/>
      <c r="AE25" s="571"/>
      <c r="AF25" s="571"/>
      <c r="AG25" s="571"/>
      <c r="AH25" s="571"/>
      <c r="AI25" s="571"/>
      <c r="AJ25" s="571"/>
      <c r="AK25" s="571"/>
      <c r="AL25" s="571"/>
      <c r="AM25" s="571"/>
      <c r="AN25" s="571"/>
      <c r="AO25" s="571"/>
      <c r="AP25" s="573"/>
      <c r="AQ25" s="574"/>
      <c r="AR25" s="575"/>
      <c r="AS25" s="575"/>
      <c r="AT25" s="575"/>
      <c r="AU25" s="575"/>
      <c r="AV25" s="575"/>
      <c r="AW25" s="575"/>
      <c r="AX25" s="575"/>
      <c r="AY25" s="575"/>
      <c r="AZ25" s="575"/>
      <c r="BA25" s="575"/>
      <c r="BB25" s="575"/>
      <c r="BC25" s="575"/>
      <c r="BD25" s="575"/>
      <c r="BE25" s="575"/>
      <c r="BF25" s="575"/>
      <c r="BG25" s="575"/>
      <c r="BH25" s="575"/>
      <c r="BI25" s="575"/>
      <c r="BJ25" s="575"/>
      <c r="BK25" s="575"/>
      <c r="BL25" s="575"/>
      <c r="BM25" s="575"/>
      <c r="BN25" s="575"/>
      <c r="BO25" s="575"/>
      <c r="BP25" s="576"/>
      <c r="BR25" s="19">
        <v>1</v>
      </c>
    </row>
    <row r="26" spans="1:70" ht="39.6" hidden="1" x14ac:dyDescent="0.25">
      <c r="A26" s="387">
        <v>15</v>
      </c>
      <c r="B26" s="388" t="s">
        <v>1006</v>
      </c>
      <c r="C26" s="567" t="s">
        <v>929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  <c r="X26" s="568"/>
      <c r="Y26" s="569"/>
      <c r="Z26" s="567">
        <v>1</v>
      </c>
      <c r="AA26" s="568"/>
      <c r="AB26" s="568"/>
      <c r="AC26" s="568"/>
      <c r="AD26" s="568"/>
      <c r="AE26" s="568"/>
      <c r="AF26" s="568"/>
      <c r="AG26" s="568"/>
      <c r="AH26" s="568"/>
      <c r="AI26" s="568"/>
      <c r="AJ26" s="568"/>
      <c r="AK26" s="568"/>
      <c r="AL26" s="568"/>
      <c r="AM26" s="568"/>
      <c r="AN26" s="568"/>
      <c r="AO26" s="568"/>
      <c r="AP26" s="568"/>
      <c r="AQ26" s="574"/>
      <c r="AR26" s="575"/>
      <c r="AS26" s="575"/>
      <c r="AT26" s="575"/>
      <c r="AU26" s="575"/>
      <c r="AV26" s="575"/>
      <c r="AW26" s="575"/>
      <c r="AX26" s="575"/>
      <c r="AY26" s="575"/>
      <c r="AZ26" s="575"/>
      <c r="BA26" s="575"/>
      <c r="BB26" s="575"/>
      <c r="BC26" s="575"/>
      <c r="BD26" s="575"/>
      <c r="BE26" s="575"/>
      <c r="BF26" s="575"/>
      <c r="BG26" s="575"/>
      <c r="BH26" s="575"/>
      <c r="BI26" s="575"/>
      <c r="BJ26" s="575"/>
      <c r="BK26" s="575"/>
      <c r="BL26" s="575"/>
      <c r="BM26" s="575"/>
      <c r="BN26" s="575"/>
      <c r="BO26" s="575"/>
      <c r="BP26" s="576"/>
      <c r="BR26" s="19">
        <v>1</v>
      </c>
    </row>
    <row r="27" spans="1:70" x14ac:dyDescent="0.25">
      <c r="A27" s="387">
        <v>12</v>
      </c>
      <c r="B27" s="388" t="s">
        <v>949</v>
      </c>
      <c r="C27" s="567" t="s">
        <v>257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  <c r="X27" s="568"/>
      <c r="Y27" s="569"/>
      <c r="Z27" s="570">
        <v>1</v>
      </c>
      <c r="AA27" s="571"/>
      <c r="AB27" s="571"/>
      <c r="AC27" s="571"/>
      <c r="AD27" s="571"/>
      <c r="AE27" s="571"/>
      <c r="AF27" s="571"/>
      <c r="AG27" s="571"/>
      <c r="AH27" s="571"/>
      <c r="AI27" s="571"/>
      <c r="AJ27" s="571"/>
      <c r="AK27" s="571"/>
      <c r="AL27" s="571"/>
      <c r="AM27" s="571"/>
      <c r="AN27" s="571"/>
      <c r="AO27" s="571"/>
      <c r="AP27" s="573"/>
      <c r="AQ27" s="574"/>
      <c r="AR27" s="575"/>
      <c r="AS27" s="575"/>
      <c r="AT27" s="575"/>
      <c r="AU27" s="575"/>
      <c r="AV27" s="575"/>
      <c r="AW27" s="575"/>
      <c r="AX27" s="575"/>
      <c r="AY27" s="575"/>
      <c r="AZ27" s="575"/>
      <c r="BA27" s="575"/>
      <c r="BB27" s="575"/>
      <c r="BC27" s="575"/>
      <c r="BD27" s="575"/>
      <c r="BE27" s="575"/>
      <c r="BF27" s="575"/>
      <c r="BG27" s="575"/>
      <c r="BH27" s="575"/>
      <c r="BI27" s="575"/>
      <c r="BJ27" s="575"/>
      <c r="BK27" s="575"/>
      <c r="BL27" s="575"/>
      <c r="BM27" s="575"/>
      <c r="BN27" s="575"/>
      <c r="BO27" s="575"/>
      <c r="BP27" s="576"/>
      <c r="BR27" s="19">
        <v>1</v>
      </c>
    </row>
    <row r="28" spans="1:70" ht="13.8" customHeight="1" x14ac:dyDescent="0.25">
      <c r="A28" s="387">
        <v>13</v>
      </c>
      <c r="B28" s="388" t="s">
        <v>1262</v>
      </c>
      <c r="C28" s="567" t="s">
        <v>337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  <c r="X28" s="568"/>
      <c r="Y28" s="569"/>
      <c r="Z28" s="570">
        <v>1</v>
      </c>
      <c r="AA28" s="571"/>
      <c r="AB28" s="571"/>
      <c r="AC28" s="571"/>
      <c r="AD28" s="571"/>
      <c r="AE28" s="571"/>
      <c r="AF28" s="571"/>
      <c r="AG28" s="571"/>
      <c r="AH28" s="571"/>
      <c r="AI28" s="571"/>
      <c r="AJ28" s="571"/>
      <c r="AK28" s="571"/>
      <c r="AL28" s="571"/>
      <c r="AM28" s="571"/>
      <c r="AN28" s="571"/>
      <c r="AO28" s="571"/>
      <c r="AP28" s="573"/>
      <c r="AQ28" s="574"/>
      <c r="AR28" s="575"/>
      <c r="AS28" s="575"/>
      <c r="AT28" s="575"/>
      <c r="AU28" s="575"/>
      <c r="AV28" s="575"/>
      <c r="AW28" s="575"/>
      <c r="AX28" s="575"/>
      <c r="AY28" s="575"/>
      <c r="AZ28" s="575"/>
      <c r="BA28" s="575"/>
      <c r="BB28" s="575"/>
      <c r="BC28" s="575"/>
      <c r="BD28" s="575"/>
      <c r="BE28" s="575"/>
      <c r="BF28" s="575"/>
      <c r="BG28" s="575"/>
      <c r="BH28" s="575"/>
      <c r="BI28" s="575"/>
      <c r="BJ28" s="575"/>
      <c r="BK28" s="575"/>
      <c r="BL28" s="575"/>
      <c r="BM28" s="575"/>
      <c r="BN28" s="575"/>
      <c r="BO28" s="575"/>
      <c r="BP28" s="576"/>
      <c r="BR28" s="19">
        <v>1</v>
      </c>
    </row>
    <row r="29" spans="1:70" ht="39.6" x14ac:dyDescent="0.25">
      <c r="A29" s="387">
        <v>14</v>
      </c>
      <c r="B29" s="388" t="s">
        <v>1229</v>
      </c>
      <c r="C29" s="567" t="s">
        <v>932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  <c r="X29" s="568"/>
      <c r="Y29" s="569"/>
      <c r="Z29" s="567">
        <v>1</v>
      </c>
      <c r="AA29" s="568"/>
      <c r="AB29" s="568"/>
      <c r="AC29" s="568"/>
      <c r="AD29" s="568"/>
      <c r="AE29" s="568"/>
      <c r="AF29" s="568"/>
      <c r="AG29" s="568"/>
      <c r="AH29" s="568"/>
      <c r="AI29" s="568"/>
      <c r="AJ29" s="568"/>
      <c r="AK29" s="568"/>
      <c r="AL29" s="568"/>
      <c r="AM29" s="568"/>
      <c r="AN29" s="568"/>
      <c r="AO29" s="568"/>
      <c r="AP29" s="568"/>
      <c r="AQ29" s="574"/>
      <c r="AR29" s="575"/>
      <c r="AS29" s="575"/>
      <c r="AT29" s="575"/>
      <c r="AU29" s="575"/>
      <c r="AV29" s="575"/>
      <c r="AW29" s="575"/>
      <c r="AX29" s="575"/>
      <c r="AY29" s="575"/>
      <c r="AZ29" s="575"/>
      <c r="BA29" s="575"/>
      <c r="BB29" s="575"/>
      <c r="BC29" s="575"/>
      <c r="BD29" s="575"/>
      <c r="BE29" s="575"/>
      <c r="BF29" s="575"/>
      <c r="BG29" s="575"/>
      <c r="BH29" s="575"/>
      <c r="BI29" s="575"/>
      <c r="BJ29" s="575"/>
      <c r="BK29" s="575"/>
      <c r="BL29" s="575"/>
      <c r="BM29" s="575"/>
      <c r="BN29" s="575"/>
      <c r="BO29" s="575"/>
      <c r="BP29" s="576"/>
      <c r="BR29" s="19">
        <v>1</v>
      </c>
    </row>
    <row r="30" spans="1:70" ht="26.4" hidden="1" x14ac:dyDescent="0.25">
      <c r="A30" s="387">
        <v>17</v>
      </c>
      <c r="B30" s="388" t="s">
        <v>1005</v>
      </c>
      <c r="C30" s="567" t="s">
        <v>929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  <c r="X30" s="568"/>
      <c r="Y30" s="569"/>
      <c r="Z30" s="567">
        <v>1</v>
      </c>
      <c r="AA30" s="568"/>
      <c r="AB30" s="568"/>
      <c r="AC30" s="568"/>
      <c r="AD30" s="568"/>
      <c r="AE30" s="568"/>
      <c r="AF30" s="568"/>
      <c r="AG30" s="568"/>
      <c r="AH30" s="568"/>
      <c r="AI30" s="568"/>
      <c r="AJ30" s="568"/>
      <c r="AK30" s="568"/>
      <c r="AL30" s="568"/>
      <c r="AM30" s="568"/>
      <c r="AN30" s="568"/>
      <c r="AO30" s="568"/>
      <c r="AP30" s="568"/>
      <c r="AQ30" s="574"/>
      <c r="AR30" s="575"/>
      <c r="AS30" s="575"/>
      <c r="AT30" s="575"/>
      <c r="AU30" s="575"/>
      <c r="AV30" s="575"/>
      <c r="AW30" s="575"/>
      <c r="AX30" s="575"/>
      <c r="AY30" s="575"/>
      <c r="AZ30" s="575"/>
      <c r="BA30" s="575"/>
      <c r="BB30" s="575"/>
      <c r="BC30" s="575"/>
      <c r="BD30" s="575"/>
      <c r="BE30" s="575"/>
      <c r="BF30" s="575"/>
      <c r="BG30" s="575"/>
      <c r="BH30" s="575"/>
      <c r="BI30" s="575"/>
      <c r="BJ30" s="575"/>
      <c r="BK30" s="575"/>
      <c r="BL30" s="575"/>
      <c r="BM30" s="575"/>
      <c r="BN30" s="575"/>
      <c r="BO30" s="575"/>
      <c r="BP30" s="576"/>
      <c r="BR30" s="19">
        <v>1</v>
      </c>
    </row>
    <row r="31" spans="1:70" ht="26.4" x14ac:dyDescent="0.25">
      <c r="A31" s="387">
        <v>15</v>
      </c>
      <c r="B31" s="388" t="s">
        <v>1230</v>
      </c>
      <c r="C31" s="567" t="s">
        <v>932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  <c r="X31" s="568"/>
      <c r="Y31" s="569"/>
      <c r="Z31" s="567">
        <v>1</v>
      </c>
      <c r="AA31" s="568"/>
      <c r="AB31" s="568"/>
      <c r="AC31" s="568"/>
      <c r="AD31" s="568"/>
      <c r="AE31" s="568"/>
      <c r="AF31" s="568"/>
      <c r="AG31" s="568"/>
      <c r="AH31" s="568"/>
      <c r="AI31" s="568"/>
      <c r="AJ31" s="568"/>
      <c r="AK31" s="568"/>
      <c r="AL31" s="568"/>
      <c r="AM31" s="568"/>
      <c r="AN31" s="568"/>
      <c r="AO31" s="568"/>
      <c r="AP31" s="569"/>
      <c r="AQ31" s="574"/>
      <c r="AR31" s="575"/>
      <c r="AS31" s="575"/>
      <c r="AT31" s="575"/>
      <c r="AU31" s="575"/>
      <c r="AV31" s="575"/>
      <c r="AW31" s="575"/>
      <c r="AX31" s="575"/>
      <c r="AY31" s="575"/>
      <c r="AZ31" s="575"/>
      <c r="BA31" s="575"/>
      <c r="BB31" s="575"/>
      <c r="BC31" s="575"/>
      <c r="BD31" s="575"/>
      <c r="BE31" s="575"/>
      <c r="BF31" s="575"/>
      <c r="BG31" s="575"/>
      <c r="BH31" s="575"/>
      <c r="BI31" s="575"/>
      <c r="BJ31" s="575"/>
      <c r="BK31" s="575"/>
      <c r="BL31" s="575"/>
      <c r="BM31" s="575"/>
      <c r="BN31" s="575"/>
      <c r="BO31" s="575"/>
      <c r="BP31" s="576"/>
      <c r="BR31" s="19">
        <v>1</v>
      </c>
    </row>
    <row r="32" spans="1:70" hidden="1" x14ac:dyDescent="0.25">
      <c r="A32" s="387">
        <v>16</v>
      </c>
      <c r="B32" s="388" t="s">
        <v>930</v>
      </c>
      <c r="C32" s="567" t="s">
        <v>337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  <c r="X32" s="568"/>
      <c r="Y32" s="569"/>
      <c r="Z32" s="567">
        <v>1</v>
      </c>
      <c r="AA32" s="568"/>
      <c r="AB32" s="568"/>
      <c r="AC32" s="568"/>
      <c r="AD32" s="568"/>
      <c r="AE32" s="568"/>
      <c r="AF32" s="568"/>
      <c r="AG32" s="568"/>
      <c r="AH32" s="568"/>
      <c r="AI32" s="568"/>
      <c r="AJ32" s="568"/>
      <c r="AK32" s="568"/>
      <c r="AL32" s="568"/>
      <c r="AM32" s="568"/>
      <c r="AN32" s="568"/>
      <c r="AO32" s="568"/>
      <c r="AP32" s="568"/>
      <c r="AQ32" s="574"/>
      <c r="AR32" s="575"/>
      <c r="AS32" s="575"/>
      <c r="AT32" s="575"/>
      <c r="AU32" s="575"/>
      <c r="AV32" s="575"/>
      <c r="AW32" s="575"/>
      <c r="AX32" s="575"/>
      <c r="AY32" s="575"/>
      <c r="AZ32" s="575"/>
      <c r="BA32" s="575"/>
      <c r="BB32" s="575"/>
      <c r="BC32" s="575"/>
      <c r="BD32" s="575"/>
      <c r="BE32" s="575"/>
      <c r="BF32" s="575"/>
      <c r="BG32" s="575"/>
      <c r="BH32" s="575"/>
      <c r="BI32" s="575"/>
      <c r="BJ32" s="575"/>
      <c r="BK32" s="575"/>
      <c r="BL32" s="575"/>
      <c r="BM32" s="575"/>
      <c r="BN32" s="575"/>
      <c r="BO32" s="575"/>
      <c r="BP32" s="576"/>
      <c r="BR32" s="19">
        <v>1</v>
      </c>
    </row>
    <row r="33" spans="1:70" x14ac:dyDescent="0.25">
      <c r="A33" s="387">
        <v>16</v>
      </c>
      <c r="B33" s="388" t="s">
        <v>931</v>
      </c>
      <c r="C33" s="567" t="s">
        <v>1236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  <c r="X33" s="568"/>
      <c r="Y33" s="569"/>
      <c r="Z33" s="567">
        <v>1</v>
      </c>
      <c r="AA33" s="568"/>
      <c r="AB33" s="568"/>
      <c r="AC33" s="568"/>
      <c r="AD33" s="568"/>
      <c r="AE33" s="568"/>
      <c r="AF33" s="568"/>
      <c r="AG33" s="568"/>
      <c r="AH33" s="568"/>
      <c r="AI33" s="568"/>
      <c r="AJ33" s="568"/>
      <c r="AK33" s="568"/>
      <c r="AL33" s="568"/>
      <c r="AM33" s="568"/>
      <c r="AN33" s="568"/>
      <c r="AO33" s="568"/>
      <c r="AP33" s="568"/>
      <c r="AQ33" s="574"/>
      <c r="AR33" s="575"/>
      <c r="AS33" s="575"/>
      <c r="AT33" s="575"/>
      <c r="AU33" s="575"/>
      <c r="AV33" s="575"/>
      <c r="AW33" s="575"/>
      <c r="AX33" s="575"/>
      <c r="AY33" s="575"/>
      <c r="AZ33" s="575"/>
      <c r="BA33" s="575"/>
      <c r="BB33" s="575"/>
      <c r="BC33" s="575"/>
      <c r="BD33" s="575"/>
      <c r="BE33" s="575"/>
      <c r="BF33" s="575"/>
      <c r="BG33" s="575"/>
      <c r="BH33" s="575"/>
      <c r="BI33" s="575"/>
      <c r="BJ33" s="575"/>
      <c r="BK33" s="575"/>
      <c r="BL33" s="575"/>
      <c r="BM33" s="575"/>
      <c r="BN33" s="575"/>
      <c r="BO33" s="575"/>
      <c r="BP33" s="576"/>
      <c r="BR33" s="19">
        <v>1</v>
      </c>
    </row>
    <row r="34" spans="1:70" ht="26.4" x14ac:dyDescent="0.25">
      <c r="A34" s="387">
        <v>17</v>
      </c>
      <c r="B34" s="388" t="s">
        <v>1231</v>
      </c>
      <c r="C34" s="567" t="s">
        <v>1232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  <c r="X34" s="568"/>
      <c r="Y34" s="569"/>
      <c r="Z34" s="567">
        <v>1</v>
      </c>
      <c r="AA34" s="568"/>
      <c r="AB34" s="568"/>
      <c r="AC34" s="568"/>
      <c r="AD34" s="568"/>
      <c r="AE34" s="568"/>
      <c r="AF34" s="568"/>
      <c r="AG34" s="568"/>
      <c r="AH34" s="568"/>
      <c r="AI34" s="568"/>
      <c r="AJ34" s="568"/>
      <c r="AK34" s="568"/>
      <c r="AL34" s="568"/>
      <c r="AM34" s="568"/>
      <c r="AN34" s="568"/>
      <c r="AO34" s="568"/>
      <c r="AP34" s="568"/>
      <c r="AQ34" s="574"/>
      <c r="AR34" s="575"/>
      <c r="AS34" s="575"/>
      <c r="AT34" s="575"/>
      <c r="AU34" s="575"/>
      <c r="AV34" s="575"/>
      <c r="AW34" s="575"/>
      <c r="AX34" s="575"/>
      <c r="AY34" s="575"/>
      <c r="AZ34" s="575"/>
      <c r="BA34" s="575"/>
      <c r="BB34" s="575"/>
      <c r="BC34" s="575"/>
      <c r="BD34" s="575"/>
      <c r="BE34" s="575"/>
      <c r="BF34" s="575"/>
      <c r="BG34" s="575"/>
      <c r="BH34" s="575"/>
      <c r="BI34" s="575"/>
      <c r="BJ34" s="575"/>
      <c r="BK34" s="575"/>
      <c r="BL34" s="575"/>
      <c r="BM34" s="575"/>
      <c r="BN34" s="575"/>
      <c r="BO34" s="575"/>
      <c r="BP34" s="576"/>
      <c r="BR34" s="19">
        <v>1</v>
      </c>
    </row>
    <row r="35" spans="1:70" x14ac:dyDescent="0.25">
      <c r="A35" s="387">
        <v>18</v>
      </c>
      <c r="B35" s="388" t="s">
        <v>931</v>
      </c>
      <c r="C35" s="567" t="s">
        <v>1235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  <c r="X35" s="568"/>
      <c r="Y35" s="569"/>
      <c r="Z35" s="567">
        <v>1</v>
      </c>
      <c r="AA35" s="568"/>
      <c r="AB35" s="568"/>
      <c r="AC35" s="568"/>
      <c r="AD35" s="568"/>
      <c r="AE35" s="568"/>
      <c r="AF35" s="568"/>
      <c r="AG35" s="568"/>
      <c r="AH35" s="568"/>
      <c r="AI35" s="568"/>
      <c r="AJ35" s="568"/>
      <c r="AK35" s="568"/>
      <c r="AL35" s="568"/>
      <c r="AM35" s="568"/>
      <c r="AN35" s="568"/>
      <c r="AO35" s="568"/>
      <c r="AP35" s="568"/>
      <c r="AQ35" s="574"/>
      <c r="AR35" s="575"/>
      <c r="AS35" s="575"/>
      <c r="AT35" s="575"/>
      <c r="AU35" s="575"/>
      <c r="AV35" s="575"/>
      <c r="AW35" s="575"/>
      <c r="AX35" s="575"/>
      <c r="AY35" s="575"/>
      <c r="AZ35" s="575"/>
      <c r="BA35" s="575"/>
      <c r="BB35" s="575"/>
      <c r="BC35" s="575"/>
      <c r="BD35" s="575"/>
      <c r="BE35" s="575"/>
      <c r="BF35" s="575"/>
      <c r="BG35" s="575"/>
      <c r="BH35" s="575"/>
      <c r="BI35" s="575"/>
      <c r="BJ35" s="575"/>
      <c r="BK35" s="575"/>
      <c r="BL35" s="575"/>
      <c r="BM35" s="575"/>
      <c r="BN35" s="575"/>
      <c r="BO35" s="575"/>
      <c r="BP35" s="576"/>
      <c r="BR35" s="19">
        <v>1</v>
      </c>
    </row>
    <row r="36" spans="1:70" ht="26.4" x14ac:dyDescent="0.25">
      <c r="A36" s="387">
        <v>19</v>
      </c>
      <c r="B36" s="388" t="s">
        <v>1234</v>
      </c>
      <c r="C36" s="567" t="s">
        <v>1233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  <c r="X36" s="568"/>
      <c r="Y36" s="569"/>
      <c r="Z36" s="567">
        <v>1</v>
      </c>
      <c r="AA36" s="568"/>
      <c r="AB36" s="568"/>
      <c r="AC36" s="568"/>
      <c r="AD36" s="568"/>
      <c r="AE36" s="568"/>
      <c r="AF36" s="568"/>
      <c r="AG36" s="568"/>
      <c r="AH36" s="568"/>
      <c r="AI36" s="568"/>
      <c r="AJ36" s="568"/>
      <c r="AK36" s="568"/>
      <c r="AL36" s="568"/>
      <c r="AM36" s="568"/>
      <c r="AN36" s="568"/>
      <c r="AO36" s="568"/>
      <c r="AP36" s="568"/>
      <c r="AQ36" s="574"/>
      <c r="AR36" s="575"/>
      <c r="AS36" s="575"/>
      <c r="AT36" s="575"/>
      <c r="AU36" s="575"/>
      <c r="AV36" s="575"/>
      <c r="AW36" s="575"/>
      <c r="AX36" s="575"/>
      <c r="AY36" s="575"/>
      <c r="AZ36" s="575"/>
      <c r="BA36" s="575"/>
      <c r="BB36" s="575"/>
      <c r="BC36" s="575"/>
      <c r="BD36" s="575"/>
      <c r="BE36" s="575"/>
      <c r="BF36" s="575"/>
      <c r="BG36" s="575"/>
      <c r="BH36" s="575"/>
      <c r="BI36" s="575"/>
      <c r="BJ36" s="575"/>
      <c r="BK36" s="575"/>
      <c r="BL36" s="575"/>
      <c r="BM36" s="575"/>
      <c r="BN36" s="575"/>
      <c r="BO36" s="575"/>
      <c r="BP36" s="576"/>
      <c r="BR36" s="19">
        <v>1</v>
      </c>
    </row>
    <row r="37" spans="1:70" ht="30.6" customHeight="1" x14ac:dyDescent="0.25">
      <c r="A37" s="387">
        <v>20</v>
      </c>
      <c r="B37" s="388" t="s">
        <v>918</v>
      </c>
      <c r="C37" s="567" t="s">
        <v>337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  <c r="X37" s="568"/>
      <c r="Y37" s="569"/>
      <c r="Z37" s="567">
        <v>1</v>
      </c>
      <c r="AA37" s="568"/>
      <c r="AB37" s="568"/>
      <c r="AC37" s="568"/>
      <c r="AD37" s="568"/>
      <c r="AE37" s="568"/>
      <c r="AF37" s="568"/>
      <c r="AG37" s="568"/>
      <c r="AH37" s="568"/>
      <c r="AI37" s="568"/>
      <c r="AJ37" s="568"/>
      <c r="AK37" s="568"/>
      <c r="AL37" s="568"/>
      <c r="AM37" s="568"/>
      <c r="AN37" s="568"/>
      <c r="AO37" s="568"/>
      <c r="AP37" s="568"/>
      <c r="AQ37" s="574"/>
      <c r="AR37" s="575"/>
      <c r="AS37" s="575"/>
      <c r="AT37" s="575"/>
      <c r="AU37" s="575"/>
      <c r="AV37" s="575"/>
      <c r="AW37" s="575"/>
      <c r="AX37" s="575"/>
      <c r="AY37" s="575"/>
      <c r="AZ37" s="575"/>
      <c r="BA37" s="575"/>
      <c r="BB37" s="575"/>
      <c r="BC37" s="575"/>
      <c r="BD37" s="575"/>
      <c r="BE37" s="575"/>
      <c r="BF37" s="575"/>
      <c r="BG37" s="575"/>
      <c r="BH37" s="575"/>
      <c r="BI37" s="575"/>
      <c r="BJ37" s="575"/>
      <c r="BK37" s="575"/>
      <c r="BL37" s="575"/>
      <c r="BM37" s="575"/>
      <c r="BN37" s="575"/>
      <c r="BO37" s="575"/>
      <c r="BP37" s="576"/>
      <c r="BR37" s="19">
        <v>1</v>
      </c>
    </row>
    <row r="38" spans="1:70" ht="15" customHeight="1" x14ac:dyDescent="0.25">
      <c r="A38" s="387">
        <v>21</v>
      </c>
      <c r="B38" s="388" t="s">
        <v>931</v>
      </c>
      <c r="C38" s="567" t="s">
        <v>1237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  <c r="X38" s="568"/>
      <c r="Y38" s="569"/>
      <c r="Z38" s="567">
        <v>1</v>
      </c>
      <c r="AA38" s="568"/>
      <c r="AB38" s="568"/>
      <c r="AC38" s="568"/>
      <c r="AD38" s="568"/>
      <c r="AE38" s="568"/>
      <c r="AF38" s="568"/>
      <c r="AG38" s="568"/>
      <c r="AH38" s="568"/>
      <c r="AI38" s="568"/>
      <c r="AJ38" s="568"/>
      <c r="AK38" s="568"/>
      <c r="AL38" s="568"/>
      <c r="AM38" s="568"/>
      <c r="AN38" s="568"/>
      <c r="AO38" s="568"/>
      <c r="AP38" s="568"/>
      <c r="AQ38" s="574"/>
      <c r="AR38" s="575"/>
      <c r="AS38" s="575"/>
      <c r="AT38" s="575"/>
      <c r="AU38" s="575"/>
      <c r="AV38" s="575"/>
      <c r="AW38" s="575"/>
      <c r="AX38" s="575"/>
      <c r="AY38" s="575"/>
      <c r="AZ38" s="575"/>
      <c r="BA38" s="575"/>
      <c r="BB38" s="575"/>
      <c r="BC38" s="575"/>
      <c r="BD38" s="575"/>
      <c r="BE38" s="575"/>
      <c r="BF38" s="575"/>
      <c r="BG38" s="575"/>
      <c r="BH38" s="575"/>
      <c r="BI38" s="575"/>
      <c r="BJ38" s="575"/>
      <c r="BK38" s="575"/>
      <c r="BL38" s="575"/>
      <c r="BM38" s="575"/>
      <c r="BN38" s="575"/>
      <c r="BO38" s="575"/>
      <c r="BP38" s="576"/>
      <c r="BR38" s="19">
        <v>1</v>
      </c>
    </row>
    <row r="39" spans="1:70" ht="26.4" x14ac:dyDescent="0.25">
      <c r="A39" s="387">
        <v>22</v>
      </c>
      <c r="B39" s="388" t="s">
        <v>1238</v>
      </c>
      <c r="C39" s="567" t="s">
        <v>1239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  <c r="X39" s="568"/>
      <c r="Y39" s="569"/>
      <c r="Z39" s="567">
        <v>1</v>
      </c>
      <c r="AA39" s="568"/>
      <c r="AB39" s="568"/>
      <c r="AC39" s="568"/>
      <c r="AD39" s="568"/>
      <c r="AE39" s="568"/>
      <c r="AF39" s="568"/>
      <c r="AG39" s="568"/>
      <c r="AH39" s="568"/>
      <c r="AI39" s="568"/>
      <c r="AJ39" s="568"/>
      <c r="AK39" s="568"/>
      <c r="AL39" s="568"/>
      <c r="AM39" s="568"/>
      <c r="AN39" s="568"/>
      <c r="AO39" s="568"/>
      <c r="AP39" s="568"/>
      <c r="AQ39" s="574"/>
      <c r="AR39" s="575"/>
      <c r="AS39" s="575"/>
      <c r="AT39" s="575"/>
      <c r="AU39" s="575"/>
      <c r="AV39" s="575"/>
      <c r="AW39" s="575"/>
      <c r="AX39" s="575"/>
      <c r="AY39" s="575"/>
      <c r="AZ39" s="575"/>
      <c r="BA39" s="575"/>
      <c r="BB39" s="575"/>
      <c r="BC39" s="575"/>
      <c r="BD39" s="575"/>
      <c r="BE39" s="575"/>
      <c r="BF39" s="575"/>
      <c r="BG39" s="575"/>
      <c r="BH39" s="575"/>
      <c r="BI39" s="575"/>
      <c r="BJ39" s="575"/>
      <c r="BK39" s="575"/>
      <c r="BL39" s="575"/>
      <c r="BM39" s="575"/>
      <c r="BN39" s="575"/>
      <c r="BO39" s="575"/>
      <c r="BP39" s="576"/>
      <c r="BR39" s="19">
        <v>1</v>
      </c>
    </row>
    <row r="40" spans="1:70" ht="39.6" x14ac:dyDescent="0.25">
      <c r="A40" s="387">
        <v>23</v>
      </c>
      <c r="B40" s="388" t="s">
        <v>919</v>
      </c>
      <c r="C40" s="567" t="s">
        <v>337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  <c r="X40" s="568"/>
      <c r="Y40" s="569"/>
      <c r="Z40" s="567">
        <v>1</v>
      </c>
      <c r="AA40" s="568"/>
      <c r="AB40" s="568"/>
      <c r="AC40" s="568"/>
      <c r="AD40" s="568"/>
      <c r="AE40" s="568"/>
      <c r="AF40" s="568"/>
      <c r="AG40" s="568"/>
      <c r="AH40" s="568"/>
      <c r="AI40" s="568"/>
      <c r="AJ40" s="568"/>
      <c r="AK40" s="568"/>
      <c r="AL40" s="568"/>
      <c r="AM40" s="568"/>
      <c r="AN40" s="568"/>
      <c r="AO40" s="568"/>
      <c r="AP40" s="568"/>
      <c r="AQ40" s="574"/>
      <c r="AR40" s="575"/>
      <c r="AS40" s="575"/>
      <c r="AT40" s="575"/>
      <c r="AU40" s="575"/>
      <c r="AV40" s="575"/>
      <c r="AW40" s="575"/>
      <c r="AX40" s="575"/>
      <c r="AY40" s="575"/>
      <c r="AZ40" s="575"/>
      <c r="BA40" s="575"/>
      <c r="BB40" s="575"/>
      <c r="BC40" s="575"/>
      <c r="BD40" s="575"/>
      <c r="BE40" s="575"/>
      <c r="BF40" s="575"/>
      <c r="BG40" s="575"/>
      <c r="BH40" s="575"/>
      <c r="BI40" s="575"/>
      <c r="BJ40" s="575"/>
      <c r="BK40" s="575"/>
      <c r="BL40" s="575"/>
      <c r="BM40" s="575"/>
      <c r="BN40" s="575"/>
      <c r="BO40" s="575"/>
      <c r="BP40" s="576"/>
      <c r="BR40" s="19">
        <v>1</v>
      </c>
    </row>
    <row r="41" spans="1:70" ht="15" customHeight="1" x14ac:dyDescent="0.25">
      <c r="A41" s="387">
        <v>24</v>
      </c>
      <c r="B41" s="388" t="s">
        <v>931</v>
      </c>
      <c r="C41" s="567" t="s">
        <v>1242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  <c r="X41" s="568"/>
      <c r="Y41" s="569"/>
      <c r="Z41" s="567">
        <v>1</v>
      </c>
      <c r="AA41" s="568"/>
      <c r="AB41" s="568"/>
      <c r="AC41" s="568"/>
      <c r="AD41" s="568"/>
      <c r="AE41" s="568"/>
      <c r="AF41" s="568"/>
      <c r="AG41" s="568"/>
      <c r="AH41" s="568"/>
      <c r="AI41" s="568"/>
      <c r="AJ41" s="568"/>
      <c r="AK41" s="568"/>
      <c r="AL41" s="568"/>
      <c r="AM41" s="568"/>
      <c r="AN41" s="568"/>
      <c r="AO41" s="568"/>
      <c r="AP41" s="568"/>
      <c r="AQ41" s="574"/>
      <c r="AR41" s="575"/>
      <c r="AS41" s="575"/>
      <c r="AT41" s="575"/>
      <c r="AU41" s="575"/>
      <c r="AV41" s="575"/>
      <c r="AW41" s="575"/>
      <c r="AX41" s="575"/>
      <c r="AY41" s="575"/>
      <c r="AZ41" s="575"/>
      <c r="BA41" s="575"/>
      <c r="BB41" s="575"/>
      <c r="BC41" s="575"/>
      <c r="BD41" s="575"/>
      <c r="BE41" s="575"/>
      <c r="BF41" s="575"/>
      <c r="BG41" s="575"/>
      <c r="BH41" s="575"/>
      <c r="BI41" s="575"/>
      <c r="BJ41" s="575"/>
      <c r="BK41" s="575"/>
      <c r="BL41" s="575"/>
      <c r="BM41" s="575"/>
      <c r="BN41" s="575"/>
      <c r="BO41" s="575"/>
      <c r="BP41" s="576"/>
      <c r="BR41" s="19">
        <v>1</v>
      </c>
    </row>
    <row r="42" spans="1:70" ht="26.4" x14ac:dyDescent="0.25">
      <c r="A42" s="387">
        <v>25</v>
      </c>
      <c r="B42" s="388" t="s">
        <v>1238</v>
      </c>
      <c r="C42" s="567" t="s">
        <v>1240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  <c r="X42" s="568"/>
      <c r="Y42" s="569"/>
      <c r="Z42" s="567">
        <v>1</v>
      </c>
      <c r="AA42" s="568"/>
      <c r="AB42" s="568"/>
      <c r="AC42" s="568"/>
      <c r="AD42" s="568"/>
      <c r="AE42" s="568"/>
      <c r="AF42" s="568"/>
      <c r="AG42" s="568"/>
      <c r="AH42" s="568"/>
      <c r="AI42" s="568"/>
      <c r="AJ42" s="568"/>
      <c r="AK42" s="568"/>
      <c r="AL42" s="568"/>
      <c r="AM42" s="568"/>
      <c r="AN42" s="568"/>
      <c r="AO42" s="568"/>
      <c r="AP42" s="568"/>
      <c r="AQ42" s="574"/>
      <c r="AR42" s="575"/>
      <c r="AS42" s="575"/>
      <c r="AT42" s="575"/>
      <c r="AU42" s="575"/>
      <c r="AV42" s="575"/>
      <c r="AW42" s="575"/>
      <c r="AX42" s="575"/>
      <c r="AY42" s="575"/>
      <c r="AZ42" s="575"/>
      <c r="BA42" s="575"/>
      <c r="BB42" s="575"/>
      <c r="BC42" s="575"/>
      <c r="BD42" s="575"/>
      <c r="BE42" s="575"/>
      <c r="BF42" s="575"/>
      <c r="BG42" s="575"/>
      <c r="BH42" s="575"/>
      <c r="BI42" s="575"/>
      <c r="BJ42" s="575"/>
      <c r="BK42" s="575"/>
      <c r="BL42" s="575"/>
      <c r="BM42" s="575"/>
      <c r="BN42" s="575"/>
      <c r="BO42" s="575"/>
      <c r="BP42" s="576"/>
      <c r="BR42" s="19">
        <v>1</v>
      </c>
    </row>
    <row r="43" spans="1:70" ht="26.4" x14ac:dyDescent="0.25">
      <c r="A43" s="387">
        <v>26</v>
      </c>
      <c r="B43" s="388" t="s">
        <v>732</v>
      </c>
      <c r="C43" s="567" t="s">
        <v>337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  <c r="X43" s="568"/>
      <c r="Y43" s="569"/>
      <c r="Z43" s="567">
        <v>1</v>
      </c>
      <c r="AA43" s="568"/>
      <c r="AB43" s="568"/>
      <c r="AC43" s="568"/>
      <c r="AD43" s="568"/>
      <c r="AE43" s="568"/>
      <c r="AF43" s="568"/>
      <c r="AG43" s="568"/>
      <c r="AH43" s="568"/>
      <c r="AI43" s="568"/>
      <c r="AJ43" s="568"/>
      <c r="AK43" s="568"/>
      <c r="AL43" s="568"/>
      <c r="AM43" s="568"/>
      <c r="AN43" s="568"/>
      <c r="AO43" s="568"/>
      <c r="AP43" s="568"/>
      <c r="AQ43" s="574"/>
      <c r="AR43" s="575"/>
      <c r="AS43" s="575"/>
      <c r="AT43" s="575"/>
      <c r="AU43" s="575"/>
      <c r="AV43" s="575"/>
      <c r="AW43" s="575"/>
      <c r="AX43" s="575"/>
      <c r="AY43" s="575"/>
      <c r="AZ43" s="575"/>
      <c r="BA43" s="575"/>
      <c r="BB43" s="575"/>
      <c r="BC43" s="575"/>
      <c r="BD43" s="575"/>
      <c r="BE43" s="575"/>
      <c r="BF43" s="575"/>
      <c r="BG43" s="575"/>
      <c r="BH43" s="575"/>
      <c r="BI43" s="575"/>
      <c r="BJ43" s="575"/>
      <c r="BK43" s="575"/>
      <c r="BL43" s="575"/>
      <c r="BM43" s="575"/>
      <c r="BN43" s="575"/>
      <c r="BO43" s="575"/>
      <c r="BP43" s="576"/>
      <c r="BR43" s="19">
        <v>1</v>
      </c>
    </row>
    <row r="44" spans="1:70" ht="15" customHeight="1" x14ac:dyDescent="0.25">
      <c r="A44" s="387">
        <v>27</v>
      </c>
      <c r="B44" s="388" t="s">
        <v>931</v>
      </c>
      <c r="C44" s="567" t="s">
        <v>1243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  <c r="X44" s="568"/>
      <c r="Y44" s="569"/>
      <c r="Z44" s="567">
        <v>1</v>
      </c>
      <c r="AA44" s="568"/>
      <c r="AB44" s="568"/>
      <c r="AC44" s="568"/>
      <c r="AD44" s="568"/>
      <c r="AE44" s="568"/>
      <c r="AF44" s="568"/>
      <c r="AG44" s="568"/>
      <c r="AH44" s="568"/>
      <c r="AI44" s="568"/>
      <c r="AJ44" s="568"/>
      <c r="AK44" s="568"/>
      <c r="AL44" s="568"/>
      <c r="AM44" s="568"/>
      <c r="AN44" s="568"/>
      <c r="AO44" s="568"/>
      <c r="AP44" s="568"/>
      <c r="AQ44" s="574"/>
      <c r="AR44" s="575"/>
      <c r="AS44" s="575"/>
      <c r="AT44" s="575"/>
      <c r="AU44" s="575"/>
      <c r="AV44" s="575"/>
      <c r="AW44" s="575"/>
      <c r="AX44" s="575"/>
      <c r="AY44" s="575"/>
      <c r="AZ44" s="575"/>
      <c r="BA44" s="575"/>
      <c r="BB44" s="575"/>
      <c r="BC44" s="575"/>
      <c r="BD44" s="575"/>
      <c r="BE44" s="575"/>
      <c r="BF44" s="575"/>
      <c r="BG44" s="575"/>
      <c r="BH44" s="575"/>
      <c r="BI44" s="575"/>
      <c r="BJ44" s="575"/>
      <c r="BK44" s="575"/>
      <c r="BL44" s="575"/>
      <c r="BM44" s="575"/>
      <c r="BN44" s="575"/>
      <c r="BO44" s="575"/>
      <c r="BP44" s="576"/>
      <c r="BR44" s="19">
        <v>1</v>
      </c>
    </row>
    <row r="45" spans="1:70" ht="26.4" x14ac:dyDescent="0.25">
      <c r="A45" s="387">
        <v>28</v>
      </c>
      <c r="B45" s="388" t="s">
        <v>1241</v>
      </c>
      <c r="C45" s="567" t="s">
        <v>933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  <c r="X45" s="568"/>
      <c r="Y45" s="569"/>
      <c r="Z45" s="567">
        <v>1</v>
      </c>
      <c r="AA45" s="568"/>
      <c r="AB45" s="568"/>
      <c r="AC45" s="568"/>
      <c r="AD45" s="568"/>
      <c r="AE45" s="568"/>
      <c r="AF45" s="568"/>
      <c r="AG45" s="568"/>
      <c r="AH45" s="568"/>
      <c r="AI45" s="568"/>
      <c r="AJ45" s="568"/>
      <c r="AK45" s="568"/>
      <c r="AL45" s="568"/>
      <c r="AM45" s="568"/>
      <c r="AN45" s="568"/>
      <c r="AO45" s="568"/>
      <c r="AP45" s="568"/>
      <c r="AQ45" s="574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75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6"/>
      <c r="BR45" s="19">
        <v>1</v>
      </c>
    </row>
    <row r="46" spans="1:70" x14ac:dyDescent="0.25">
      <c r="A46" s="387">
        <v>29</v>
      </c>
      <c r="B46" s="388" t="s">
        <v>931</v>
      </c>
      <c r="C46" s="567" t="s">
        <v>1244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  <c r="X46" s="568"/>
      <c r="Y46" s="569"/>
      <c r="Z46" s="567">
        <v>1</v>
      </c>
      <c r="AA46" s="568"/>
      <c r="AB46" s="568"/>
      <c r="AC46" s="568"/>
      <c r="AD46" s="568"/>
      <c r="AE46" s="568"/>
      <c r="AF46" s="568"/>
      <c r="AG46" s="568"/>
      <c r="AH46" s="568"/>
      <c r="AI46" s="568"/>
      <c r="AJ46" s="568"/>
      <c r="AK46" s="568"/>
      <c r="AL46" s="568"/>
      <c r="AM46" s="568"/>
      <c r="AN46" s="568"/>
      <c r="AO46" s="568"/>
      <c r="AP46" s="568"/>
      <c r="AQ46" s="574"/>
      <c r="AR46" s="575"/>
      <c r="AS46" s="575"/>
      <c r="AT46" s="575"/>
      <c r="AU46" s="575"/>
      <c r="AV46" s="575"/>
      <c r="AW46" s="575"/>
      <c r="AX46" s="575"/>
      <c r="AY46" s="575"/>
      <c r="AZ46" s="575"/>
      <c r="BA46" s="575"/>
      <c r="BB46" s="575"/>
      <c r="BC46" s="575"/>
      <c r="BD46" s="575"/>
      <c r="BE46" s="575"/>
      <c r="BF46" s="575"/>
      <c r="BG46" s="575"/>
      <c r="BH46" s="575"/>
      <c r="BI46" s="575"/>
      <c r="BJ46" s="575"/>
      <c r="BK46" s="575"/>
      <c r="BL46" s="575"/>
      <c r="BM46" s="575"/>
      <c r="BN46" s="575"/>
      <c r="BO46" s="575"/>
      <c r="BP46" s="576"/>
      <c r="BR46" s="19">
        <v>1</v>
      </c>
    </row>
    <row r="47" spans="1:70" ht="26.4" x14ac:dyDescent="0.25">
      <c r="A47" s="387">
        <v>30</v>
      </c>
      <c r="B47" s="388" t="s">
        <v>1245</v>
      </c>
      <c r="C47" s="567" t="s">
        <v>933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  <c r="X47" s="568"/>
      <c r="Y47" s="569"/>
      <c r="Z47" s="567">
        <v>1</v>
      </c>
      <c r="AA47" s="568"/>
      <c r="AB47" s="568"/>
      <c r="AC47" s="568"/>
      <c r="AD47" s="568"/>
      <c r="AE47" s="568"/>
      <c r="AF47" s="568"/>
      <c r="AG47" s="568"/>
      <c r="AH47" s="568"/>
      <c r="AI47" s="568"/>
      <c r="AJ47" s="568"/>
      <c r="AK47" s="568"/>
      <c r="AL47" s="568"/>
      <c r="AM47" s="568"/>
      <c r="AN47" s="568"/>
      <c r="AO47" s="568"/>
      <c r="AP47" s="568"/>
      <c r="AQ47" s="574"/>
      <c r="AR47" s="575"/>
      <c r="AS47" s="575"/>
      <c r="AT47" s="575"/>
      <c r="AU47" s="575"/>
      <c r="AV47" s="575"/>
      <c r="AW47" s="575"/>
      <c r="AX47" s="575"/>
      <c r="AY47" s="575"/>
      <c r="AZ47" s="575"/>
      <c r="BA47" s="575"/>
      <c r="BB47" s="575"/>
      <c r="BC47" s="575"/>
      <c r="BD47" s="575"/>
      <c r="BE47" s="575"/>
      <c r="BF47" s="575"/>
      <c r="BG47" s="575"/>
      <c r="BH47" s="575"/>
      <c r="BI47" s="575"/>
      <c r="BJ47" s="575"/>
      <c r="BK47" s="575"/>
      <c r="BL47" s="575"/>
      <c r="BM47" s="575"/>
      <c r="BN47" s="575"/>
      <c r="BO47" s="575"/>
      <c r="BP47" s="576"/>
      <c r="BR47" s="19">
        <v>1</v>
      </c>
    </row>
    <row r="48" spans="1:70" x14ac:dyDescent="0.25">
      <c r="A48" s="387">
        <v>31</v>
      </c>
      <c r="B48" s="388" t="s">
        <v>1285</v>
      </c>
      <c r="C48" s="567" t="s">
        <v>337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  <c r="X48" s="568"/>
      <c r="Y48" s="569"/>
      <c r="Z48" s="567">
        <v>1</v>
      </c>
      <c r="AA48" s="568"/>
      <c r="AB48" s="568"/>
      <c r="AC48" s="568"/>
      <c r="AD48" s="568"/>
      <c r="AE48" s="568"/>
      <c r="AF48" s="568"/>
      <c r="AG48" s="568"/>
      <c r="AH48" s="568"/>
      <c r="AI48" s="568"/>
      <c r="AJ48" s="568"/>
      <c r="AK48" s="568"/>
      <c r="AL48" s="568"/>
      <c r="AM48" s="568"/>
      <c r="AN48" s="568"/>
      <c r="AO48" s="568"/>
      <c r="AP48" s="568"/>
      <c r="AQ48" s="574"/>
      <c r="AR48" s="575"/>
      <c r="AS48" s="575"/>
      <c r="AT48" s="575"/>
      <c r="AU48" s="575"/>
      <c r="AV48" s="575"/>
      <c r="AW48" s="575"/>
      <c r="AX48" s="575"/>
      <c r="AY48" s="575"/>
      <c r="AZ48" s="575"/>
      <c r="BA48" s="575"/>
      <c r="BB48" s="575"/>
      <c r="BC48" s="575"/>
      <c r="BD48" s="575"/>
      <c r="BE48" s="575"/>
      <c r="BF48" s="575"/>
      <c r="BG48" s="575"/>
      <c r="BH48" s="575"/>
      <c r="BI48" s="575"/>
      <c r="BJ48" s="575"/>
      <c r="BK48" s="575"/>
      <c r="BL48" s="575"/>
      <c r="BM48" s="575"/>
      <c r="BN48" s="575"/>
      <c r="BO48" s="575"/>
      <c r="BP48" s="576"/>
      <c r="BR48" s="19">
        <v>1</v>
      </c>
    </row>
    <row r="49" spans="1:70" ht="15" customHeight="1" x14ac:dyDescent="0.25">
      <c r="A49" s="387">
        <v>32</v>
      </c>
      <c r="B49" s="388" t="s">
        <v>931</v>
      </c>
      <c r="C49" s="567" t="s">
        <v>1246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  <c r="X49" s="568"/>
      <c r="Y49" s="569"/>
      <c r="Z49" s="567">
        <v>1</v>
      </c>
      <c r="AA49" s="568"/>
      <c r="AB49" s="568"/>
      <c r="AC49" s="568"/>
      <c r="AD49" s="568"/>
      <c r="AE49" s="568"/>
      <c r="AF49" s="568"/>
      <c r="AG49" s="568"/>
      <c r="AH49" s="568"/>
      <c r="AI49" s="568"/>
      <c r="AJ49" s="568"/>
      <c r="AK49" s="568"/>
      <c r="AL49" s="568"/>
      <c r="AM49" s="568"/>
      <c r="AN49" s="568"/>
      <c r="AO49" s="568"/>
      <c r="AP49" s="568"/>
      <c r="AQ49" s="574"/>
      <c r="AR49" s="575"/>
      <c r="AS49" s="575"/>
      <c r="AT49" s="575"/>
      <c r="AU49" s="575"/>
      <c r="AV49" s="575"/>
      <c r="AW49" s="575"/>
      <c r="AX49" s="575"/>
      <c r="AY49" s="575"/>
      <c r="AZ49" s="575"/>
      <c r="BA49" s="575"/>
      <c r="BB49" s="575"/>
      <c r="BC49" s="575"/>
      <c r="BD49" s="575"/>
      <c r="BE49" s="575"/>
      <c r="BF49" s="575"/>
      <c r="BG49" s="575"/>
      <c r="BH49" s="575"/>
      <c r="BI49" s="575"/>
      <c r="BJ49" s="575"/>
      <c r="BK49" s="575"/>
      <c r="BL49" s="575"/>
      <c r="BM49" s="575"/>
      <c r="BN49" s="575"/>
      <c r="BO49" s="575"/>
      <c r="BP49" s="576"/>
      <c r="BR49" s="19">
        <v>1</v>
      </c>
    </row>
    <row r="50" spans="1:70" ht="26.4" x14ac:dyDescent="0.25">
      <c r="A50" s="387">
        <v>33</v>
      </c>
      <c r="B50" s="388" t="s">
        <v>1247</v>
      </c>
      <c r="C50" s="567" t="s">
        <v>934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  <c r="X50" s="568"/>
      <c r="Y50" s="569"/>
      <c r="Z50" s="567">
        <v>1</v>
      </c>
      <c r="AA50" s="568"/>
      <c r="AB50" s="568"/>
      <c r="AC50" s="568"/>
      <c r="AD50" s="568"/>
      <c r="AE50" s="568"/>
      <c r="AF50" s="568"/>
      <c r="AG50" s="568"/>
      <c r="AH50" s="568"/>
      <c r="AI50" s="568"/>
      <c r="AJ50" s="568"/>
      <c r="AK50" s="568"/>
      <c r="AL50" s="568"/>
      <c r="AM50" s="568"/>
      <c r="AN50" s="568"/>
      <c r="AO50" s="568"/>
      <c r="AP50" s="568"/>
      <c r="AQ50" s="574"/>
      <c r="AR50" s="575"/>
      <c r="AS50" s="575"/>
      <c r="AT50" s="575"/>
      <c r="AU50" s="575"/>
      <c r="AV50" s="575"/>
      <c r="AW50" s="575"/>
      <c r="AX50" s="575"/>
      <c r="AY50" s="575"/>
      <c r="AZ50" s="575"/>
      <c r="BA50" s="575"/>
      <c r="BB50" s="575"/>
      <c r="BC50" s="575"/>
      <c r="BD50" s="575"/>
      <c r="BE50" s="575"/>
      <c r="BF50" s="575"/>
      <c r="BG50" s="575"/>
      <c r="BH50" s="575"/>
      <c r="BI50" s="575"/>
      <c r="BJ50" s="575"/>
      <c r="BK50" s="575"/>
      <c r="BL50" s="575"/>
      <c r="BM50" s="575"/>
      <c r="BN50" s="575"/>
      <c r="BO50" s="575"/>
      <c r="BP50" s="576"/>
      <c r="BR50" s="19">
        <v>1</v>
      </c>
    </row>
    <row r="51" spans="1:70" x14ac:dyDescent="0.25">
      <c r="A51" s="387">
        <v>34</v>
      </c>
      <c r="B51" s="388" t="s">
        <v>1284</v>
      </c>
      <c r="C51" s="567" t="s">
        <v>337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  <c r="X51" s="568"/>
      <c r="Y51" s="569"/>
      <c r="Z51" s="567">
        <v>1</v>
      </c>
      <c r="AA51" s="568"/>
      <c r="AB51" s="568"/>
      <c r="AC51" s="568"/>
      <c r="AD51" s="568"/>
      <c r="AE51" s="568"/>
      <c r="AF51" s="568"/>
      <c r="AG51" s="568"/>
      <c r="AH51" s="568"/>
      <c r="AI51" s="568"/>
      <c r="AJ51" s="568"/>
      <c r="AK51" s="568"/>
      <c r="AL51" s="568"/>
      <c r="AM51" s="568"/>
      <c r="AN51" s="568"/>
      <c r="AO51" s="568"/>
      <c r="AP51" s="568"/>
      <c r="AQ51" s="574"/>
      <c r="AR51" s="575"/>
      <c r="AS51" s="575"/>
      <c r="AT51" s="575"/>
      <c r="AU51" s="575"/>
      <c r="AV51" s="575"/>
      <c r="AW51" s="575"/>
      <c r="AX51" s="575"/>
      <c r="AY51" s="575"/>
      <c r="AZ51" s="575"/>
      <c r="BA51" s="575"/>
      <c r="BB51" s="575"/>
      <c r="BC51" s="575"/>
      <c r="BD51" s="575"/>
      <c r="BE51" s="575"/>
      <c r="BF51" s="575"/>
      <c r="BG51" s="575"/>
      <c r="BH51" s="575"/>
      <c r="BI51" s="575"/>
      <c r="BJ51" s="575"/>
      <c r="BK51" s="575"/>
      <c r="BL51" s="575"/>
      <c r="BM51" s="575"/>
      <c r="BN51" s="575"/>
      <c r="BO51" s="575"/>
      <c r="BP51" s="576"/>
      <c r="BR51" s="19">
        <v>1</v>
      </c>
    </row>
    <row r="52" spans="1:70" ht="15" customHeight="1" x14ac:dyDescent="0.25">
      <c r="A52" s="387">
        <v>35</v>
      </c>
      <c r="B52" s="388" t="s">
        <v>931</v>
      </c>
      <c r="C52" s="567" t="s">
        <v>1248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  <c r="X52" s="568"/>
      <c r="Y52" s="569"/>
      <c r="Z52" s="567">
        <v>1</v>
      </c>
      <c r="AA52" s="568"/>
      <c r="AB52" s="568"/>
      <c r="AC52" s="568"/>
      <c r="AD52" s="568"/>
      <c r="AE52" s="568"/>
      <c r="AF52" s="568"/>
      <c r="AG52" s="568"/>
      <c r="AH52" s="568"/>
      <c r="AI52" s="568"/>
      <c r="AJ52" s="568"/>
      <c r="AK52" s="568"/>
      <c r="AL52" s="568"/>
      <c r="AM52" s="568"/>
      <c r="AN52" s="568"/>
      <c r="AO52" s="568"/>
      <c r="AP52" s="568"/>
      <c r="AQ52" s="574"/>
      <c r="AR52" s="575"/>
      <c r="AS52" s="575"/>
      <c r="AT52" s="575"/>
      <c r="AU52" s="575"/>
      <c r="AV52" s="575"/>
      <c r="AW52" s="575"/>
      <c r="AX52" s="575"/>
      <c r="AY52" s="575"/>
      <c r="AZ52" s="575"/>
      <c r="BA52" s="575"/>
      <c r="BB52" s="575"/>
      <c r="BC52" s="575"/>
      <c r="BD52" s="575"/>
      <c r="BE52" s="575"/>
      <c r="BF52" s="575"/>
      <c r="BG52" s="575"/>
      <c r="BH52" s="575"/>
      <c r="BI52" s="575"/>
      <c r="BJ52" s="575"/>
      <c r="BK52" s="575"/>
      <c r="BL52" s="575"/>
      <c r="BM52" s="575"/>
      <c r="BN52" s="575"/>
      <c r="BO52" s="575"/>
      <c r="BP52" s="576"/>
      <c r="BR52" s="19">
        <v>1</v>
      </c>
    </row>
    <row r="53" spans="1:70" ht="26.4" x14ac:dyDescent="0.25">
      <c r="A53" s="387">
        <v>36</v>
      </c>
      <c r="B53" s="388" t="s">
        <v>1249</v>
      </c>
      <c r="C53" s="567" t="s">
        <v>935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  <c r="X53" s="568"/>
      <c r="Y53" s="569"/>
      <c r="Z53" s="567">
        <v>1</v>
      </c>
      <c r="AA53" s="568"/>
      <c r="AB53" s="568"/>
      <c r="AC53" s="568"/>
      <c r="AD53" s="568"/>
      <c r="AE53" s="568"/>
      <c r="AF53" s="568"/>
      <c r="AG53" s="568"/>
      <c r="AH53" s="568"/>
      <c r="AI53" s="568"/>
      <c r="AJ53" s="568"/>
      <c r="AK53" s="568"/>
      <c r="AL53" s="568"/>
      <c r="AM53" s="568"/>
      <c r="AN53" s="568"/>
      <c r="AO53" s="568"/>
      <c r="AP53" s="568"/>
      <c r="AQ53" s="574"/>
      <c r="AR53" s="575"/>
      <c r="AS53" s="575"/>
      <c r="AT53" s="575"/>
      <c r="AU53" s="575"/>
      <c r="AV53" s="575"/>
      <c r="AW53" s="575"/>
      <c r="AX53" s="575"/>
      <c r="AY53" s="575"/>
      <c r="AZ53" s="575"/>
      <c r="BA53" s="575"/>
      <c r="BB53" s="575"/>
      <c r="BC53" s="575"/>
      <c r="BD53" s="575"/>
      <c r="BE53" s="575"/>
      <c r="BF53" s="575"/>
      <c r="BG53" s="575"/>
      <c r="BH53" s="575"/>
      <c r="BI53" s="575"/>
      <c r="BJ53" s="575"/>
      <c r="BK53" s="575"/>
      <c r="BL53" s="575"/>
      <c r="BM53" s="575"/>
      <c r="BN53" s="575"/>
      <c r="BO53" s="575"/>
      <c r="BP53" s="576"/>
      <c r="BR53" s="19">
        <v>1</v>
      </c>
    </row>
    <row r="54" spans="1:70" ht="26.4" x14ac:dyDescent="0.25">
      <c r="A54" s="387">
        <v>37</v>
      </c>
      <c r="B54" s="388" t="s">
        <v>936</v>
      </c>
      <c r="C54" s="592" t="s">
        <v>64</v>
      </c>
      <c r="D54" s="593"/>
      <c r="E54" s="593"/>
      <c r="F54" s="593"/>
      <c r="G54" s="593"/>
      <c r="H54" s="593"/>
      <c r="I54" s="593"/>
      <c r="J54" s="593"/>
      <c r="K54" s="593"/>
      <c r="L54" s="593"/>
      <c r="M54" s="593"/>
      <c r="N54" s="593"/>
      <c r="O54" s="593"/>
      <c r="P54" s="593"/>
      <c r="Q54" s="593"/>
      <c r="R54" s="593"/>
      <c r="S54" s="593"/>
      <c r="T54" s="593"/>
      <c r="U54" s="593"/>
      <c r="V54" s="593"/>
      <c r="W54" s="593"/>
      <c r="X54" s="593"/>
      <c r="Y54" s="594"/>
      <c r="Z54" s="567">
        <v>7</v>
      </c>
      <c r="AA54" s="568"/>
      <c r="AB54" s="568"/>
      <c r="AC54" s="568"/>
      <c r="AD54" s="568"/>
      <c r="AE54" s="568"/>
      <c r="AF54" s="568"/>
      <c r="AG54" s="568"/>
      <c r="AH54" s="568"/>
      <c r="AI54" s="568"/>
      <c r="AJ54" s="568"/>
      <c r="AK54" s="568"/>
      <c r="AL54" s="568"/>
      <c r="AM54" s="568"/>
      <c r="AN54" s="568"/>
      <c r="AO54" s="568"/>
      <c r="AP54" s="569"/>
      <c r="AQ54" s="574"/>
      <c r="AR54" s="575"/>
      <c r="AS54" s="575"/>
      <c r="AT54" s="575"/>
      <c r="AU54" s="575"/>
      <c r="AV54" s="575"/>
      <c r="AW54" s="575"/>
      <c r="AX54" s="575"/>
      <c r="AY54" s="575"/>
      <c r="AZ54" s="575"/>
      <c r="BA54" s="575"/>
      <c r="BB54" s="575"/>
      <c r="BC54" s="575"/>
      <c r="BD54" s="575"/>
      <c r="BE54" s="575"/>
      <c r="BF54" s="575"/>
      <c r="BG54" s="575"/>
      <c r="BH54" s="575"/>
      <c r="BI54" s="575"/>
      <c r="BJ54" s="575"/>
      <c r="BK54" s="575"/>
      <c r="BL54" s="575"/>
      <c r="BM54" s="575"/>
      <c r="BN54" s="575"/>
      <c r="BO54" s="575"/>
      <c r="BP54" s="576"/>
      <c r="BR54" s="19">
        <v>1</v>
      </c>
    </row>
    <row r="55" spans="1:70" ht="26.4" x14ac:dyDescent="0.25">
      <c r="A55" s="387">
        <v>38</v>
      </c>
      <c r="B55" s="388" t="s">
        <v>642</v>
      </c>
      <c r="C55" s="567" t="s">
        <v>1228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  <c r="X55" s="568"/>
      <c r="Y55" s="569"/>
      <c r="Z55" s="570">
        <v>5</v>
      </c>
      <c r="AA55" s="571"/>
      <c r="AB55" s="571"/>
      <c r="AC55" s="571"/>
      <c r="AD55" s="571"/>
      <c r="AE55" s="571"/>
      <c r="AF55" s="571"/>
      <c r="AG55" s="571"/>
      <c r="AH55" s="571"/>
      <c r="AI55" s="571"/>
      <c r="AJ55" s="571"/>
      <c r="AK55" s="571"/>
      <c r="AL55" s="571"/>
      <c r="AM55" s="571"/>
      <c r="AN55" s="571"/>
      <c r="AO55" s="571"/>
      <c r="AP55" s="573"/>
      <c r="AQ55" s="574"/>
      <c r="AR55" s="575"/>
      <c r="AS55" s="575"/>
      <c r="AT55" s="575"/>
      <c r="AU55" s="575"/>
      <c r="AV55" s="575"/>
      <c r="AW55" s="575"/>
      <c r="AX55" s="575"/>
      <c r="AY55" s="575"/>
      <c r="AZ55" s="575"/>
      <c r="BA55" s="575"/>
      <c r="BB55" s="575"/>
      <c r="BC55" s="575"/>
      <c r="BD55" s="575"/>
      <c r="BE55" s="575"/>
      <c r="BF55" s="575"/>
      <c r="BG55" s="575"/>
      <c r="BH55" s="575"/>
      <c r="BI55" s="575"/>
      <c r="BJ55" s="575"/>
      <c r="BK55" s="575"/>
      <c r="BL55" s="575"/>
      <c r="BM55" s="575"/>
      <c r="BN55" s="575"/>
      <c r="BO55" s="575"/>
      <c r="BP55" s="576"/>
      <c r="BR55" s="19">
        <v>1</v>
      </c>
    </row>
    <row r="56" spans="1:70" ht="39.6" x14ac:dyDescent="0.25">
      <c r="A56" s="387">
        <v>39</v>
      </c>
      <c r="B56" s="389" t="s">
        <v>937</v>
      </c>
      <c r="C56" s="586" t="s">
        <v>1301</v>
      </c>
      <c r="D56" s="587"/>
      <c r="E56" s="587"/>
      <c r="F56" s="587"/>
      <c r="G56" s="587"/>
      <c r="H56" s="587"/>
      <c r="I56" s="587"/>
      <c r="J56" s="587"/>
      <c r="K56" s="587"/>
      <c r="L56" s="587"/>
      <c r="M56" s="587"/>
      <c r="N56" s="587"/>
      <c r="O56" s="587"/>
      <c r="P56" s="587"/>
      <c r="Q56" s="587"/>
      <c r="R56" s="587"/>
      <c r="S56" s="587"/>
      <c r="T56" s="587"/>
      <c r="U56" s="587"/>
      <c r="V56" s="587"/>
      <c r="W56" s="587"/>
      <c r="X56" s="587"/>
      <c r="Y56" s="588"/>
      <c r="Z56" s="589">
        <v>2</v>
      </c>
      <c r="AA56" s="590"/>
      <c r="AB56" s="590"/>
      <c r="AC56" s="590"/>
      <c r="AD56" s="590"/>
      <c r="AE56" s="590"/>
      <c r="AF56" s="590"/>
      <c r="AG56" s="590"/>
      <c r="AH56" s="590"/>
      <c r="AI56" s="590"/>
      <c r="AJ56" s="590"/>
      <c r="AK56" s="590"/>
      <c r="AL56" s="590"/>
      <c r="AM56" s="590"/>
      <c r="AN56" s="590"/>
      <c r="AO56" s="590"/>
      <c r="AP56" s="591"/>
      <c r="AQ56" s="574"/>
      <c r="AR56" s="575"/>
      <c r="AS56" s="575"/>
      <c r="AT56" s="575"/>
      <c r="AU56" s="575"/>
      <c r="AV56" s="575"/>
      <c r="AW56" s="575"/>
      <c r="AX56" s="575"/>
      <c r="AY56" s="575"/>
      <c r="AZ56" s="575"/>
      <c r="BA56" s="575"/>
      <c r="BB56" s="575"/>
      <c r="BC56" s="575"/>
      <c r="BD56" s="575"/>
      <c r="BE56" s="575"/>
      <c r="BF56" s="575"/>
      <c r="BG56" s="575"/>
      <c r="BH56" s="575"/>
      <c r="BI56" s="575"/>
      <c r="BJ56" s="575"/>
      <c r="BK56" s="575"/>
      <c r="BL56" s="575"/>
      <c r="BM56" s="575"/>
      <c r="BN56" s="575"/>
      <c r="BO56" s="575"/>
      <c r="BP56" s="576"/>
      <c r="BR56" s="19">
        <v>1</v>
      </c>
    </row>
    <row r="57" spans="1:70" ht="75" customHeight="1" x14ac:dyDescent="0.25">
      <c r="A57" s="387">
        <v>40</v>
      </c>
      <c r="B57" s="390" t="s">
        <v>1227</v>
      </c>
      <c r="C57" s="586" t="s">
        <v>1291</v>
      </c>
      <c r="D57" s="587"/>
      <c r="E57" s="587"/>
      <c r="F57" s="587"/>
      <c r="G57" s="587"/>
      <c r="H57" s="587"/>
      <c r="I57" s="587"/>
      <c r="J57" s="587"/>
      <c r="K57" s="587"/>
      <c r="L57" s="587"/>
      <c r="M57" s="587"/>
      <c r="N57" s="587"/>
      <c r="O57" s="587"/>
      <c r="P57" s="587"/>
      <c r="Q57" s="587"/>
      <c r="R57" s="587"/>
      <c r="S57" s="587"/>
      <c r="T57" s="587"/>
      <c r="U57" s="587"/>
      <c r="V57" s="587"/>
      <c r="W57" s="587"/>
      <c r="X57" s="587"/>
      <c r="Y57" s="588"/>
      <c r="Z57" s="589" t="s">
        <v>478</v>
      </c>
      <c r="AA57" s="590"/>
      <c r="AB57" s="590"/>
      <c r="AC57" s="590"/>
      <c r="AD57" s="590"/>
      <c r="AE57" s="590"/>
      <c r="AF57" s="590"/>
      <c r="AG57" s="590"/>
      <c r="AH57" s="590"/>
      <c r="AI57" s="590"/>
      <c r="AJ57" s="590"/>
      <c r="AK57" s="590"/>
      <c r="AL57" s="590"/>
      <c r="AM57" s="590"/>
      <c r="AN57" s="590"/>
      <c r="AO57" s="590"/>
      <c r="AP57" s="591"/>
      <c r="AQ57" s="589"/>
      <c r="AR57" s="590"/>
      <c r="AS57" s="590"/>
      <c r="AT57" s="590"/>
      <c r="AU57" s="590"/>
      <c r="AV57" s="590"/>
      <c r="AW57" s="590"/>
      <c r="AX57" s="590"/>
      <c r="AY57" s="590"/>
      <c r="AZ57" s="590"/>
      <c r="BA57" s="590"/>
      <c r="BB57" s="590"/>
      <c r="BC57" s="590"/>
      <c r="BD57" s="590"/>
      <c r="BE57" s="590"/>
      <c r="BF57" s="590"/>
      <c r="BG57" s="590"/>
      <c r="BH57" s="590"/>
      <c r="BI57" s="590"/>
      <c r="BJ57" s="590"/>
      <c r="BK57" s="590"/>
      <c r="BL57" s="590"/>
      <c r="BM57" s="590"/>
      <c r="BN57" s="590"/>
      <c r="BO57" s="590"/>
      <c r="BP57" s="591"/>
      <c r="BR57" s="19">
        <v>1</v>
      </c>
    </row>
    <row r="58" spans="1:70" ht="26.4" x14ac:dyDescent="0.25">
      <c r="A58" s="387">
        <v>41</v>
      </c>
      <c r="B58" s="388" t="s">
        <v>938</v>
      </c>
      <c r="C58" s="570" t="s">
        <v>65</v>
      </c>
      <c r="D58" s="571"/>
      <c r="E58" s="571"/>
      <c r="F58" s="571"/>
      <c r="G58" s="571"/>
      <c r="H58" s="571"/>
      <c r="I58" s="571"/>
      <c r="J58" s="571"/>
      <c r="K58" s="571"/>
      <c r="L58" s="571"/>
      <c r="M58" s="571"/>
      <c r="N58" s="571"/>
      <c r="O58" s="571"/>
      <c r="P58" s="571"/>
      <c r="Q58" s="571"/>
      <c r="R58" s="571"/>
      <c r="S58" s="571"/>
      <c r="T58" s="571"/>
      <c r="U58" s="571"/>
      <c r="V58" s="571"/>
      <c r="W58" s="571"/>
      <c r="X58" s="571"/>
      <c r="Y58" s="573"/>
      <c r="Z58" s="570" t="s">
        <v>478</v>
      </c>
      <c r="AA58" s="571"/>
      <c r="AB58" s="571"/>
      <c r="AC58" s="571"/>
      <c r="AD58" s="571"/>
      <c r="AE58" s="571"/>
      <c r="AF58" s="571"/>
      <c r="AG58" s="571"/>
      <c r="AH58" s="571"/>
      <c r="AI58" s="571"/>
      <c r="AJ58" s="571"/>
      <c r="AK58" s="571"/>
      <c r="AL58" s="571"/>
      <c r="AM58" s="571"/>
      <c r="AN58" s="571"/>
      <c r="AO58" s="571"/>
      <c r="AP58" s="573"/>
      <c r="AQ58" s="589"/>
      <c r="AR58" s="590"/>
      <c r="AS58" s="590"/>
      <c r="AT58" s="590"/>
      <c r="AU58" s="590"/>
      <c r="AV58" s="590"/>
      <c r="AW58" s="590"/>
      <c r="AX58" s="590"/>
      <c r="AY58" s="590"/>
      <c r="AZ58" s="590"/>
      <c r="BA58" s="590"/>
      <c r="BB58" s="590"/>
      <c r="BC58" s="590"/>
      <c r="BD58" s="590"/>
      <c r="BE58" s="590"/>
      <c r="BF58" s="590"/>
      <c r="BG58" s="590"/>
      <c r="BH58" s="590"/>
      <c r="BI58" s="590"/>
      <c r="BJ58" s="590"/>
      <c r="BK58" s="590"/>
      <c r="BL58" s="590"/>
      <c r="BM58" s="590"/>
      <c r="BN58" s="590"/>
      <c r="BO58" s="590"/>
      <c r="BP58" s="591"/>
      <c r="BR58" s="19">
        <v>1</v>
      </c>
    </row>
    <row r="59" spans="1:70" x14ac:dyDescent="0.25">
      <c r="A59" s="387">
        <v>42</v>
      </c>
      <c r="B59" s="388" t="s">
        <v>939</v>
      </c>
      <c r="C59" s="570" t="s">
        <v>337</v>
      </c>
      <c r="D59" s="571"/>
      <c r="E59" s="571"/>
      <c r="F59" s="571"/>
      <c r="G59" s="571"/>
      <c r="H59" s="571"/>
      <c r="I59" s="571"/>
      <c r="J59" s="571"/>
      <c r="K59" s="571"/>
      <c r="L59" s="571"/>
      <c r="M59" s="571"/>
      <c r="N59" s="571"/>
      <c r="O59" s="571"/>
      <c r="P59" s="571"/>
      <c r="Q59" s="571"/>
      <c r="R59" s="571"/>
      <c r="S59" s="571"/>
      <c r="T59" s="571"/>
      <c r="U59" s="571"/>
      <c r="V59" s="571"/>
      <c r="W59" s="571"/>
      <c r="X59" s="571"/>
      <c r="Y59" s="573"/>
      <c r="Z59" s="570" t="s">
        <v>940</v>
      </c>
      <c r="AA59" s="571"/>
      <c r="AB59" s="571"/>
      <c r="AC59" s="571"/>
      <c r="AD59" s="571"/>
      <c r="AE59" s="571"/>
      <c r="AF59" s="571"/>
      <c r="AG59" s="571"/>
      <c r="AH59" s="571"/>
      <c r="AI59" s="571"/>
      <c r="AJ59" s="571"/>
      <c r="AK59" s="571"/>
      <c r="AL59" s="571"/>
      <c r="AM59" s="571"/>
      <c r="AN59" s="571"/>
      <c r="AO59" s="571"/>
      <c r="AP59" s="571"/>
      <c r="AQ59" s="589"/>
      <c r="AR59" s="590"/>
      <c r="AS59" s="590"/>
      <c r="AT59" s="590"/>
      <c r="AU59" s="590"/>
      <c r="AV59" s="590"/>
      <c r="AW59" s="590"/>
      <c r="AX59" s="590"/>
      <c r="AY59" s="590"/>
      <c r="AZ59" s="590"/>
      <c r="BA59" s="590"/>
      <c r="BB59" s="590"/>
      <c r="BC59" s="590"/>
      <c r="BD59" s="590"/>
      <c r="BE59" s="590"/>
      <c r="BF59" s="590"/>
      <c r="BG59" s="590"/>
      <c r="BH59" s="590"/>
      <c r="BI59" s="590"/>
      <c r="BJ59" s="590"/>
      <c r="BK59" s="590"/>
      <c r="BL59" s="590"/>
      <c r="BM59" s="590"/>
      <c r="BN59" s="590"/>
      <c r="BO59" s="590"/>
      <c r="BP59" s="591"/>
      <c r="BR59" s="19">
        <v>1</v>
      </c>
    </row>
    <row r="60" spans="1:70" x14ac:dyDescent="0.25">
      <c r="A60" s="387">
        <v>43</v>
      </c>
      <c r="B60" s="388" t="s">
        <v>941</v>
      </c>
      <c r="C60" s="570" t="s">
        <v>337</v>
      </c>
      <c r="D60" s="571"/>
      <c r="E60" s="571"/>
      <c r="F60" s="571"/>
      <c r="G60" s="571"/>
      <c r="H60" s="571"/>
      <c r="I60" s="571"/>
      <c r="J60" s="571"/>
      <c r="K60" s="571"/>
      <c r="L60" s="571"/>
      <c r="M60" s="571"/>
      <c r="N60" s="571"/>
      <c r="O60" s="571"/>
      <c r="P60" s="571"/>
      <c r="Q60" s="571"/>
      <c r="R60" s="571"/>
      <c r="S60" s="571"/>
      <c r="T60" s="571"/>
      <c r="U60" s="571"/>
      <c r="V60" s="571"/>
      <c r="W60" s="571"/>
      <c r="X60" s="571"/>
      <c r="Y60" s="573"/>
      <c r="Z60" s="570" t="s">
        <v>940</v>
      </c>
      <c r="AA60" s="571"/>
      <c r="AB60" s="571"/>
      <c r="AC60" s="571"/>
      <c r="AD60" s="571"/>
      <c r="AE60" s="571"/>
      <c r="AF60" s="571"/>
      <c r="AG60" s="571"/>
      <c r="AH60" s="571"/>
      <c r="AI60" s="571"/>
      <c r="AJ60" s="571"/>
      <c r="AK60" s="571"/>
      <c r="AL60" s="571"/>
      <c r="AM60" s="571"/>
      <c r="AN60" s="571"/>
      <c r="AO60" s="571"/>
      <c r="AP60" s="571"/>
      <c r="AQ60" s="589"/>
      <c r="AR60" s="590"/>
      <c r="AS60" s="590"/>
      <c r="AT60" s="590"/>
      <c r="AU60" s="590"/>
      <c r="AV60" s="590"/>
      <c r="AW60" s="590"/>
      <c r="AX60" s="590"/>
      <c r="AY60" s="590"/>
      <c r="AZ60" s="590"/>
      <c r="BA60" s="590"/>
      <c r="BB60" s="590"/>
      <c r="BC60" s="590"/>
      <c r="BD60" s="590"/>
      <c r="BE60" s="590"/>
      <c r="BF60" s="590"/>
      <c r="BG60" s="590"/>
      <c r="BH60" s="590"/>
      <c r="BI60" s="590"/>
      <c r="BJ60" s="590"/>
      <c r="BK60" s="590"/>
      <c r="BL60" s="590"/>
      <c r="BM60" s="590"/>
      <c r="BN60" s="590"/>
      <c r="BO60" s="590"/>
      <c r="BP60" s="591"/>
      <c r="BR60" s="19">
        <v>1</v>
      </c>
    </row>
    <row r="61" spans="1:70" ht="39.6" x14ac:dyDescent="0.25">
      <c r="A61" s="387">
        <v>44</v>
      </c>
      <c r="B61" s="388" t="s">
        <v>942</v>
      </c>
      <c r="C61" s="570" t="s">
        <v>337</v>
      </c>
      <c r="D61" s="571"/>
      <c r="E61" s="571"/>
      <c r="F61" s="571"/>
      <c r="G61" s="571"/>
      <c r="H61" s="571"/>
      <c r="I61" s="571"/>
      <c r="J61" s="571"/>
      <c r="K61" s="571"/>
      <c r="L61" s="571"/>
      <c r="M61" s="571"/>
      <c r="N61" s="571"/>
      <c r="O61" s="571"/>
      <c r="P61" s="571"/>
      <c r="Q61" s="571"/>
      <c r="R61" s="571"/>
      <c r="S61" s="571"/>
      <c r="T61" s="571"/>
      <c r="U61" s="571"/>
      <c r="V61" s="571"/>
      <c r="W61" s="571"/>
      <c r="X61" s="571"/>
      <c r="Y61" s="573"/>
      <c r="Z61" s="570" t="s">
        <v>940</v>
      </c>
      <c r="AA61" s="571"/>
      <c r="AB61" s="571"/>
      <c r="AC61" s="571"/>
      <c r="AD61" s="571"/>
      <c r="AE61" s="571"/>
      <c r="AF61" s="571"/>
      <c r="AG61" s="571"/>
      <c r="AH61" s="571"/>
      <c r="AI61" s="571"/>
      <c r="AJ61" s="571"/>
      <c r="AK61" s="571"/>
      <c r="AL61" s="571"/>
      <c r="AM61" s="571"/>
      <c r="AN61" s="571"/>
      <c r="AO61" s="571"/>
      <c r="AP61" s="571"/>
      <c r="AQ61" s="589"/>
      <c r="AR61" s="590"/>
      <c r="AS61" s="590"/>
      <c r="AT61" s="590"/>
      <c r="AU61" s="590"/>
      <c r="AV61" s="590"/>
      <c r="AW61" s="590"/>
      <c r="AX61" s="590"/>
      <c r="AY61" s="590"/>
      <c r="AZ61" s="590"/>
      <c r="BA61" s="590"/>
      <c r="BB61" s="590"/>
      <c r="BC61" s="590"/>
      <c r="BD61" s="590"/>
      <c r="BE61" s="590"/>
      <c r="BF61" s="590"/>
      <c r="BG61" s="590"/>
      <c r="BH61" s="590"/>
      <c r="BI61" s="590"/>
      <c r="BJ61" s="590"/>
      <c r="BK61" s="590"/>
      <c r="BL61" s="590"/>
      <c r="BM61" s="590"/>
      <c r="BN61" s="590"/>
      <c r="BO61" s="590"/>
      <c r="BP61" s="591"/>
      <c r="BR61" s="19">
        <v>1</v>
      </c>
    </row>
    <row r="62" spans="1:70" ht="15" customHeight="1" x14ac:dyDescent="0.25">
      <c r="A62" s="387">
        <v>45</v>
      </c>
      <c r="B62" s="388" t="s">
        <v>943</v>
      </c>
      <c r="C62" s="570"/>
      <c r="D62" s="571"/>
      <c r="E62" s="571"/>
      <c r="F62" s="571"/>
      <c r="G62" s="571"/>
      <c r="H62" s="571"/>
      <c r="I62" s="571"/>
      <c r="J62" s="571"/>
      <c r="K62" s="571"/>
      <c r="L62" s="571"/>
      <c r="M62" s="571"/>
      <c r="N62" s="571"/>
      <c r="O62" s="571"/>
      <c r="P62" s="571"/>
      <c r="Q62" s="571"/>
      <c r="R62" s="571"/>
      <c r="S62" s="571"/>
      <c r="T62" s="571"/>
      <c r="U62" s="571"/>
      <c r="V62" s="571"/>
      <c r="W62" s="571"/>
      <c r="X62" s="571"/>
      <c r="Y62" s="573"/>
      <c r="Z62" s="570" t="s">
        <v>478</v>
      </c>
      <c r="AA62" s="571"/>
      <c r="AB62" s="571"/>
      <c r="AC62" s="571"/>
      <c r="AD62" s="571"/>
      <c r="AE62" s="571"/>
      <c r="AF62" s="571"/>
      <c r="AG62" s="571"/>
      <c r="AH62" s="571"/>
      <c r="AI62" s="571"/>
      <c r="AJ62" s="571"/>
      <c r="AK62" s="571"/>
      <c r="AL62" s="571"/>
      <c r="AM62" s="571"/>
      <c r="AN62" s="571"/>
      <c r="AO62" s="571"/>
      <c r="AP62" s="571"/>
      <c r="AQ62" s="589"/>
      <c r="AR62" s="590"/>
      <c r="AS62" s="590"/>
      <c r="AT62" s="590"/>
      <c r="AU62" s="590"/>
      <c r="AV62" s="590"/>
      <c r="AW62" s="590"/>
      <c r="AX62" s="590"/>
      <c r="AY62" s="590"/>
      <c r="AZ62" s="590"/>
      <c r="BA62" s="590"/>
      <c r="BB62" s="590"/>
      <c r="BC62" s="590"/>
      <c r="BD62" s="590"/>
      <c r="BE62" s="590"/>
      <c r="BF62" s="590"/>
      <c r="BG62" s="590"/>
      <c r="BH62" s="590"/>
      <c r="BI62" s="590"/>
      <c r="BJ62" s="590"/>
      <c r="BK62" s="590"/>
      <c r="BL62" s="590"/>
      <c r="BM62" s="590"/>
      <c r="BN62" s="590"/>
      <c r="BO62" s="590"/>
      <c r="BP62" s="591"/>
      <c r="BR62" s="19">
        <v>1</v>
      </c>
    </row>
    <row r="63" spans="1:70" ht="15" hidden="1" customHeight="1" x14ac:dyDescent="0.25">
      <c r="A63" s="387">
        <v>46</v>
      </c>
      <c r="B63" s="388" t="s">
        <v>943</v>
      </c>
      <c r="C63" s="570" t="s">
        <v>932</v>
      </c>
      <c r="D63" s="571"/>
      <c r="E63" s="571"/>
      <c r="F63" s="571"/>
      <c r="G63" s="571"/>
      <c r="H63" s="571"/>
      <c r="I63" s="571"/>
      <c r="J63" s="571"/>
      <c r="K63" s="571"/>
      <c r="L63" s="571"/>
      <c r="M63" s="571"/>
      <c r="N63" s="571"/>
      <c r="O63" s="571"/>
      <c r="P63" s="571"/>
      <c r="Q63" s="571"/>
      <c r="R63" s="571"/>
      <c r="S63" s="571"/>
      <c r="T63" s="571"/>
      <c r="U63" s="571"/>
      <c r="V63" s="571"/>
      <c r="W63" s="571"/>
      <c r="X63" s="571"/>
      <c r="Y63" s="573"/>
      <c r="Z63" s="570">
        <v>1</v>
      </c>
      <c r="AA63" s="571"/>
      <c r="AB63" s="571"/>
      <c r="AC63" s="571"/>
      <c r="AD63" s="571"/>
      <c r="AE63" s="571"/>
      <c r="AF63" s="571"/>
      <c r="AG63" s="571"/>
      <c r="AH63" s="571"/>
      <c r="AI63" s="571"/>
      <c r="AJ63" s="571"/>
      <c r="AK63" s="571"/>
      <c r="AL63" s="571"/>
      <c r="AM63" s="571"/>
      <c r="AN63" s="571"/>
      <c r="AO63" s="571"/>
      <c r="AP63" s="571"/>
      <c r="AQ63" s="589"/>
      <c r="AR63" s="590"/>
      <c r="AS63" s="590"/>
      <c r="AT63" s="590"/>
      <c r="AU63" s="590"/>
      <c r="AV63" s="590"/>
      <c r="AW63" s="590"/>
      <c r="AX63" s="590"/>
      <c r="AY63" s="590"/>
      <c r="AZ63" s="590"/>
      <c r="BA63" s="590"/>
      <c r="BB63" s="590"/>
      <c r="BC63" s="590"/>
      <c r="BD63" s="590"/>
      <c r="BE63" s="590"/>
      <c r="BF63" s="590"/>
      <c r="BG63" s="590"/>
      <c r="BH63" s="590"/>
      <c r="BI63" s="590"/>
      <c r="BJ63" s="590"/>
      <c r="BK63" s="590"/>
      <c r="BL63" s="590"/>
      <c r="BM63" s="590"/>
      <c r="BN63" s="590"/>
      <c r="BO63" s="590"/>
      <c r="BP63" s="591"/>
      <c r="BR63" s="19">
        <v>1</v>
      </c>
    </row>
    <row r="64" spans="1:70" ht="15" hidden="1" customHeight="1" x14ac:dyDescent="0.25">
      <c r="A64" s="387">
        <v>47</v>
      </c>
      <c r="B64" s="388" t="s">
        <v>943</v>
      </c>
      <c r="C64" s="570" t="s">
        <v>944</v>
      </c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1"/>
      <c r="T64" s="571"/>
      <c r="U64" s="571"/>
      <c r="V64" s="571"/>
      <c r="W64" s="571"/>
      <c r="X64" s="571"/>
      <c r="Y64" s="573"/>
      <c r="Z64" s="570">
        <v>1</v>
      </c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1"/>
      <c r="AL64" s="571"/>
      <c r="AM64" s="571"/>
      <c r="AN64" s="571"/>
      <c r="AO64" s="571"/>
      <c r="AP64" s="571"/>
      <c r="AQ64" s="589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0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1"/>
      <c r="BR64" s="19">
        <v>1</v>
      </c>
    </row>
    <row r="65" spans="1:70" ht="15" hidden="1" customHeight="1" x14ac:dyDescent="0.25">
      <c r="A65" s="387">
        <v>48</v>
      </c>
      <c r="B65" s="388" t="s">
        <v>943</v>
      </c>
      <c r="C65" s="570" t="s">
        <v>945</v>
      </c>
      <c r="D65" s="571"/>
      <c r="E65" s="571"/>
      <c r="F65" s="571"/>
      <c r="G65" s="571"/>
      <c r="H65" s="571"/>
      <c r="I65" s="571"/>
      <c r="J65" s="571"/>
      <c r="K65" s="571"/>
      <c r="L65" s="571"/>
      <c r="M65" s="571"/>
      <c r="N65" s="571"/>
      <c r="O65" s="571"/>
      <c r="P65" s="571"/>
      <c r="Q65" s="571"/>
      <c r="R65" s="571"/>
      <c r="S65" s="571"/>
      <c r="T65" s="571"/>
      <c r="U65" s="571"/>
      <c r="V65" s="571"/>
      <c r="W65" s="571"/>
      <c r="X65" s="571"/>
      <c r="Y65" s="573"/>
      <c r="Z65" s="570">
        <v>1</v>
      </c>
      <c r="AA65" s="571"/>
      <c r="AB65" s="571"/>
      <c r="AC65" s="571"/>
      <c r="AD65" s="571"/>
      <c r="AE65" s="571"/>
      <c r="AF65" s="571"/>
      <c r="AG65" s="571"/>
      <c r="AH65" s="571"/>
      <c r="AI65" s="571"/>
      <c r="AJ65" s="571"/>
      <c r="AK65" s="571"/>
      <c r="AL65" s="571"/>
      <c r="AM65" s="571"/>
      <c r="AN65" s="571"/>
      <c r="AO65" s="571"/>
      <c r="AP65" s="571"/>
      <c r="AQ65" s="589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90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1"/>
      <c r="BR65" s="19">
        <v>1</v>
      </c>
    </row>
    <row r="66" spans="1:70" ht="15" hidden="1" customHeight="1" x14ac:dyDescent="0.25">
      <c r="A66" s="387">
        <v>49</v>
      </c>
      <c r="B66" s="388" t="s">
        <v>943</v>
      </c>
      <c r="C66" s="570" t="s">
        <v>946</v>
      </c>
      <c r="D66" s="571"/>
      <c r="E66" s="571"/>
      <c r="F66" s="571"/>
      <c r="G66" s="571"/>
      <c r="H66" s="571"/>
      <c r="I66" s="571"/>
      <c r="J66" s="571"/>
      <c r="K66" s="571"/>
      <c r="L66" s="571"/>
      <c r="M66" s="571"/>
      <c r="N66" s="571"/>
      <c r="O66" s="571"/>
      <c r="P66" s="571"/>
      <c r="Q66" s="571"/>
      <c r="R66" s="571"/>
      <c r="S66" s="571"/>
      <c r="T66" s="571"/>
      <c r="U66" s="571"/>
      <c r="V66" s="571"/>
      <c r="W66" s="571"/>
      <c r="X66" s="571"/>
      <c r="Y66" s="573"/>
      <c r="Z66" s="570">
        <v>1</v>
      </c>
      <c r="AA66" s="571"/>
      <c r="AB66" s="571"/>
      <c r="AC66" s="571"/>
      <c r="AD66" s="571"/>
      <c r="AE66" s="571"/>
      <c r="AF66" s="571"/>
      <c r="AG66" s="571"/>
      <c r="AH66" s="571"/>
      <c r="AI66" s="571"/>
      <c r="AJ66" s="571"/>
      <c r="AK66" s="571"/>
      <c r="AL66" s="571"/>
      <c r="AM66" s="571"/>
      <c r="AN66" s="571"/>
      <c r="AO66" s="571"/>
      <c r="AP66" s="571"/>
      <c r="AQ66" s="589"/>
      <c r="AR66" s="590"/>
      <c r="AS66" s="590"/>
      <c r="AT66" s="590"/>
      <c r="AU66" s="590"/>
      <c r="AV66" s="590"/>
      <c r="AW66" s="590"/>
      <c r="AX66" s="590"/>
      <c r="AY66" s="590"/>
      <c r="AZ66" s="590"/>
      <c r="BA66" s="590"/>
      <c r="BB66" s="590"/>
      <c r="BC66" s="590"/>
      <c r="BD66" s="590"/>
      <c r="BE66" s="590"/>
      <c r="BF66" s="590"/>
      <c r="BG66" s="590"/>
      <c r="BH66" s="590"/>
      <c r="BI66" s="590"/>
      <c r="BJ66" s="590"/>
      <c r="BK66" s="590"/>
      <c r="BL66" s="590"/>
      <c r="BM66" s="590"/>
      <c r="BN66" s="590"/>
      <c r="BO66" s="590"/>
      <c r="BP66" s="591"/>
      <c r="BR66" s="19">
        <v>1</v>
      </c>
    </row>
    <row r="67" spans="1:70" ht="15" hidden="1" customHeight="1" x14ac:dyDescent="0.25">
      <c r="A67" s="387">
        <v>50</v>
      </c>
      <c r="B67" s="388" t="s">
        <v>943</v>
      </c>
      <c r="C67" s="570" t="s">
        <v>947</v>
      </c>
      <c r="D67" s="571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X67" s="571"/>
      <c r="Y67" s="573"/>
      <c r="Z67" s="570">
        <v>1</v>
      </c>
      <c r="AA67" s="571"/>
      <c r="AB67" s="571"/>
      <c r="AC67" s="571"/>
      <c r="AD67" s="571"/>
      <c r="AE67" s="571"/>
      <c r="AF67" s="571"/>
      <c r="AG67" s="571"/>
      <c r="AH67" s="571"/>
      <c r="AI67" s="571"/>
      <c r="AJ67" s="571"/>
      <c r="AK67" s="571"/>
      <c r="AL67" s="571"/>
      <c r="AM67" s="571"/>
      <c r="AN67" s="571"/>
      <c r="AO67" s="571"/>
      <c r="AP67" s="571"/>
      <c r="AQ67" s="589"/>
      <c r="AR67" s="590"/>
      <c r="AS67" s="590"/>
      <c r="AT67" s="590"/>
      <c r="AU67" s="590"/>
      <c r="AV67" s="590"/>
      <c r="AW67" s="590"/>
      <c r="AX67" s="590"/>
      <c r="AY67" s="590"/>
      <c r="AZ67" s="590"/>
      <c r="BA67" s="590"/>
      <c r="BB67" s="590"/>
      <c r="BC67" s="590"/>
      <c r="BD67" s="590"/>
      <c r="BE67" s="590"/>
      <c r="BF67" s="590"/>
      <c r="BG67" s="590"/>
      <c r="BH67" s="590"/>
      <c r="BI67" s="590"/>
      <c r="BJ67" s="590"/>
      <c r="BK67" s="590"/>
      <c r="BL67" s="590"/>
      <c r="BM67" s="590"/>
      <c r="BN67" s="590"/>
      <c r="BO67" s="590"/>
      <c r="BP67" s="591"/>
      <c r="BR67" s="19">
        <v>1</v>
      </c>
    </row>
    <row r="68" spans="1:70" ht="30" customHeight="1" x14ac:dyDescent="0.25">
      <c r="A68" s="387">
        <v>51</v>
      </c>
      <c r="B68" s="388" t="s">
        <v>948</v>
      </c>
      <c r="C68" s="570" t="s">
        <v>337</v>
      </c>
      <c r="D68" s="571"/>
      <c r="E68" s="571"/>
      <c r="F68" s="571"/>
      <c r="G68" s="571"/>
      <c r="H68" s="571"/>
      <c r="I68" s="571"/>
      <c r="J68" s="571"/>
      <c r="K68" s="571"/>
      <c r="L68" s="571"/>
      <c r="M68" s="571"/>
      <c r="N68" s="571"/>
      <c r="O68" s="571"/>
      <c r="P68" s="571"/>
      <c r="Q68" s="571"/>
      <c r="R68" s="571"/>
      <c r="S68" s="571"/>
      <c r="T68" s="571"/>
      <c r="U68" s="571"/>
      <c r="V68" s="571"/>
      <c r="W68" s="571"/>
      <c r="X68" s="571"/>
      <c r="Y68" s="573"/>
      <c r="Z68" s="570" t="s">
        <v>940</v>
      </c>
      <c r="AA68" s="571"/>
      <c r="AB68" s="571"/>
      <c r="AC68" s="571"/>
      <c r="AD68" s="571"/>
      <c r="AE68" s="571"/>
      <c r="AF68" s="571"/>
      <c r="AG68" s="571"/>
      <c r="AH68" s="571"/>
      <c r="AI68" s="571"/>
      <c r="AJ68" s="571"/>
      <c r="AK68" s="571"/>
      <c r="AL68" s="571"/>
      <c r="AM68" s="571"/>
      <c r="AN68" s="571"/>
      <c r="AO68" s="571"/>
      <c r="AP68" s="571"/>
      <c r="AQ68" s="589"/>
      <c r="AR68" s="590"/>
      <c r="AS68" s="590"/>
      <c r="AT68" s="590"/>
      <c r="AU68" s="590"/>
      <c r="AV68" s="590"/>
      <c r="AW68" s="590"/>
      <c r="AX68" s="590"/>
      <c r="AY68" s="590"/>
      <c r="AZ68" s="590"/>
      <c r="BA68" s="590"/>
      <c r="BB68" s="590"/>
      <c r="BC68" s="590"/>
      <c r="BD68" s="590"/>
      <c r="BE68" s="590"/>
      <c r="BF68" s="590"/>
      <c r="BG68" s="590"/>
      <c r="BH68" s="590"/>
      <c r="BI68" s="590"/>
      <c r="BJ68" s="590"/>
      <c r="BK68" s="590"/>
      <c r="BL68" s="590"/>
      <c r="BM68" s="590"/>
      <c r="BN68" s="590"/>
      <c r="BO68" s="590"/>
      <c r="BP68" s="591"/>
      <c r="BR68" s="19">
        <v>1</v>
      </c>
    </row>
    <row r="69" spans="1:70" ht="69.900000000000006" customHeight="1" x14ac:dyDescent="0.25">
      <c r="A69" s="595" t="s">
        <v>482</v>
      </c>
      <c r="B69" s="595"/>
      <c r="C69" s="391"/>
      <c r="D69" s="596" t="str">
        <f>ПОДПИСИ!B12</f>
        <v>Начальник участка ООО «Электромонтаж-110»</v>
      </c>
      <c r="E69" s="596"/>
      <c r="F69" s="596"/>
      <c r="G69" s="596"/>
      <c r="H69" s="596"/>
      <c r="I69" s="596"/>
      <c r="J69" s="596"/>
      <c r="K69" s="596"/>
      <c r="L69" s="596"/>
      <c r="M69" s="596"/>
      <c r="N69" s="596"/>
      <c r="O69" s="596"/>
      <c r="P69" s="596"/>
      <c r="Q69" s="596"/>
      <c r="R69" s="596"/>
      <c r="S69" s="596"/>
      <c r="T69" s="596"/>
      <c r="U69" s="596"/>
      <c r="V69" s="596"/>
      <c r="W69" s="596"/>
      <c r="X69" s="596"/>
      <c r="Y69" s="596"/>
      <c r="AC69" s="597"/>
      <c r="AD69" s="597"/>
      <c r="AE69" s="597"/>
      <c r="AF69" s="597"/>
      <c r="AG69" s="597"/>
      <c r="AH69" s="597"/>
      <c r="AI69" s="597"/>
      <c r="AJ69" s="597"/>
      <c r="AK69" s="597"/>
      <c r="AL69" s="597"/>
      <c r="AM69" s="597"/>
      <c r="AN69" s="597"/>
      <c r="AO69" s="597"/>
      <c r="AP69" s="597"/>
      <c r="AQ69" s="597"/>
      <c r="AR69" s="597"/>
      <c r="AS69" s="597"/>
      <c r="AT69" s="597"/>
      <c r="AW69" s="598" t="str">
        <f>ПОДПИСИ!E12</f>
        <v>А.В. Курбатов</v>
      </c>
      <c r="AX69" s="598"/>
      <c r="AY69" s="598"/>
      <c r="AZ69" s="598"/>
      <c r="BA69" s="598"/>
      <c r="BB69" s="598"/>
      <c r="BC69" s="598"/>
      <c r="BD69" s="598"/>
      <c r="BE69" s="598"/>
      <c r="BF69" s="598"/>
      <c r="BG69" s="598"/>
      <c r="BH69" s="598"/>
      <c r="BI69" s="598"/>
      <c r="BJ69" s="598"/>
      <c r="BK69" s="598"/>
      <c r="BL69" s="598"/>
      <c r="BM69" s="598"/>
      <c r="BN69" s="598"/>
      <c r="BO69" s="598"/>
      <c r="BP69" s="598"/>
    </row>
    <row r="70" spans="1:70" s="224" customFormat="1" ht="15" customHeight="1" x14ac:dyDescent="0.2">
      <c r="A70" s="392"/>
      <c r="C70" s="393"/>
      <c r="D70" s="599" t="s">
        <v>48</v>
      </c>
      <c r="E70" s="599"/>
      <c r="F70" s="599"/>
      <c r="G70" s="599"/>
      <c r="H70" s="599"/>
      <c r="I70" s="599"/>
      <c r="J70" s="599"/>
      <c r="K70" s="599"/>
      <c r="L70" s="599"/>
      <c r="M70" s="599"/>
      <c r="N70" s="599"/>
      <c r="O70" s="599"/>
      <c r="P70" s="599"/>
      <c r="Q70" s="599"/>
      <c r="R70" s="599"/>
      <c r="S70" s="599"/>
      <c r="T70" s="599"/>
      <c r="U70" s="599"/>
      <c r="V70" s="599"/>
      <c r="W70" s="599"/>
      <c r="X70" s="599"/>
      <c r="Y70" s="599"/>
      <c r="Z70" s="226"/>
      <c r="AA70" s="226"/>
      <c r="AB70" s="226"/>
      <c r="AC70" s="600" t="s">
        <v>49</v>
      </c>
      <c r="AD70" s="600"/>
      <c r="AE70" s="600"/>
      <c r="AF70" s="600"/>
      <c r="AG70" s="600"/>
      <c r="AH70" s="600"/>
      <c r="AI70" s="600"/>
      <c r="AJ70" s="600"/>
      <c r="AK70" s="600"/>
      <c r="AL70" s="600"/>
      <c r="AM70" s="600"/>
      <c r="AN70" s="600"/>
      <c r="AO70" s="600"/>
      <c r="AP70" s="600"/>
      <c r="AQ70" s="600"/>
      <c r="AR70" s="600"/>
      <c r="AS70" s="600"/>
      <c r="AT70" s="600"/>
      <c r="AU70" s="226"/>
      <c r="AV70" s="226"/>
      <c r="AW70" s="599" t="s">
        <v>50</v>
      </c>
      <c r="AX70" s="599"/>
      <c r="AY70" s="599"/>
      <c r="AZ70" s="599"/>
      <c r="BA70" s="599"/>
      <c r="BB70" s="599"/>
      <c r="BC70" s="599"/>
      <c r="BD70" s="599"/>
      <c r="BE70" s="599"/>
      <c r="BF70" s="599"/>
      <c r="BG70" s="599"/>
      <c r="BH70" s="599"/>
      <c r="BI70" s="599"/>
      <c r="BJ70" s="599"/>
      <c r="BK70" s="599"/>
      <c r="BL70" s="599"/>
      <c r="BM70" s="599"/>
      <c r="BN70" s="599"/>
      <c r="BO70" s="599"/>
      <c r="BP70" s="599"/>
    </row>
  </sheetData>
  <autoFilter ref="A9:BP9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190">
    <mergeCell ref="AQ48:BP48"/>
    <mergeCell ref="C46:Y46"/>
    <mergeCell ref="Z46:AP46"/>
    <mergeCell ref="AQ46:BP46"/>
    <mergeCell ref="C44:Y44"/>
    <mergeCell ref="Z44:AP44"/>
    <mergeCell ref="AQ44:BP44"/>
    <mergeCell ref="D70:Y70"/>
    <mergeCell ref="AC70:AT70"/>
    <mergeCell ref="AW70:BP70"/>
    <mergeCell ref="C66:Y66"/>
    <mergeCell ref="Z66:AP66"/>
    <mergeCell ref="AQ66:BP66"/>
    <mergeCell ref="C67:Y67"/>
    <mergeCell ref="Z67:AP67"/>
    <mergeCell ref="AQ67:BP67"/>
    <mergeCell ref="C64:Y64"/>
    <mergeCell ref="Z64:AP64"/>
    <mergeCell ref="AQ64:BP64"/>
    <mergeCell ref="C65:Y65"/>
    <mergeCell ref="Z65:AP65"/>
    <mergeCell ref="AQ65:BP65"/>
    <mergeCell ref="C62:Y62"/>
    <mergeCell ref="Z62:AP62"/>
    <mergeCell ref="A69:B69"/>
    <mergeCell ref="D69:Y69"/>
    <mergeCell ref="AC69:AT69"/>
    <mergeCell ref="AW69:BP69"/>
    <mergeCell ref="C18:Y18"/>
    <mergeCell ref="Z18:AP18"/>
    <mergeCell ref="AQ18:BP18"/>
    <mergeCell ref="C19:Y19"/>
    <mergeCell ref="Z19:AP19"/>
    <mergeCell ref="AQ19:BP19"/>
    <mergeCell ref="C53:Y53"/>
    <mergeCell ref="Z53:AP53"/>
    <mergeCell ref="AQ53:BP53"/>
    <mergeCell ref="C47:Y47"/>
    <mergeCell ref="Z47:AP47"/>
    <mergeCell ref="AQ47:BP47"/>
    <mergeCell ref="C49:Y49"/>
    <mergeCell ref="Z49:AP49"/>
    <mergeCell ref="AQ49:BP49"/>
    <mergeCell ref="C48:Y48"/>
    <mergeCell ref="Z48:AP48"/>
    <mergeCell ref="C68:Y68"/>
    <mergeCell ref="Z68:AP68"/>
    <mergeCell ref="AQ68:BP68"/>
    <mergeCell ref="AQ62:BP62"/>
    <mergeCell ref="C63:Y63"/>
    <mergeCell ref="Z63:AP63"/>
    <mergeCell ref="AQ63:BP63"/>
    <mergeCell ref="C60:Y60"/>
    <mergeCell ref="Z60:AP60"/>
    <mergeCell ref="AQ60:BP60"/>
    <mergeCell ref="C61:Y61"/>
    <mergeCell ref="Z61:AP61"/>
    <mergeCell ref="AQ61:BP61"/>
    <mergeCell ref="C59:Y59"/>
    <mergeCell ref="Z59:AP59"/>
    <mergeCell ref="AQ59:BP59"/>
    <mergeCell ref="C58:Y58"/>
    <mergeCell ref="Z58:AP58"/>
    <mergeCell ref="AQ58:BP58"/>
    <mergeCell ref="C57:Y57"/>
    <mergeCell ref="Z57:AP57"/>
    <mergeCell ref="AQ57:BP57"/>
    <mergeCell ref="C55:Y55"/>
    <mergeCell ref="Z55:AP55"/>
    <mergeCell ref="AQ55:BP55"/>
    <mergeCell ref="C56:Y56"/>
    <mergeCell ref="Z56:AP56"/>
    <mergeCell ref="AQ56:BP56"/>
    <mergeCell ref="C54:Y54"/>
    <mergeCell ref="Z54:AP54"/>
    <mergeCell ref="AQ54:BP54"/>
    <mergeCell ref="C50:Y50"/>
    <mergeCell ref="Z50:AP50"/>
    <mergeCell ref="AQ50:BP50"/>
    <mergeCell ref="C52:Y52"/>
    <mergeCell ref="Z52:AP52"/>
    <mergeCell ref="AQ52:BP52"/>
    <mergeCell ref="C51:Y51"/>
    <mergeCell ref="Z51:AP51"/>
    <mergeCell ref="AQ51:BP51"/>
    <mergeCell ref="C45:Y45"/>
    <mergeCell ref="Z45:AP45"/>
    <mergeCell ref="AQ45:BP45"/>
    <mergeCell ref="C38:Y38"/>
    <mergeCell ref="Z38:AP38"/>
    <mergeCell ref="AQ38:BP38"/>
    <mergeCell ref="C41:Y41"/>
    <mergeCell ref="Z41:AP41"/>
    <mergeCell ref="AQ41:BP41"/>
    <mergeCell ref="C40:Y40"/>
    <mergeCell ref="Z40:AP40"/>
    <mergeCell ref="AQ40:BP40"/>
    <mergeCell ref="C42:Y42"/>
    <mergeCell ref="Z42:AP42"/>
    <mergeCell ref="AQ42:BP42"/>
    <mergeCell ref="C43:Y43"/>
    <mergeCell ref="Z43:AP43"/>
    <mergeCell ref="AQ43:BP43"/>
    <mergeCell ref="C33:Y33"/>
    <mergeCell ref="Z33:AP33"/>
    <mergeCell ref="AQ33:BP33"/>
    <mergeCell ref="C35:Y35"/>
    <mergeCell ref="Z35:AP35"/>
    <mergeCell ref="AQ35:BP35"/>
    <mergeCell ref="C34:Y34"/>
    <mergeCell ref="Z34:AP34"/>
    <mergeCell ref="AQ34:BP34"/>
    <mergeCell ref="C36:Y36"/>
    <mergeCell ref="Z36:AP36"/>
    <mergeCell ref="AQ36:BP36"/>
    <mergeCell ref="C37:Y37"/>
    <mergeCell ref="Z37:AP37"/>
    <mergeCell ref="AQ37:BP37"/>
    <mergeCell ref="C39:Y39"/>
    <mergeCell ref="Z39:AP39"/>
    <mergeCell ref="AQ39:BP39"/>
    <mergeCell ref="C32:Y32"/>
    <mergeCell ref="Z32:AP32"/>
    <mergeCell ref="AQ32:BP32"/>
    <mergeCell ref="C30:Y30"/>
    <mergeCell ref="Z30:AP30"/>
    <mergeCell ref="AQ30:BP30"/>
    <mergeCell ref="C31:Y31"/>
    <mergeCell ref="Z31:AP31"/>
    <mergeCell ref="AQ31:BP31"/>
    <mergeCell ref="C26:Y26"/>
    <mergeCell ref="Z26:AP26"/>
    <mergeCell ref="AQ26:BP26"/>
    <mergeCell ref="C29:Y29"/>
    <mergeCell ref="Z29:AP29"/>
    <mergeCell ref="AQ29:BP29"/>
    <mergeCell ref="C24:Y24"/>
    <mergeCell ref="Z24:AP24"/>
    <mergeCell ref="AQ24:BP24"/>
    <mergeCell ref="C25:Y25"/>
    <mergeCell ref="Z25:AP25"/>
    <mergeCell ref="AQ25:BP25"/>
    <mergeCell ref="C27:Y27"/>
    <mergeCell ref="C28:Y28"/>
    <mergeCell ref="Z27:AP27"/>
    <mergeCell ref="AQ27:BP27"/>
    <mergeCell ref="Z28:AP28"/>
    <mergeCell ref="AQ28:BP28"/>
    <mergeCell ref="C22:Y22"/>
    <mergeCell ref="Z22:AP22"/>
    <mergeCell ref="AQ22:BP22"/>
    <mergeCell ref="C23:Y23"/>
    <mergeCell ref="Z23:AP23"/>
    <mergeCell ref="AQ23:BP23"/>
    <mergeCell ref="C20:Y20"/>
    <mergeCell ref="Z20:AP20"/>
    <mergeCell ref="AQ20:BP20"/>
    <mergeCell ref="C21:Y21"/>
    <mergeCell ref="Z21:AP21"/>
    <mergeCell ref="AQ21:BP21"/>
    <mergeCell ref="C16:Y16"/>
    <mergeCell ref="Z16:AP16"/>
    <mergeCell ref="AQ16:BP16"/>
    <mergeCell ref="C17:Y17"/>
    <mergeCell ref="Z17:AP17"/>
    <mergeCell ref="AQ17:BP17"/>
    <mergeCell ref="C14:Y14"/>
    <mergeCell ref="Z14:AP14"/>
    <mergeCell ref="AQ14:BP14"/>
    <mergeCell ref="C15:Y15"/>
    <mergeCell ref="Z15:AP15"/>
    <mergeCell ref="AQ15:BP15"/>
    <mergeCell ref="C12:Y12"/>
    <mergeCell ref="Z12:AP12"/>
    <mergeCell ref="AQ12:BP12"/>
    <mergeCell ref="C13:Y13"/>
    <mergeCell ref="Z13:AP13"/>
    <mergeCell ref="AQ13:BP13"/>
    <mergeCell ref="C11:Y11"/>
    <mergeCell ref="Z11:AP11"/>
    <mergeCell ref="AQ11:BP1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</mergeCells>
  <conditionalFormatting sqref="AA4">
    <cfRule type="cellIs" dxfId="102" priority="1" operator="equal">
      <formula>0</formula>
    </cfRule>
  </conditionalFormatting>
  <printOptions horizontalCentered="1"/>
  <pageMargins left="0.78740157480314965" right="0.39370078740157483" top="0.55118110236220474" bottom="0.43307086614173229" header="0" footer="0"/>
  <pageSetup paperSize="9" scale="81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pageSetUpPr fitToPage="1"/>
  </sheetPr>
  <dimension ref="A1:DH78"/>
  <sheetViews>
    <sheetView tabSelected="1" view="pageBreakPreview" zoomScaleNormal="85" zoomScaleSheetLayoutView="100" workbookViewId="0">
      <pane ySplit="2" topLeftCell="A18" activePane="bottomLeft" state="frozen"/>
      <selection activeCell="BD9" sqref="BD9:DB9"/>
      <selection pane="bottomLeft" activeCell="A41" sqref="A41:DB4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AO2" s="613"/>
      <c r="AP2" s="613"/>
      <c r="AQ2" s="613"/>
      <c r="AR2" s="613"/>
      <c r="AS2" s="613"/>
      <c r="AT2" s="19"/>
      <c r="AU2" s="19"/>
      <c r="AV2" s="19"/>
      <c r="AW2" s="19"/>
      <c r="AX2" s="19"/>
      <c r="AY2" s="19"/>
      <c r="AZ2" s="19"/>
      <c r="BA2" s="19"/>
      <c r="BB2" s="598" t="str">
        <f>ФОРМА!G2</f>
        <v>Санкт-Петербург</v>
      </c>
      <c r="BC2" s="598"/>
      <c r="BD2" s="598"/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H2" s="142"/>
    </row>
    <row r="3" spans="1:112" s="2" customFormat="1" ht="12" customHeight="1" outlineLevel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AO3" s="612"/>
      <c r="AP3" s="612"/>
      <c r="AQ3" s="612"/>
      <c r="AR3" s="612"/>
      <c r="AS3" s="612"/>
      <c r="AT3" s="21"/>
      <c r="AU3" s="21"/>
      <c r="AV3" s="21"/>
      <c r="AW3" s="21"/>
      <c r="AX3" s="21"/>
      <c r="AY3" s="21"/>
      <c r="AZ3" s="21"/>
      <c r="BA3" s="21"/>
      <c r="BB3" s="612" t="s">
        <v>0</v>
      </c>
      <c r="BC3" s="612"/>
      <c r="BD3" s="612"/>
      <c r="BE3" s="612"/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H3" s="143"/>
    </row>
    <row r="4" spans="1:112" outlineLevel="1" x14ac:dyDescent="0.3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19"/>
      <c r="AU4" s="19"/>
      <c r="AV4" s="19"/>
      <c r="AW4" s="19"/>
      <c r="AX4" s="19"/>
      <c r="AY4" s="19"/>
      <c r="AZ4" s="19"/>
      <c r="BA4" s="19"/>
      <c r="BB4" s="614" t="str">
        <f>ФОРМА!B2</f>
        <v>ПАО "Россети Ленэнерго"</v>
      </c>
      <c r="BC4" s="614"/>
      <c r="BD4" s="614"/>
      <c r="BE4" s="614"/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H4" s="144" t="str">
        <f>BB4</f>
        <v>ПАО "Россети Ленэнерго"</v>
      </c>
    </row>
    <row r="5" spans="1:112" ht="15" customHeight="1" outlineLevel="1" x14ac:dyDescent="0.3">
      <c r="A5" s="612" t="s">
        <v>44</v>
      </c>
      <c r="B5" s="612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2"/>
      <c r="T5" s="612"/>
      <c r="U5" s="612"/>
      <c r="V5" s="612"/>
      <c r="W5" s="612"/>
      <c r="X5" s="612"/>
      <c r="Y5" s="612"/>
      <c r="Z5" s="612"/>
      <c r="AA5" s="612"/>
      <c r="AB5" s="612"/>
      <c r="AC5" s="612"/>
      <c r="AD5" s="612"/>
      <c r="AE5" s="612"/>
      <c r="AF5" s="612"/>
      <c r="AG5" s="612"/>
      <c r="AH5" s="612"/>
      <c r="AI5" s="612"/>
      <c r="AJ5" s="612"/>
      <c r="AK5" s="612"/>
      <c r="AL5" s="612"/>
      <c r="AM5" s="612"/>
      <c r="AN5" s="612"/>
      <c r="AO5" s="612"/>
      <c r="AP5" s="612"/>
      <c r="AQ5" s="612"/>
      <c r="AR5" s="612"/>
      <c r="AS5" s="612"/>
      <c r="AT5" s="21"/>
      <c r="AU5" s="21"/>
      <c r="AV5" s="21"/>
      <c r="AW5" s="21"/>
      <c r="AX5" s="21"/>
      <c r="AY5" s="21"/>
      <c r="AZ5" s="21"/>
      <c r="BA5" s="21"/>
      <c r="BB5" s="612" t="s">
        <v>2</v>
      </c>
      <c r="BC5" s="612"/>
      <c r="BD5" s="612"/>
      <c r="BE5" s="612"/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28.4" customHeight="1" outlineLevel="1" x14ac:dyDescent="0.3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615"/>
      <c r="AP6" s="615"/>
      <c r="AQ6" s="615"/>
      <c r="AR6" s="615"/>
      <c r="AS6" s="615"/>
      <c r="AT6" s="21"/>
      <c r="AU6" s="21"/>
      <c r="AV6" s="21"/>
      <c r="AW6" s="21"/>
      <c r="AX6" s="21"/>
      <c r="AY6" s="21"/>
      <c r="AZ6" s="21"/>
      <c r="BA6" s="21"/>
      <c r="BB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C6" s="614"/>
      <c r="BD6" s="614"/>
      <c r="BE6" s="614"/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outlineLevel="1" x14ac:dyDescent="0.3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21"/>
      <c r="AU7" s="21"/>
      <c r="AV7" s="21"/>
      <c r="AW7" s="21"/>
      <c r="AX7" s="21"/>
      <c r="AY7" s="21"/>
      <c r="AZ7" s="21"/>
      <c r="BA7" s="21"/>
      <c r="BB7" s="612" t="s">
        <v>38</v>
      </c>
      <c r="BC7" s="612"/>
      <c r="BD7" s="612"/>
      <c r="BE7" s="612"/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143"/>
    </row>
    <row r="8" spans="1:112" outlineLevel="1" x14ac:dyDescent="0.3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19"/>
      <c r="AU8" s="19"/>
      <c r="AV8" s="19"/>
      <c r="AW8" s="19"/>
      <c r="AX8" s="19"/>
      <c r="AY8" s="19"/>
      <c r="AZ8" s="19"/>
      <c r="BA8" s="19"/>
      <c r="BB8" s="577">
        <f>ФОРМА!B13</f>
        <v>45576</v>
      </c>
      <c r="BC8" s="577"/>
      <c r="BD8" s="577"/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14"/>
      <c r="DH8" s="145"/>
    </row>
    <row r="9" spans="1:112" outlineLevel="1" x14ac:dyDescent="0.3">
      <c r="A9" s="612" t="s">
        <v>1</v>
      </c>
      <c r="B9" s="612"/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21"/>
      <c r="AU9" s="21"/>
      <c r="AV9" s="21"/>
      <c r="AW9" s="21"/>
      <c r="AX9" s="21"/>
      <c r="AY9" s="21"/>
      <c r="AZ9" s="21"/>
      <c r="BA9" s="21"/>
      <c r="BB9" s="612" t="s">
        <v>3</v>
      </c>
      <c r="BC9" s="612"/>
      <c r="BD9" s="612"/>
      <c r="BE9" s="612"/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J9" s="612"/>
      <c r="CK9" s="612"/>
      <c r="CL9" s="612"/>
      <c r="CM9" s="612"/>
      <c r="CN9" s="612"/>
      <c r="CO9" s="612"/>
      <c r="CP9" s="612"/>
      <c r="CQ9" s="612"/>
      <c r="CR9" s="612"/>
      <c r="CS9" s="612"/>
      <c r="CT9" s="612"/>
      <c r="CU9" s="612"/>
      <c r="CV9" s="612"/>
      <c r="CW9" s="612"/>
      <c r="CX9" s="612"/>
      <c r="CY9" s="612"/>
      <c r="CZ9" s="612"/>
      <c r="DA9" s="612"/>
      <c r="DB9" s="612"/>
      <c r="DH9" s="146"/>
    </row>
    <row r="10" spans="1:112" ht="42" customHeight="1" x14ac:dyDescent="0.3">
      <c r="A10" s="579" t="s">
        <v>485</v>
      </c>
      <c r="B10" s="580"/>
      <c r="C10" s="580"/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  <c r="X10" s="580"/>
      <c r="Y10" s="580"/>
      <c r="Z10" s="580"/>
      <c r="AA10" s="580"/>
      <c r="AB10" s="580"/>
      <c r="AC10" s="580"/>
      <c r="AD10" s="580"/>
      <c r="AE10" s="580"/>
      <c r="AF10" s="580"/>
      <c r="AG10" s="580"/>
      <c r="AH10" s="580"/>
      <c r="AI10" s="580"/>
      <c r="AJ10" s="580"/>
      <c r="AK10" s="580"/>
      <c r="AL10" s="580"/>
      <c r="AM10" s="580"/>
      <c r="AN10" s="580"/>
      <c r="AO10" s="580"/>
      <c r="AP10" s="580"/>
      <c r="AQ10" s="580"/>
      <c r="AR10" s="580"/>
      <c r="AS10" s="580"/>
      <c r="AT10" s="580"/>
      <c r="AU10" s="580"/>
      <c r="AV10" s="580"/>
      <c r="AW10" s="580"/>
      <c r="AX10" s="580"/>
      <c r="AY10" s="580"/>
      <c r="AZ10" s="580"/>
      <c r="BA10" s="580"/>
      <c r="BB10" s="580"/>
      <c r="BC10" s="580"/>
      <c r="BD10" s="580"/>
      <c r="BE10" s="580"/>
      <c r="BF10" s="580"/>
      <c r="BG10" s="580"/>
      <c r="BH10" s="580"/>
      <c r="BI10" s="580"/>
      <c r="BJ10" s="580"/>
      <c r="BK10" s="580"/>
      <c r="BL10" s="580"/>
      <c r="BM10" s="580"/>
      <c r="BN10" s="580"/>
      <c r="BO10" s="580"/>
      <c r="BP10" s="580"/>
      <c r="BQ10" s="580"/>
      <c r="BR10" s="580"/>
      <c r="BS10" s="580"/>
      <c r="BT10" s="580"/>
      <c r="BU10" s="580"/>
      <c r="BV10" s="580"/>
      <c r="BW10" s="580"/>
      <c r="BX10" s="580"/>
      <c r="BY10" s="580"/>
      <c r="BZ10" s="580"/>
      <c r="CA10" s="580"/>
      <c r="CB10" s="580"/>
      <c r="CC10" s="580"/>
      <c r="CD10" s="580"/>
      <c r="CE10" s="580"/>
      <c r="CF10" s="580"/>
      <c r="CG10" s="580"/>
      <c r="CH10" s="580"/>
      <c r="CI10" s="580"/>
      <c r="CJ10" s="580"/>
      <c r="CK10" s="580"/>
      <c r="CL10" s="580"/>
      <c r="CM10" s="580"/>
      <c r="CN10" s="580"/>
      <c r="CO10" s="580"/>
      <c r="CP10" s="580"/>
      <c r="CQ10" s="580"/>
      <c r="CR10" s="580"/>
      <c r="CS10" s="580"/>
      <c r="CT10" s="580"/>
      <c r="CU10" s="580"/>
      <c r="CV10" s="580"/>
      <c r="CW10" s="580"/>
      <c r="CX10" s="580"/>
      <c r="CY10" s="580"/>
      <c r="CZ10" s="580"/>
      <c r="DA10" s="580"/>
      <c r="DB10" s="580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604" t="str">
        <f>ПОДПИСИ!B4</f>
        <v>Начальник Всеволожского РЭС филиала ПАО "Россети Ленэнерго" "СЭС"</v>
      </c>
      <c r="AE12" s="604"/>
      <c r="AF12" s="604"/>
      <c r="AG12" s="604"/>
      <c r="AH12" s="604"/>
      <c r="AI12" s="604"/>
      <c r="AJ12" s="604"/>
      <c r="AK12" s="604"/>
      <c r="AL12" s="604"/>
      <c r="AM12" s="604"/>
      <c r="AN12" s="604"/>
      <c r="AO12" s="604"/>
      <c r="AP12" s="604"/>
      <c r="AQ12" s="604"/>
      <c r="AR12" s="604"/>
      <c r="AS12" s="604"/>
      <c r="AT12" s="604"/>
      <c r="AU12" s="604"/>
      <c r="AV12" s="604"/>
      <c r="AW12" s="604"/>
      <c r="AX12" s="604"/>
      <c r="AY12" s="604"/>
      <c r="AZ12" s="604"/>
      <c r="BA12" s="604"/>
      <c r="BB12" s="604"/>
      <c r="BC12" s="604"/>
      <c r="BD12" s="604"/>
      <c r="BE12" s="604"/>
      <c r="BF12" s="604"/>
      <c r="BG12" s="604"/>
      <c r="BH12" s="604"/>
      <c r="BI12" s="604"/>
      <c r="BJ12" s="604"/>
      <c r="BK12" s="604"/>
      <c r="BL12" s="604"/>
      <c r="BM12" s="604"/>
      <c r="BN12" s="604"/>
      <c r="BO12" s="604"/>
      <c r="BP12" s="604"/>
      <c r="BQ12" s="604"/>
      <c r="BR12" s="604"/>
      <c r="BS12" s="604"/>
      <c r="BT12" s="604"/>
      <c r="BU12" s="604"/>
      <c r="BV12" s="604"/>
      <c r="BW12" s="604"/>
      <c r="BX12" s="604"/>
      <c r="BY12" s="604"/>
      <c r="BZ12" s="604"/>
      <c r="CA12" s="604"/>
      <c r="CB12" s="604"/>
      <c r="CC12" s="604"/>
      <c r="CD12" s="604"/>
      <c r="CE12" s="604"/>
      <c r="CF12" s="604"/>
      <c r="CG12" s="604"/>
      <c r="CH12" s="604"/>
      <c r="CI12" s="604"/>
      <c r="CJ12" s="604"/>
      <c r="CK12" s="604"/>
      <c r="CL12" s="604"/>
      <c r="CM12" s="604"/>
      <c r="CN12" s="604"/>
      <c r="CO12" s="604"/>
      <c r="CP12" s="604"/>
      <c r="CQ12" s="604"/>
      <c r="CR12" s="604"/>
      <c r="CS12" s="604"/>
      <c r="CT12" s="604"/>
      <c r="CU12" s="604"/>
      <c r="CV12" s="604"/>
      <c r="CW12" s="604"/>
      <c r="CX12" s="604"/>
      <c r="CY12" s="604"/>
      <c r="CZ12" s="604"/>
      <c r="DA12" s="604"/>
      <c r="DB12" s="604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578" t="s">
        <v>5</v>
      </c>
      <c r="AE13" s="578"/>
      <c r="AF13" s="578"/>
      <c r="AG13" s="578"/>
      <c r="AH13" s="578"/>
      <c r="AI13" s="578"/>
      <c r="AJ13" s="578"/>
      <c r="AK13" s="578"/>
      <c r="AL13" s="578"/>
      <c r="AM13" s="578"/>
      <c r="AN13" s="578"/>
      <c r="AO13" s="578"/>
      <c r="AP13" s="578"/>
      <c r="AQ13" s="578"/>
      <c r="AR13" s="578"/>
      <c r="AS13" s="578"/>
      <c r="AT13" s="578"/>
      <c r="AU13" s="578"/>
      <c r="AV13" s="578"/>
      <c r="AW13" s="578"/>
      <c r="AX13" s="578"/>
      <c r="AY13" s="578"/>
      <c r="AZ13" s="578"/>
      <c r="BA13" s="578"/>
      <c r="BB13" s="578"/>
      <c r="BC13" s="578"/>
      <c r="BD13" s="578"/>
      <c r="BE13" s="578"/>
      <c r="BF13" s="578"/>
      <c r="BG13" s="578"/>
      <c r="BH13" s="578"/>
      <c r="BI13" s="578"/>
      <c r="BJ13" s="578"/>
      <c r="BK13" s="578"/>
      <c r="BL13" s="578"/>
      <c r="BM13" s="578"/>
      <c r="BN13" s="578"/>
      <c r="BO13" s="578"/>
      <c r="BP13" s="578"/>
      <c r="BQ13" s="578"/>
      <c r="BR13" s="578"/>
      <c r="BS13" s="578"/>
      <c r="BT13" s="578"/>
      <c r="BU13" s="578"/>
      <c r="BV13" s="578"/>
      <c r="BW13" s="578"/>
      <c r="BX13" s="578"/>
      <c r="BY13" s="578"/>
      <c r="BZ13" s="578"/>
      <c r="CA13" s="578"/>
      <c r="CB13" s="578"/>
      <c r="CC13" s="578"/>
      <c r="CD13" s="578"/>
      <c r="CE13" s="578"/>
      <c r="CF13" s="578"/>
      <c r="CG13" s="578"/>
      <c r="CH13" s="578"/>
      <c r="CI13" s="578"/>
      <c r="CJ13" s="578"/>
      <c r="CK13" s="578"/>
      <c r="CL13" s="578"/>
      <c r="CM13" s="578"/>
      <c r="CN13" s="578"/>
      <c r="CO13" s="578"/>
      <c r="CP13" s="578"/>
      <c r="CQ13" s="578"/>
      <c r="CR13" s="578"/>
      <c r="CS13" s="578"/>
      <c r="CT13" s="578"/>
      <c r="CU13" s="578"/>
      <c r="CV13" s="578"/>
      <c r="CW13" s="578"/>
      <c r="CX13" s="578"/>
      <c r="CY13" s="578"/>
      <c r="CZ13" s="578"/>
      <c r="DA13" s="578"/>
      <c r="DB13" s="578"/>
    </row>
    <row r="14" spans="1:112" x14ac:dyDescent="0.3">
      <c r="A14" s="601" t="str">
        <f>ПОДПИСИ!C4</f>
        <v xml:space="preserve">Полозов А.А. </v>
      </c>
      <c r="B14" s="601"/>
      <c r="C14" s="601"/>
      <c r="D14" s="601"/>
      <c r="E14" s="601"/>
      <c r="F14" s="601"/>
      <c r="G14" s="601"/>
      <c r="H14" s="601"/>
      <c r="I14" s="601"/>
      <c r="J14" s="601"/>
      <c r="K14" s="601"/>
      <c r="L14" s="601"/>
      <c r="M14" s="601"/>
      <c r="N14" s="601"/>
      <c r="O14" s="601"/>
      <c r="P14" s="601"/>
      <c r="Q14" s="601"/>
      <c r="R14" s="601"/>
      <c r="S14" s="601"/>
      <c r="T14" s="601"/>
      <c r="U14" s="601"/>
      <c r="V14" s="601"/>
      <c r="W14" s="601"/>
      <c r="X14" s="601"/>
      <c r="Y14" s="601"/>
      <c r="Z14" s="601"/>
      <c r="AA14" s="601"/>
      <c r="AB14" s="601"/>
      <c r="AC14" s="601"/>
      <c r="AD14" s="601"/>
      <c r="AE14" s="601"/>
      <c r="AF14" s="601"/>
      <c r="AG14" s="601"/>
      <c r="AH14" s="601"/>
      <c r="AI14" s="601"/>
      <c r="AJ14" s="601"/>
      <c r="AK14" s="601"/>
      <c r="AL14" s="601"/>
      <c r="AM14" s="601"/>
      <c r="AN14" s="601"/>
      <c r="AO14" s="601"/>
      <c r="AP14" s="601"/>
      <c r="AQ14" s="601"/>
      <c r="AR14" s="601"/>
      <c r="AS14" s="601"/>
      <c r="AT14" s="601"/>
      <c r="AU14" s="601"/>
      <c r="AV14" s="601"/>
      <c r="AW14" s="601"/>
      <c r="AX14" s="601"/>
      <c r="AY14" s="601"/>
      <c r="AZ14" s="601"/>
      <c r="BA14" s="601"/>
      <c r="BB14" s="601"/>
      <c r="BC14" s="601"/>
      <c r="BD14" s="601"/>
      <c r="BE14" s="601"/>
      <c r="BF14" s="601"/>
      <c r="BG14" s="601"/>
      <c r="BH14" s="601"/>
      <c r="BI14" s="601"/>
      <c r="BJ14" s="601"/>
      <c r="BK14" s="601"/>
      <c r="BL14" s="601"/>
      <c r="BM14" s="601"/>
      <c r="BN14" s="601"/>
      <c r="BO14" s="601"/>
      <c r="BP14" s="601"/>
      <c r="BQ14" s="601"/>
      <c r="BR14" s="601"/>
      <c r="BS14" s="601"/>
      <c r="BT14" s="601"/>
      <c r="BU14" s="601"/>
      <c r="BV14" s="601"/>
      <c r="BW14" s="601"/>
      <c r="BX14" s="601"/>
      <c r="BY14" s="601"/>
      <c r="BZ14" s="601"/>
      <c r="CA14" s="601"/>
      <c r="CB14" s="601"/>
      <c r="CC14" s="601"/>
      <c r="CD14" s="601"/>
      <c r="CE14" s="601"/>
      <c r="CF14" s="601"/>
      <c r="CG14" s="601"/>
      <c r="CH14" s="601"/>
      <c r="CI14" s="601"/>
      <c r="CJ14" s="601"/>
      <c r="CK14" s="601"/>
      <c r="CL14" s="601"/>
      <c r="CM14" s="601"/>
      <c r="CN14" s="601"/>
      <c r="CO14" s="601"/>
      <c r="CP14" s="601"/>
      <c r="CQ14" s="601"/>
      <c r="CR14" s="601"/>
      <c r="CS14" s="601"/>
      <c r="CT14" s="601"/>
      <c r="CU14" s="601"/>
      <c r="CV14" s="601"/>
      <c r="CW14" s="601"/>
      <c r="CX14" s="601"/>
      <c r="CY14" s="601"/>
      <c r="CZ14" s="601"/>
      <c r="DA14" s="601"/>
      <c r="DB14" s="601"/>
    </row>
    <row r="15" spans="1:112" ht="11.1" customHeight="1" x14ac:dyDescent="0.3">
      <c r="A15" s="578"/>
      <c r="B15" s="578"/>
      <c r="C15" s="578"/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  <c r="X15" s="578"/>
      <c r="Y15" s="578"/>
      <c r="Z15" s="578"/>
      <c r="AA15" s="578"/>
      <c r="AB15" s="578"/>
      <c r="AC15" s="578"/>
      <c r="AD15" s="578"/>
      <c r="AE15" s="578"/>
      <c r="AF15" s="578"/>
      <c r="AG15" s="578"/>
      <c r="AH15" s="578"/>
      <c r="AI15" s="578"/>
      <c r="AJ15" s="578"/>
      <c r="AK15" s="578"/>
      <c r="AL15" s="578"/>
      <c r="AM15" s="578"/>
      <c r="AN15" s="578"/>
      <c r="AO15" s="578"/>
      <c r="AP15" s="578"/>
      <c r="AQ15" s="578"/>
      <c r="AR15" s="578"/>
      <c r="AS15" s="578"/>
      <c r="AT15" s="578"/>
      <c r="AU15" s="578"/>
      <c r="AV15" s="578"/>
      <c r="AW15" s="578"/>
      <c r="AX15" s="578"/>
      <c r="AY15" s="578"/>
      <c r="AZ15" s="578"/>
      <c r="BA15" s="578"/>
      <c r="BB15" s="578"/>
      <c r="BC15" s="578"/>
      <c r="BD15" s="578"/>
      <c r="BE15" s="578"/>
      <c r="BF15" s="578"/>
      <c r="BG15" s="578"/>
      <c r="BH15" s="578"/>
      <c r="BI15" s="578"/>
      <c r="BJ15" s="578"/>
      <c r="BK15" s="578"/>
      <c r="BL15" s="578"/>
      <c r="BM15" s="578"/>
      <c r="BN15" s="578"/>
      <c r="BO15" s="578"/>
      <c r="BP15" s="578"/>
      <c r="BQ15" s="578"/>
      <c r="BR15" s="578"/>
      <c r="BS15" s="578"/>
      <c r="BT15" s="578"/>
      <c r="BU15" s="578"/>
      <c r="BV15" s="578"/>
      <c r="BW15" s="578"/>
      <c r="BX15" s="578"/>
      <c r="BY15" s="578"/>
      <c r="BZ15" s="578"/>
      <c r="CA15" s="578"/>
      <c r="CB15" s="578"/>
      <c r="CC15" s="578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8"/>
      <c r="CU15" s="578"/>
      <c r="CV15" s="578"/>
      <c r="CW15" s="578"/>
      <c r="CX15" s="578"/>
      <c r="CY15" s="578"/>
      <c r="CZ15" s="578"/>
      <c r="DA15" s="578"/>
      <c r="DB15" s="578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604" t="str">
        <f>ПОДПИСИ!B2</f>
        <v>Заместитель генерального директора по капитальному  строительству ООО «Электромонтаж-110»</v>
      </c>
      <c r="AU16" s="604"/>
      <c r="AV16" s="604"/>
      <c r="AW16" s="604"/>
      <c r="AX16" s="604"/>
      <c r="AY16" s="604"/>
      <c r="AZ16" s="604"/>
      <c r="BA16" s="604"/>
      <c r="BB16" s="604"/>
      <c r="BC16" s="604"/>
      <c r="BD16" s="604"/>
      <c r="BE16" s="604"/>
      <c r="BF16" s="604"/>
      <c r="BG16" s="604"/>
      <c r="BH16" s="604"/>
      <c r="BI16" s="604"/>
      <c r="BJ16" s="604"/>
      <c r="BK16" s="604"/>
      <c r="BL16" s="604"/>
      <c r="BM16" s="604"/>
      <c r="BN16" s="604"/>
      <c r="BO16" s="604"/>
      <c r="BP16" s="604"/>
      <c r="BQ16" s="604"/>
      <c r="BR16" s="604"/>
      <c r="BS16" s="604"/>
      <c r="BT16" s="604"/>
      <c r="BU16" s="604"/>
      <c r="BV16" s="604"/>
      <c r="BW16" s="604"/>
      <c r="BX16" s="604"/>
      <c r="BY16" s="604"/>
      <c r="BZ16" s="604"/>
      <c r="CA16" s="604"/>
      <c r="CB16" s="604"/>
      <c r="CC16" s="604"/>
      <c r="CD16" s="604"/>
      <c r="CE16" s="604"/>
      <c r="CF16" s="604"/>
      <c r="CG16" s="604"/>
      <c r="CH16" s="604"/>
      <c r="CI16" s="604"/>
      <c r="CJ16" s="604"/>
      <c r="CK16" s="604"/>
      <c r="CL16" s="604"/>
      <c r="CM16" s="604"/>
      <c r="CN16" s="604"/>
      <c r="CO16" s="604"/>
      <c r="CP16" s="604"/>
      <c r="CQ16" s="604"/>
      <c r="CR16" s="604"/>
      <c r="CS16" s="604"/>
      <c r="CT16" s="604"/>
      <c r="CU16" s="604"/>
      <c r="CV16" s="604"/>
      <c r="CW16" s="604"/>
      <c r="CX16" s="604"/>
      <c r="CY16" s="604"/>
      <c r="CZ16" s="604"/>
      <c r="DA16" s="604"/>
      <c r="DB16" s="604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578" t="s">
        <v>5</v>
      </c>
      <c r="AU17" s="578"/>
      <c r="AV17" s="578"/>
      <c r="AW17" s="578"/>
      <c r="AX17" s="578"/>
      <c r="AY17" s="578"/>
      <c r="AZ17" s="578"/>
      <c r="BA17" s="578"/>
      <c r="BB17" s="578"/>
      <c r="BC17" s="578"/>
      <c r="BD17" s="578"/>
      <c r="BE17" s="578"/>
      <c r="BF17" s="578"/>
      <c r="BG17" s="578"/>
      <c r="BH17" s="578"/>
      <c r="BI17" s="578"/>
      <c r="BJ17" s="578"/>
      <c r="BK17" s="578"/>
      <c r="BL17" s="578"/>
      <c r="BM17" s="578"/>
      <c r="BN17" s="578"/>
      <c r="BO17" s="578"/>
      <c r="BP17" s="578"/>
      <c r="BQ17" s="578"/>
      <c r="BR17" s="578"/>
      <c r="BS17" s="578"/>
      <c r="BT17" s="578"/>
      <c r="BU17" s="578"/>
      <c r="BV17" s="578"/>
      <c r="BW17" s="578"/>
      <c r="BX17" s="578"/>
      <c r="BY17" s="578"/>
      <c r="BZ17" s="578"/>
      <c r="CA17" s="578"/>
      <c r="CB17" s="578"/>
      <c r="CC17" s="578"/>
      <c r="CD17" s="578"/>
      <c r="CE17" s="578"/>
      <c r="CF17" s="578"/>
      <c r="CG17" s="578"/>
      <c r="CH17" s="578"/>
      <c r="CI17" s="578"/>
      <c r="CJ17" s="578"/>
      <c r="CK17" s="578"/>
      <c r="CL17" s="578"/>
      <c r="CM17" s="578"/>
      <c r="CN17" s="578"/>
      <c r="CO17" s="578"/>
      <c r="CP17" s="578"/>
      <c r="CQ17" s="578"/>
      <c r="CR17" s="578"/>
      <c r="CS17" s="578"/>
      <c r="CT17" s="578"/>
      <c r="CU17" s="578"/>
      <c r="CV17" s="578"/>
      <c r="CW17" s="578"/>
      <c r="CX17" s="578"/>
      <c r="CY17" s="578"/>
      <c r="CZ17" s="578"/>
      <c r="DA17" s="578"/>
      <c r="DB17" s="578"/>
    </row>
    <row r="18" spans="1:112" x14ac:dyDescent="0.3">
      <c r="A18" s="601" t="str">
        <f>ПОДПИСИ!C2</f>
        <v>Шлёнский С.В.</v>
      </c>
      <c r="B18" s="601"/>
      <c r="C18" s="601"/>
      <c r="D18" s="601"/>
      <c r="E18" s="601"/>
      <c r="F18" s="601"/>
      <c r="G18" s="601"/>
      <c r="H18" s="601"/>
      <c r="I18" s="601"/>
      <c r="J18" s="601"/>
      <c r="K18" s="601"/>
      <c r="L18" s="601"/>
      <c r="M18" s="601"/>
      <c r="N18" s="601"/>
      <c r="O18" s="601"/>
      <c r="P18" s="601"/>
      <c r="Q18" s="601"/>
      <c r="R18" s="601"/>
      <c r="S18" s="601"/>
      <c r="T18" s="601"/>
      <c r="U18" s="601"/>
      <c r="V18" s="601"/>
      <c r="W18" s="601"/>
      <c r="X18" s="601"/>
      <c r="Y18" s="601"/>
      <c r="Z18" s="601"/>
      <c r="AA18" s="601"/>
      <c r="AB18" s="601"/>
      <c r="AC18" s="601"/>
      <c r="AD18" s="601"/>
      <c r="AE18" s="601"/>
      <c r="AF18" s="601"/>
      <c r="AG18" s="601"/>
      <c r="AH18" s="601"/>
      <c r="AI18" s="601"/>
      <c r="AJ18" s="601"/>
      <c r="AK18" s="601"/>
      <c r="AL18" s="601"/>
      <c r="AM18" s="601"/>
      <c r="AN18" s="601"/>
      <c r="AO18" s="601"/>
      <c r="AP18" s="601"/>
      <c r="AQ18" s="601"/>
      <c r="AR18" s="601"/>
      <c r="AS18" s="601"/>
      <c r="AT18" s="601"/>
      <c r="AU18" s="601"/>
      <c r="AV18" s="601"/>
      <c r="AW18" s="601"/>
      <c r="AX18" s="601"/>
      <c r="AY18" s="601"/>
      <c r="AZ18" s="601"/>
      <c r="BA18" s="601"/>
      <c r="BB18" s="601"/>
      <c r="BC18" s="601"/>
      <c r="BD18" s="601"/>
      <c r="BE18" s="601"/>
      <c r="BF18" s="601"/>
      <c r="BG18" s="601"/>
      <c r="BH18" s="601"/>
      <c r="BI18" s="601"/>
      <c r="BJ18" s="601"/>
      <c r="BK18" s="601"/>
      <c r="BL18" s="601"/>
      <c r="BM18" s="601"/>
      <c r="BN18" s="601"/>
      <c r="BO18" s="601"/>
      <c r="BP18" s="601"/>
      <c r="BQ18" s="601"/>
      <c r="BR18" s="601"/>
      <c r="BS18" s="601"/>
      <c r="BT18" s="601"/>
      <c r="BU18" s="601"/>
      <c r="BV18" s="601"/>
      <c r="BW18" s="601"/>
      <c r="BX18" s="601"/>
      <c r="BY18" s="601"/>
      <c r="BZ18" s="601"/>
      <c r="CA18" s="601"/>
      <c r="CB18" s="601"/>
      <c r="CC18" s="601"/>
      <c r="CD18" s="601"/>
      <c r="CE18" s="601"/>
      <c r="CF18" s="601"/>
      <c r="CG18" s="601"/>
      <c r="CH18" s="601"/>
      <c r="CI18" s="601"/>
      <c r="CJ18" s="601"/>
      <c r="CK18" s="601"/>
      <c r="CL18" s="601"/>
      <c r="CM18" s="601"/>
      <c r="CN18" s="601"/>
      <c r="CO18" s="601"/>
      <c r="CP18" s="601"/>
      <c r="CQ18" s="601"/>
      <c r="CR18" s="601"/>
      <c r="CS18" s="601"/>
      <c r="CT18" s="601"/>
      <c r="CU18" s="601"/>
      <c r="CV18" s="601"/>
      <c r="CW18" s="601"/>
      <c r="CX18" s="601"/>
      <c r="CY18" s="601"/>
      <c r="CZ18" s="601"/>
      <c r="DA18" s="601"/>
      <c r="DB18" s="601"/>
    </row>
    <row r="19" spans="1:112" ht="11.1" customHeight="1" x14ac:dyDescent="0.3">
      <c r="A19" s="578"/>
      <c r="B19" s="578"/>
      <c r="C19" s="578"/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  <c r="AF19" s="578"/>
      <c r="AG19" s="578"/>
      <c r="AH19" s="578"/>
      <c r="AI19" s="578"/>
      <c r="AJ19" s="578"/>
      <c r="AK19" s="578"/>
      <c r="AL19" s="578"/>
      <c r="AM19" s="578"/>
      <c r="AN19" s="578"/>
      <c r="AO19" s="578"/>
      <c r="AP19" s="578"/>
      <c r="AQ19" s="578"/>
      <c r="AR19" s="578"/>
      <c r="AS19" s="578"/>
      <c r="AT19" s="578"/>
      <c r="AU19" s="578"/>
      <c r="AV19" s="578"/>
      <c r="AW19" s="578"/>
      <c r="AX19" s="578"/>
      <c r="AY19" s="578"/>
      <c r="AZ19" s="578"/>
      <c r="BA19" s="578"/>
      <c r="BB19" s="578"/>
      <c r="BC19" s="578"/>
      <c r="BD19" s="578"/>
      <c r="BE19" s="578"/>
      <c r="BF19" s="578"/>
      <c r="BG19" s="578"/>
      <c r="BH19" s="578"/>
      <c r="BI19" s="578"/>
      <c r="BJ19" s="578"/>
      <c r="BK19" s="578"/>
      <c r="BL19" s="578"/>
      <c r="BM19" s="578"/>
      <c r="BN19" s="578"/>
      <c r="BO19" s="578"/>
      <c r="BP19" s="578"/>
      <c r="BQ19" s="578"/>
      <c r="BR19" s="578"/>
      <c r="BS19" s="578"/>
      <c r="BT19" s="578"/>
      <c r="BU19" s="578"/>
      <c r="BV19" s="578"/>
      <c r="BW19" s="578"/>
      <c r="BX19" s="578"/>
      <c r="BY19" s="578"/>
      <c r="BZ19" s="578"/>
      <c r="CA19" s="578"/>
      <c r="CB19" s="578"/>
      <c r="CC19" s="578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8"/>
      <c r="CU19" s="578"/>
      <c r="CV19" s="578"/>
      <c r="CW19" s="578"/>
      <c r="CX19" s="578"/>
      <c r="CY19" s="578"/>
      <c r="CZ19" s="578"/>
      <c r="DA19" s="578"/>
      <c r="DB19" s="578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601" t="str">
        <f>ПОДПИСИ!B12</f>
        <v>Начальник участка ООО «Электромонтаж-110»</v>
      </c>
      <c r="BA20" s="601"/>
      <c r="BB20" s="601"/>
      <c r="BC20" s="601"/>
      <c r="BD20" s="601"/>
      <c r="BE20" s="601"/>
      <c r="BF20" s="601"/>
      <c r="BG20" s="601"/>
      <c r="BH20" s="601"/>
      <c r="BI20" s="601"/>
      <c r="BJ20" s="601"/>
      <c r="BK20" s="601"/>
      <c r="BL20" s="601"/>
      <c r="BM20" s="601"/>
      <c r="BN20" s="601"/>
      <c r="BO20" s="601"/>
      <c r="BP20" s="601"/>
      <c r="BQ20" s="601"/>
      <c r="BR20" s="601"/>
      <c r="BS20" s="601"/>
      <c r="BT20" s="601"/>
      <c r="BU20" s="601"/>
      <c r="BV20" s="601"/>
      <c r="BW20" s="601"/>
      <c r="BX20" s="601"/>
      <c r="BY20" s="601"/>
      <c r="BZ20" s="601"/>
      <c r="CA20" s="601"/>
      <c r="CB20" s="601"/>
      <c r="CC20" s="601"/>
      <c r="CD20" s="601"/>
      <c r="CE20" s="601"/>
      <c r="CF20" s="601"/>
      <c r="CG20" s="601"/>
      <c r="CH20" s="601"/>
      <c r="CI20" s="601"/>
      <c r="CJ20" s="601"/>
      <c r="CK20" s="601"/>
      <c r="CL20" s="601"/>
      <c r="CM20" s="601"/>
      <c r="CN20" s="601"/>
      <c r="CO20" s="601"/>
      <c r="CP20" s="601"/>
      <c r="CQ20" s="601"/>
      <c r="CR20" s="601"/>
      <c r="CS20" s="601"/>
      <c r="CT20" s="601"/>
      <c r="CU20" s="601"/>
      <c r="CV20" s="601"/>
      <c r="CW20" s="601"/>
      <c r="CX20" s="601"/>
      <c r="CY20" s="601"/>
      <c r="CZ20" s="601"/>
      <c r="DA20" s="601"/>
      <c r="DB20" s="601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578" t="s">
        <v>5</v>
      </c>
      <c r="BA21" s="578"/>
      <c r="BB21" s="578"/>
      <c r="BC21" s="578"/>
      <c r="BD21" s="578"/>
      <c r="BE21" s="578"/>
      <c r="BF21" s="578"/>
      <c r="BG21" s="578"/>
      <c r="BH21" s="578"/>
      <c r="BI21" s="578"/>
      <c r="BJ21" s="578"/>
      <c r="BK21" s="578"/>
      <c r="BL21" s="578"/>
      <c r="BM21" s="578"/>
      <c r="BN21" s="578"/>
      <c r="BO21" s="578"/>
      <c r="BP21" s="578"/>
      <c r="BQ21" s="578"/>
      <c r="BR21" s="578"/>
      <c r="BS21" s="578"/>
      <c r="BT21" s="578"/>
      <c r="BU21" s="578"/>
      <c r="BV21" s="578"/>
      <c r="BW21" s="578"/>
      <c r="BX21" s="578"/>
      <c r="BY21" s="578"/>
      <c r="BZ21" s="578"/>
      <c r="CA21" s="578"/>
      <c r="CB21" s="578"/>
      <c r="CC21" s="578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8"/>
      <c r="CU21" s="578"/>
      <c r="CV21" s="578"/>
      <c r="CW21" s="578"/>
      <c r="CX21" s="578"/>
      <c r="CY21" s="578"/>
      <c r="CZ21" s="578"/>
      <c r="DA21" s="578"/>
      <c r="DB21" s="578"/>
    </row>
    <row r="22" spans="1:112" x14ac:dyDescent="0.3">
      <c r="A22" s="601" t="str">
        <f>ПОДПИСИ!C12</f>
        <v>Курбатов А.В.</v>
      </c>
      <c r="B22" s="601"/>
      <c r="C22" s="601"/>
      <c r="D22" s="601"/>
      <c r="E22" s="601"/>
      <c r="F22" s="601"/>
      <c r="G22" s="601"/>
      <c r="H22" s="601"/>
      <c r="I22" s="601"/>
      <c r="J22" s="601"/>
      <c r="K22" s="601"/>
      <c r="L22" s="601"/>
      <c r="M22" s="601"/>
      <c r="N22" s="601"/>
      <c r="O22" s="601"/>
      <c r="P22" s="601"/>
      <c r="Q22" s="601"/>
      <c r="R22" s="601"/>
      <c r="S22" s="601"/>
      <c r="T22" s="601"/>
      <c r="U22" s="601"/>
      <c r="V22" s="601"/>
      <c r="W22" s="601"/>
      <c r="X22" s="601"/>
      <c r="Y22" s="601"/>
      <c r="Z22" s="601"/>
      <c r="AA22" s="601"/>
      <c r="AB22" s="601"/>
      <c r="AC22" s="601"/>
      <c r="AD22" s="601"/>
      <c r="AE22" s="601"/>
      <c r="AF22" s="601"/>
      <c r="AG22" s="601"/>
      <c r="AH22" s="601"/>
      <c r="AI22" s="601"/>
      <c r="AJ22" s="601"/>
      <c r="AK22" s="601"/>
      <c r="AL22" s="601"/>
      <c r="AM22" s="601"/>
      <c r="AN22" s="601"/>
      <c r="AO22" s="601"/>
      <c r="AP22" s="601"/>
      <c r="AQ22" s="601"/>
      <c r="AR22" s="601"/>
      <c r="AS22" s="601"/>
      <c r="AT22" s="601"/>
      <c r="AU22" s="601"/>
      <c r="AV22" s="601"/>
      <c r="AW22" s="601"/>
      <c r="AX22" s="601"/>
      <c r="AY22" s="601"/>
      <c r="AZ22" s="601"/>
      <c r="BA22" s="601"/>
      <c r="BB22" s="601"/>
      <c r="BC22" s="601"/>
      <c r="BD22" s="601"/>
      <c r="BE22" s="601"/>
      <c r="BF22" s="601"/>
      <c r="BG22" s="601"/>
      <c r="BH22" s="601"/>
      <c r="BI22" s="601"/>
      <c r="BJ22" s="601"/>
      <c r="BK22" s="601"/>
      <c r="BL22" s="601"/>
      <c r="BM22" s="601"/>
      <c r="BN22" s="601"/>
      <c r="BO22" s="601"/>
      <c r="BP22" s="601"/>
      <c r="BQ22" s="601"/>
      <c r="BR22" s="601"/>
      <c r="BS22" s="601"/>
      <c r="BT22" s="601"/>
      <c r="BU22" s="601"/>
      <c r="BV22" s="601"/>
      <c r="BW22" s="601"/>
      <c r="BX22" s="601"/>
      <c r="BY22" s="601"/>
      <c r="BZ22" s="601"/>
      <c r="CA22" s="601"/>
      <c r="CB22" s="601"/>
      <c r="CC22" s="601"/>
      <c r="CD22" s="601"/>
      <c r="CE22" s="601"/>
      <c r="CF22" s="601"/>
      <c r="CG22" s="601"/>
      <c r="CH22" s="601"/>
      <c r="CI22" s="601"/>
      <c r="CJ22" s="601"/>
      <c r="CK22" s="601"/>
      <c r="CL22" s="601"/>
      <c r="CM22" s="601"/>
      <c r="CN22" s="601"/>
      <c r="CO22" s="601"/>
      <c r="CP22" s="601"/>
      <c r="CQ22" s="601"/>
      <c r="CR22" s="601"/>
      <c r="CS22" s="601"/>
      <c r="CT22" s="601"/>
      <c r="CU22" s="601"/>
      <c r="CV22" s="601"/>
      <c r="CW22" s="601"/>
      <c r="CX22" s="601"/>
      <c r="CY22" s="601"/>
      <c r="CZ22" s="601"/>
      <c r="DA22" s="601"/>
      <c r="DB22" s="601"/>
    </row>
    <row r="23" spans="1:112" x14ac:dyDescent="0.3">
      <c r="A23" s="578"/>
      <c r="B23" s="578"/>
      <c r="C23" s="578"/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  <c r="X23" s="578"/>
      <c r="Y23" s="578"/>
      <c r="Z23" s="578"/>
      <c r="AA23" s="578"/>
      <c r="AB23" s="578"/>
      <c r="AC23" s="578"/>
      <c r="AD23" s="578"/>
      <c r="AE23" s="578"/>
      <c r="AF23" s="578"/>
      <c r="AG23" s="578"/>
      <c r="AH23" s="578"/>
      <c r="AI23" s="578"/>
      <c r="AJ23" s="578"/>
      <c r="AK23" s="578"/>
      <c r="AL23" s="578"/>
      <c r="AM23" s="578"/>
      <c r="AN23" s="578"/>
      <c r="AO23" s="578"/>
      <c r="AP23" s="578"/>
      <c r="AQ23" s="578"/>
      <c r="AR23" s="578"/>
      <c r="AS23" s="578"/>
      <c r="AT23" s="578"/>
      <c r="AU23" s="578"/>
      <c r="AV23" s="578"/>
      <c r="AW23" s="578"/>
      <c r="AX23" s="578"/>
      <c r="AY23" s="578"/>
      <c r="AZ23" s="578"/>
      <c r="BA23" s="578"/>
      <c r="BB23" s="578"/>
      <c r="BC23" s="578"/>
      <c r="BD23" s="578"/>
      <c r="BE23" s="578"/>
      <c r="BF23" s="578"/>
      <c r="BG23" s="578"/>
      <c r="BH23" s="578"/>
      <c r="BI23" s="578"/>
      <c r="BJ23" s="578"/>
      <c r="BK23" s="578"/>
      <c r="BL23" s="578"/>
      <c r="BM23" s="578"/>
      <c r="BN23" s="578"/>
      <c r="BO23" s="578"/>
      <c r="BP23" s="578"/>
      <c r="BQ23" s="578"/>
      <c r="BR23" s="578"/>
      <c r="BS23" s="578"/>
      <c r="BT23" s="578"/>
      <c r="BU23" s="578"/>
      <c r="BV23" s="578"/>
      <c r="BW23" s="578"/>
      <c r="BX23" s="578"/>
      <c r="BY23" s="578"/>
      <c r="BZ23" s="578"/>
      <c r="CA23" s="578"/>
      <c r="CB23" s="578"/>
      <c r="CC23" s="578"/>
      <c r="CD23" s="578"/>
      <c r="CE23" s="578"/>
      <c r="CF23" s="578"/>
      <c r="CG23" s="578"/>
      <c r="CH23" s="578"/>
      <c r="CI23" s="578"/>
      <c r="CJ23" s="578"/>
      <c r="CK23" s="578"/>
      <c r="CL23" s="578"/>
      <c r="CM23" s="578"/>
      <c r="CN23" s="578"/>
      <c r="CO23" s="578"/>
      <c r="CP23" s="578"/>
      <c r="CQ23" s="578"/>
      <c r="CR23" s="578"/>
      <c r="CS23" s="578"/>
      <c r="CT23" s="578"/>
      <c r="CU23" s="578"/>
      <c r="CV23" s="578"/>
      <c r="CW23" s="578"/>
      <c r="CX23" s="578"/>
      <c r="CY23" s="578"/>
      <c r="CZ23" s="578"/>
      <c r="DA23" s="578"/>
      <c r="DB23" s="578"/>
    </row>
    <row r="24" spans="1:112" x14ac:dyDescent="0.3">
      <c r="A24" s="606" t="s">
        <v>6</v>
      </c>
      <c r="B24" s="606"/>
      <c r="C24" s="606"/>
      <c r="D24" s="606"/>
      <c r="E24" s="606"/>
      <c r="F24" s="606"/>
      <c r="G24" s="606"/>
      <c r="H24" s="606"/>
      <c r="I24" s="606"/>
      <c r="J24" s="606"/>
      <c r="K24" s="606"/>
      <c r="L24" s="606"/>
      <c r="M24" s="606"/>
      <c r="N24" s="606"/>
      <c r="O24" s="606"/>
      <c r="P24" s="606"/>
      <c r="Q24" s="606"/>
      <c r="R24" s="606"/>
      <c r="S24" s="606"/>
      <c r="T24" s="606"/>
      <c r="U24" s="606"/>
      <c r="V24" s="606"/>
      <c r="W24" s="606"/>
      <c r="X24" s="606"/>
      <c r="Y24" s="606"/>
      <c r="Z24" s="606"/>
      <c r="AA24" s="606"/>
      <c r="AB24" s="606"/>
      <c r="AC24" s="606"/>
      <c r="AD24" s="606"/>
      <c r="AE24" s="606"/>
      <c r="AF24" s="606"/>
      <c r="AG24" s="606"/>
      <c r="AH24" s="606"/>
      <c r="AI24" s="606"/>
      <c r="AJ24" s="606"/>
      <c r="AK24" s="606"/>
      <c r="AL24" s="606"/>
      <c r="AM24" s="606"/>
      <c r="AN24" s="606"/>
      <c r="AO24" s="606"/>
      <c r="AP24" s="606"/>
      <c r="AQ24" s="606"/>
      <c r="AR24" s="606"/>
      <c r="AS24" s="606"/>
      <c r="AT24" s="606"/>
      <c r="AU24" s="606"/>
      <c r="AV24" s="606"/>
      <c r="AW24" s="606"/>
      <c r="AX24" s="606"/>
      <c r="AY24" s="606"/>
      <c r="AZ24" s="606"/>
      <c r="BA24" s="606"/>
      <c r="BB24" s="606"/>
      <c r="BC24" s="606"/>
      <c r="BD24" s="606"/>
      <c r="BE24" s="606"/>
      <c r="BF24" s="606"/>
      <c r="BG24" s="606"/>
      <c r="BH24" s="606"/>
      <c r="BI24" s="606"/>
      <c r="BJ24" s="606"/>
      <c r="BK24" s="606"/>
      <c r="BL24" s="606"/>
      <c r="BM24" s="606"/>
      <c r="BN24" s="606"/>
      <c r="BO24" s="606"/>
      <c r="BP24" s="606"/>
      <c r="BQ24" s="606"/>
      <c r="BR24" s="606"/>
      <c r="BS24" s="606"/>
      <c r="BT24" s="606"/>
      <c r="BU24" s="606"/>
      <c r="BV24" s="606"/>
      <c r="BW24" s="606"/>
      <c r="BX24" s="606"/>
      <c r="BY24" s="606"/>
      <c r="BZ24" s="606"/>
      <c r="CA24" s="606"/>
      <c r="CB24" s="606"/>
      <c r="CC24" s="606"/>
      <c r="CD24" s="606"/>
      <c r="CE24" s="606"/>
      <c r="CF24" s="606"/>
      <c r="CG24" s="606"/>
      <c r="CH24" s="606"/>
      <c r="CI24" s="606"/>
      <c r="CJ24" s="606"/>
      <c r="CK24" s="606"/>
      <c r="CL24" s="606"/>
      <c r="CM24" s="606"/>
      <c r="CN24" s="606"/>
      <c r="CO24" s="606"/>
      <c r="CP24" s="606"/>
      <c r="CQ24" s="606"/>
      <c r="CR24" s="606"/>
      <c r="CS24" s="606"/>
      <c r="CT24" s="606"/>
      <c r="CU24" s="606"/>
      <c r="CV24" s="606"/>
      <c r="CW24" s="606"/>
      <c r="CX24" s="606"/>
      <c r="CY24" s="606"/>
      <c r="CZ24" s="606"/>
      <c r="DA24" s="606"/>
      <c r="DB24" s="606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598" t="str">
        <f>ФОРМА!B4</f>
        <v>ООО «Электромонтаж-110»</v>
      </c>
      <c r="S26" s="598"/>
      <c r="T26" s="598"/>
      <c r="U26" s="598"/>
      <c r="V26" s="598"/>
      <c r="W26" s="598"/>
      <c r="X26" s="598"/>
      <c r="Y26" s="598"/>
      <c r="Z26" s="598"/>
      <c r="AA26" s="598"/>
      <c r="AB26" s="598"/>
      <c r="AC26" s="598"/>
      <c r="AD26" s="598"/>
      <c r="AE26" s="598"/>
      <c r="AF26" s="598"/>
      <c r="AG26" s="598"/>
      <c r="AH26" s="598"/>
      <c r="AI26" s="598"/>
      <c r="AJ26" s="598"/>
      <c r="AK26" s="598"/>
      <c r="AL26" s="598"/>
      <c r="AM26" s="598"/>
      <c r="AN26" s="598"/>
      <c r="AO26" s="598"/>
      <c r="AP26" s="598"/>
      <c r="AQ26" s="598"/>
      <c r="AR26" s="598"/>
      <c r="AS26" s="598"/>
      <c r="AT26" s="598"/>
      <c r="AU26" s="598"/>
      <c r="AV26" s="598"/>
      <c r="AW26" s="598"/>
      <c r="AX26" s="598"/>
      <c r="AY26" s="598"/>
      <c r="AZ26" s="598"/>
      <c r="BA26" s="598"/>
      <c r="BB26" s="598"/>
      <c r="BC26" s="598"/>
      <c r="BD26" s="598"/>
      <c r="BE26" s="598"/>
      <c r="BF26" s="598"/>
      <c r="BG26" s="598"/>
      <c r="BH26" s="598"/>
      <c r="BI26" s="598"/>
      <c r="BJ26" s="598"/>
      <c r="BK26" s="598"/>
      <c r="BL26" s="598"/>
      <c r="BM26" s="598"/>
      <c r="BN26" s="598"/>
      <c r="BO26" s="598"/>
      <c r="BP26" s="598"/>
      <c r="BQ26" s="598"/>
      <c r="BR26" s="598"/>
      <c r="BS26" s="598"/>
      <c r="BT26" s="598"/>
      <c r="BU26" s="598"/>
      <c r="BV26" s="598"/>
      <c r="BW26" s="598"/>
      <c r="BX26" s="598"/>
      <c r="BY26" s="598"/>
      <c r="BZ26" s="598"/>
      <c r="CA26" s="598"/>
      <c r="CB26" s="598"/>
      <c r="CC26" s="598"/>
      <c r="CD26" s="598"/>
      <c r="CE26" s="598"/>
      <c r="CF26" s="598"/>
      <c r="CG26" s="598"/>
      <c r="CH26" s="598"/>
      <c r="CI26" s="598"/>
      <c r="CJ26" s="598"/>
      <c r="CK26" s="598"/>
      <c r="CL26" s="598"/>
      <c r="CM26" s="598"/>
      <c r="CN26" s="598"/>
      <c r="CO26" s="598"/>
      <c r="CP26" s="598"/>
      <c r="CQ26" s="598"/>
      <c r="CR26" s="598"/>
      <c r="CS26" s="598"/>
      <c r="CT26" s="598"/>
      <c r="CU26" s="598"/>
      <c r="CV26" s="598"/>
      <c r="CW26" s="598"/>
      <c r="CX26" s="598"/>
      <c r="CY26" s="598"/>
      <c r="CZ26" s="598"/>
      <c r="DA26" s="598"/>
      <c r="DB26" s="598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578" t="s">
        <v>8</v>
      </c>
      <c r="S27" s="578"/>
      <c r="T27" s="578"/>
      <c r="U27" s="578"/>
      <c r="V27" s="578"/>
      <c r="W27" s="578"/>
      <c r="X27" s="578"/>
      <c r="Y27" s="578"/>
      <c r="Z27" s="578"/>
      <c r="AA27" s="578"/>
      <c r="AB27" s="578"/>
      <c r="AC27" s="578"/>
      <c r="AD27" s="578"/>
      <c r="AE27" s="578"/>
      <c r="AF27" s="578"/>
      <c r="AG27" s="578"/>
      <c r="AH27" s="578"/>
      <c r="AI27" s="578"/>
      <c r="AJ27" s="578"/>
      <c r="AK27" s="578"/>
      <c r="AL27" s="578"/>
      <c r="AM27" s="578"/>
      <c r="AN27" s="578"/>
      <c r="AO27" s="578"/>
      <c r="AP27" s="578"/>
      <c r="AQ27" s="578"/>
      <c r="AR27" s="578"/>
      <c r="AS27" s="578"/>
      <c r="AT27" s="578"/>
      <c r="AU27" s="578"/>
      <c r="AV27" s="578"/>
      <c r="AW27" s="578"/>
      <c r="AX27" s="578"/>
      <c r="AY27" s="578"/>
      <c r="AZ27" s="578"/>
      <c r="BA27" s="578"/>
      <c r="BB27" s="578"/>
      <c r="BC27" s="578"/>
      <c r="BD27" s="578"/>
      <c r="BE27" s="578"/>
      <c r="BF27" s="578"/>
      <c r="BG27" s="578"/>
      <c r="BH27" s="578"/>
      <c r="BI27" s="578"/>
      <c r="BJ27" s="578"/>
      <c r="BK27" s="578"/>
      <c r="BL27" s="578"/>
      <c r="BM27" s="578"/>
      <c r="BN27" s="578"/>
      <c r="BO27" s="578"/>
      <c r="BP27" s="578"/>
      <c r="BQ27" s="578"/>
      <c r="BR27" s="578"/>
      <c r="BS27" s="578"/>
      <c r="BT27" s="578"/>
      <c r="BU27" s="578"/>
      <c r="BV27" s="578"/>
      <c r="BW27" s="578"/>
      <c r="BX27" s="578"/>
      <c r="BY27" s="578"/>
      <c r="BZ27" s="578"/>
      <c r="CA27" s="578"/>
      <c r="CB27" s="578"/>
      <c r="CC27" s="578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8"/>
      <c r="CU27" s="578"/>
      <c r="CV27" s="578"/>
      <c r="CW27" s="578"/>
      <c r="CX27" s="578"/>
      <c r="CY27" s="578"/>
      <c r="CZ27" s="578"/>
      <c r="DA27" s="578"/>
      <c r="DB27" s="578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606" t="s">
        <v>102</v>
      </c>
      <c r="B30" s="606"/>
      <c r="C30" s="606"/>
      <c r="D30" s="606"/>
      <c r="E30" s="606"/>
      <c r="F30" s="606"/>
      <c r="G30" s="606"/>
      <c r="H30" s="606"/>
      <c r="I30" s="606"/>
      <c r="J30" s="606"/>
      <c r="K30" s="606"/>
      <c r="L30" s="606"/>
      <c r="M30" s="606"/>
      <c r="N30" s="606"/>
      <c r="O30" s="606"/>
      <c r="P30" s="606"/>
      <c r="Q30" s="606"/>
      <c r="R30" s="606"/>
      <c r="S30" s="606"/>
      <c r="T30" s="606"/>
      <c r="U30" s="606"/>
      <c r="V30" s="606"/>
      <c r="W30" s="606"/>
      <c r="X30" s="606"/>
      <c r="Y30" s="606"/>
      <c r="Z30" s="606"/>
      <c r="AA30" s="606"/>
      <c r="AB30" s="606"/>
      <c r="AC30" s="606"/>
      <c r="AD30" s="606"/>
      <c r="AE30" s="606"/>
      <c r="AF30" s="606"/>
      <c r="AG30" s="606"/>
      <c r="AH30" s="606"/>
      <c r="AI30" s="606"/>
      <c r="AJ30" s="606"/>
      <c r="AK30" s="606"/>
      <c r="AL30" s="606"/>
      <c r="AM30" s="606"/>
      <c r="AN30" s="606"/>
      <c r="AO30" s="606"/>
      <c r="AP30" s="606"/>
      <c r="AQ30" s="606"/>
      <c r="AR30" s="606"/>
      <c r="AS30" s="606"/>
      <c r="AT30" s="606"/>
      <c r="AU30" s="606"/>
      <c r="AV30" s="606"/>
      <c r="AW30" s="606"/>
      <c r="AX30" s="606"/>
      <c r="AY30" s="606"/>
      <c r="AZ30" s="606"/>
      <c r="BA30" s="606"/>
      <c r="BB30" s="606"/>
      <c r="BC30" s="606"/>
      <c r="BD30" s="606"/>
      <c r="BE30" s="606"/>
      <c r="BF30" s="606"/>
      <c r="BG30" s="606"/>
      <c r="BH30" s="606"/>
      <c r="BI30" s="606"/>
      <c r="BJ30" s="606"/>
      <c r="BK30" s="606"/>
      <c r="BL30" s="606"/>
      <c r="BM30" s="606"/>
      <c r="BN30" s="606"/>
      <c r="BO30" s="606"/>
      <c r="BP30" s="606"/>
      <c r="BQ30" s="606"/>
      <c r="BR30" s="606"/>
      <c r="BS30" s="606"/>
      <c r="BT30" s="606"/>
      <c r="BU30" s="606"/>
      <c r="BV30" s="606"/>
      <c r="BW30" s="606"/>
      <c r="BX30" s="606"/>
      <c r="BY30" s="606"/>
      <c r="BZ30" s="606"/>
      <c r="CA30" s="606"/>
      <c r="CB30" s="606"/>
      <c r="CC30" s="606"/>
      <c r="CD30" s="606"/>
      <c r="CE30" s="606"/>
      <c r="CF30" s="606"/>
      <c r="CG30" s="606"/>
      <c r="CH30" s="606"/>
      <c r="CI30" s="606"/>
      <c r="CJ30" s="606"/>
      <c r="CK30" s="606"/>
      <c r="CL30" s="606"/>
      <c r="CM30" s="606"/>
      <c r="CN30" s="606"/>
      <c r="CO30" s="606"/>
      <c r="CP30" s="606"/>
      <c r="CQ30" s="606"/>
      <c r="CR30" s="606"/>
      <c r="CS30" s="606"/>
      <c r="CT30" s="606"/>
      <c r="CU30" s="606"/>
      <c r="CV30" s="606"/>
      <c r="CW30" s="606"/>
      <c r="CX30" s="606"/>
      <c r="CY30" s="606"/>
      <c r="CZ30" s="606"/>
      <c r="DA30" s="606"/>
      <c r="DB30" s="606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27.75" customHeight="1" x14ac:dyDescent="0.3">
      <c r="A32" s="617" t="str">
        <f>ФОРМА!B12</f>
        <v>1. Строительство КТП 1000кВА-10/0,4 кВ (зав.№24.2043.1) с трансформатором ТМГ 1000кВА-10/0,4 кВ (зав.№2096297)</v>
      </c>
      <c r="B32" s="617"/>
      <c r="C32" s="617"/>
      <c r="D32" s="617"/>
      <c r="E32" s="617"/>
      <c r="F32" s="617"/>
      <c r="G32" s="617"/>
      <c r="H32" s="617"/>
      <c r="I32" s="617"/>
      <c r="J32" s="617"/>
      <c r="K32" s="617"/>
      <c r="L32" s="617"/>
      <c r="M32" s="617"/>
      <c r="N32" s="617"/>
      <c r="O32" s="617"/>
      <c r="P32" s="617"/>
      <c r="Q32" s="617"/>
      <c r="R32" s="617"/>
      <c r="S32" s="617"/>
      <c r="T32" s="617"/>
      <c r="U32" s="617"/>
      <c r="V32" s="617"/>
      <c r="W32" s="617"/>
      <c r="X32" s="617"/>
      <c r="Y32" s="617"/>
      <c r="Z32" s="617"/>
      <c r="AA32" s="617"/>
      <c r="AB32" s="617"/>
      <c r="AC32" s="617"/>
      <c r="AD32" s="617"/>
      <c r="AE32" s="617"/>
      <c r="AF32" s="617"/>
      <c r="AG32" s="617"/>
      <c r="AH32" s="617"/>
      <c r="AI32" s="617"/>
      <c r="AJ32" s="617"/>
      <c r="AK32" s="617"/>
      <c r="AL32" s="617"/>
      <c r="AM32" s="617"/>
      <c r="AN32" s="617"/>
      <c r="AO32" s="617"/>
      <c r="AP32" s="617"/>
      <c r="AQ32" s="617"/>
      <c r="AR32" s="617"/>
      <c r="AS32" s="617"/>
      <c r="AT32" s="617"/>
      <c r="AU32" s="617"/>
      <c r="AV32" s="617"/>
      <c r="AW32" s="617"/>
      <c r="AX32" s="617"/>
      <c r="AY32" s="617"/>
      <c r="AZ32" s="617"/>
      <c r="BA32" s="617"/>
      <c r="BB32" s="617"/>
      <c r="BC32" s="617"/>
      <c r="BD32" s="617"/>
      <c r="BE32" s="617"/>
      <c r="BF32" s="617"/>
      <c r="BG32" s="617"/>
      <c r="BH32" s="617"/>
      <c r="BI32" s="617"/>
      <c r="BJ32" s="617"/>
      <c r="BK32" s="617"/>
      <c r="BL32" s="617"/>
      <c r="BM32" s="617"/>
      <c r="BN32" s="617"/>
      <c r="BO32" s="617"/>
      <c r="BP32" s="617"/>
      <c r="BQ32" s="617"/>
      <c r="BR32" s="617"/>
      <c r="BS32" s="617"/>
      <c r="BT32" s="617"/>
      <c r="BU32" s="617"/>
      <c r="BV32" s="617"/>
      <c r="BW32" s="617"/>
      <c r="BX32" s="617"/>
      <c r="BY32" s="617"/>
      <c r="BZ32" s="617"/>
      <c r="CA32" s="617"/>
      <c r="CB32" s="617"/>
      <c r="CC32" s="617"/>
      <c r="CD32" s="617"/>
      <c r="CE32" s="617"/>
      <c r="CF32" s="617"/>
      <c r="CG32" s="617"/>
      <c r="CH32" s="617"/>
      <c r="CI32" s="617"/>
      <c r="CJ32" s="617"/>
      <c r="CK32" s="617"/>
      <c r="CL32" s="617"/>
      <c r="CM32" s="617"/>
      <c r="CN32" s="617"/>
      <c r="CO32" s="617"/>
      <c r="CP32" s="617"/>
      <c r="CQ32" s="617"/>
      <c r="CR32" s="617"/>
      <c r="CS32" s="617"/>
      <c r="CT32" s="617"/>
      <c r="CU32" s="617"/>
      <c r="CV32" s="617"/>
      <c r="CW32" s="617"/>
      <c r="CX32" s="617"/>
      <c r="CY32" s="617"/>
      <c r="CZ32" s="617"/>
      <c r="DA32" s="617"/>
      <c r="DB32" s="617"/>
    </row>
    <row r="33" spans="1:112" ht="11.1" customHeight="1" x14ac:dyDescent="0.3">
      <c r="A33" s="620" t="s">
        <v>170</v>
      </c>
      <c r="B33" s="620"/>
      <c r="C33" s="620"/>
      <c r="D33" s="620"/>
      <c r="E33" s="620"/>
      <c r="F33" s="620"/>
      <c r="G33" s="620"/>
      <c r="H33" s="620"/>
      <c r="I33" s="620"/>
      <c r="J33" s="620"/>
      <c r="K33" s="620"/>
      <c r="L33" s="620"/>
      <c r="M33" s="620"/>
      <c r="N33" s="620"/>
      <c r="O33" s="620"/>
      <c r="P33" s="620"/>
      <c r="Q33" s="620"/>
      <c r="R33" s="620"/>
      <c r="S33" s="620"/>
      <c r="T33" s="620"/>
      <c r="U33" s="620"/>
      <c r="V33" s="620"/>
      <c r="W33" s="620"/>
      <c r="X33" s="620"/>
      <c r="Y33" s="620"/>
      <c r="Z33" s="620"/>
      <c r="AA33" s="620"/>
      <c r="AB33" s="620"/>
      <c r="AC33" s="620"/>
      <c r="AD33" s="620"/>
      <c r="AE33" s="620"/>
      <c r="AF33" s="620"/>
      <c r="AG33" s="620"/>
      <c r="AH33" s="620"/>
      <c r="AI33" s="620"/>
      <c r="AJ33" s="620"/>
      <c r="AK33" s="620"/>
      <c r="AL33" s="620"/>
      <c r="AM33" s="620"/>
      <c r="AN33" s="620"/>
      <c r="AO33" s="620"/>
      <c r="AP33" s="620"/>
      <c r="AQ33" s="620"/>
      <c r="AR33" s="620"/>
      <c r="AS33" s="620"/>
      <c r="AT33" s="620"/>
      <c r="AU33" s="620"/>
      <c r="AV33" s="620"/>
      <c r="AW33" s="620"/>
      <c r="AX33" s="620"/>
      <c r="AY33" s="620"/>
      <c r="AZ33" s="620"/>
      <c r="BA33" s="620"/>
      <c r="BB33" s="620"/>
      <c r="BC33" s="620"/>
      <c r="BD33" s="620"/>
      <c r="BE33" s="620"/>
      <c r="BF33" s="620"/>
      <c r="BG33" s="620"/>
      <c r="BH33" s="620"/>
      <c r="BI33" s="620"/>
      <c r="BJ33" s="620"/>
      <c r="BK33" s="620"/>
      <c r="BL33" s="620"/>
      <c r="BM33" s="620"/>
      <c r="BN33" s="620"/>
      <c r="BO33" s="620"/>
      <c r="BP33" s="620"/>
      <c r="BQ33" s="620"/>
      <c r="BR33" s="620"/>
      <c r="BS33" s="620"/>
      <c r="BT33" s="620"/>
      <c r="BU33" s="620"/>
      <c r="BV33" s="620"/>
      <c r="BW33" s="620"/>
      <c r="BX33" s="620"/>
      <c r="BY33" s="620"/>
      <c r="BZ33" s="620"/>
      <c r="CA33" s="620"/>
      <c r="CB33" s="620"/>
      <c r="CC33" s="620"/>
      <c r="CD33" s="620"/>
      <c r="CE33" s="620"/>
      <c r="CF33" s="620"/>
      <c r="CG33" s="620"/>
      <c r="CH33" s="620"/>
      <c r="CI33" s="620"/>
      <c r="CJ33" s="620"/>
      <c r="CK33" s="620"/>
      <c r="CL33" s="620"/>
      <c r="CM33" s="620"/>
      <c r="CN33" s="620"/>
      <c r="CO33" s="620"/>
      <c r="CP33" s="620"/>
      <c r="CQ33" s="620"/>
      <c r="CR33" s="620"/>
      <c r="CS33" s="620"/>
      <c r="CT33" s="620"/>
      <c r="CU33" s="620"/>
      <c r="CV33" s="620"/>
      <c r="CW33" s="620"/>
      <c r="CX33" s="620"/>
      <c r="CY33" s="620"/>
      <c r="CZ33" s="620"/>
      <c r="DA33" s="620"/>
      <c r="DB33" s="620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618" t="str">
        <f>IF(ФОРМА!B9=0," ",CONCATENATE(ФОРМА!B8,", шифр ",ФОРМА!B9))</f>
        <v>ООО «Электромонтаж-110», шифр СЭС-21-080098-ИЛО1</v>
      </c>
      <c r="B37" s="618"/>
      <c r="C37" s="618"/>
      <c r="D37" s="618"/>
      <c r="E37" s="618"/>
      <c r="F37" s="618"/>
      <c r="G37" s="618"/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8"/>
      <c r="U37" s="618"/>
      <c r="V37" s="618"/>
      <c r="W37" s="618"/>
      <c r="X37" s="618"/>
      <c r="Y37" s="618"/>
      <c r="Z37" s="618"/>
      <c r="AA37" s="618"/>
      <c r="AB37" s="618"/>
      <c r="AC37" s="618"/>
      <c r="AD37" s="618"/>
      <c r="AE37" s="618"/>
      <c r="AF37" s="618"/>
      <c r="AG37" s="618"/>
      <c r="AH37" s="618"/>
      <c r="AI37" s="618"/>
      <c r="AJ37" s="618"/>
      <c r="AK37" s="618"/>
      <c r="AL37" s="618"/>
      <c r="AM37" s="618"/>
      <c r="AN37" s="618"/>
      <c r="AO37" s="618"/>
      <c r="AP37" s="618"/>
      <c r="AQ37" s="618"/>
      <c r="AR37" s="618"/>
      <c r="AS37" s="618"/>
      <c r="AT37" s="618"/>
      <c r="AU37" s="618"/>
      <c r="AV37" s="618"/>
      <c r="AW37" s="618"/>
      <c r="AX37" s="618"/>
      <c r="AY37" s="618"/>
      <c r="AZ37" s="618"/>
      <c r="BA37" s="618"/>
      <c r="BB37" s="618"/>
      <c r="BC37" s="618"/>
      <c r="BD37" s="618"/>
      <c r="BE37" s="618"/>
      <c r="BF37" s="618"/>
      <c r="BG37" s="618"/>
      <c r="BH37" s="618"/>
      <c r="BI37" s="618"/>
      <c r="BJ37" s="618"/>
      <c r="BK37" s="618"/>
      <c r="BL37" s="618"/>
      <c r="BM37" s="618"/>
      <c r="BN37" s="618"/>
      <c r="BO37" s="618"/>
      <c r="BP37" s="618"/>
      <c r="BQ37" s="618"/>
      <c r="BR37" s="618"/>
      <c r="BS37" s="618"/>
      <c r="BT37" s="618"/>
      <c r="BU37" s="618"/>
      <c r="BV37" s="618"/>
      <c r="BW37" s="618"/>
      <c r="BX37" s="618"/>
      <c r="BY37" s="618"/>
      <c r="BZ37" s="618"/>
      <c r="CA37" s="618"/>
      <c r="CB37" s="618"/>
      <c r="CC37" s="618"/>
      <c r="CD37" s="618"/>
      <c r="CE37" s="618"/>
      <c r="CF37" s="618"/>
      <c r="CG37" s="618"/>
      <c r="CH37" s="618"/>
      <c r="CI37" s="618"/>
      <c r="CJ37" s="618"/>
      <c r="CK37" s="618"/>
      <c r="CL37" s="618"/>
      <c r="CM37" s="618"/>
      <c r="CN37" s="618"/>
      <c r="CO37" s="618"/>
      <c r="CP37" s="618"/>
      <c r="CQ37" s="618"/>
      <c r="CR37" s="618"/>
      <c r="CS37" s="618"/>
      <c r="CT37" s="618"/>
      <c r="CU37" s="618"/>
      <c r="CV37" s="618"/>
      <c r="CW37" s="618"/>
      <c r="CX37" s="618"/>
      <c r="CY37" s="618"/>
      <c r="CZ37" s="618"/>
      <c r="DA37" s="618"/>
      <c r="DB37" s="618"/>
    </row>
    <row r="38" spans="1:112" ht="11.1" customHeight="1" x14ac:dyDescent="0.3">
      <c r="A38" s="619" t="s">
        <v>10</v>
      </c>
      <c r="B38" s="619"/>
      <c r="C38" s="619"/>
      <c r="D38" s="619"/>
      <c r="E38" s="619"/>
      <c r="F38" s="619"/>
      <c r="G38" s="619"/>
      <c r="H38" s="619"/>
      <c r="I38" s="619"/>
      <c r="J38" s="619"/>
      <c r="K38" s="619"/>
      <c r="L38" s="619"/>
      <c r="M38" s="619"/>
      <c r="N38" s="619"/>
      <c r="O38" s="619"/>
      <c r="P38" s="619"/>
      <c r="Q38" s="619"/>
      <c r="R38" s="619"/>
      <c r="S38" s="619"/>
      <c r="T38" s="619"/>
      <c r="U38" s="619"/>
      <c r="V38" s="619"/>
      <c r="W38" s="619"/>
      <c r="X38" s="619"/>
      <c r="Y38" s="619"/>
      <c r="Z38" s="619"/>
      <c r="AA38" s="619"/>
      <c r="AB38" s="619"/>
      <c r="AC38" s="619"/>
      <c r="AD38" s="619"/>
      <c r="AE38" s="619"/>
      <c r="AF38" s="619"/>
      <c r="AG38" s="619"/>
      <c r="AH38" s="619"/>
      <c r="AI38" s="619"/>
      <c r="AJ38" s="619"/>
      <c r="AK38" s="619"/>
      <c r="AL38" s="619"/>
      <c r="AM38" s="619"/>
      <c r="AN38" s="619"/>
      <c r="AO38" s="619"/>
      <c r="AP38" s="619"/>
      <c r="AQ38" s="619"/>
      <c r="AR38" s="619"/>
      <c r="AS38" s="619"/>
      <c r="AT38" s="619"/>
      <c r="AU38" s="619"/>
      <c r="AV38" s="619"/>
      <c r="AW38" s="619"/>
      <c r="AX38" s="619"/>
      <c r="AY38" s="619"/>
      <c r="AZ38" s="619"/>
      <c r="BA38" s="619"/>
      <c r="BB38" s="619"/>
      <c r="BC38" s="619"/>
      <c r="BD38" s="619"/>
      <c r="BE38" s="619"/>
      <c r="BF38" s="619"/>
      <c r="BG38" s="619"/>
      <c r="BH38" s="619"/>
      <c r="BI38" s="619"/>
      <c r="BJ38" s="619"/>
      <c r="BK38" s="619"/>
      <c r="BL38" s="619"/>
      <c r="BM38" s="619"/>
      <c r="BN38" s="619"/>
      <c r="BO38" s="619"/>
      <c r="BP38" s="619"/>
      <c r="BQ38" s="619"/>
      <c r="BR38" s="619"/>
      <c r="BS38" s="619"/>
      <c r="BT38" s="619"/>
      <c r="BU38" s="619"/>
      <c r="BV38" s="619"/>
      <c r="BW38" s="619"/>
      <c r="BX38" s="619"/>
      <c r="BY38" s="619"/>
      <c r="BZ38" s="619"/>
      <c r="CA38" s="619"/>
      <c r="CB38" s="619"/>
      <c r="CC38" s="619"/>
      <c r="CD38" s="619"/>
      <c r="CE38" s="619"/>
      <c r="CF38" s="619"/>
      <c r="CG38" s="619"/>
      <c r="CH38" s="619"/>
      <c r="CI38" s="619"/>
      <c r="CJ38" s="619"/>
      <c r="CK38" s="619"/>
      <c r="CL38" s="619"/>
      <c r="CM38" s="619"/>
      <c r="CN38" s="619"/>
      <c r="CO38" s="619"/>
      <c r="CP38" s="619"/>
      <c r="CQ38" s="619"/>
      <c r="CR38" s="619"/>
      <c r="CS38" s="619"/>
      <c r="CT38" s="619"/>
      <c r="CU38" s="619"/>
      <c r="CV38" s="619"/>
      <c r="CW38" s="619"/>
      <c r="CX38" s="619"/>
      <c r="CY38" s="619"/>
      <c r="CZ38" s="619"/>
      <c r="DA38" s="619"/>
      <c r="DB38" s="619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616" t="s">
        <v>42</v>
      </c>
      <c r="B41" s="616"/>
      <c r="C41" s="616"/>
      <c r="D41" s="616"/>
      <c r="E41" s="616"/>
      <c r="F41" s="616"/>
      <c r="G41" s="616"/>
      <c r="H41" s="616"/>
      <c r="I41" s="616"/>
      <c r="J41" s="616"/>
      <c r="K41" s="616"/>
      <c r="L41" s="616"/>
      <c r="M41" s="616"/>
      <c r="N41" s="616"/>
      <c r="O41" s="616"/>
      <c r="P41" s="616"/>
      <c r="Q41" s="616"/>
      <c r="R41" s="616"/>
      <c r="S41" s="616"/>
      <c r="T41" s="616"/>
      <c r="U41" s="616"/>
      <c r="V41" s="616"/>
      <c r="W41" s="616"/>
      <c r="X41" s="616"/>
      <c r="Y41" s="616"/>
      <c r="Z41" s="616"/>
      <c r="AA41" s="616"/>
      <c r="AB41" s="616"/>
      <c r="AC41" s="616"/>
      <c r="AD41" s="616"/>
      <c r="AE41" s="616"/>
      <c r="AF41" s="616"/>
      <c r="AG41" s="616"/>
      <c r="AH41" s="616"/>
      <c r="AI41" s="616"/>
      <c r="AJ41" s="616"/>
      <c r="AK41" s="616"/>
      <c r="AL41" s="616"/>
      <c r="AM41" s="616"/>
      <c r="AN41" s="616"/>
      <c r="AO41" s="616"/>
      <c r="AP41" s="616"/>
      <c r="AQ41" s="616"/>
      <c r="AR41" s="616"/>
      <c r="AS41" s="616"/>
      <c r="AT41" s="616"/>
      <c r="AU41" s="616"/>
      <c r="AV41" s="616"/>
      <c r="AW41" s="616"/>
      <c r="AX41" s="616"/>
      <c r="AY41" s="616"/>
      <c r="AZ41" s="616"/>
      <c r="BA41" s="616"/>
      <c r="BB41" s="616"/>
      <c r="BC41" s="616"/>
      <c r="BD41" s="616"/>
      <c r="BE41" s="616"/>
      <c r="BF41" s="616"/>
      <c r="BG41" s="616"/>
      <c r="BH41" s="616"/>
      <c r="BI41" s="616"/>
      <c r="BJ41" s="616"/>
      <c r="BK41" s="616"/>
      <c r="BL41" s="616"/>
      <c r="BM41" s="616"/>
      <c r="BN41" s="616"/>
      <c r="BO41" s="616"/>
      <c r="BP41" s="616"/>
      <c r="BQ41" s="616"/>
      <c r="BR41" s="616"/>
      <c r="BS41" s="616"/>
      <c r="BT41" s="616"/>
      <c r="BU41" s="616"/>
      <c r="BV41" s="616"/>
      <c r="BW41" s="616"/>
      <c r="BX41" s="616"/>
      <c r="BY41" s="616"/>
      <c r="BZ41" s="616"/>
      <c r="CA41" s="616"/>
      <c r="CB41" s="616"/>
      <c r="CC41" s="616"/>
      <c r="CD41" s="616"/>
      <c r="CE41" s="616"/>
      <c r="CF41" s="616"/>
      <c r="CG41" s="616"/>
      <c r="CH41" s="616"/>
      <c r="CI41" s="616"/>
      <c r="CJ41" s="616"/>
      <c r="CK41" s="616"/>
      <c r="CL41" s="616"/>
      <c r="CM41" s="616"/>
      <c r="CN41" s="616"/>
      <c r="CO41" s="616"/>
      <c r="CP41" s="616"/>
      <c r="CQ41" s="616"/>
      <c r="CR41" s="616"/>
      <c r="CS41" s="616"/>
      <c r="CT41" s="616"/>
      <c r="CU41" s="616"/>
      <c r="CV41" s="616"/>
      <c r="CW41" s="616"/>
      <c r="CX41" s="616"/>
      <c r="CY41" s="616"/>
      <c r="CZ41" s="616"/>
      <c r="DA41" s="616"/>
      <c r="DB41" s="616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444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598" t="s">
        <v>607</v>
      </c>
      <c r="BL45" s="598"/>
      <c r="BM45" s="598"/>
      <c r="BN45" s="598"/>
      <c r="BO45" s="598"/>
      <c r="BP45" s="598"/>
      <c r="BQ45" s="598"/>
      <c r="BR45" s="598"/>
      <c r="BS45" s="598"/>
      <c r="BT45" s="598"/>
      <c r="BU45" s="598"/>
      <c r="BV45" s="598"/>
      <c r="BW45" s="598"/>
      <c r="BX45" s="598"/>
      <c r="BY45" s="598"/>
      <c r="BZ45" s="598"/>
      <c r="CA45" s="598"/>
      <c r="CB45" s="598"/>
      <c r="CC45" s="598"/>
      <c r="CD45" s="598"/>
      <c r="CE45" s="598"/>
      <c r="CF45" s="598"/>
      <c r="CG45" s="598"/>
      <c r="CH45" s="598"/>
      <c r="CI45" s="598"/>
      <c r="CJ45" s="598"/>
      <c r="CK45" s="598"/>
      <c r="CL45" s="598"/>
      <c r="CM45" s="598"/>
      <c r="CN45" s="598"/>
      <c r="CO45" s="598"/>
      <c r="CP45" s="598"/>
      <c r="CQ45" s="598"/>
      <c r="CR45" s="598"/>
      <c r="CS45" s="598"/>
      <c r="CT45" s="598"/>
      <c r="CU45" s="598"/>
      <c r="CV45" s="598"/>
      <c r="CW45" s="598"/>
      <c r="CX45" s="598"/>
      <c r="CY45" s="598"/>
      <c r="CZ45" s="598"/>
      <c r="DA45" s="598"/>
      <c r="DB45" s="598"/>
      <c r="DH45" s="141"/>
    </row>
    <row r="46" spans="1:112" s="455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4"/>
      <c r="BH46" s="454"/>
      <c r="BI46" s="454"/>
      <c r="BJ46" s="454"/>
      <c r="BK46" s="605" t="s">
        <v>606</v>
      </c>
      <c r="BL46" s="605"/>
      <c r="BM46" s="605"/>
      <c r="BN46" s="605"/>
      <c r="BO46" s="605"/>
      <c r="BP46" s="605"/>
      <c r="BQ46" s="605"/>
      <c r="BR46" s="605"/>
      <c r="BS46" s="605"/>
      <c r="BT46" s="605"/>
      <c r="BU46" s="605"/>
      <c r="BV46" s="605"/>
      <c r="BW46" s="605"/>
      <c r="BX46" s="605"/>
      <c r="BY46" s="605"/>
      <c r="BZ46" s="605"/>
      <c r="CA46" s="605"/>
      <c r="CB46" s="605"/>
      <c r="CC46" s="605"/>
      <c r="CD46" s="605"/>
      <c r="CE46" s="605"/>
      <c r="CF46" s="605"/>
      <c r="CG46" s="605"/>
      <c r="CH46" s="605"/>
      <c r="CI46" s="605"/>
      <c r="CJ46" s="605"/>
      <c r="CK46" s="605"/>
      <c r="CL46" s="605"/>
      <c r="CM46" s="605"/>
      <c r="CN46" s="605"/>
      <c r="CO46" s="605"/>
      <c r="CP46" s="605"/>
      <c r="CQ46" s="605"/>
      <c r="CR46" s="605"/>
      <c r="CS46" s="605"/>
      <c r="CT46" s="605"/>
      <c r="CU46" s="605"/>
      <c r="CV46" s="605"/>
      <c r="CW46" s="605"/>
      <c r="CX46" s="605"/>
      <c r="CY46" s="605"/>
      <c r="CZ46" s="605"/>
      <c r="DA46" s="605"/>
      <c r="DB46" s="605"/>
      <c r="DH46" s="456"/>
    </row>
    <row r="47" spans="1:112" ht="15" customHeight="1" x14ac:dyDescent="0.3">
      <c r="A47" s="607" t="s">
        <v>51</v>
      </c>
      <c r="B47" s="607"/>
      <c r="C47" s="607"/>
      <c r="D47" s="607"/>
      <c r="E47" s="607"/>
      <c r="F47" s="607"/>
      <c r="G47" s="607"/>
      <c r="H47" s="607"/>
      <c r="I47" s="607"/>
      <c r="J47" s="607"/>
      <c r="K47" s="607"/>
      <c r="L47" s="607"/>
      <c r="M47" s="607"/>
      <c r="N47" s="607"/>
      <c r="O47" s="607"/>
      <c r="P47" s="607"/>
      <c r="Q47" s="607"/>
      <c r="R47" s="607"/>
      <c r="S47" s="607"/>
      <c r="T47" s="607"/>
      <c r="U47" s="607"/>
      <c r="V47" s="607"/>
      <c r="W47" s="607"/>
      <c r="X47" s="607"/>
      <c r="Y47" s="607"/>
      <c r="Z47" s="607"/>
      <c r="AA47" s="607"/>
      <c r="AB47" s="607"/>
      <c r="AC47" s="607"/>
      <c r="AD47" s="607"/>
      <c r="AE47" s="607"/>
      <c r="AF47" s="607"/>
      <c r="AG47" s="607"/>
      <c r="AH47" s="607"/>
      <c r="AI47" s="607"/>
      <c r="AJ47" s="607"/>
      <c r="AK47" s="607"/>
      <c r="AL47" s="607"/>
      <c r="AM47" s="607"/>
      <c r="AN47" s="607"/>
      <c r="AO47" s="607"/>
      <c r="AP47" s="607"/>
      <c r="AQ47" s="607"/>
      <c r="AR47" s="607"/>
      <c r="AS47" s="607"/>
      <c r="AT47" s="607"/>
      <c r="AU47" s="607"/>
      <c r="AV47" s="607"/>
      <c r="AW47" s="607"/>
      <c r="AX47" s="607"/>
      <c r="AY47" s="607"/>
      <c r="AZ47" s="607"/>
      <c r="BA47" s="607"/>
      <c r="BB47" s="607"/>
      <c r="BC47" s="607"/>
      <c r="BD47" s="607"/>
      <c r="BE47" s="607"/>
      <c r="BF47" s="607"/>
      <c r="BG47" s="607"/>
      <c r="BH47" s="607"/>
      <c r="BI47" s="607"/>
      <c r="BJ47" s="607"/>
      <c r="BK47" s="607"/>
      <c r="BL47" s="607"/>
      <c r="BM47" s="607"/>
      <c r="BN47" s="607"/>
      <c r="BO47" s="607"/>
      <c r="BP47" s="607"/>
      <c r="BQ47" s="607"/>
      <c r="BR47" s="607"/>
      <c r="BS47" s="607"/>
      <c r="BT47" s="607"/>
      <c r="BU47" s="607"/>
      <c r="BV47" s="607"/>
      <c r="BW47" s="607"/>
      <c r="BX47" s="607"/>
      <c r="BY47" s="607"/>
      <c r="BZ47" s="607"/>
      <c r="CA47" s="607"/>
      <c r="CB47" s="607"/>
      <c r="CC47" s="607"/>
      <c r="CD47" s="607"/>
      <c r="CE47" s="607"/>
      <c r="CF47" s="607"/>
      <c r="CG47" s="607"/>
      <c r="CH47" s="607"/>
      <c r="CI47" s="607"/>
      <c r="CJ47" s="607"/>
      <c r="CK47" s="607"/>
      <c r="CL47" s="607"/>
      <c r="CM47" s="607"/>
      <c r="CN47" s="607"/>
      <c r="CO47" s="607"/>
      <c r="CP47" s="607"/>
      <c r="CQ47" s="607"/>
      <c r="CR47" s="607"/>
      <c r="CS47" s="607"/>
      <c r="CT47" s="607"/>
      <c r="CU47" s="607"/>
      <c r="CV47" s="607"/>
      <c r="CW47" s="607"/>
      <c r="CX47" s="607"/>
      <c r="CY47" s="607"/>
      <c r="CZ47" s="607"/>
      <c r="DA47" s="607"/>
      <c r="DB47" s="607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445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606" t="s">
        <v>43</v>
      </c>
      <c r="B61" s="606"/>
      <c r="C61" s="606"/>
      <c r="D61" s="606"/>
      <c r="E61" s="606"/>
      <c r="F61" s="606"/>
      <c r="G61" s="606"/>
      <c r="H61" s="606"/>
      <c r="I61" s="606"/>
      <c r="J61" s="606"/>
      <c r="K61" s="606"/>
      <c r="L61" s="606"/>
      <c r="M61" s="606"/>
      <c r="N61" s="606"/>
      <c r="O61" s="606"/>
      <c r="P61" s="606"/>
      <c r="Q61" s="606"/>
      <c r="R61" s="606"/>
      <c r="S61" s="606"/>
      <c r="T61" s="606"/>
      <c r="U61" s="606"/>
      <c r="V61" s="606"/>
      <c r="W61" s="606"/>
      <c r="X61" s="606"/>
      <c r="Y61" s="606"/>
      <c r="Z61" s="606"/>
      <c r="AA61" s="606"/>
      <c r="AB61" s="606"/>
      <c r="AC61" s="606"/>
      <c r="AD61" s="606"/>
      <c r="AE61" s="606"/>
      <c r="AF61" s="606"/>
      <c r="AG61" s="606"/>
      <c r="AH61" s="606"/>
      <c r="AI61" s="606"/>
      <c r="AJ61" s="606"/>
      <c r="AK61" s="606"/>
      <c r="AL61" s="606"/>
      <c r="AM61" s="606"/>
      <c r="AN61" s="606"/>
      <c r="AO61" s="606"/>
      <c r="AP61" s="606"/>
      <c r="AQ61" s="606"/>
      <c r="AR61" s="606"/>
      <c r="AS61" s="606"/>
      <c r="AT61" s="606"/>
      <c r="AU61" s="606"/>
      <c r="AV61" s="606"/>
      <c r="AW61" s="606"/>
      <c r="AX61" s="606"/>
      <c r="AY61" s="606"/>
      <c r="AZ61" s="606"/>
      <c r="BA61" s="606"/>
      <c r="BB61" s="606"/>
      <c r="BC61" s="606"/>
      <c r="BD61" s="606"/>
      <c r="BE61" s="606"/>
      <c r="BF61" s="606"/>
      <c r="BG61" s="606"/>
      <c r="BH61" s="606"/>
      <c r="BI61" s="606"/>
      <c r="BJ61" s="606"/>
      <c r="BK61" s="606"/>
      <c r="BL61" s="606"/>
      <c r="BM61" s="606"/>
      <c r="BN61" s="606"/>
      <c r="BO61" s="606"/>
      <c r="BP61" s="606"/>
      <c r="BQ61" s="606"/>
      <c r="BR61" s="606"/>
      <c r="BS61" s="606"/>
      <c r="BT61" s="606"/>
      <c r="BU61" s="606"/>
      <c r="BV61" s="606"/>
      <c r="BW61" s="606"/>
      <c r="BX61" s="606"/>
      <c r="BY61" s="606"/>
      <c r="BZ61" s="606"/>
      <c r="CA61" s="606"/>
      <c r="CB61" s="606"/>
      <c r="CC61" s="606"/>
      <c r="CD61" s="606"/>
      <c r="CE61" s="606"/>
      <c r="CF61" s="606"/>
      <c r="CG61" s="606"/>
      <c r="CH61" s="606"/>
      <c r="CI61" s="606"/>
      <c r="CJ61" s="606"/>
      <c r="CK61" s="606"/>
      <c r="CL61" s="606"/>
      <c r="CM61" s="606"/>
      <c r="CN61" s="606"/>
      <c r="CO61" s="606"/>
      <c r="CP61" s="606"/>
      <c r="CQ61" s="606"/>
      <c r="CR61" s="606"/>
      <c r="CS61" s="606"/>
      <c r="CT61" s="606"/>
      <c r="CU61" s="606"/>
      <c r="CV61" s="606"/>
      <c r="CW61" s="606"/>
      <c r="CX61" s="606"/>
      <c r="CY61" s="606"/>
      <c r="CZ61" s="606"/>
      <c r="DA61" s="606"/>
      <c r="DB61" s="606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603" t="s">
        <v>53</v>
      </c>
      <c r="B63" s="603"/>
      <c r="C63" s="603"/>
      <c r="D63" s="603"/>
      <c r="E63" s="603"/>
      <c r="F63" s="603"/>
      <c r="G63" s="603"/>
      <c r="H63" s="603"/>
      <c r="I63" s="603"/>
      <c r="J63" s="603"/>
      <c r="K63" s="603"/>
      <c r="L63" s="603"/>
      <c r="M63" s="603"/>
      <c r="N63" s="603"/>
      <c r="O63" s="603"/>
      <c r="P63" s="603"/>
      <c r="Q63" s="603"/>
      <c r="R63" s="603"/>
      <c r="S63" s="603"/>
      <c r="T63" s="603"/>
      <c r="U63" s="603"/>
      <c r="V63" s="603"/>
      <c r="W63" s="603"/>
      <c r="X63" s="603"/>
      <c r="Y63" s="603"/>
      <c r="Z63" s="603"/>
      <c r="AA63" s="603"/>
      <c r="AB63" s="603"/>
      <c r="AC63" s="603"/>
      <c r="AD63" s="603"/>
      <c r="AE63" s="603"/>
      <c r="AF63" s="603"/>
      <c r="AG63" s="603"/>
      <c r="AH63" s="603"/>
      <c r="AI63" s="603"/>
      <c r="AJ63" s="603"/>
      <c r="AK63" s="603"/>
      <c r="AL63" s="603"/>
      <c r="AM63" s="603"/>
      <c r="AN63" s="603"/>
      <c r="AO63" s="603"/>
      <c r="AP63" s="603"/>
      <c r="AQ63" s="603"/>
      <c r="AR63" s="603"/>
      <c r="AS63" s="603"/>
      <c r="AT63" s="603"/>
      <c r="AU63" s="603"/>
      <c r="AV63" s="603"/>
      <c r="AW63" s="603"/>
      <c r="AX63" s="603"/>
      <c r="AY63" s="603"/>
      <c r="AZ63" s="603"/>
      <c r="BA63" s="603"/>
      <c r="BB63" s="603"/>
      <c r="BC63" s="603"/>
      <c r="BD63" s="603"/>
      <c r="BE63" s="603"/>
      <c r="BF63" s="603"/>
      <c r="BG63" s="603"/>
      <c r="BH63" s="603"/>
      <c r="BI63" s="603"/>
      <c r="BJ63" s="603"/>
      <c r="BK63" s="603"/>
      <c r="BL63" s="603"/>
      <c r="BM63" s="603"/>
      <c r="BN63" s="603"/>
      <c r="BO63" s="603"/>
      <c r="BP63" s="603"/>
      <c r="BQ63" s="603"/>
      <c r="BR63" s="603"/>
      <c r="BS63" s="603"/>
      <c r="BT63" s="603"/>
      <c r="BU63" s="603"/>
      <c r="BV63" s="603"/>
      <c r="BW63" s="603"/>
      <c r="BX63" s="603"/>
      <c r="BY63" s="603"/>
      <c r="BZ63" s="603"/>
      <c r="CA63" s="603"/>
      <c r="CB63" s="603"/>
      <c r="CC63" s="603"/>
      <c r="CD63" s="603"/>
      <c r="CE63" s="603"/>
      <c r="CF63" s="603"/>
      <c r="CG63" s="603"/>
      <c r="CH63" s="603"/>
      <c r="CI63" s="603"/>
      <c r="CJ63" s="603"/>
      <c r="CK63" s="603"/>
      <c r="CL63" s="603"/>
      <c r="CM63" s="603"/>
      <c r="CN63" s="603"/>
      <c r="CO63" s="603"/>
      <c r="CP63" s="603"/>
      <c r="CQ63" s="603"/>
      <c r="CR63" s="603"/>
      <c r="CS63" s="603"/>
      <c r="CT63" s="603"/>
      <c r="CU63" s="603"/>
      <c r="CV63" s="603"/>
      <c r="CW63" s="603"/>
      <c r="CX63" s="603"/>
      <c r="CY63" s="603"/>
      <c r="CZ63" s="603"/>
      <c r="DA63" s="603"/>
      <c r="DB63" s="603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608" t="s">
        <v>712</v>
      </c>
      <c r="B65" s="609"/>
      <c r="C65" s="609"/>
      <c r="D65" s="609"/>
      <c r="E65" s="609"/>
      <c r="F65" s="609"/>
      <c r="G65" s="609"/>
      <c r="H65" s="609"/>
      <c r="I65" s="609"/>
      <c r="J65" s="609"/>
      <c r="K65" s="609"/>
      <c r="L65" s="609"/>
      <c r="M65" s="609"/>
      <c r="N65" s="609"/>
      <c r="O65" s="609"/>
      <c r="P65" s="609"/>
      <c r="Q65" s="609"/>
      <c r="R65" s="609"/>
      <c r="S65" s="609"/>
      <c r="T65" s="609"/>
      <c r="U65" s="609"/>
      <c r="V65" s="609"/>
      <c r="W65" s="609"/>
      <c r="X65" s="609"/>
      <c r="Y65" s="609"/>
      <c r="Z65" s="609"/>
      <c r="AA65" s="609"/>
      <c r="AB65" s="609"/>
      <c r="AC65" s="609"/>
      <c r="AD65" s="609"/>
      <c r="AE65" s="60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602"/>
      <c r="BJ65" s="602"/>
      <c r="BK65" s="602"/>
      <c r="BL65" s="602"/>
      <c r="BM65" s="602"/>
      <c r="BN65" s="602"/>
      <c r="BO65" s="602"/>
      <c r="BP65" s="602"/>
      <c r="BQ65" s="602"/>
      <c r="BR65" s="602"/>
      <c r="BS65" s="602"/>
      <c r="BT65" s="602"/>
      <c r="BU65" s="602"/>
      <c r="BV65" s="602"/>
      <c r="BW65" s="602"/>
      <c r="BX65" s="602"/>
      <c r="BY65" s="602"/>
      <c r="BZ65" s="602"/>
      <c r="CA65" s="602"/>
      <c r="CB65" s="602"/>
      <c r="CC65" s="602"/>
      <c r="CD65" s="602"/>
      <c r="CE65" s="602"/>
      <c r="CF65" s="602"/>
      <c r="CG65" s="19"/>
      <c r="CH65" s="19"/>
      <c r="CI65" s="19"/>
      <c r="CJ65" s="598" t="str">
        <f>ПОДПИСИ!E4</f>
        <v>А.А. Полозов</v>
      </c>
      <c r="CK65" s="598"/>
      <c r="CL65" s="598"/>
      <c r="CM65" s="598"/>
      <c r="CN65" s="598"/>
      <c r="CO65" s="598"/>
      <c r="CP65" s="598"/>
      <c r="CQ65" s="598"/>
      <c r="CR65" s="598"/>
      <c r="CS65" s="598"/>
      <c r="CT65" s="598"/>
      <c r="CU65" s="598"/>
      <c r="CV65" s="598"/>
      <c r="CW65" s="598"/>
      <c r="CX65" s="598"/>
      <c r="CY65" s="598"/>
      <c r="CZ65" s="598"/>
      <c r="DA65" s="598"/>
      <c r="DB65" s="598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578" t="s">
        <v>11</v>
      </c>
      <c r="BJ66" s="578"/>
      <c r="BK66" s="578"/>
      <c r="BL66" s="578"/>
      <c r="BM66" s="578"/>
      <c r="BN66" s="578"/>
      <c r="BO66" s="578"/>
      <c r="BP66" s="578"/>
      <c r="BQ66" s="578"/>
      <c r="BR66" s="578"/>
      <c r="BS66" s="578"/>
      <c r="BT66" s="578"/>
      <c r="BU66" s="578"/>
      <c r="BV66" s="578"/>
      <c r="BW66" s="578"/>
      <c r="BX66" s="578"/>
      <c r="BY66" s="578"/>
      <c r="BZ66" s="578"/>
      <c r="CA66" s="578"/>
      <c r="CB66" s="578"/>
      <c r="CC66" s="578"/>
      <c r="CD66" s="578"/>
      <c r="CE66" s="578"/>
      <c r="CF66" s="578"/>
      <c r="CG66" s="21"/>
      <c r="CH66" s="21"/>
      <c r="CI66" s="21"/>
      <c r="CJ66" s="578" t="s">
        <v>50</v>
      </c>
      <c r="CK66" s="578"/>
      <c r="CL66" s="578"/>
      <c r="CM66" s="578"/>
      <c r="CN66" s="578"/>
      <c r="CO66" s="578"/>
      <c r="CP66" s="578"/>
      <c r="CQ66" s="578"/>
      <c r="CR66" s="578"/>
      <c r="CS66" s="578"/>
      <c r="CT66" s="578"/>
      <c r="CU66" s="578"/>
      <c r="CV66" s="578"/>
      <c r="CW66" s="578"/>
      <c r="CX66" s="578"/>
      <c r="CY66" s="578"/>
      <c r="CZ66" s="578"/>
      <c r="DA66" s="578"/>
      <c r="DB66" s="578"/>
    </row>
    <row r="67" spans="1:112" ht="31.5" customHeight="1" x14ac:dyDescent="0.3">
      <c r="A67" s="608" t="s">
        <v>721</v>
      </c>
      <c r="B67" s="609"/>
      <c r="C67" s="609"/>
      <c r="D67" s="609"/>
      <c r="E67" s="609"/>
      <c r="F67" s="609"/>
      <c r="G67" s="609"/>
      <c r="H67" s="609"/>
      <c r="I67" s="609"/>
      <c r="J67" s="609"/>
      <c r="K67" s="609"/>
      <c r="L67" s="609"/>
      <c r="M67" s="609"/>
      <c r="N67" s="609"/>
      <c r="O67" s="609"/>
      <c r="P67" s="609"/>
      <c r="Q67" s="609"/>
      <c r="R67" s="609"/>
      <c r="S67" s="609"/>
      <c r="T67" s="609"/>
      <c r="U67" s="609"/>
      <c r="V67" s="609"/>
      <c r="W67" s="609"/>
      <c r="X67" s="609"/>
      <c r="Y67" s="609"/>
      <c r="Z67" s="609"/>
      <c r="AA67" s="609"/>
      <c r="AB67" s="609"/>
      <c r="AC67" s="609"/>
      <c r="AD67" s="609"/>
      <c r="AE67" s="609"/>
      <c r="AF67" s="609"/>
      <c r="AG67" s="609"/>
      <c r="AH67" s="609"/>
      <c r="AI67" s="609"/>
      <c r="AJ67" s="609"/>
      <c r="AK67" s="609"/>
      <c r="AL67" s="609"/>
      <c r="AM67" s="609"/>
      <c r="AN67" s="609"/>
      <c r="AO67" s="609"/>
      <c r="AP67" s="609"/>
      <c r="AQ67" s="609"/>
      <c r="AR67" s="609"/>
      <c r="AS67" s="609"/>
      <c r="AT67" s="609"/>
      <c r="AU67" s="609"/>
      <c r="AV67" s="609"/>
      <c r="AW67" s="609"/>
      <c r="AX67" s="609"/>
      <c r="AY67" s="609"/>
      <c r="AZ67" s="19"/>
      <c r="BA67" s="19"/>
      <c r="BB67" s="19"/>
      <c r="BC67" s="19"/>
      <c r="BD67" s="19"/>
      <c r="BE67" s="19"/>
      <c r="BF67" s="19"/>
      <c r="BG67" s="19"/>
      <c r="BH67" s="19"/>
      <c r="BI67" s="602"/>
      <c r="BJ67" s="602"/>
      <c r="BK67" s="602"/>
      <c r="BL67" s="602"/>
      <c r="BM67" s="602"/>
      <c r="BN67" s="602"/>
      <c r="BO67" s="602"/>
      <c r="BP67" s="602"/>
      <c r="BQ67" s="602"/>
      <c r="BR67" s="602"/>
      <c r="BS67" s="602"/>
      <c r="BT67" s="602"/>
      <c r="BU67" s="602"/>
      <c r="BV67" s="602"/>
      <c r="BW67" s="602"/>
      <c r="BX67" s="602"/>
      <c r="BY67" s="602"/>
      <c r="BZ67" s="602"/>
      <c r="CA67" s="602"/>
      <c r="CB67" s="602"/>
      <c r="CC67" s="602"/>
      <c r="CD67" s="602"/>
      <c r="CE67" s="602"/>
      <c r="CF67" s="602"/>
      <c r="CG67" s="19"/>
      <c r="CH67" s="19"/>
      <c r="CI67" s="19"/>
      <c r="CJ67" s="598" t="str">
        <f>ПОДПИСИ!E2</f>
        <v>С.В. Шлёнский</v>
      </c>
      <c r="CK67" s="598"/>
      <c r="CL67" s="598"/>
      <c r="CM67" s="598"/>
      <c r="CN67" s="598"/>
      <c r="CO67" s="598"/>
      <c r="CP67" s="598"/>
      <c r="CQ67" s="598"/>
      <c r="CR67" s="598"/>
      <c r="CS67" s="598"/>
      <c r="CT67" s="598"/>
      <c r="CU67" s="598"/>
      <c r="CV67" s="598"/>
      <c r="CW67" s="598"/>
      <c r="CX67" s="598"/>
      <c r="CY67" s="598"/>
      <c r="CZ67" s="598"/>
      <c r="DA67" s="598"/>
      <c r="DB67" s="598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578" t="s">
        <v>11</v>
      </c>
      <c r="BJ68" s="578"/>
      <c r="BK68" s="578"/>
      <c r="BL68" s="578"/>
      <c r="BM68" s="578"/>
      <c r="BN68" s="578"/>
      <c r="BO68" s="578"/>
      <c r="BP68" s="578"/>
      <c r="BQ68" s="578"/>
      <c r="BR68" s="578"/>
      <c r="BS68" s="578"/>
      <c r="BT68" s="578"/>
      <c r="BU68" s="578"/>
      <c r="BV68" s="578"/>
      <c r="BW68" s="578"/>
      <c r="BX68" s="578"/>
      <c r="BY68" s="578"/>
      <c r="BZ68" s="578"/>
      <c r="CA68" s="578"/>
      <c r="CB68" s="578"/>
      <c r="CC68" s="578"/>
      <c r="CD68" s="578"/>
      <c r="CE68" s="578"/>
      <c r="CF68" s="578"/>
      <c r="CG68" s="21"/>
      <c r="CH68" s="21"/>
      <c r="CI68" s="21"/>
      <c r="CJ68" s="578" t="s">
        <v>50</v>
      </c>
      <c r="CK68" s="578"/>
      <c r="CL68" s="578"/>
      <c r="CM68" s="578"/>
      <c r="CN68" s="578"/>
      <c r="CO68" s="578"/>
      <c r="CP68" s="578"/>
      <c r="CQ68" s="578"/>
      <c r="CR68" s="578"/>
      <c r="CS68" s="578"/>
      <c r="CT68" s="578"/>
      <c r="CU68" s="578"/>
      <c r="CV68" s="578"/>
      <c r="CW68" s="578"/>
      <c r="CX68" s="578"/>
      <c r="CY68" s="578"/>
      <c r="CZ68" s="578"/>
      <c r="DA68" s="578"/>
      <c r="DB68" s="578"/>
      <c r="DH68" s="141"/>
    </row>
    <row r="69" spans="1:112" ht="33.75" customHeight="1" x14ac:dyDescent="0.3">
      <c r="A69" s="608" t="s">
        <v>720</v>
      </c>
      <c r="B69" s="609"/>
      <c r="C69" s="609"/>
      <c r="D69" s="609"/>
      <c r="E69" s="609"/>
      <c r="F69" s="609"/>
      <c r="G69" s="609"/>
      <c r="H69" s="609"/>
      <c r="I69" s="609"/>
      <c r="J69" s="609"/>
      <c r="K69" s="609"/>
      <c r="L69" s="609"/>
      <c r="M69" s="609"/>
      <c r="N69" s="609"/>
      <c r="O69" s="609"/>
      <c r="P69" s="609"/>
      <c r="Q69" s="609"/>
      <c r="R69" s="609"/>
      <c r="S69" s="609"/>
      <c r="T69" s="609"/>
      <c r="U69" s="609"/>
      <c r="V69" s="609"/>
      <c r="W69" s="609"/>
      <c r="X69" s="609"/>
      <c r="Y69" s="609"/>
      <c r="Z69" s="609"/>
      <c r="AA69" s="609"/>
      <c r="AB69" s="609"/>
      <c r="AC69" s="609"/>
      <c r="AD69" s="609"/>
      <c r="AE69" s="609"/>
      <c r="AF69" s="609"/>
      <c r="AG69" s="609"/>
      <c r="AH69" s="609"/>
      <c r="AI69" s="609"/>
      <c r="AJ69" s="609"/>
      <c r="AK69" s="609"/>
      <c r="AL69" s="609"/>
      <c r="AM69" s="609"/>
      <c r="AN69" s="609"/>
      <c r="AO69" s="609"/>
      <c r="AP69" s="609"/>
      <c r="AQ69" s="609"/>
      <c r="AR69" s="609"/>
      <c r="AS69" s="609"/>
      <c r="AT69" s="609"/>
      <c r="AU69" s="609"/>
      <c r="AV69" s="609"/>
      <c r="AW69" s="609"/>
      <c r="AX69" s="609"/>
      <c r="AY69" s="609"/>
      <c r="AZ69" s="609"/>
      <c r="BA69" s="609"/>
      <c r="BB69" s="609"/>
      <c r="BC69" s="609"/>
      <c r="BD69" s="609"/>
      <c r="BE69" s="609"/>
      <c r="BF69" s="19"/>
      <c r="BG69" s="19"/>
      <c r="BH69" s="19"/>
      <c r="BI69" s="602"/>
      <c r="BJ69" s="602"/>
      <c r="BK69" s="602"/>
      <c r="BL69" s="602"/>
      <c r="BM69" s="602"/>
      <c r="BN69" s="602"/>
      <c r="BO69" s="602"/>
      <c r="BP69" s="602"/>
      <c r="BQ69" s="602"/>
      <c r="BR69" s="602"/>
      <c r="BS69" s="602"/>
      <c r="BT69" s="602"/>
      <c r="BU69" s="602"/>
      <c r="BV69" s="602"/>
      <c r="BW69" s="602"/>
      <c r="BX69" s="602"/>
      <c r="BY69" s="602"/>
      <c r="BZ69" s="602"/>
      <c r="CA69" s="602"/>
      <c r="CB69" s="602"/>
      <c r="CC69" s="602"/>
      <c r="CD69" s="602"/>
      <c r="CE69" s="602"/>
      <c r="CF69" s="602"/>
      <c r="CG69" s="23"/>
      <c r="CH69" s="23"/>
      <c r="CI69" s="23"/>
      <c r="CJ69" s="598" t="str">
        <f>IF(ПОДПИСИ!E12=0," ",ПОДПИСИ!E12)</f>
        <v>А.В. Курбатов</v>
      </c>
      <c r="CK69" s="598"/>
      <c r="CL69" s="598"/>
      <c r="CM69" s="598"/>
      <c r="CN69" s="598"/>
      <c r="CO69" s="598"/>
      <c r="CP69" s="598"/>
      <c r="CQ69" s="598"/>
      <c r="CR69" s="598"/>
      <c r="CS69" s="598"/>
      <c r="CT69" s="598"/>
      <c r="CU69" s="598"/>
      <c r="CV69" s="598"/>
      <c r="CW69" s="598"/>
      <c r="CX69" s="598"/>
      <c r="CY69" s="598"/>
      <c r="CZ69" s="598"/>
      <c r="DA69" s="598"/>
      <c r="DB69" s="598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578" t="s">
        <v>11</v>
      </c>
      <c r="BJ70" s="578"/>
      <c r="BK70" s="578"/>
      <c r="BL70" s="578"/>
      <c r="BM70" s="578"/>
      <c r="BN70" s="578"/>
      <c r="BO70" s="578"/>
      <c r="BP70" s="578"/>
      <c r="BQ70" s="578"/>
      <c r="BR70" s="578"/>
      <c r="BS70" s="578"/>
      <c r="BT70" s="578"/>
      <c r="BU70" s="578"/>
      <c r="BV70" s="578"/>
      <c r="BW70" s="578"/>
      <c r="BX70" s="578"/>
      <c r="BY70" s="578"/>
      <c r="BZ70" s="578"/>
      <c r="CA70" s="578"/>
      <c r="CB70" s="578"/>
      <c r="CC70" s="578"/>
      <c r="CD70" s="578"/>
      <c r="CE70" s="578"/>
      <c r="CF70" s="578"/>
      <c r="CG70" s="21"/>
      <c r="CH70" s="21"/>
      <c r="CI70" s="21"/>
      <c r="CJ70" s="578" t="s">
        <v>50</v>
      </c>
      <c r="CK70" s="578"/>
      <c r="CL70" s="578"/>
      <c r="CM70" s="578"/>
      <c r="CN70" s="578"/>
      <c r="CO70" s="578"/>
      <c r="CP70" s="578"/>
      <c r="CQ70" s="578"/>
      <c r="CR70" s="578"/>
      <c r="CS70" s="578"/>
      <c r="CT70" s="578"/>
      <c r="CU70" s="578"/>
      <c r="CV70" s="578"/>
      <c r="CW70" s="578"/>
      <c r="CX70" s="578"/>
      <c r="CY70" s="578"/>
      <c r="CZ70" s="578"/>
      <c r="DA70" s="578"/>
      <c r="DB70" s="578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609" t="s">
        <v>67</v>
      </c>
      <c r="B72" s="609"/>
      <c r="C72" s="609"/>
      <c r="D72" s="609"/>
      <c r="E72" s="609"/>
      <c r="F72" s="609"/>
      <c r="G72" s="609"/>
      <c r="H72" s="609"/>
      <c r="I72" s="609"/>
      <c r="J72" s="609"/>
      <c r="K72" s="609"/>
      <c r="L72" s="609"/>
      <c r="M72" s="609"/>
      <c r="N72" s="609"/>
      <c r="O72" s="609"/>
      <c r="P72" s="609"/>
      <c r="Q72" s="609"/>
      <c r="R72" s="609"/>
      <c r="S72" s="609"/>
      <c r="T72" s="609"/>
      <c r="U72" s="609"/>
      <c r="V72" s="609"/>
      <c r="W72" s="609"/>
      <c r="X72" s="609"/>
      <c r="Y72" s="609"/>
      <c r="Z72" s="609"/>
      <c r="AA72" s="609"/>
      <c r="AB72" s="609"/>
      <c r="AC72" s="609"/>
      <c r="AD72" s="609"/>
      <c r="AE72" s="609"/>
      <c r="AF72" s="609"/>
      <c r="AG72" s="609"/>
      <c r="AH72" s="609"/>
      <c r="AI72" s="609"/>
      <c r="AJ72" s="609"/>
      <c r="AK72" s="609"/>
      <c r="AL72" s="609"/>
      <c r="AM72" s="609"/>
      <c r="AN72" s="609"/>
      <c r="AO72" s="609"/>
      <c r="AP72" s="609"/>
      <c r="AQ72" s="609"/>
      <c r="AR72" s="609"/>
      <c r="AS72" s="609"/>
      <c r="AT72" s="60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609" t="s">
        <v>17</v>
      </c>
      <c r="BJ72" s="609"/>
      <c r="BK72" s="609"/>
      <c r="BL72" s="609"/>
      <c r="BM72" s="609"/>
      <c r="BN72" s="609"/>
      <c r="BO72" s="609"/>
      <c r="BP72" s="609"/>
      <c r="BQ72" s="609"/>
      <c r="BR72" s="609"/>
      <c r="BS72" s="609"/>
      <c r="BT72" s="609"/>
      <c r="BU72" s="609"/>
      <c r="BV72" s="609"/>
      <c r="BW72" s="609"/>
      <c r="BX72" s="609"/>
      <c r="BY72" s="609"/>
      <c r="BZ72" s="609"/>
      <c r="CA72" s="609"/>
      <c r="CB72" s="609"/>
      <c r="CC72" s="609"/>
      <c r="CD72" s="609"/>
      <c r="CE72" s="609"/>
      <c r="CF72" s="609"/>
      <c r="CG72" s="609"/>
      <c r="CH72" s="609"/>
      <c r="CI72" s="609"/>
      <c r="CJ72" s="609"/>
      <c r="CK72" s="609"/>
      <c r="CL72" s="609"/>
      <c r="CM72" s="609"/>
      <c r="CN72" s="609"/>
      <c r="CO72" s="609"/>
      <c r="CP72" s="609"/>
      <c r="CQ72" s="609"/>
      <c r="CR72" s="609"/>
      <c r="CS72" s="609"/>
      <c r="CT72" s="609"/>
      <c r="CU72" s="609"/>
      <c r="CV72" s="609"/>
      <c r="CW72" s="609"/>
      <c r="CX72" s="609"/>
      <c r="CY72" s="609"/>
      <c r="CZ72" s="609"/>
      <c r="DA72" s="609"/>
      <c r="DB72" s="609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610"/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0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0"/>
      <c r="AL74" s="610"/>
      <c r="AM74" s="610"/>
      <c r="AN74" s="610"/>
      <c r="AO74" s="610"/>
      <c r="AP74" s="610"/>
      <c r="AQ74" s="610"/>
      <c r="AR74" s="610"/>
      <c r="AS74" s="610"/>
      <c r="AT74" s="610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1"/>
      <c r="BV74" s="611"/>
      <c r="BW74" s="611"/>
      <c r="BX74" s="611"/>
      <c r="BY74" s="611"/>
      <c r="BZ74" s="611"/>
      <c r="CA74" s="611"/>
      <c r="CB74" s="611"/>
      <c r="CC74" s="611"/>
      <c r="CD74" s="611"/>
      <c r="CE74" s="611"/>
      <c r="CF74" s="611"/>
      <c r="CG74" s="611"/>
      <c r="CH74" s="611"/>
      <c r="CI74" s="611"/>
      <c r="CJ74" s="611"/>
      <c r="CK74" s="611"/>
      <c r="CL74" s="611"/>
      <c r="CM74" s="611"/>
      <c r="CN74" s="611"/>
      <c r="CO74" s="611"/>
      <c r="CP74" s="611"/>
      <c r="CQ74" s="611"/>
      <c r="CR74" s="611"/>
      <c r="CS74" s="611"/>
      <c r="CT74" s="611"/>
      <c r="CU74" s="611"/>
      <c r="CV74" s="611"/>
      <c r="CW74" s="611"/>
      <c r="CX74" s="611"/>
      <c r="CY74" s="611"/>
      <c r="CZ74" s="611"/>
      <c r="DA74" s="611"/>
      <c r="DB74" s="611"/>
      <c r="DH74" s="141"/>
    </row>
    <row r="75" spans="1:112" ht="12.75" customHeight="1" x14ac:dyDescent="0.3">
      <c r="A75" s="602"/>
      <c r="B75" s="602"/>
      <c r="C75" s="602"/>
      <c r="D75" s="602"/>
      <c r="E75" s="602"/>
      <c r="F75" s="602"/>
      <c r="G75" s="602"/>
      <c r="H75" s="602"/>
      <c r="I75" s="602"/>
      <c r="J75" s="602"/>
      <c r="K75" s="602"/>
      <c r="L75" s="602"/>
      <c r="M75" s="602"/>
      <c r="N75" s="602"/>
      <c r="O75" s="602"/>
      <c r="P75" s="602"/>
      <c r="Q75" s="602"/>
      <c r="R75" s="602"/>
      <c r="S75" s="602"/>
      <c r="T75" s="602"/>
      <c r="U75" s="602"/>
      <c r="V75" s="602"/>
      <c r="W75" s="19"/>
      <c r="X75" s="19"/>
      <c r="Y75" s="19"/>
      <c r="Z75" s="598" t="str">
        <f>CJ67</f>
        <v>С.В. Шлёнский</v>
      </c>
      <c r="AA75" s="598"/>
      <c r="AB75" s="598"/>
      <c r="AC75" s="598"/>
      <c r="AD75" s="598"/>
      <c r="AE75" s="598"/>
      <c r="AF75" s="598"/>
      <c r="AG75" s="598"/>
      <c r="AH75" s="598"/>
      <c r="AI75" s="598"/>
      <c r="AJ75" s="598"/>
      <c r="AK75" s="598"/>
      <c r="AL75" s="598"/>
      <c r="AM75" s="598"/>
      <c r="AN75" s="598"/>
      <c r="AO75" s="598"/>
      <c r="AP75" s="598"/>
      <c r="AQ75" s="598"/>
      <c r="AR75" s="598"/>
      <c r="AS75" s="598"/>
      <c r="AT75" s="598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602"/>
      <c r="BJ75" s="602"/>
      <c r="BK75" s="602"/>
      <c r="BL75" s="602"/>
      <c r="BM75" s="602"/>
      <c r="BN75" s="602"/>
      <c r="BO75" s="602"/>
      <c r="BP75" s="602"/>
      <c r="BQ75" s="602"/>
      <c r="BR75" s="602"/>
      <c r="BS75" s="602"/>
      <c r="BT75" s="602"/>
      <c r="BU75" s="602"/>
      <c r="BV75" s="602"/>
      <c r="BW75" s="602"/>
      <c r="BX75" s="602"/>
      <c r="BY75" s="602"/>
      <c r="BZ75" s="602"/>
      <c r="CA75" s="602"/>
      <c r="CB75" s="602"/>
      <c r="CC75" s="602"/>
      <c r="CD75" s="602"/>
      <c r="CE75" s="19"/>
      <c r="CF75" s="19"/>
      <c r="CG75" s="19"/>
      <c r="CH75" s="598" t="str">
        <f>CJ65</f>
        <v>А.А. Полозов</v>
      </c>
      <c r="CI75" s="598"/>
      <c r="CJ75" s="598"/>
      <c r="CK75" s="598"/>
      <c r="CL75" s="598"/>
      <c r="CM75" s="598"/>
      <c r="CN75" s="598"/>
      <c r="CO75" s="598"/>
      <c r="CP75" s="598"/>
      <c r="CQ75" s="598"/>
      <c r="CR75" s="598"/>
      <c r="CS75" s="598"/>
      <c r="CT75" s="598"/>
      <c r="CU75" s="598"/>
      <c r="CV75" s="598"/>
      <c r="CW75" s="598"/>
      <c r="CX75" s="598"/>
      <c r="CY75" s="598"/>
      <c r="CZ75" s="598"/>
      <c r="DA75" s="598"/>
      <c r="DB75" s="598"/>
      <c r="DH75" s="141"/>
    </row>
    <row r="76" spans="1:112" ht="14.4" customHeight="1" x14ac:dyDescent="0.3">
      <c r="A76" s="612" t="s">
        <v>11</v>
      </c>
      <c r="B76" s="612"/>
      <c r="C76" s="612"/>
      <c r="D76" s="612"/>
      <c r="E76" s="612"/>
      <c r="F76" s="612"/>
      <c r="G76" s="612"/>
      <c r="H76" s="612"/>
      <c r="I76" s="612"/>
      <c r="J76" s="612"/>
      <c r="K76" s="612"/>
      <c r="L76" s="612"/>
      <c r="M76" s="612"/>
      <c r="N76" s="612"/>
      <c r="O76" s="612"/>
      <c r="P76" s="612"/>
      <c r="Q76" s="612"/>
      <c r="R76" s="612"/>
      <c r="S76" s="612"/>
      <c r="T76" s="612"/>
      <c r="U76" s="612"/>
      <c r="V76" s="612"/>
      <c r="W76" s="24"/>
      <c r="X76" s="24"/>
      <c r="Y76" s="24"/>
      <c r="Z76" s="578" t="s">
        <v>50</v>
      </c>
      <c r="AA76" s="578"/>
      <c r="AB76" s="578"/>
      <c r="AC76" s="578"/>
      <c r="AD76" s="578"/>
      <c r="AE76" s="578"/>
      <c r="AF76" s="578"/>
      <c r="AG76" s="578"/>
      <c r="AH76" s="578"/>
      <c r="AI76" s="578"/>
      <c r="AJ76" s="578"/>
      <c r="AK76" s="578"/>
      <c r="AL76" s="578"/>
      <c r="AM76" s="578"/>
      <c r="AN76" s="578"/>
      <c r="AO76" s="578"/>
      <c r="AP76" s="578"/>
      <c r="AQ76" s="578"/>
      <c r="AR76" s="578"/>
      <c r="AS76" s="578"/>
      <c r="AT76" s="578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612" t="s">
        <v>11</v>
      </c>
      <c r="BJ76" s="612"/>
      <c r="BK76" s="612"/>
      <c r="BL76" s="612"/>
      <c r="BM76" s="612"/>
      <c r="BN76" s="612"/>
      <c r="BO76" s="612"/>
      <c r="BP76" s="612"/>
      <c r="BQ76" s="612"/>
      <c r="BR76" s="612"/>
      <c r="BS76" s="612"/>
      <c r="BT76" s="612"/>
      <c r="BU76" s="612"/>
      <c r="BV76" s="612"/>
      <c r="BW76" s="612"/>
      <c r="BX76" s="612"/>
      <c r="BY76" s="612"/>
      <c r="BZ76" s="612"/>
      <c r="CA76" s="612"/>
      <c r="CB76" s="612"/>
      <c r="CC76" s="612"/>
      <c r="CD76" s="612"/>
      <c r="CE76" s="24"/>
      <c r="CF76" s="24"/>
      <c r="CG76" s="24"/>
      <c r="CH76" s="578" t="s">
        <v>50</v>
      </c>
      <c r="CI76" s="578"/>
      <c r="CJ76" s="578"/>
      <c r="CK76" s="578"/>
      <c r="CL76" s="578"/>
      <c r="CM76" s="578"/>
      <c r="CN76" s="578"/>
      <c r="CO76" s="578"/>
      <c r="CP76" s="578"/>
      <c r="CQ76" s="578"/>
      <c r="CR76" s="578"/>
      <c r="CS76" s="578"/>
      <c r="CT76" s="578"/>
      <c r="CU76" s="578"/>
      <c r="CV76" s="578"/>
      <c r="CW76" s="578"/>
      <c r="CX76" s="578"/>
      <c r="CY76" s="578"/>
      <c r="CZ76" s="578"/>
      <c r="DA76" s="578"/>
      <c r="DB76" s="578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612"/>
      <c r="CI77" s="612"/>
      <c r="CJ77" s="612"/>
      <c r="CK77" s="612"/>
      <c r="CL77" s="612"/>
      <c r="CM77" s="612"/>
      <c r="CN77" s="612"/>
      <c r="CO77" s="612"/>
      <c r="CP77" s="612"/>
      <c r="CQ77" s="612"/>
      <c r="CR77" s="612"/>
      <c r="CS77" s="612"/>
      <c r="CT77" s="612"/>
      <c r="CU77" s="612"/>
      <c r="CV77" s="612"/>
      <c r="CW77" s="612"/>
      <c r="CX77" s="612"/>
      <c r="CY77" s="612"/>
      <c r="CZ77" s="612"/>
      <c r="DA77" s="612"/>
      <c r="DB77" s="612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01" priority="5" operator="equal">
      <formula>0</formula>
    </cfRule>
  </conditionalFormatting>
  <conditionalFormatting sqref="DH2:DH7">
    <cfRule type="cellIs" dxfId="100" priority="2" operator="equal">
      <formula>0</formula>
    </cfRule>
  </conditionalFormatting>
  <conditionalFormatting sqref="DH9">
    <cfRule type="cellIs" dxfId="9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Normal="85" zoomScaleSheetLayoutView="100" workbookViewId="0">
      <pane ySplit="2" topLeftCell="A3" activePane="bottomLeft" state="frozen"/>
      <selection activeCell="BR9" sqref="BR9"/>
      <selection pane="bottomLeft" activeCell="J18" sqref="J18:AO21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52.1093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626">
        <f>ФОРМА!B13</f>
        <v>45576</v>
      </c>
      <c r="CD4" s="626"/>
      <c r="CE4" s="626"/>
      <c r="CF4" s="626"/>
      <c r="CG4" s="626"/>
      <c r="CH4" s="626"/>
      <c r="CI4" s="626"/>
      <c r="CJ4" s="626"/>
      <c r="CK4" s="626"/>
      <c r="CL4" s="626"/>
      <c r="CM4" s="626"/>
      <c r="CN4" s="626"/>
      <c r="CO4" s="626"/>
      <c r="CP4" s="626"/>
      <c r="CQ4" s="626"/>
      <c r="CR4" s="626"/>
      <c r="CS4" s="626"/>
      <c r="CT4" s="626"/>
      <c r="CU4" s="626"/>
      <c r="CV4" s="626"/>
      <c r="CW4" s="626"/>
      <c r="CX4" s="626"/>
      <c r="CY4" s="626"/>
      <c r="CZ4" s="626"/>
      <c r="DA4" s="626"/>
      <c r="DB4" s="626"/>
      <c r="DH4" s="144"/>
    </row>
    <row r="5" spans="1:112" ht="13.8" outlineLevel="1" x14ac:dyDescent="0.25">
      <c r="A5" s="613"/>
      <c r="B5" s="613"/>
      <c r="C5" s="613"/>
      <c r="D5" s="613"/>
      <c r="E5" s="613"/>
      <c r="F5" s="613"/>
      <c r="G5" s="613"/>
      <c r="H5" s="613"/>
      <c r="I5" s="613"/>
      <c r="J5" s="613"/>
      <c r="K5" s="613"/>
      <c r="L5" s="613"/>
      <c r="M5" s="613"/>
      <c r="N5" s="613"/>
      <c r="O5" s="613"/>
      <c r="P5" s="613"/>
      <c r="Q5" s="613"/>
      <c r="R5" s="613"/>
      <c r="S5" s="613"/>
      <c r="T5" s="613"/>
      <c r="U5" s="613"/>
      <c r="V5" s="613"/>
      <c r="W5" s="613"/>
      <c r="X5" s="613"/>
      <c r="Y5" s="613"/>
      <c r="Z5" s="613"/>
      <c r="AA5" s="613"/>
      <c r="AB5" s="613"/>
      <c r="AC5" s="613"/>
      <c r="AD5" s="613"/>
      <c r="AE5" s="613"/>
      <c r="AF5" s="613"/>
      <c r="AG5" s="613"/>
      <c r="AH5" s="613"/>
      <c r="AI5" s="613"/>
      <c r="AJ5" s="613"/>
      <c r="AK5" s="613"/>
      <c r="AL5" s="613"/>
      <c r="AM5" s="613"/>
      <c r="AN5" s="613"/>
      <c r="AO5" s="613"/>
      <c r="AP5" s="613"/>
      <c r="AQ5" s="613"/>
      <c r="AR5" s="613"/>
      <c r="AS5" s="613"/>
      <c r="AT5" s="613"/>
      <c r="BA5" s="598" t="str">
        <f>ФОРМА!G2</f>
        <v>Санкт-Петербург</v>
      </c>
      <c r="BB5" s="598"/>
      <c r="BC5" s="598"/>
      <c r="BD5" s="598"/>
      <c r="BE5" s="598"/>
      <c r="BF5" s="598"/>
      <c r="BG5" s="598"/>
      <c r="BH5" s="598"/>
      <c r="BI5" s="598"/>
      <c r="BJ5" s="598"/>
      <c r="BK5" s="598"/>
      <c r="BL5" s="598"/>
      <c r="BM5" s="598"/>
      <c r="BN5" s="598"/>
      <c r="BO5" s="598"/>
      <c r="BP5" s="598"/>
      <c r="BQ5" s="598"/>
      <c r="BR5" s="598"/>
      <c r="BS5" s="598"/>
      <c r="BT5" s="598"/>
      <c r="BU5" s="598"/>
      <c r="BV5" s="598"/>
      <c r="BW5" s="598"/>
      <c r="BX5" s="598"/>
      <c r="BY5" s="598"/>
      <c r="BZ5" s="598"/>
      <c r="CA5" s="598"/>
      <c r="CB5" s="598"/>
      <c r="CC5" s="598"/>
      <c r="CD5" s="598"/>
      <c r="CE5" s="598"/>
      <c r="CF5" s="598"/>
      <c r="CG5" s="598"/>
      <c r="CH5" s="598"/>
      <c r="CI5" s="598"/>
      <c r="CJ5" s="598"/>
      <c r="CK5" s="598"/>
      <c r="CL5" s="598"/>
      <c r="CM5" s="598"/>
      <c r="CN5" s="598"/>
      <c r="CO5" s="598"/>
      <c r="CP5" s="598"/>
      <c r="CQ5" s="598"/>
      <c r="CR5" s="598"/>
      <c r="CS5" s="598"/>
      <c r="CT5" s="598"/>
      <c r="CU5" s="598"/>
      <c r="CV5" s="598"/>
      <c r="CW5" s="598"/>
      <c r="CX5" s="598"/>
      <c r="CY5" s="598"/>
      <c r="CZ5" s="598"/>
      <c r="DA5" s="598"/>
      <c r="DB5" s="598"/>
      <c r="DH5" s="156"/>
    </row>
    <row r="6" spans="1:112" s="50" customFormat="1" ht="15" customHeight="1" outlineLevel="1" x14ac:dyDescent="0.25">
      <c r="A6" s="612"/>
      <c r="B6" s="612"/>
      <c r="C6" s="612"/>
      <c r="D6" s="612"/>
      <c r="E6" s="612"/>
      <c r="F6" s="612"/>
      <c r="G6" s="612"/>
      <c r="H6" s="612"/>
      <c r="I6" s="612"/>
      <c r="J6" s="612"/>
      <c r="K6" s="612"/>
      <c r="L6" s="612"/>
      <c r="M6" s="612"/>
      <c r="N6" s="612"/>
      <c r="O6" s="612"/>
      <c r="P6" s="612"/>
      <c r="Q6" s="612"/>
      <c r="R6" s="612"/>
      <c r="S6" s="612"/>
      <c r="T6" s="612"/>
      <c r="U6" s="612"/>
      <c r="V6" s="612"/>
      <c r="W6" s="612"/>
      <c r="X6" s="612"/>
      <c r="Y6" s="612"/>
      <c r="Z6" s="612"/>
      <c r="AA6" s="612"/>
      <c r="AB6" s="612"/>
      <c r="AC6" s="612"/>
      <c r="AD6" s="612"/>
      <c r="AE6" s="612"/>
      <c r="AF6" s="612"/>
      <c r="AG6" s="612"/>
      <c r="AH6" s="612"/>
      <c r="AI6" s="612"/>
      <c r="AJ6" s="612"/>
      <c r="AK6" s="612"/>
      <c r="AL6" s="612"/>
      <c r="AM6" s="612"/>
      <c r="AN6" s="612"/>
      <c r="AO6" s="612"/>
      <c r="AP6" s="612"/>
      <c r="AQ6" s="612"/>
      <c r="AR6" s="612"/>
      <c r="AS6" s="612"/>
      <c r="AT6" s="612"/>
      <c r="AU6" s="21"/>
      <c r="AV6" s="21"/>
      <c r="AW6" s="21"/>
      <c r="AX6" s="21"/>
      <c r="AY6" s="21"/>
      <c r="AZ6" s="21"/>
      <c r="BA6" s="612" t="s">
        <v>0</v>
      </c>
      <c r="BB6" s="612"/>
      <c r="BC6" s="612"/>
      <c r="BD6" s="612"/>
      <c r="BE6" s="612"/>
      <c r="BF6" s="612"/>
      <c r="BG6" s="612"/>
      <c r="BH6" s="612"/>
      <c r="BI6" s="612"/>
      <c r="BJ6" s="612"/>
      <c r="BK6" s="612"/>
      <c r="BL6" s="612"/>
      <c r="BM6" s="612"/>
      <c r="BN6" s="612"/>
      <c r="BO6" s="612"/>
      <c r="BP6" s="612"/>
      <c r="BQ6" s="612"/>
      <c r="BR6" s="612"/>
      <c r="BS6" s="612"/>
      <c r="BT6" s="612"/>
      <c r="BU6" s="612"/>
      <c r="BV6" s="612"/>
      <c r="BW6" s="612"/>
      <c r="BX6" s="612"/>
      <c r="BY6" s="612"/>
      <c r="BZ6" s="612"/>
      <c r="CA6" s="612"/>
      <c r="CB6" s="612"/>
      <c r="CC6" s="612"/>
      <c r="CD6" s="612"/>
      <c r="CE6" s="612"/>
      <c r="CF6" s="612"/>
      <c r="CG6" s="612"/>
      <c r="CH6" s="612"/>
      <c r="CI6" s="612"/>
      <c r="CJ6" s="612"/>
      <c r="CK6" s="612"/>
      <c r="CL6" s="612"/>
      <c r="CM6" s="612"/>
      <c r="CN6" s="612"/>
      <c r="CO6" s="612"/>
      <c r="CP6" s="612"/>
      <c r="CQ6" s="612"/>
      <c r="CR6" s="612"/>
      <c r="CS6" s="612"/>
      <c r="CT6" s="612"/>
      <c r="CU6" s="612"/>
      <c r="CV6" s="612"/>
      <c r="CW6" s="612"/>
      <c r="CX6" s="612"/>
      <c r="CY6" s="612"/>
      <c r="CZ6" s="612"/>
      <c r="DA6" s="612"/>
      <c r="DB6" s="612"/>
      <c r="DH6" s="144"/>
    </row>
    <row r="7" spans="1:112" ht="13.8" outlineLevel="1" x14ac:dyDescent="0.25">
      <c r="A7" s="598" t="str">
        <f>ФОРМА!B4</f>
        <v>ООО «Электромонтаж-110»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BA7" s="614" t="str">
        <f>ФОРМА!B2</f>
        <v>ПАО "Россети Ленэнерго"</v>
      </c>
      <c r="BB7" s="614"/>
      <c r="BC7" s="614"/>
      <c r="BD7" s="614"/>
      <c r="BE7" s="614"/>
      <c r="BF7" s="614"/>
      <c r="BG7" s="614"/>
      <c r="BH7" s="614"/>
      <c r="BI7" s="614"/>
      <c r="BJ7" s="614"/>
      <c r="BK7" s="614"/>
      <c r="BL7" s="614"/>
      <c r="BM7" s="614"/>
      <c r="BN7" s="614"/>
      <c r="BO7" s="614"/>
      <c r="BP7" s="614"/>
      <c r="BQ7" s="614"/>
      <c r="BR7" s="614"/>
      <c r="BS7" s="614"/>
      <c r="BT7" s="614"/>
      <c r="BU7" s="614"/>
      <c r="BV7" s="614"/>
      <c r="BW7" s="614"/>
      <c r="BX7" s="614"/>
      <c r="BY7" s="614"/>
      <c r="BZ7" s="614"/>
      <c r="CA7" s="614"/>
      <c r="CB7" s="614"/>
      <c r="CC7" s="614"/>
      <c r="CD7" s="614"/>
      <c r="CE7" s="614"/>
      <c r="CF7" s="614"/>
      <c r="CG7" s="614"/>
      <c r="CH7" s="614"/>
      <c r="CI7" s="614"/>
      <c r="CJ7" s="614"/>
      <c r="CK7" s="614"/>
      <c r="CL7" s="614"/>
      <c r="CM7" s="614"/>
      <c r="CN7" s="614"/>
      <c r="CO7" s="614"/>
      <c r="CP7" s="614"/>
      <c r="CQ7" s="614"/>
      <c r="CR7" s="614"/>
      <c r="CS7" s="614"/>
      <c r="CT7" s="614"/>
      <c r="CU7" s="614"/>
      <c r="CV7" s="614"/>
      <c r="CW7" s="614"/>
      <c r="CX7" s="614"/>
      <c r="CY7" s="614"/>
      <c r="CZ7" s="614"/>
      <c r="DA7" s="614"/>
      <c r="DB7" s="614"/>
      <c r="DH7" s="156" t="str">
        <f>BA7</f>
        <v>ПАО "Россети Ленэнерго"</v>
      </c>
    </row>
    <row r="8" spans="1:112" ht="15" customHeight="1" outlineLevel="1" x14ac:dyDescent="0.25">
      <c r="A8" s="612" t="s">
        <v>44</v>
      </c>
      <c r="B8" s="612"/>
      <c r="C8" s="612"/>
      <c r="D8" s="612"/>
      <c r="E8" s="612"/>
      <c r="F8" s="612"/>
      <c r="G8" s="612"/>
      <c r="H8" s="612"/>
      <c r="I8" s="612"/>
      <c r="J8" s="612"/>
      <c r="K8" s="612"/>
      <c r="L8" s="612"/>
      <c r="M8" s="612"/>
      <c r="N8" s="612"/>
      <c r="O8" s="612"/>
      <c r="P8" s="612"/>
      <c r="Q8" s="612"/>
      <c r="R8" s="612"/>
      <c r="S8" s="612"/>
      <c r="T8" s="612"/>
      <c r="U8" s="612"/>
      <c r="V8" s="612"/>
      <c r="W8" s="612"/>
      <c r="X8" s="612"/>
      <c r="Y8" s="612"/>
      <c r="Z8" s="612"/>
      <c r="AA8" s="612"/>
      <c r="AB8" s="612"/>
      <c r="AC8" s="612"/>
      <c r="AD8" s="612"/>
      <c r="AE8" s="612"/>
      <c r="AF8" s="612"/>
      <c r="AG8" s="612"/>
      <c r="AH8" s="612"/>
      <c r="AI8" s="612"/>
      <c r="AJ8" s="612"/>
      <c r="AK8" s="612"/>
      <c r="AL8" s="612"/>
      <c r="AM8" s="612"/>
      <c r="AN8" s="612"/>
      <c r="AO8" s="612"/>
      <c r="AP8" s="612"/>
      <c r="AQ8" s="612"/>
      <c r="AR8" s="612"/>
      <c r="AS8" s="612"/>
      <c r="AT8" s="612"/>
      <c r="AU8" s="21"/>
      <c r="AV8" s="21"/>
      <c r="AW8" s="21"/>
      <c r="AX8" s="21"/>
      <c r="AY8" s="21"/>
      <c r="AZ8" s="21"/>
      <c r="BA8" s="612" t="s">
        <v>2</v>
      </c>
      <c r="BB8" s="612"/>
      <c r="BC8" s="612"/>
      <c r="BD8" s="612"/>
      <c r="BE8" s="612"/>
      <c r="BF8" s="612"/>
      <c r="BG8" s="612"/>
      <c r="BH8" s="612"/>
      <c r="BI8" s="612"/>
      <c r="BJ8" s="612"/>
      <c r="BK8" s="612"/>
      <c r="BL8" s="612"/>
      <c r="BM8" s="612"/>
      <c r="BN8" s="612"/>
      <c r="BO8" s="612"/>
      <c r="BP8" s="612"/>
      <c r="BQ8" s="612"/>
      <c r="BR8" s="612"/>
      <c r="BS8" s="612"/>
      <c r="BT8" s="612"/>
      <c r="BU8" s="612"/>
      <c r="BV8" s="612"/>
      <c r="BW8" s="612"/>
      <c r="BX8" s="612"/>
      <c r="BY8" s="612"/>
      <c r="BZ8" s="612"/>
      <c r="CA8" s="612"/>
      <c r="CB8" s="612"/>
      <c r="CC8" s="612"/>
      <c r="CD8" s="612"/>
      <c r="CE8" s="612"/>
      <c r="CF8" s="612"/>
      <c r="CG8" s="612"/>
      <c r="CH8" s="612"/>
      <c r="CI8" s="612"/>
      <c r="CJ8" s="612"/>
      <c r="CK8" s="612"/>
      <c r="CL8" s="612"/>
      <c r="CM8" s="612"/>
      <c r="CN8" s="612"/>
      <c r="CO8" s="612"/>
      <c r="CP8" s="612"/>
      <c r="CQ8" s="612"/>
      <c r="CR8" s="612"/>
      <c r="CS8" s="612"/>
      <c r="CT8" s="612"/>
      <c r="CU8" s="612"/>
      <c r="CV8" s="612"/>
      <c r="CW8" s="612"/>
      <c r="CX8" s="612"/>
      <c r="CY8" s="612"/>
      <c r="CZ8" s="612"/>
      <c r="DA8" s="612"/>
      <c r="DB8" s="612"/>
      <c r="DH8" s="154"/>
    </row>
    <row r="9" spans="1:112" ht="110.4" outlineLevel="1" x14ac:dyDescent="0.25">
      <c r="A9" s="615"/>
      <c r="B9" s="615"/>
      <c r="C9" s="615"/>
      <c r="D9" s="615"/>
      <c r="E9" s="615"/>
      <c r="F9" s="615"/>
      <c r="G9" s="615"/>
      <c r="H9" s="615"/>
      <c r="I9" s="615"/>
      <c r="J9" s="615"/>
      <c r="K9" s="615"/>
      <c r="L9" s="615"/>
      <c r="M9" s="615"/>
      <c r="N9" s="615"/>
      <c r="O9" s="615"/>
      <c r="P9" s="615"/>
      <c r="Q9" s="615"/>
      <c r="R9" s="615"/>
      <c r="S9" s="615"/>
      <c r="T9" s="615"/>
      <c r="U9" s="615"/>
      <c r="V9" s="615"/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615"/>
      <c r="AL9" s="615"/>
      <c r="AM9" s="615"/>
      <c r="AN9" s="615"/>
      <c r="AO9" s="615"/>
      <c r="AP9" s="615"/>
      <c r="AQ9" s="615"/>
      <c r="AR9" s="615"/>
      <c r="AS9" s="615"/>
      <c r="AT9" s="615"/>
      <c r="AU9" s="21"/>
      <c r="AV9" s="21"/>
      <c r="AW9" s="21"/>
      <c r="AX9" s="21"/>
      <c r="AY9" s="21"/>
      <c r="AZ9" s="21"/>
      <c r="BA9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B9" s="614"/>
      <c r="BC9" s="614"/>
      <c r="BD9" s="614"/>
      <c r="BE9" s="614"/>
      <c r="BF9" s="614"/>
      <c r="BG9" s="614"/>
      <c r="BH9" s="614"/>
      <c r="BI9" s="614"/>
      <c r="BJ9" s="614"/>
      <c r="BK9" s="614"/>
      <c r="BL9" s="614"/>
      <c r="BM9" s="614"/>
      <c r="BN9" s="614"/>
      <c r="BO9" s="614"/>
      <c r="BP9" s="614"/>
      <c r="BQ9" s="614"/>
      <c r="BR9" s="614"/>
      <c r="BS9" s="614"/>
      <c r="BT9" s="614"/>
      <c r="BU9" s="614"/>
      <c r="BV9" s="614"/>
      <c r="BW9" s="614"/>
      <c r="BX9" s="614"/>
      <c r="BY9" s="614"/>
      <c r="BZ9" s="614"/>
      <c r="CA9" s="614"/>
      <c r="CB9" s="614"/>
      <c r="CC9" s="614"/>
      <c r="CD9" s="614"/>
      <c r="CE9" s="614"/>
      <c r="CF9" s="614"/>
      <c r="CG9" s="614"/>
      <c r="CH9" s="614"/>
      <c r="CI9" s="614"/>
      <c r="CJ9" s="614"/>
      <c r="CK9" s="614"/>
      <c r="CL9" s="614"/>
      <c r="CM9" s="614"/>
      <c r="CN9" s="614"/>
      <c r="CO9" s="614"/>
      <c r="CP9" s="614"/>
      <c r="CQ9" s="614"/>
      <c r="CR9" s="614"/>
      <c r="CS9" s="614"/>
      <c r="CT9" s="614"/>
      <c r="CU9" s="614"/>
      <c r="CV9" s="614"/>
      <c r="CW9" s="614"/>
      <c r="CX9" s="614"/>
      <c r="CY9" s="614"/>
      <c r="CZ9" s="614"/>
      <c r="DA9" s="614"/>
      <c r="DB9" s="614"/>
      <c r="DH9" s="157" t="str">
        <f>BA9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10" spans="1:112" ht="14.4" customHeight="1" outlineLevel="1" x14ac:dyDescent="0.3">
      <c r="A10" s="612" t="s">
        <v>45</v>
      </c>
      <c r="B10" s="612"/>
      <c r="C10" s="612"/>
      <c r="D10" s="612"/>
      <c r="E10" s="612"/>
      <c r="F10" s="612"/>
      <c r="G10" s="612"/>
      <c r="H10" s="612"/>
      <c r="I10" s="612"/>
      <c r="J10" s="612"/>
      <c r="K10" s="612"/>
      <c r="L10" s="612"/>
      <c r="M10" s="612"/>
      <c r="N10" s="612"/>
      <c r="O10" s="612"/>
      <c r="P10" s="612"/>
      <c r="Q10" s="612"/>
      <c r="R10" s="612"/>
      <c r="S10" s="612"/>
      <c r="T10" s="612"/>
      <c r="U10" s="612"/>
      <c r="V10" s="612"/>
      <c r="W10" s="612"/>
      <c r="X10" s="612"/>
      <c r="Y10" s="612"/>
      <c r="Z10" s="612"/>
      <c r="AA10" s="612"/>
      <c r="AB10" s="612"/>
      <c r="AC10" s="612"/>
      <c r="AD10" s="612"/>
      <c r="AE10" s="612"/>
      <c r="AF10" s="612"/>
      <c r="AG10" s="612"/>
      <c r="AH10" s="612"/>
      <c r="AI10" s="612"/>
      <c r="AJ10" s="612"/>
      <c r="AK10" s="612"/>
      <c r="AL10" s="612"/>
      <c r="AM10" s="612"/>
      <c r="AN10" s="612"/>
      <c r="AO10" s="612"/>
      <c r="AP10" s="612"/>
      <c r="AQ10" s="612"/>
      <c r="AR10" s="612"/>
      <c r="AS10" s="612"/>
      <c r="AT10" s="612"/>
      <c r="AU10" s="21"/>
      <c r="AV10" s="21"/>
      <c r="AW10" s="21"/>
      <c r="AX10" s="21"/>
      <c r="AY10" s="21"/>
      <c r="AZ10" s="21"/>
      <c r="BA10" s="612" t="s">
        <v>38</v>
      </c>
      <c r="BB10" s="612"/>
      <c r="BC10" s="612"/>
      <c r="BD10" s="612"/>
      <c r="BE10" s="612"/>
      <c r="BF10" s="612"/>
      <c r="BG10" s="612"/>
      <c r="BH10" s="612"/>
      <c r="BI10" s="612"/>
      <c r="BJ10" s="612"/>
      <c r="BK10" s="612"/>
      <c r="BL10" s="612"/>
      <c r="BM10" s="612"/>
      <c r="BN10" s="612"/>
      <c r="BO10" s="612"/>
      <c r="BP10" s="612"/>
      <c r="BQ10" s="612"/>
      <c r="BR10" s="612"/>
      <c r="BS10" s="612"/>
      <c r="BT10" s="612"/>
      <c r="BU10" s="612"/>
      <c r="BV10" s="612"/>
      <c r="BW10" s="612"/>
      <c r="BX10" s="612"/>
      <c r="BY10" s="612"/>
      <c r="BZ10" s="612"/>
      <c r="CA10" s="612"/>
      <c r="CB10" s="612"/>
      <c r="CC10" s="612"/>
      <c r="CD10" s="612"/>
      <c r="CE10" s="612"/>
      <c r="CF10" s="612"/>
      <c r="CG10" s="612"/>
      <c r="CH10" s="612"/>
      <c r="CI10" s="612"/>
      <c r="CJ10" s="612"/>
      <c r="CK10" s="612"/>
      <c r="CL10" s="612"/>
      <c r="CM10" s="612"/>
      <c r="CN10" s="612"/>
      <c r="CO10" s="612"/>
      <c r="CP10" s="612"/>
      <c r="CQ10" s="612"/>
      <c r="CR10" s="612"/>
      <c r="CS10" s="612"/>
      <c r="CT10" s="612"/>
      <c r="CU10" s="612"/>
      <c r="CV10" s="612"/>
      <c r="CW10" s="612"/>
      <c r="CX10" s="612"/>
      <c r="CY10" s="612"/>
      <c r="CZ10" s="612"/>
      <c r="DA10" s="612"/>
      <c r="DB10" s="612"/>
    </row>
    <row r="11" spans="1:112" ht="13.8" outlineLevel="1" x14ac:dyDescent="0.25">
      <c r="A11" s="598"/>
      <c r="B11" s="598"/>
      <c r="C11" s="598"/>
      <c r="D11" s="598"/>
      <c r="E11" s="598"/>
      <c r="F11" s="598"/>
      <c r="G11" s="598"/>
      <c r="H11" s="598"/>
      <c r="I11" s="598"/>
      <c r="J11" s="598"/>
      <c r="K11" s="598"/>
      <c r="L11" s="598"/>
      <c r="M11" s="598"/>
      <c r="N11" s="598"/>
      <c r="O11" s="598"/>
      <c r="P11" s="598"/>
      <c r="Q11" s="598"/>
      <c r="R11" s="598"/>
      <c r="S11" s="598"/>
      <c r="T11" s="598"/>
      <c r="U11" s="598"/>
      <c r="V11" s="598"/>
      <c r="W11" s="598"/>
      <c r="X11" s="598"/>
      <c r="Y11" s="598"/>
      <c r="Z11" s="598"/>
      <c r="AA11" s="598"/>
      <c r="AB11" s="598"/>
      <c r="AC11" s="598"/>
      <c r="AD11" s="598"/>
      <c r="AE11" s="598"/>
      <c r="AF11" s="598"/>
      <c r="AG11" s="598"/>
      <c r="AH11" s="598"/>
      <c r="AI11" s="598"/>
      <c r="AJ11" s="598"/>
      <c r="AK11" s="598"/>
      <c r="AL11" s="598"/>
      <c r="AM11" s="598"/>
      <c r="AN11" s="598"/>
      <c r="AO11" s="598"/>
      <c r="AP11" s="598"/>
      <c r="AQ11" s="598"/>
      <c r="AR11" s="598"/>
      <c r="AS11" s="598"/>
      <c r="AT11" s="598"/>
      <c r="BA11" s="577">
        <f>ФОРМА!B13</f>
        <v>45576</v>
      </c>
      <c r="BB11" s="577"/>
      <c r="BC11" s="577"/>
      <c r="BD11" s="577"/>
      <c r="BE11" s="577"/>
      <c r="BF11" s="577"/>
      <c r="BG11" s="577"/>
      <c r="BH11" s="577"/>
      <c r="BI11" s="577"/>
      <c r="BJ11" s="577"/>
      <c r="BK11" s="577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577"/>
      <c r="CE11" s="577"/>
      <c r="CF11" s="577"/>
      <c r="CG11" s="577"/>
      <c r="CH11" s="577"/>
      <c r="CI11" s="577"/>
      <c r="CJ11" s="577"/>
      <c r="CK11" s="577"/>
      <c r="CL11" s="577"/>
      <c r="CM11" s="577"/>
      <c r="CN11" s="577"/>
      <c r="CO11" s="577"/>
      <c r="CP11" s="577"/>
      <c r="CQ11" s="577"/>
      <c r="CR11" s="577"/>
      <c r="CS11" s="577"/>
      <c r="CT11" s="577"/>
      <c r="CU11" s="577"/>
      <c r="CV11" s="577"/>
      <c r="CW11" s="577"/>
      <c r="CX11" s="577"/>
      <c r="CY11" s="577"/>
      <c r="CZ11" s="577"/>
      <c r="DA11" s="577"/>
      <c r="DB11" s="577"/>
      <c r="DC11" s="51"/>
      <c r="DH11" s="155"/>
    </row>
    <row r="12" spans="1:112" ht="14.4" customHeight="1" outlineLevel="1" x14ac:dyDescent="0.3">
      <c r="A12" s="612" t="s">
        <v>1</v>
      </c>
      <c r="B12" s="612"/>
      <c r="C12" s="612"/>
      <c r="D12" s="612"/>
      <c r="E12" s="612"/>
      <c r="F12" s="612"/>
      <c r="G12" s="612"/>
      <c r="H12" s="612"/>
      <c r="I12" s="612"/>
      <c r="J12" s="612"/>
      <c r="K12" s="612"/>
      <c r="L12" s="612"/>
      <c r="M12" s="612"/>
      <c r="N12" s="612"/>
      <c r="O12" s="612"/>
      <c r="P12" s="612"/>
      <c r="Q12" s="612"/>
      <c r="R12" s="612"/>
      <c r="S12" s="612"/>
      <c r="T12" s="612"/>
      <c r="U12" s="612"/>
      <c r="V12" s="612"/>
      <c r="W12" s="612"/>
      <c r="X12" s="612"/>
      <c r="Y12" s="612"/>
      <c r="Z12" s="612"/>
      <c r="AA12" s="612"/>
      <c r="AB12" s="612"/>
      <c r="AC12" s="612"/>
      <c r="AD12" s="612"/>
      <c r="AE12" s="612"/>
      <c r="AF12" s="612"/>
      <c r="AG12" s="612"/>
      <c r="AH12" s="612"/>
      <c r="AI12" s="612"/>
      <c r="AJ12" s="612"/>
      <c r="AK12" s="612"/>
      <c r="AL12" s="612"/>
      <c r="AM12" s="612"/>
      <c r="AN12" s="612"/>
      <c r="AO12" s="612"/>
      <c r="AP12" s="612"/>
      <c r="AQ12" s="612"/>
      <c r="AR12" s="612"/>
      <c r="AS12" s="612"/>
      <c r="AT12" s="612"/>
      <c r="AU12" s="21"/>
      <c r="AV12" s="21"/>
      <c r="AW12" s="21"/>
      <c r="AX12" s="21"/>
      <c r="AY12" s="21"/>
      <c r="AZ12" s="21"/>
      <c r="BA12" s="612" t="s">
        <v>3</v>
      </c>
      <c r="BB12" s="612"/>
      <c r="BC12" s="612"/>
      <c r="BD12" s="612"/>
      <c r="BE12" s="612"/>
      <c r="BF12" s="612"/>
      <c r="BG12" s="612"/>
      <c r="BH12" s="612"/>
      <c r="BI12" s="612"/>
      <c r="BJ12" s="612"/>
      <c r="BK12" s="612"/>
      <c r="BL12" s="612"/>
      <c r="BM12" s="612"/>
      <c r="BN12" s="612"/>
      <c r="BO12" s="612"/>
      <c r="BP12" s="612"/>
      <c r="BQ12" s="612"/>
      <c r="BR12" s="612"/>
      <c r="BS12" s="612"/>
      <c r="BT12" s="612"/>
      <c r="BU12" s="612"/>
      <c r="BV12" s="612"/>
      <c r="BW12" s="612"/>
      <c r="BX12" s="612"/>
      <c r="BY12" s="612"/>
      <c r="BZ12" s="612"/>
      <c r="CA12" s="612"/>
      <c r="CB12" s="612"/>
      <c r="CC12" s="612"/>
      <c r="CD12" s="612"/>
      <c r="CE12" s="612"/>
      <c r="CF12" s="612"/>
      <c r="CG12" s="612"/>
      <c r="CH12" s="612"/>
      <c r="CI12" s="612"/>
      <c r="CJ12" s="612"/>
      <c r="CK12" s="612"/>
      <c r="CL12" s="612"/>
      <c r="CM12" s="612"/>
      <c r="CN12" s="612"/>
      <c r="CO12" s="612"/>
      <c r="CP12" s="612"/>
      <c r="CQ12" s="612"/>
      <c r="CR12" s="612"/>
      <c r="CS12" s="612"/>
      <c r="CT12" s="612"/>
      <c r="CU12" s="612"/>
      <c r="CV12" s="612"/>
      <c r="CW12" s="612"/>
      <c r="CX12" s="612"/>
      <c r="CY12" s="612"/>
      <c r="CZ12" s="612"/>
      <c r="DA12" s="612"/>
      <c r="DB12" s="612"/>
    </row>
    <row r="13" spans="1:112" ht="43.2" customHeight="1" x14ac:dyDescent="0.3">
      <c r="A13" s="633" t="s">
        <v>503</v>
      </c>
      <c r="B13" s="634"/>
      <c r="C13" s="634"/>
      <c r="D13" s="634"/>
      <c r="E13" s="634"/>
      <c r="F13" s="634"/>
      <c r="G13" s="634"/>
      <c r="H13" s="634"/>
      <c r="I13" s="634"/>
      <c r="J13" s="634"/>
      <c r="K13" s="634"/>
      <c r="L13" s="634"/>
      <c r="M13" s="634"/>
      <c r="N13" s="634"/>
      <c r="O13" s="634"/>
      <c r="P13" s="634"/>
      <c r="Q13" s="634"/>
      <c r="R13" s="634"/>
      <c r="S13" s="634"/>
      <c r="T13" s="634"/>
      <c r="U13" s="634"/>
      <c r="V13" s="634"/>
      <c r="W13" s="634"/>
      <c r="X13" s="634"/>
      <c r="Y13" s="634"/>
      <c r="Z13" s="634"/>
      <c r="AA13" s="634"/>
      <c r="AB13" s="634"/>
      <c r="AC13" s="634"/>
      <c r="AD13" s="634"/>
      <c r="AE13" s="634"/>
      <c r="AF13" s="634"/>
      <c r="AG13" s="634"/>
      <c r="AH13" s="634"/>
      <c r="AI13" s="634"/>
      <c r="AJ13" s="634"/>
      <c r="AK13" s="634"/>
      <c r="AL13" s="634"/>
      <c r="AM13" s="634"/>
      <c r="AN13" s="634"/>
      <c r="AO13" s="634"/>
      <c r="AP13" s="634"/>
      <c r="AQ13" s="634"/>
      <c r="AR13" s="634"/>
      <c r="AS13" s="634"/>
      <c r="AT13" s="634"/>
      <c r="AU13" s="634"/>
      <c r="AV13" s="634"/>
      <c r="AW13" s="634"/>
      <c r="AX13" s="634"/>
      <c r="AY13" s="634"/>
      <c r="AZ13" s="634"/>
      <c r="BA13" s="634"/>
      <c r="BB13" s="634"/>
      <c r="BC13" s="634"/>
      <c r="BD13" s="634"/>
      <c r="BE13" s="634"/>
      <c r="BF13" s="634"/>
      <c r="BG13" s="634"/>
      <c r="BH13" s="634"/>
      <c r="BI13" s="634"/>
      <c r="BJ13" s="634"/>
      <c r="BK13" s="634"/>
      <c r="BL13" s="634"/>
      <c r="BM13" s="634"/>
      <c r="BN13" s="634"/>
      <c r="BO13" s="634"/>
      <c r="BP13" s="634"/>
      <c r="BQ13" s="634"/>
      <c r="BR13" s="634"/>
      <c r="BS13" s="634"/>
      <c r="BT13" s="634"/>
      <c r="BU13" s="634"/>
      <c r="BV13" s="634"/>
      <c r="BW13" s="634"/>
      <c r="BX13" s="634"/>
      <c r="BY13" s="634"/>
      <c r="BZ13" s="634"/>
      <c r="CA13" s="634"/>
      <c r="CB13" s="634"/>
      <c r="CC13" s="634"/>
      <c r="CD13" s="634"/>
      <c r="CE13" s="634"/>
      <c r="CF13" s="634"/>
      <c r="CG13" s="634"/>
      <c r="CH13" s="634"/>
      <c r="CI13" s="634"/>
      <c r="CJ13" s="634"/>
      <c r="CK13" s="634"/>
      <c r="CL13" s="634"/>
      <c r="CM13" s="634"/>
      <c r="CN13" s="634"/>
      <c r="CO13" s="634"/>
      <c r="CP13" s="634"/>
      <c r="CQ13" s="634"/>
      <c r="CR13" s="634"/>
      <c r="CS13" s="634"/>
      <c r="CT13" s="634"/>
      <c r="CU13" s="634"/>
      <c r="CV13" s="634"/>
      <c r="CW13" s="634"/>
      <c r="CX13" s="634"/>
      <c r="CY13" s="634"/>
      <c r="CZ13" s="634"/>
      <c r="DA13" s="634"/>
      <c r="DB13" s="634"/>
    </row>
    <row r="14" spans="1:112" ht="15" customHeight="1" x14ac:dyDescent="0.3">
      <c r="A14" s="639" t="s">
        <v>19</v>
      </c>
      <c r="B14" s="635"/>
      <c r="C14" s="635"/>
      <c r="D14" s="635"/>
      <c r="E14" s="635"/>
      <c r="F14" s="635"/>
      <c r="G14" s="635"/>
      <c r="H14" s="635"/>
      <c r="I14" s="636"/>
      <c r="J14" s="635" t="s">
        <v>22</v>
      </c>
      <c r="K14" s="635"/>
      <c r="L14" s="635"/>
      <c r="M14" s="635"/>
      <c r="N14" s="635"/>
      <c r="O14" s="635"/>
      <c r="P14" s="635"/>
      <c r="Q14" s="635"/>
      <c r="R14" s="635"/>
      <c r="S14" s="635"/>
      <c r="T14" s="635"/>
      <c r="U14" s="635"/>
      <c r="V14" s="635"/>
      <c r="W14" s="635"/>
      <c r="X14" s="635"/>
      <c r="Y14" s="635"/>
      <c r="Z14" s="635"/>
      <c r="AA14" s="635"/>
      <c r="AB14" s="635"/>
      <c r="AC14" s="635"/>
      <c r="AD14" s="635"/>
      <c r="AE14" s="635"/>
      <c r="AF14" s="635"/>
      <c r="AG14" s="635"/>
      <c r="AH14" s="635"/>
      <c r="AI14" s="635"/>
      <c r="AJ14" s="635"/>
      <c r="AK14" s="635"/>
      <c r="AL14" s="635"/>
      <c r="AM14" s="635"/>
      <c r="AN14" s="635"/>
      <c r="AO14" s="636"/>
      <c r="AP14" s="584" t="s">
        <v>21</v>
      </c>
      <c r="AQ14" s="581"/>
      <c r="AR14" s="581"/>
      <c r="AS14" s="581"/>
      <c r="AT14" s="581"/>
      <c r="AU14" s="581"/>
      <c r="AV14" s="581"/>
      <c r="AW14" s="581"/>
      <c r="AX14" s="581"/>
      <c r="AY14" s="581"/>
      <c r="AZ14" s="581"/>
      <c r="BA14" s="581"/>
      <c r="BB14" s="581"/>
      <c r="BC14" s="581"/>
      <c r="BD14" s="581"/>
      <c r="BE14" s="581"/>
      <c r="BF14" s="581"/>
      <c r="BG14" s="581"/>
      <c r="BH14" s="581"/>
      <c r="BI14" s="581"/>
      <c r="BJ14" s="581"/>
      <c r="BK14" s="581"/>
      <c r="BL14" s="581"/>
      <c r="BM14" s="581"/>
      <c r="BN14" s="581"/>
      <c r="BO14" s="581"/>
      <c r="BP14" s="581"/>
      <c r="BQ14" s="581"/>
      <c r="BR14" s="581"/>
      <c r="BS14" s="581"/>
      <c r="BT14" s="581"/>
      <c r="BU14" s="582"/>
      <c r="BV14" s="627" t="s">
        <v>255</v>
      </c>
      <c r="BW14" s="628"/>
      <c r="BX14" s="628"/>
      <c r="BY14" s="628"/>
      <c r="BZ14" s="628"/>
      <c r="CA14" s="628"/>
      <c r="CB14" s="628"/>
      <c r="CC14" s="628"/>
      <c r="CD14" s="628"/>
      <c r="CE14" s="628"/>
      <c r="CF14" s="628"/>
      <c r="CG14" s="628"/>
      <c r="CH14" s="628"/>
      <c r="CI14" s="628"/>
      <c r="CJ14" s="628"/>
      <c r="CK14" s="628"/>
      <c r="CL14" s="628"/>
      <c r="CM14" s="628"/>
      <c r="CN14" s="628"/>
      <c r="CO14" s="628"/>
      <c r="CP14" s="628"/>
      <c r="CQ14" s="628"/>
      <c r="CR14" s="628"/>
      <c r="CS14" s="628"/>
      <c r="CT14" s="628"/>
      <c r="CU14" s="628"/>
      <c r="CV14" s="628"/>
      <c r="CW14" s="628"/>
      <c r="CX14" s="628"/>
      <c r="CY14" s="628"/>
      <c r="CZ14" s="628"/>
      <c r="DA14" s="628"/>
      <c r="DB14" s="629"/>
    </row>
    <row r="15" spans="1:112" ht="15.75" customHeight="1" x14ac:dyDescent="0.3">
      <c r="A15" s="640" t="s">
        <v>20</v>
      </c>
      <c r="B15" s="637"/>
      <c r="C15" s="637"/>
      <c r="D15" s="637"/>
      <c r="E15" s="637"/>
      <c r="F15" s="637"/>
      <c r="G15" s="637"/>
      <c r="H15" s="637"/>
      <c r="I15" s="638"/>
      <c r="J15" s="637" t="s">
        <v>23</v>
      </c>
      <c r="K15" s="637"/>
      <c r="L15" s="637"/>
      <c r="M15" s="637"/>
      <c r="N15" s="637"/>
      <c r="O15" s="637"/>
      <c r="P15" s="637"/>
      <c r="Q15" s="637"/>
      <c r="R15" s="637"/>
      <c r="S15" s="637"/>
      <c r="T15" s="637"/>
      <c r="U15" s="637"/>
      <c r="V15" s="637"/>
      <c r="W15" s="637"/>
      <c r="X15" s="637"/>
      <c r="Y15" s="637"/>
      <c r="Z15" s="637"/>
      <c r="AA15" s="637"/>
      <c r="AB15" s="637"/>
      <c r="AC15" s="637"/>
      <c r="AD15" s="637"/>
      <c r="AE15" s="637"/>
      <c r="AF15" s="637"/>
      <c r="AG15" s="637"/>
      <c r="AH15" s="637"/>
      <c r="AI15" s="637"/>
      <c r="AJ15" s="637"/>
      <c r="AK15" s="637"/>
      <c r="AL15" s="637"/>
      <c r="AM15" s="637"/>
      <c r="AN15" s="637"/>
      <c r="AO15" s="638"/>
      <c r="AP15" s="584"/>
      <c r="AQ15" s="581"/>
      <c r="AR15" s="581"/>
      <c r="AS15" s="581"/>
      <c r="AT15" s="581"/>
      <c r="AU15" s="581"/>
      <c r="AV15" s="581"/>
      <c r="AW15" s="581"/>
      <c r="AX15" s="581"/>
      <c r="AY15" s="581"/>
      <c r="AZ15" s="581"/>
      <c r="BA15" s="581"/>
      <c r="BB15" s="581"/>
      <c r="BC15" s="581"/>
      <c r="BD15" s="581"/>
      <c r="BE15" s="581"/>
      <c r="BF15" s="581"/>
      <c r="BG15" s="581"/>
      <c r="BH15" s="581"/>
      <c r="BI15" s="581"/>
      <c r="BJ15" s="581"/>
      <c r="BK15" s="581"/>
      <c r="BL15" s="581"/>
      <c r="BM15" s="581"/>
      <c r="BN15" s="581"/>
      <c r="BO15" s="581"/>
      <c r="BP15" s="581"/>
      <c r="BQ15" s="581"/>
      <c r="BR15" s="581"/>
      <c r="BS15" s="581"/>
      <c r="BT15" s="581"/>
      <c r="BU15" s="582"/>
      <c r="BV15" s="630"/>
      <c r="BW15" s="631"/>
      <c r="BX15" s="631"/>
      <c r="BY15" s="631"/>
      <c r="BZ15" s="631"/>
      <c r="CA15" s="631"/>
      <c r="CB15" s="631"/>
      <c r="CC15" s="631"/>
      <c r="CD15" s="631"/>
      <c r="CE15" s="631"/>
      <c r="CF15" s="631"/>
      <c r="CG15" s="631"/>
      <c r="CH15" s="631"/>
      <c r="CI15" s="631"/>
      <c r="CJ15" s="631"/>
      <c r="CK15" s="631"/>
      <c r="CL15" s="631"/>
      <c r="CM15" s="631"/>
      <c r="CN15" s="631"/>
      <c r="CO15" s="631"/>
      <c r="CP15" s="631"/>
      <c r="CQ15" s="631"/>
      <c r="CR15" s="631"/>
      <c r="CS15" s="631"/>
      <c r="CT15" s="631"/>
      <c r="CU15" s="631"/>
      <c r="CV15" s="631"/>
      <c r="CW15" s="631"/>
      <c r="CX15" s="631"/>
      <c r="CY15" s="631"/>
      <c r="CZ15" s="631"/>
      <c r="DA15" s="631"/>
      <c r="DB15" s="632"/>
    </row>
    <row r="16" spans="1:112" ht="13.2" customHeight="1" x14ac:dyDescent="0.3">
      <c r="A16" s="621"/>
      <c r="B16" s="621"/>
      <c r="C16" s="621"/>
      <c r="D16" s="621"/>
      <c r="E16" s="621"/>
      <c r="F16" s="621"/>
      <c r="G16" s="621"/>
      <c r="H16" s="621"/>
      <c r="I16" s="621"/>
      <c r="J16" s="622" t="s">
        <v>1083</v>
      </c>
      <c r="K16" s="622"/>
      <c r="L16" s="622"/>
      <c r="M16" s="622"/>
      <c r="N16" s="622"/>
      <c r="O16" s="622"/>
      <c r="P16" s="622"/>
      <c r="Q16" s="622"/>
      <c r="R16" s="622"/>
      <c r="S16" s="622"/>
      <c r="T16" s="622"/>
      <c r="U16" s="622"/>
      <c r="V16" s="622"/>
      <c r="W16" s="622"/>
      <c r="X16" s="622"/>
      <c r="Y16" s="622"/>
      <c r="Z16" s="622"/>
      <c r="AA16" s="622"/>
      <c r="AB16" s="622"/>
      <c r="AC16" s="622"/>
      <c r="AD16" s="622"/>
      <c r="AE16" s="622"/>
      <c r="AF16" s="622"/>
      <c r="AG16" s="622"/>
      <c r="AH16" s="622"/>
      <c r="AI16" s="622"/>
      <c r="AJ16" s="622"/>
      <c r="AK16" s="622"/>
      <c r="AL16" s="622"/>
      <c r="AM16" s="622"/>
      <c r="AN16" s="622"/>
      <c r="AO16" s="622"/>
      <c r="AP16" s="624"/>
      <c r="AQ16" s="624"/>
      <c r="AR16" s="624"/>
      <c r="AS16" s="624"/>
      <c r="AT16" s="624"/>
      <c r="AU16" s="624"/>
      <c r="AV16" s="624"/>
      <c r="AW16" s="624"/>
      <c r="AX16" s="624"/>
      <c r="AY16" s="624"/>
      <c r="AZ16" s="624"/>
      <c r="BA16" s="624"/>
      <c r="BB16" s="624"/>
      <c r="BC16" s="624"/>
      <c r="BD16" s="624"/>
      <c r="BE16" s="624"/>
      <c r="BF16" s="624"/>
      <c r="BG16" s="624"/>
      <c r="BH16" s="624"/>
      <c r="BI16" s="624"/>
      <c r="BJ16" s="624"/>
      <c r="BK16" s="624"/>
      <c r="BL16" s="624"/>
      <c r="BM16" s="624"/>
      <c r="BN16" s="624"/>
      <c r="BO16" s="624"/>
      <c r="BP16" s="624"/>
      <c r="BQ16" s="624"/>
      <c r="BR16" s="624"/>
      <c r="BS16" s="624"/>
      <c r="BT16" s="624"/>
      <c r="BU16" s="624"/>
      <c r="BV16" s="623"/>
      <c r="BW16" s="623"/>
      <c r="BX16" s="623"/>
      <c r="BY16" s="623"/>
      <c r="BZ16" s="623"/>
      <c r="CA16" s="623"/>
      <c r="CB16" s="623"/>
      <c r="CC16" s="623"/>
      <c r="CD16" s="623"/>
      <c r="CE16" s="623"/>
      <c r="CF16" s="623"/>
      <c r="CG16" s="623"/>
      <c r="CH16" s="623"/>
      <c r="CI16" s="623"/>
      <c r="CJ16" s="623"/>
      <c r="CK16" s="623"/>
      <c r="CL16" s="623"/>
      <c r="CM16" s="623"/>
      <c r="CN16" s="623"/>
      <c r="CO16" s="623"/>
      <c r="CP16" s="623"/>
      <c r="CQ16" s="623"/>
      <c r="CR16" s="623"/>
      <c r="CS16" s="623"/>
      <c r="CT16" s="623"/>
      <c r="CU16" s="623"/>
      <c r="CV16" s="623"/>
      <c r="CW16" s="623"/>
      <c r="CX16" s="623"/>
      <c r="CY16" s="623"/>
      <c r="CZ16" s="623"/>
      <c r="DA16" s="623"/>
      <c r="DB16" s="623"/>
    </row>
    <row r="17" spans="1:112" ht="13.2" customHeight="1" x14ac:dyDescent="0.3">
      <c r="A17" s="621"/>
      <c r="B17" s="621"/>
      <c r="C17" s="621"/>
      <c r="D17" s="621"/>
      <c r="E17" s="621"/>
      <c r="F17" s="621"/>
      <c r="G17" s="621"/>
      <c r="H17" s="621"/>
      <c r="I17" s="621"/>
      <c r="J17" s="622"/>
      <c r="K17" s="622"/>
      <c r="L17" s="622"/>
      <c r="M17" s="622"/>
      <c r="N17" s="622"/>
      <c r="O17" s="622"/>
      <c r="P17" s="622"/>
      <c r="Q17" s="622"/>
      <c r="R17" s="622"/>
      <c r="S17" s="622"/>
      <c r="T17" s="622"/>
      <c r="U17" s="622"/>
      <c r="V17" s="622"/>
      <c r="W17" s="622"/>
      <c r="X17" s="622"/>
      <c r="Y17" s="622"/>
      <c r="Z17" s="622"/>
      <c r="AA17" s="622"/>
      <c r="AB17" s="622"/>
      <c r="AC17" s="622"/>
      <c r="AD17" s="622"/>
      <c r="AE17" s="622"/>
      <c r="AF17" s="622"/>
      <c r="AG17" s="622"/>
      <c r="AH17" s="622"/>
      <c r="AI17" s="622"/>
      <c r="AJ17" s="622"/>
      <c r="AK17" s="622"/>
      <c r="AL17" s="622"/>
      <c r="AM17" s="622"/>
      <c r="AN17" s="622"/>
      <c r="AO17" s="622"/>
      <c r="AP17" s="624"/>
      <c r="AQ17" s="624"/>
      <c r="AR17" s="624"/>
      <c r="AS17" s="624"/>
      <c r="AT17" s="624"/>
      <c r="AU17" s="624"/>
      <c r="AV17" s="624"/>
      <c r="AW17" s="624"/>
      <c r="AX17" s="624"/>
      <c r="AY17" s="624"/>
      <c r="AZ17" s="624"/>
      <c r="BA17" s="624"/>
      <c r="BB17" s="624"/>
      <c r="BC17" s="624"/>
      <c r="BD17" s="624"/>
      <c r="BE17" s="624"/>
      <c r="BF17" s="624"/>
      <c r="BG17" s="624"/>
      <c r="BH17" s="624"/>
      <c r="BI17" s="624"/>
      <c r="BJ17" s="624"/>
      <c r="BK17" s="624"/>
      <c r="BL17" s="624"/>
      <c r="BM17" s="624"/>
      <c r="BN17" s="624"/>
      <c r="BO17" s="624"/>
      <c r="BP17" s="624"/>
      <c r="BQ17" s="624"/>
      <c r="BR17" s="624"/>
      <c r="BS17" s="624"/>
      <c r="BT17" s="624"/>
      <c r="BU17" s="624"/>
      <c r="BV17" s="623"/>
      <c r="BW17" s="623"/>
      <c r="BX17" s="623"/>
      <c r="BY17" s="623"/>
      <c r="BZ17" s="623"/>
      <c r="CA17" s="623"/>
      <c r="CB17" s="623"/>
      <c r="CC17" s="623"/>
      <c r="CD17" s="623"/>
      <c r="CE17" s="623"/>
      <c r="CF17" s="623"/>
      <c r="CG17" s="623"/>
      <c r="CH17" s="623"/>
      <c r="CI17" s="623"/>
      <c r="CJ17" s="623"/>
      <c r="CK17" s="623"/>
      <c r="CL17" s="623"/>
      <c r="CM17" s="623"/>
      <c r="CN17" s="623"/>
      <c r="CO17" s="623"/>
      <c r="CP17" s="623"/>
      <c r="CQ17" s="623"/>
      <c r="CR17" s="623"/>
      <c r="CS17" s="623"/>
      <c r="CT17" s="623"/>
      <c r="CU17" s="623"/>
      <c r="CV17" s="623"/>
      <c r="CW17" s="623"/>
      <c r="CX17" s="623"/>
      <c r="CY17" s="623"/>
      <c r="CZ17" s="623"/>
      <c r="DA17" s="623"/>
      <c r="DB17" s="623"/>
    </row>
    <row r="18" spans="1:112" ht="13.2" customHeight="1" x14ac:dyDescent="0.3">
      <c r="A18" s="621"/>
      <c r="B18" s="621"/>
      <c r="C18" s="621"/>
      <c r="D18" s="621"/>
      <c r="E18" s="621"/>
      <c r="F18" s="621"/>
      <c r="G18" s="621"/>
      <c r="H18" s="621"/>
      <c r="I18" s="621"/>
      <c r="J18" s="622"/>
      <c r="K18" s="622"/>
      <c r="L18" s="622"/>
      <c r="M18" s="622"/>
      <c r="N18" s="622"/>
      <c r="O18" s="622"/>
      <c r="P18" s="622"/>
      <c r="Q18" s="622"/>
      <c r="R18" s="622"/>
      <c r="S18" s="622"/>
      <c r="T18" s="622"/>
      <c r="U18" s="622"/>
      <c r="V18" s="622"/>
      <c r="W18" s="622"/>
      <c r="X18" s="622"/>
      <c r="Y18" s="622"/>
      <c r="Z18" s="622"/>
      <c r="AA18" s="622"/>
      <c r="AB18" s="622"/>
      <c r="AC18" s="622"/>
      <c r="AD18" s="622"/>
      <c r="AE18" s="622"/>
      <c r="AF18" s="622"/>
      <c r="AG18" s="622"/>
      <c r="AH18" s="622"/>
      <c r="AI18" s="622"/>
      <c r="AJ18" s="622"/>
      <c r="AK18" s="622"/>
      <c r="AL18" s="622"/>
      <c r="AM18" s="622"/>
      <c r="AN18" s="622"/>
      <c r="AO18" s="622"/>
      <c r="AP18" s="624"/>
      <c r="AQ18" s="624"/>
      <c r="AR18" s="624"/>
      <c r="AS18" s="624"/>
      <c r="AT18" s="624"/>
      <c r="AU18" s="624"/>
      <c r="AV18" s="624"/>
      <c r="AW18" s="624"/>
      <c r="AX18" s="624"/>
      <c r="AY18" s="624"/>
      <c r="AZ18" s="624"/>
      <c r="BA18" s="624"/>
      <c r="BB18" s="624"/>
      <c r="BC18" s="624"/>
      <c r="BD18" s="624"/>
      <c r="BE18" s="624"/>
      <c r="BF18" s="624"/>
      <c r="BG18" s="624"/>
      <c r="BH18" s="624"/>
      <c r="BI18" s="624"/>
      <c r="BJ18" s="624"/>
      <c r="BK18" s="624"/>
      <c r="BL18" s="624"/>
      <c r="BM18" s="624"/>
      <c r="BN18" s="624"/>
      <c r="BO18" s="624"/>
      <c r="BP18" s="624"/>
      <c r="BQ18" s="624"/>
      <c r="BR18" s="624"/>
      <c r="BS18" s="624"/>
      <c r="BT18" s="624"/>
      <c r="BU18" s="624"/>
      <c r="BV18" s="623"/>
      <c r="BW18" s="623"/>
      <c r="BX18" s="623"/>
      <c r="BY18" s="623"/>
      <c r="BZ18" s="623"/>
      <c r="CA18" s="623"/>
      <c r="CB18" s="623"/>
      <c r="CC18" s="623"/>
      <c r="CD18" s="623"/>
      <c r="CE18" s="623"/>
      <c r="CF18" s="623"/>
      <c r="CG18" s="623"/>
      <c r="CH18" s="623"/>
      <c r="CI18" s="623"/>
      <c r="CJ18" s="623"/>
      <c r="CK18" s="623"/>
      <c r="CL18" s="623"/>
      <c r="CM18" s="623"/>
      <c r="CN18" s="623"/>
      <c r="CO18" s="623"/>
      <c r="CP18" s="623"/>
      <c r="CQ18" s="623"/>
      <c r="CR18" s="623"/>
      <c r="CS18" s="623"/>
      <c r="CT18" s="623"/>
      <c r="CU18" s="623"/>
      <c r="CV18" s="623"/>
      <c r="CW18" s="623"/>
      <c r="CX18" s="623"/>
      <c r="CY18" s="623"/>
      <c r="CZ18" s="623"/>
      <c r="DA18" s="623"/>
      <c r="DB18" s="623"/>
    </row>
    <row r="19" spans="1:112" ht="13.2" customHeight="1" x14ac:dyDescent="0.3">
      <c r="A19" s="621"/>
      <c r="B19" s="621"/>
      <c r="C19" s="621"/>
      <c r="D19" s="621"/>
      <c r="E19" s="621"/>
      <c r="F19" s="621"/>
      <c r="G19" s="621"/>
      <c r="H19" s="621"/>
      <c r="I19" s="621"/>
      <c r="J19" s="622"/>
      <c r="K19" s="622"/>
      <c r="L19" s="622"/>
      <c r="M19" s="622"/>
      <c r="N19" s="622"/>
      <c r="O19" s="622"/>
      <c r="P19" s="622"/>
      <c r="Q19" s="622"/>
      <c r="R19" s="622"/>
      <c r="S19" s="622"/>
      <c r="T19" s="622"/>
      <c r="U19" s="622"/>
      <c r="V19" s="622"/>
      <c r="W19" s="622"/>
      <c r="X19" s="622"/>
      <c r="Y19" s="622"/>
      <c r="Z19" s="622"/>
      <c r="AA19" s="622"/>
      <c r="AB19" s="622"/>
      <c r="AC19" s="622"/>
      <c r="AD19" s="622"/>
      <c r="AE19" s="622"/>
      <c r="AF19" s="622"/>
      <c r="AG19" s="622"/>
      <c r="AH19" s="622"/>
      <c r="AI19" s="622"/>
      <c r="AJ19" s="622"/>
      <c r="AK19" s="622"/>
      <c r="AL19" s="622"/>
      <c r="AM19" s="622"/>
      <c r="AN19" s="622"/>
      <c r="AO19" s="622"/>
      <c r="AP19" s="624"/>
      <c r="AQ19" s="624"/>
      <c r="AR19" s="624"/>
      <c r="AS19" s="624"/>
      <c r="AT19" s="624"/>
      <c r="AU19" s="624"/>
      <c r="AV19" s="624"/>
      <c r="AW19" s="624"/>
      <c r="AX19" s="624"/>
      <c r="AY19" s="624"/>
      <c r="AZ19" s="624"/>
      <c r="BA19" s="624"/>
      <c r="BB19" s="624"/>
      <c r="BC19" s="624"/>
      <c r="BD19" s="624"/>
      <c r="BE19" s="624"/>
      <c r="BF19" s="624"/>
      <c r="BG19" s="624"/>
      <c r="BH19" s="624"/>
      <c r="BI19" s="624"/>
      <c r="BJ19" s="624"/>
      <c r="BK19" s="624"/>
      <c r="BL19" s="624"/>
      <c r="BM19" s="624"/>
      <c r="BN19" s="624"/>
      <c r="BO19" s="624"/>
      <c r="BP19" s="624"/>
      <c r="BQ19" s="624"/>
      <c r="BR19" s="624"/>
      <c r="BS19" s="624"/>
      <c r="BT19" s="624"/>
      <c r="BU19" s="624"/>
      <c r="BV19" s="623"/>
      <c r="BW19" s="623"/>
      <c r="BX19" s="623"/>
      <c r="BY19" s="623"/>
      <c r="BZ19" s="623"/>
      <c r="CA19" s="623"/>
      <c r="CB19" s="623"/>
      <c r="CC19" s="623"/>
      <c r="CD19" s="623"/>
      <c r="CE19" s="623"/>
      <c r="CF19" s="623"/>
      <c r="CG19" s="623"/>
      <c r="CH19" s="623"/>
      <c r="CI19" s="623"/>
      <c r="CJ19" s="623"/>
      <c r="CK19" s="623"/>
      <c r="CL19" s="623"/>
      <c r="CM19" s="623"/>
      <c r="CN19" s="623"/>
      <c r="CO19" s="623"/>
      <c r="CP19" s="623"/>
      <c r="CQ19" s="623"/>
      <c r="CR19" s="623"/>
      <c r="CS19" s="623"/>
      <c r="CT19" s="623"/>
      <c r="CU19" s="623"/>
      <c r="CV19" s="623"/>
      <c r="CW19" s="623"/>
      <c r="CX19" s="623"/>
      <c r="CY19" s="623"/>
      <c r="CZ19" s="623"/>
      <c r="DA19" s="623"/>
      <c r="DB19" s="623"/>
    </row>
    <row r="20" spans="1:112" ht="13.2" customHeight="1" x14ac:dyDescent="0.3">
      <c r="A20" s="621"/>
      <c r="B20" s="621"/>
      <c r="C20" s="621"/>
      <c r="D20" s="621"/>
      <c r="E20" s="621"/>
      <c r="F20" s="621"/>
      <c r="G20" s="621"/>
      <c r="H20" s="621"/>
      <c r="I20" s="621"/>
      <c r="J20" s="622"/>
      <c r="K20" s="622"/>
      <c r="L20" s="622"/>
      <c r="M20" s="622"/>
      <c r="N20" s="622"/>
      <c r="O20" s="622"/>
      <c r="P20" s="622"/>
      <c r="Q20" s="622"/>
      <c r="R20" s="622"/>
      <c r="S20" s="622"/>
      <c r="T20" s="622"/>
      <c r="U20" s="622"/>
      <c r="V20" s="622"/>
      <c r="W20" s="622"/>
      <c r="X20" s="622"/>
      <c r="Y20" s="622"/>
      <c r="Z20" s="622"/>
      <c r="AA20" s="622"/>
      <c r="AB20" s="622"/>
      <c r="AC20" s="622"/>
      <c r="AD20" s="622"/>
      <c r="AE20" s="622"/>
      <c r="AF20" s="622"/>
      <c r="AG20" s="622"/>
      <c r="AH20" s="622"/>
      <c r="AI20" s="622"/>
      <c r="AJ20" s="622"/>
      <c r="AK20" s="622"/>
      <c r="AL20" s="622"/>
      <c r="AM20" s="622"/>
      <c r="AN20" s="622"/>
      <c r="AO20" s="622"/>
      <c r="AP20" s="624"/>
      <c r="AQ20" s="624"/>
      <c r="AR20" s="624"/>
      <c r="AS20" s="624"/>
      <c r="AT20" s="624"/>
      <c r="AU20" s="624"/>
      <c r="AV20" s="624"/>
      <c r="AW20" s="624"/>
      <c r="AX20" s="624"/>
      <c r="AY20" s="624"/>
      <c r="AZ20" s="624"/>
      <c r="BA20" s="624"/>
      <c r="BB20" s="624"/>
      <c r="BC20" s="624"/>
      <c r="BD20" s="624"/>
      <c r="BE20" s="624"/>
      <c r="BF20" s="624"/>
      <c r="BG20" s="624"/>
      <c r="BH20" s="624"/>
      <c r="BI20" s="624"/>
      <c r="BJ20" s="624"/>
      <c r="BK20" s="624"/>
      <c r="BL20" s="624"/>
      <c r="BM20" s="624"/>
      <c r="BN20" s="624"/>
      <c r="BO20" s="624"/>
      <c r="BP20" s="624"/>
      <c r="BQ20" s="624"/>
      <c r="BR20" s="624"/>
      <c r="BS20" s="624"/>
      <c r="BT20" s="624"/>
      <c r="BU20" s="624"/>
      <c r="BV20" s="623"/>
      <c r="BW20" s="623"/>
      <c r="BX20" s="623"/>
      <c r="BY20" s="623"/>
      <c r="BZ20" s="623"/>
      <c r="CA20" s="623"/>
      <c r="CB20" s="623"/>
      <c r="CC20" s="623"/>
      <c r="CD20" s="623"/>
      <c r="CE20" s="623"/>
      <c r="CF20" s="623"/>
      <c r="CG20" s="623"/>
      <c r="CH20" s="623"/>
      <c r="CI20" s="623"/>
      <c r="CJ20" s="623"/>
      <c r="CK20" s="623"/>
      <c r="CL20" s="623"/>
      <c r="CM20" s="623"/>
      <c r="CN20" s="623"/>
      <c r="CO20" s="623"/>
      <c r="CP20" s="623"/>
      <c r="CQ20" s="623"/>
      <c r="CR20" s="623"/>
      <c r="CS20" s="623"/>
      <c r="CT20" s="623"/>
      <c r="CU20" s="623"/>
      <c r="CV20" s="623"/>
      <c r="CW20" s="623"/>
      <c r="CX20" s="623"/>
      <c r="CY20" s="623"/>
      <c r="CZ20" s="623"/>
      <c r="DA20" s="623"/>
      <c r="DB20" s="623"/>
    </row>
    <row r="21" spans="1:112" ht="13.2" customHeight="1" x14ac:dyDescent="0.3">
      <c r="A21" s="621"/>
      <c r="B21" s="621"/>
      <c r="C21" s="621"/>
      <c r="D21" s="621"/>
      <c r="E21" s="621"/>
      <c r="F21" s="621"/>
      <c r="G21" s="621"/>
      <c r="H21" s="621"/>
      <c r="I21" s="621"/>
      <c r="J21" s="622"/>
      <c r="K21" s="622"/>
      <c r="L21" s="622"/>
      <c r="M21" s="622"/>
      <c r="N21" s="622"/>
      <c r="O21" s="622"/>
      <c r="P21" s="622"/>
      <c r="Q21" s="622"/>
      <c r="R21" s="622"/>
      <c r="S21" s="622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22"/>
      <c r="AF21" s="622"/>
      <c r="AG21" s="622"/>
      <c r="AH21" s="622"/>
      <c r="AI21" s="622"/>
      <c r="AJ21" s="622"/>
      <c r="AK21" s="622"/>
      <c r="AL21" s="622"/>
      <c r="AM21" s="622"/>
      <c r="AN21" s="622"/>
      <c r="AO21" s="622"/>
      <c r="AP21" s="624"/>
      <c r="AQ21" s="624"/>
      <c r="AR21" s="624"/>
      <c r="AS21" s="624"/>
      <c r="AT21" s="624"/>
      <c r="AU21" s="624"/>
      <c r="AV21" s="624"/>
      <c r="AW21" s="624"/>
      <c r="AX21" s="624"/>
      <c r="AY21" s="624"/>
      <c r="AZ21" s="624"/>
      <c r="BA21" s="624"/>
      <c r="BB21" s="624"/>
      <c r="BC21" s="624"/>
      <c r="BD21" s="624"/>
      <c r="BE21" s="624"/>
      <c r="BF21" s="624"/>
      <c r="BG21" s="624"/>
      <c r="BH21" s="624"/>
      <c r="BI21" s="624"/>
      <c r="BJ21" s="624"/>
      <c r="BK21" s="624"/>
      <c r="BL21" s="624"/>
      <c r="BM21" s="624"/>
      <c r="BN21" s="624"/>
      <c r="BO21" s="624"/>
      <c r="BP21" s="624"/>
      <c r="BQ21" s="624"/>
      <c r="BR21" s="624"/>
      <c r="BS21" s="624"/>
      <c r="BT21" s="624"/>
      <c r="BU21" s="624"/>
      <c r="BV21" s="623"/>
      <c r="BW21" s="623"/>
      <c r="BX21" s="623"/>
      <c r="BY21" s="623"/>
      <c r="BZ21" s="623"/>
      <c r="CA21" s="623"/>
      <c r="CB21" s="623"/>
      <c r="CC21" s="623"/>
      <c r="CD21" s="623"/>
      <c r="CE21" s="623"/>
      <c r="CF21" s="623"/>
      <c r="CG21" s="623"/>
      <c r="CH21" s="623"/>
      <c r="CI21" s="623"/>
      <c r="CJ21" s="623"/>
      <c r="CK21" s="623"/>
      <c r="CL21" s="623"/>
      <c r="CM21" s="623"/>
      <c r="CN21" s="623"/>
      <c r="CO21" s="623"/>
      <c r="CP21" s="623"/>
      <c r="CQ21" s="623"/>
      <c r="CR21" s="623"/>
      <c r="CS21" s="623"/>
      <c r="CT21" s="623"/>
      <c r="CU21" s="623"/>
      <c r="CV21" s="623"/>
      <c r="CW21" s="623"/>
      <c r="CX21" s="623"/>
      <c r="CY21" s="623"/>
      <c r="CZ21" s="623"/>
      <c r="DA21" s="623"/>
      <c r="DB21" s="623"/>
    </row>
    <row r="22" spans="1:112" ht="13.2" customHeight="1" x14ac:dyDescent="0.25">
      <c r="A22" s="621"/>
      <c r="B22" s="621"/>
      <c r="C22" s="621"/>
      <c r="D22" s="621"/>
      <c r="E22" s="621"/>
      <c r="F22" s="621"/>
      <c r="G22" s="621"/>
      <c r="H22" s="621"/>
      <c r="I22" s="621"/>
      <c r="J22" s="622"/>
      <c r="K22" s="622"/>
      <c r="L22" s="622"/>
      <c r="M22" s="622"/>
      <c r="N22" s="622"/>
      <c r="O22" s="622"/>
      <c r="P22" s="622"/>
      <c r="Q22" s="622"/>
      <c r="R22" s="622"/>
      <c r="S22" s="622"/>
      <c r="T22" s="622"/>
      <c r="U22" s="622"/>
      <c r="V22" s="622"/>
      <c r="W22" s="622"/>
      <c r="X22" s="622"/>
      <c r="Y22" s="622"/>
      <c r="Z22" s="622"/>
      <c r="AA22" s="622"/>
      <c r="AB22" s="622"/>
      <c r="AC22" s="622"/>
      <c r="AD22" s="622"/>
      <c r="AE22" s="622"/>
      <c r="AF22" s="622"/>
      <c r="AG22" s="622"/>
      <c r="AH22" s="622"/>
      <c r="AI22" s="622"/>
      <c r="AJ22" s="622"/>
      <c r="AK22" s="622"/>
      <c r="AL22" s="622"/>
      <c r="AM22" s="622"/>
      <c r="AN22" s="622"/>
      <c r="AO22" s="622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624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624"/>
      <c r="BV22" s="623"/>
      <c r="BW22" s="623"/>
      <c r="BX22" s="623"/>
      <c r="BY22" s="623"/>
      <c r="BZ22" s="623"/>
      <c r="CA22" s="623"/>
      <c r="CB22" s="623"/>
      <c r="CC22" s="623"/>
      <c r="CD22" s="623"/>
      <c r="CE22" s="623"/>
      <c r="CF22" s="623"/>
      <c r="CG22" s="623"/>
      <c r="CH22" s="623"/>
      <c r="CI22" s="623"/>
      <c r="CJ22" s="623"/>
      <c r="CK22" s="623"/>
      <c r="CL22" s="623"/>
      <c r="CM22" s="623"/>
      <c r="CN22" s="623"/>
      <c r="CO22" s="623"/>
      <c r="CP22" s="623"/>
      <c r="CQ22" s="623"/>
      <c r="CR22" s="623"/>
      <c r="CS22" s="623"/>
      <c r="CT22" s="623"/>
      <c r="CU22" s="623"/>
      <c r="CV22" s="623"/>
      <c r="CW22" s="623"/>
      <c r="CX22" s="623"/>
      <c r="CY22" s="623"/>
      <c r="CZ22" s="623"/>
      <c r="DA22" s="623"/>
      <c r="DB22" s="623"/>
      <c r="DH22" s="155"/>
    </row>
    <row r="23" spans="1:112" ht="13.2" customHeight="1" x14ac:dyDescent="0.25">
      <c r="A23" s="621"/>
      <c r="B23" s="621"/>
      <c r="C23" s="621"/>
      <c r="D23" s="621"/>
      <c r="E23" s="621"/>
      <c r="F23" s="621"/>
      <c r="G23" s="621"/>
      <c r="H23" s="621"/>
      <c r="I23" s="621"/>
      <c r="J23" s="622"/>
      <c r="K23" s="622"/>
      <c r="L23" s="622"/>
      <c r="M23" s="622"/>
      <c r="N23" s="622"/>
      <c r="O23" s="622"/>
      <c r="P23" s="622"/>
      <c r="Q23" s="622"/>
      <c r="R23" s="622"/>
      <c r="S23" s="622"/>
      <c r="T23" s="622"/>
      <c r="U23" s="622"/>
      <c r="V23" s="622"/>
      <c r="W23" s="622"/>
      <c r="X23" s="622"/>
      <c r="Y23" s="622"/>
      <c r="Z23" s="622"/>
      <c r="AA23" s="622"/>
      <c r="AB23" s="622"/>
      <c r="AC23" s="622"/>
      <c r="AD23" s="622"/>
      <c r="AE23" s="622"/>
      <c r="AF23" s="622"/>
      <c r="AG23" s="622"/>
      <c r="AH23" s="622"/>
      <c r="AI23" s="622"/>
      <c r="AJ23" s="622"/>
      <c r="AK23" s="622"/>
      <c r="AL23" s="622"/>
      <c r="AM23" s="622"/>
      <c r="AN23" s="622"/>
      <c r="AO23" s="622"/>
      <c r="AP23" s="624"/>
      <c r="AQ23" s="624"/>
      <c r="AR23" s="624"/>
      <c r="AS23" s="624"/>
      <c r="AT23" s="624"/>
      <c r="AU23" s="624"/>
      <c r="AV23" s="624"/>
      <c r="AW23" s="624"/>
      <c r="AX23" s="624"/>
      <c r="AY23" s="624"/>
      <c r="AZ23" s="624"/>
      <c r="BA23" s="624"/>
      <c r="BB23" s="624"/>
      <c r="BC23" s="624"/>
      <c r="BD23" s="624"/>
      <c r="BE23" s="624"/>
      <c r="BF23" s="624"/>
      <c r="BG23" s="624"/>
      <c r="BH23" s="624"/>
      <c r="BI23" s="624"/>
      <c r="BJ23" s="624"/>
      <c r="BK23" s="624"/>
      <c r="BL23" s="624"/>
      <c r="BM23" s="624"/>
      <c r="BN23" s="624"/>
      <c r="BO23" s="624"/>
      <c r="BP23" s="624"/>
      <c r="BQ23" s="624"/>
      <c r="BR23" s="624"/>
      <c r="BS23" s="624"/>
      <c r="BT23" s="624"/>
      <c r="BU23" s="624"/>
      <c r="BV23" s="623"/>
      <c r="BW23" s="623"/>
      <c r="BX23" s="623"/>
      <c r="BY23" s="623"/>
      <c r="BZ23" s="623"/>
      <c r="CA23" s="623"/>
      <c r="CB23" s="623"/>
      <c r="CC23" s="623"/>
      <c r="CD23" s="623"/>
      <c r="CE23" s="623"/>
      <c r="CF23" s="623"/>
      <c r="CG23" s="623"/>
      <c r="CH23" s="623"/>
      <c r="CI23" s="623"/>
      <c r="CJ23" s="623"/>
      <c r="CK23" s="623"/>
      <c r="CL23" s="623"/>
      <c r="CM23" s="623"/>
      <c r="CN23" s="623"/>
      <c r="CO23" s="623"/>
      <c r="CP23" s="623"/>
      <c r="CQ23" s="623"/>
      <c r="CR23" s="623"/>
      <c r="CS23" s="623"/>
      <c r="CT23" s="623"/>
      <c r="CU23" s="623"/>
      <c r="CV23" s="623"/>
      <c r="CW23" s="623"/>
      <c r="CX23" s="623"/>
      <c r="CY23" s="623"/>
      <c r="CZ23" s="623"/>
      <c r="DA23" s="623"/>
      <c r="DB23" s="623"/>
      <c r="DH23" s="155"/>
    </row>
    <row r="24" spans="1:112" ht="13.2" customHeight="1" x14ac:dyDescent="0.3">
      <c r="A24" s="621"/>
      <c r="B24" s="621"/>
      <c r="C24" s="621"/>
      <c r="D24" s="621"/>
      <c r="E24" s="621"/>
      <c r="F24" s="621"/>
      <c r="G24" s="621"/>
      <c r="H24" s="621"/>
      <c r="I24" s="621"/>
      <c r="J24" s="622"/>
      <c r="K24" s="622"/>
      <c r="L24" s="622"/>
      <c r="M24" s="622"/>
      <c r="N24" s="622"/>
      <c r="O24" s="622"/>
      <c r="P24" s="622"/>
      <c r="Q24" s="622"/>
      <c r="R24" s="622"/>
      <c r="S24" s="622"/>
      <c r="T24" s="622"/>
      <c r="U24" s="622"/>
      <c r="V24" s="622"/>
      <c r="W24" s="622"/>
      <c r="X24" s="622"/>
      <c r="Y24" s="622"/>
      <c r="Z24" s="622"/>
      <c r="AA24" s="622"/>
      <c r="AB24" s="622"/>
      <c r="AC24" s="622"/>
      <c r="AD24" s="622"/>
      <c r="AE24" s="622"/>
      <c r="AF24" s="622"/>
      <c r="AG24" s="622"/>
      <c r="AH24" s="622"/>
      <c r="AI24" s="622"/>
      <c r="AJ24" s="622"/>
      <c r="AK24" s="622"/>
      <c r="AL24" s="622"/>
      <c r="AM24" s="622"/>
      <c r="AN24" s="622"/>
      <c r="AO24" s="622"/>
      <c r="AP24" s="624"/>
      <c r="AQ24" s="624"/>
      <c r="AR24" s="624"/>
      <c r="AS24" s="624"/>
      <c r="AT24" s="624"/>
      <c r="AU24" s="624"/>
      <c r="AV24" s="624"/>
      <c r="AW24" s="624"/>
      <c r="AX24" s="624"/>
      <c r="AY24" s="624"/>
      <c r="AZ24" s="624"/>
      <c r="BA24" s="624"/>
      <c r="BB24" s="624"/>
      <c r="BC24" s="624"/>
      <c r="BD24" s="624"/>
      <c r="BE24" s="624"/>
      <c r="BF24" s="624"/>
      <c r="BG24" s="624"/>
      <c r="BH24" s="624"/>
      <c r="BI24" s="624"/>
      <c r="BJ24" s="624"/>
      <c r="BK24" s="624"/>
      <c r="BL24" s="624"/>
      <c r="BM24" s="624"/>
      <c r="BN24" s="624"/>
      <c r="BO24" s="624"/>
      <c r="BP24" s="624"/>
      <c r="BQ24" s="624"/>
      <c r="BR24" s="624"/>
      <c r="BS24" s="624"/>
      <c r="BT24" s="624"/>
      <c r="BU24" s="624"/>
      <c r="BV24" s="623"/>
      <c r="BW24" s="623"/>
      <c r="BX24" s="623"/>
      <c r="BY24" s="623"/>
      <c r="BZ24" s="623"/>
      <c r="CA24" s="623"/>
      <c r="CB24" s="623"/>
      <c r="CC24" s="623"/>
      <c r="CD24" s="623"/>
      <c r="CE24" s="623"/>
      <c r="CF24" s="623"/>
      <c r="CG24" s="623"/>
      <c r="CH24" s="623"/>
      <c r="CI24" s="623"/>
      <c r="CJ24" s="623"/>
      <c r="CK24" s="623"/>
      <c r="CL24" s="623"/>
      <c r="CM24" s="623"/>
      <c r="CN24" s="623"/>
      <c r="CO24" s="623"/>
      <c r="CP24" s="623"/>
      <c r="CQ24" s="623"/>
      <c r="CR24" s="623"/>
      <c r="CS24" s="623"/>
      <c r="CT24" s="623"/>
      <c r="CU24" s="623"/>
      <c r="CV24" s="623"/>
      <c r="CW24" s="623"/>
      <c r="CX24" s="623"/>
      <c r="CY24" s="623"/>
      <c r="CZ24" s="623"/>
      <c r="DA24" s="623"/>
      <c r="DB24" s="623"/>
    </row>
    <row r="25" spans="1:112" ht="13.2" customHeight="1" x14ac:dyDescent="0.25">
      <c r="A25" s="621"/>
      <c r="B25" s="621"/>
      <c r="C25" s="621"/>
      <c r="D25" s="621"/>
      <c r="E25" s="621"/>
      <c r="F25" s="621"/>
      <c r="G25" s="621"/>
      <c r="H25" s="621"/>
      <c r="I25" s="621"/>
      <c r="J25" s="622"/>
      <c r="K25" s="622"/>
      <c r="L25" s="622"/>
      <c r="M25" s="622"/>
      <c r="N25" s="622"/>
      <c r="O25" s="622"/>
      <c r="P25" s="622"/>
      <c r="Q25" s="622"/>
      <c r="R25" s="622"/>
      <c r="S25" s="622"/>
      <c r="T25" s="622"/>
      <c r="U25" s="622"/>
      <c r="V25" s="622"/>
      <c r="W25" s="622"/>
      <c r="X25" s="622"/>
      <c r="Y25" s="622"/>
      <c r="Z25" s="622"/>
      <c r="AA25" s="622"/>
      <c r="AB25" s="622"/>
      <c r="AC25" s="622"/>
      <c r="AD25" s="622"/>
      <c r="AE25" s="622"/>
      <c r="AF25" s="622"/>
      <c r="AG25" s="622"/>
      <c r="AH25" s="622"/>
      <c r="AI25" s="622"/>
      <c r="AJ25" s="622"/>
      <c r="AK25" s="622"/>
      <c r="AL25" s="622"/>
      <c r="AM25" s="622"/>
      <c r="AN25" s="622"/>
      <c r="AO25" s="622"/>
      <c r="AP25" s="624"/>
      <c r="AQ25" s="624"/>
      <c r="AR25" s="624"/>
      <c r="AS25" s="624"/>
      <c r="AT25" s="624"/>
      <c r="AU25" s="624"/>
      <c r="AV25" s="624"/>
      <c r="AW25" s="624"/>
      <c r="AX25" s="624"/>
      <c r="AY25" s="624"/>
      <c r="AZ25" s="624"/>
      <c r="BA25" s="624"/>
      <c r="BB25" s="624"/>
      <c r="BC25" s="624"/>
      <c r="BD25" s="624"/>
      <c r="BE25" s="624"/>
      <c r="BF25" s="624"/>
      <c r="BG25" s="624"/>
      <c r="BH25" s="624"/>
      <c r="BI25" s="624"/>
      <c r="BJ25" s="624"/>
      <c r="BK25" s="624"/>
      <c r="BL25" s="624"/>
      <c r="BM25" s="624"/>
      <c r="BN25" s="624"/>
      <c r="BO25" s="624"/>
      <c r="BP25" s="624"/>
      <c r="BQ25" s="624"/>
      <c r="BR25" s="624"/>
      <c r="BS25" s="624"/>
      <c r="BT25" s="624"/>
      <c r="BU25" s="624"/>
      <c r="BV25" s="623"/>
      <c r="BW25" s="623"/>
      <c r="BX25" s="623"/>
      <c r="BY25" s="623"/>
      <c r="BZ25" s="623"/>
      <c r="CA25" s="623"/>
      <c r="CB25" s="623"/>
      <c r="CC25" s="623"/>
      <c r="CD25" s="623"/>
      <c r="CE25" s="623"/>
      <c r="CF25" s="623"/>
      <c r="CG25" s="623"/>
      <c r="CH25" s="623"/>
      <c r="CI25" s="623"/>
      <c r="CJ25" s="623"/>
      <c r="CK25" s="623"/>
      <c r="CL25" s="623"/>
      <c r="CM25" s="623"/>
      <c r="CN25" s="623"/>
      <c r="CO25" s="623"/>
      <c r="CP25" s="623"/>
      <c r="CQ25" s="623"/>
      <c r="CR25" s="623"/>
      <c r="CS25" s="623"/>
      <c r="CT25" s="623"/>
      <c r="CU25" s="623"/>
      <c r="CV25" s="623"/>
      <c r="CW25" s="623"/>
      <c r="CX25" s="623"/>
      <c r="CY25" s="623"/>
      <c r="CZ25" s="623"/>
      <c r="DA25" s="623"/>
      <c r="DB25" s="623"/>
      <c r="DH25" s="155"/>
    </row>
    <row r="26" spans="1:112" ht="13.2" customHeight="1" x14ac:dyDescent="0.3">
      <c r="A26" s="621"/>
      <c r="B26" s="621"/>
      <c r="C26" s="621"/>
      <c r="D26" s="621"/>
      <c r="E26" s="621"/>
      <c r="F26" s="621"/>
      <c r="G26" s="621"/>
      <c r="H26" s="621"/>
      <c r="I26" s="621"/>
      <c r="J26" s="622"/>
      <c r="K26" s="622"/>
      <c r="L26" s="622"/>
      <c r="M26" s="622"/>
      <c r="N26" s="622"/>
      <c r="O26" s="622"/>
      <c r="P26" s="622"/>
      <c r="Q26" s="622"/>
      <c r="R26" s="622"/>
      <c r="S26" s="622"/>
      <c r="T26" s="622"/>
      <c r="U26" s="622"/>
      <c r="V26" s="622"/>
      <c r="W26" s="622"/>
      <c r="X26" s="622"/>
      <c r="Y26" s="622"/>
      <c r="Z26" s="622"/>
      <c r="AA26" s="622"/>
      <c r="AB26" s="622"/>
      <c r="AC26" s="622"/>
      <c r="AD26" s="622"/>
      <c r="AE26" s="622"/>
      <c r="AF26" s="622"/>
      <c r="AG26" s="622"/>
      <c r="AH26" s="622"/>
      <c r="AI26" s="622"/>
      <c r="AJ26" s="622"/>
      <c r="AK26" s="622"/>
      <c r="AL26" s="622"/>
      <c r="AM26" s="622"/>
      <c r="AN26" s="622"/>
      <c r="AO26" s="622"/>
      <c r="AP26" s="624"/>
      <c r="AQ26" s="624"/>
      <c r="AR26" s="624"/>
      <c r="AS26" s="624"/>
      <c r="AT26" s="624"/>
      <c r="AU26" s="624"/>
      <c r="AV26" s="624"/>
      <c r="AW26" s="624"/>
      <c r="AX26" s="624"/>
      <c r="AY26" s="624"/>
      <c r="AZ26" s="624"/>
      <c r="BA26" s="624"/>
      <c r="BB26" s="624"/>
      <c r="BC26" s="624"/>
      <c r="BD26" s="624"/>
      <c r="BE26" s="624"/>
      <c r="BF26" s="624"/>
      <c r="BG26" s="624"/>
      <c r="BH26" s="624"/>
      <c r="BI26" s="624"/>
      <c r="BJ26" s="624"/>
      <c r="BK26" s="624"/>
      <c r="BL26" s="624"/>
      <c r="BM26" s="624"/>
      <c r="BN26" s="624"/>
      <c r="BO26" s="624"/>
      <c r="BP26" s="624"/>
      <c r="BQ26" s="624"/>
      <c r="BR26" s="624"/>
      <c r="BS26" s="624"/>
      <c r="BT26" s="624"/>
      <c r="BU26" s="624"/>
      <c r="BV26" s="623"/>
      <c r="BW26" s="623"/>
      <c r="BX26" s="623"/>
      <c r="BY26" s="623"/>
      <c r="BZ26" s="623"/>
      <c r="CA26" s="623"/>
      <c r="CB26" s="623"/>
      <c r="CC26" s="623"/>
      <c r="CD26" s="623"/>
      <c r="CE26" s="623"/>
      <c r="CF26" s="623"/>
      <c r="CG26" s="623"/>
      <c r="CH26" s="623"/>
      <c r="CI26" s="623"/>
      <c r="CJ26" s="623"/>
      <c r="CK26" s="623"/>
      <c r="CL26" s="623"/>
      <c r="CM26" s="623"/>
      <c r="CN26" s="623"/>
      <c r="CO26" s="623"/>
      <c r="CP26" s="623"/>
      <c r="CQ26" s="623"/>
      <c r="CR26" s="623"/>
      <c r="CS26" s="623"/>
      <c r="CT26" s="623"/>
      <c r="CU26" s="623"/>
      <c r="CV26" s="623"/>
      <c r="CW26" s="623"/>
      <c r="CX26" s="623"/>
      <c r="CY26" s="623"/>
      <c r="CZ26" s="623"/>
      <c r="DA26" s="623"/>
      <c r="DB26" s="623"/>
    </row>
    <row r="27" spans="1:112" ht="13.2" customHeight="1" x14ac:dyDescent="0.3">
      <c r="A27" s="621"/>
      <c r="B27" s="621"/>
      <c r="C27" s="621"/>
      <c r="D27" s="621"/>
      <c r="E27" s="621"/>
      <c r="F27" s="621"/>
      <c r="G27" s="621"/>
      <c r="H27" s="621"/>
      <c r="I27" s="621"/>
      <c r="J27" s="622"/>
      <c r="K27" s="622"/>
      <c r="L27" s="622"/>
      <c r="M27" s="622"/>
      <c r="N27" s="622"/>
      <c r="O27" s="622"/>
      <c r="P27" s="622"/>
      <c r="Q27" s="622"/>
      <c r="R27" s="622"/>
      <c r="S27" s="622"/>
      <c r="T27" s="622"/>
      <c r="U27" s="622"/>
      <c r="V27" s="622"/>
      <c r="W27" s="622"/>
      <c r="X27" s="622"/>
      <c r="Y27" s="622"/>
      <c r="Z27" s="622"/>
      <c r="AA27" s="622"/>
      <c r="AB27" s="622"/>
      <c r="AC27" s="622"/>
      <c r="AD27" s="622"/>
      <c r="AE27" s="622"/>
      <c r="AF27" s="622"/>
      <c r="AG27" s="622"/>
      <c r="AH27" s="622"/>
      <c r="AI27" s="622"/>
      <c r="AJ27" s="622"/>
      <c r="AK27" s="622"/>
      <c r="AL27" s="622"/>
      <c r="AM27" s="622"/>
      <c r="AN27" s="622"/>
      <c r="AO27" s="622"/>
      <c r="AP27" s="624"/>
      <c r="AQ27" s="624"/>
      <c r="AR27" s="624"/>
      <c r="AS27" s="624"/>
      <c r="AT27" s="624"/>
      <c r="AU27" s="624"/>
      <c r="AV27" s="624"/>
      <c r="AW27" s="624"/>
      <c r="AX27" s="624"/>
      <c r="AY27" s="624"/>
      <c r="AZ27" s="624"/>
      <c r="BA27" s="624"/>
      <c r="BB27" s="624"/>
      <c r="BC27" s="624"/>
      <c r="BD27" s="624"/>
      <c r="BE27" s="624"/>
      <c r="BF27" s="624"/>
      <c r="BG27" s="624"/>
      <c r="BH27" s="624"/>
      <c r="BI27" s="624"/>
      <c r="BJ27" s="624"/>
      <c r="BK27" s="624"/>
      <c r="BL27" s="624"/>
      <c r="BM27" s="624"/>
      <c r="BN27" s="624"/>
      <c r="BO27" s="624"/>
      <c r="BP27" s="624"/>
      <c r="BQ27" s="624"/>
      <c r="BR27" s="624"/>
      <c r="BS27" s="624"/>
      <c r="BT27" s="624"/>
      <c r="BU27" s="624"/>
      <c r="BV27" s="623"/>
      <c r="BW27" s="623"/>
      <c r="BX27" s="623"/>
      <c r="BY27" s="623"/>
      <c r="BZ27" s="623"/>
      <c r="CA27" s="623"/>
      <c r="CB27" s="623"/>
      <c r="CC27" s="623"/>
      <c r="CD27" s="623"/>
      <c r="CE27" s="623"/>
      <c r="CF27" s="623"/>
      <c r="CG27" s="623"/>
      <c r="CH27" s="623"/>
      <c r="CI27" s="623"/>
      <c r="CJ27" s="623"/>
      <c r="CK27" s="623"/>
      <c r="CL27" s="623"/>
      <c r="CM27" s="623"/>
      <c r="CN27" s="623"/>
      <c r="CO27" s="623"/>
      <c r="CP27" s="623"/>
      <c r="CQ27" s="623"/>
      <c r="CR27" s="623"/>
      <c r="CS27" s="623"/>
      <c r="CT27" s="623"/>
      <c r="CU27" s="623"/>
      <c r="CV27" s="623"/>
      <c r="CW27" s="623"/>
      <c r="CX27" s="623"/>
      <c r="CY27" s="623"/>
      <c r="CZ27" s="623"/>
      <c r="DA27" s="623"/>
      <c r="DB27" s="623"/>
    </row>
    <row r="28" spans="1:112" ht="13.8" x14ac:dyDescent="0.25">
      <c r="DH28" s="159"/>
    </row>
    <row r="29" spans="1:112" ht="69.900000000000006" customHeight="1" x14ac:dyDescent="0.3">
      <c r="A29" s="625" t="s">
        <v>16</v>
      </c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625"/>
      <c r="T29" s="625"/>
      <c r="U29" s="625"/>
      <c r="V29" s="625"/>
      <c r="W29" s="625"/>
      <c r="X29" s="625"/>
      <c r="Y29" s="625"/>
      <c r="Z29" s="625"/>
      <c r="AA29" s="625"/>
      <c r="AF29" s="614" t="str">
        <f>ПОДПИСИ!B12</f>
        <v>Начальник участка ООО «Электромонтаж-110»</v>
      </c>
      <c r="AG29" s="614"/>
      <c r="AH29" s="614"/>
      <c r="AI29" s="614"/>
      <c r="AJ29" s="614"/>
      <c r="AK29" s="614"/>
      <c r="AL29" s="614"/>
      <c r="AM29" s="614"/>
      <c r="AN29" s="614"/>
      <c r="AO29" s="614"/>
      <c r="AP29" s="614"/>
      <c r="AQ29" s="614"/>
      <c r="AR29" s="614"/>
      <c r="AS29" s="614"/>
      <c r="AT29" s="614"/>
      <c r="AU29" s="614"/>
      <c r="AV29" s="614"/>
      <c r="AW29" s="614"/>
      <c r="AX29" s="614"/>
      <c r="AY29" s="614"/>
      <c r="AZ29" s="614"/>
      <c r="BA29" s="614"/>
      <c r="BB29" s="614"/>
      <c r="BC29" s="614"/>
      <c r="BD29" s="614"/>
      <c r="BE29" s="614"/>
      <c r="BF29" s="614"/>
      <c r="BG29" s="614"/>
      <c r="BH29" s="614"/>
      <c r="BI29" s="614"/>
      <c r="BJ29" s="614"/>
      <c r="BK29" s="23"/>
      <c r="BL29" s="23"/>
      <c r="BM29" s="23"/>
      <c r="BN29" s="23"/>
      <c r="BO29" s="598"/>
      <c r="BP29" s="598"/>
      <c r="BQ29" s="598"/>
      <c r="BR29" s="598"/>
      <c r="BS29" s="598"/>
      <c r="BT29" s="598"/>
      <c r="BU29" s="598"/>
      <c r="BV29" s="598"/>
      <c r="BW29" s="598"/>
      <c r="BX29" s="598"/>
      <c r="BY29" s="598"/>
      <c r="BZ29" s="598"/>
      <c r="CA29" s="598"/>
      <c r="CB29" s="598"/>
      <c r="CC29" s="598"/>
      <c r="CD29" s="598"/>
      <c r="CE29" s="23"/>
      <c r="CF29" s="23"/>
      <c r="CG29" s="23"/>
      <c r="CH29" s="23"/>
      <c r="CI29" s="598" t="str">
        <f>ПОДПИСИ!E12</f>
        <v>А.В. Курбатов</v>
      </c>
      <c r="CJ29" s="598"/>
      <c r="CK29" s="598"/>
      <c r="CL29" s="598"/>
      <c r="CM29" s="598"/>
      <c r="CN29" s="598"/>
      <c r="CO29" s="598"/>
      <c r="CP29" s="598"/>
      <c r="CQ29" s="598"/>
      <c r="CR29" s="598"/>
      <c r="CS29" s="598"/>
      <c r="CT29" s="598"/>
      <c r="CU29" s="598"/>
      <c r="CV29" s="598"/>
      <c r="CW29" s="598"/>
      <c r="CX29" s="598"/>
      <c r="CY29" s="598"/>
      <c r="CZ29" s="598"/>
      <c r="DA29" s="598"/>
      <c r="DB29" s="598"/>
      <c r="DC29" s="23"/>
      <c r="DD29" s="23"/>
      <c r="DE29" s="23"/>
      <c r="DF29" s="23"/>
      <c r="DG29" s="23"/>
    </row>
    <row r="30" spans="1:112" s="21" customFormat="1" ht="10.199999999999999" x14ac:dyDescent="0.3">
      <c r="AF30" s="578" t="s">
        <v>48</v>
      </c>
      <c r="AG30" s="578"/>
      <c r="AH30" s="578"/>
      <c r="AI30" s="578"/>
      <c r="AJ30" s="578"/>
      <c r="AK30" s="578"/>
      <c r="AL30" s="578"/>
      <c r="AM30" s="578"/>
      <c r="AN30" s="578"/>
      <c r="AO30" s="578"/>
      <c r="AP30" s="578"/>
      <c r="AQ30" s="578"/>
      <c r="AR30" s="578"/>
      <c r="AS30" s="578"/>
      <c r="AT30" s="578"/>
      <c r="AU30" s="578"/>
      <c r="AV30" s="578"/>
      <c r="AW30" s="578"/>
      <c r="AX30" s="578"/>
      <c r="AY30" s="578"/>
      <c r="AZ30" s="578"/>
      <c r="BA30" s="578"/>
      <c r="BB30" s="578"/>
      <c r="BC30" s="578"/>
      <c r="BD30" s="578"/>
      <c r="BE30" s="578"/>
      <c r="BF30" s="578"/>
      <c r="BG30" s="578"/>
      <c r="BH30" s="578"/>
      <c r="BI30" s="578"/>
      <c r="BJ30" s="578"/>
      <c r="BO30" s="578" t="s">
        <v>49</v>
      </c>
      <c r="BP30" s="578"/>
      <c r="BQ30" s="578"/>
      <c r="BR30" s="578"/>
      <c r="BS30" s="578"/>
      <c r="BT30" s="578"/>
      <c r="BU30" s="578"/>
      <c r="BV30" s="578"/>
      <c r="BW30" s="578"/>
      <c r="BX30" s="578"/>
      <c r="BY30" s="578"/>
      <c r="BZ30" s="578"/>
      <c r="CA30" s="578"/>
      <c r="CB30" s="578"/>
      <c r="CC30" s="578"/>
      <c r="CD30" s="578"/>
      <c r="CI30" s="612" t="s">
        <v>50</v>
      </c>
      <c r="CJ30" s="612"/>
      <c r="CK30" s="612"/>
      <c r="CL30" s="612"/>
      <c r="CM30" s="612"/>
      <c r="CN30" s="612"/>
      <c r="CO30" s="612"/>
      <c r="CP30" s="612"/>
      <c r="CQ30" s="612"/>
      <c r="CR30" s="612"/>
      <c r="CS30" s="612"/>
      <c r="CT30" s="612"/>
      <c r="CU30" s="612"/>
      <c r="CV30" s="612"/>
      <c r="CW30" s="612"/>
      <c r="CX30" s="612"/>
      <c r="CY30" s="612"/>
      <c r="CZ30" s="612"/>
      <c r="DA30" s="612"/>
      <c r="DB30" s="612"/>
      <c r="DH30" s="241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zoomScaleNormal="85" zoomScaleSheetLayoutView="100" workbookViewId="0">
      <pane ySplit="2" topLeftCell="A22" activePane="bottomLeft" state="frozen"/>
      <selection activeCell="BR9" sqref="BR9"/>
      <selection pane="bottomLeft" activeCell="BA9" sqref="BA9:DB9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58.5546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626">
        <f>ФОРМА!B13</f>
        <v>45576</v>
      </c>
      <c r="CD4" s="626"/>
      <c r="CE4" s="626"/>
      <c r="CF4" s="626"/>
      <c r="CG4" s="626"/>
      <c r="CH4" s="626"/>
      <c r="CI4" s="626"/>
      <c r="CJ4" s="626"/>
      <c r="CK4" s="626"/>
      <c r="CL4" s="626"/>
      <c r="CM4" s="626"/>
      <c r="CN4" s="626"/>
      <c r="CO4" s="626"/>
      <c r="CP4" s="626"/>
      <c r="CQ4" s="626"/>
      <c r="CR4" s="626"/>
      <c r="CS4" s="626"/>
      <c r="CT4" s="626"/>
      <c r="CU4" s="626"/>
      <c r="CV4" s="626"/>
      <c r="CW4" s="626"/>
      <c r="CX4" s="626"/>
      <c r="CY4" s="626"/>
      <c r="CZ4" s="626"/>
      <c r="DA4" s="626"/>
      <c r="DB4" s="626"/>
      <c r="DH4" s="144"/>
    </row>
    <row r="5" spans="1:112" ht="13.8" outlineLevel="1" x14ac:dyDescent="0.25">
      <c r="A5" s="613"/>
      <c r="B5" s="613"/>
      <c r="C5" s="613"/>
      <c r="D5" s="613"/>
      <c r="E5" s="613"/>
      <c r="F5" s="613"/>
      <c r="G5" s="613"/>
      <c r="H5" s="613"/>
      <c r="I5" s="613"/>
      <c r="J5" s="613"/>
      <c r="K5" s="613"/>
      <c r="L5" s="613"/>
      <c r="M5" s="613"/>
      <c r="N5" s="613"/>
      <c r="O5" s="613"/>
      <c r="P5" s="613"/>
      <c r="Q5" s="613"/>
      <c r="R5" s="613"/>
      <c r="S5" s="613"/>
      <c r="T5" s="613"/>
      <c r="U5" s="613"/>
      <c r="V5" s="613"/>
      <c r="W5" s="613"/>
      <c r="X5" s="613"/>
      <c r="Y5" s="613"/>
      <c r="Z5" s="613"/>
      <c r="AA5" s="613"/>
      <c r="AB5" s="613"/>
      <c r="AC5" s="613"/>
      <c r="AD5" s="613"/>
      <c r="AE5" s="613"/>
      <c r="AF5" s="613"/>
      <c r="AG5" s="613"/>
      <c r="AH5" s="613"/>
      <c r="AI5" s="613"/>
      <c r="AJ5" s="613"/>
      <c r="AK5" s="613"/>
      <c r="AL5" s="613"/>
      <c r="AM5" s="613"/>
      <c r="AN5" s="613"/>
      <c r="AO5" s="613"/>
      <c r="AP5" s="613"/>
      <c r="AQ5" s="613"/>
      <c r="AR5" s="613"/>
      <c r="AS5" s="613"/>
      <c r="AT5" s="613"/>
      <c r="BA5" s="598" t="str">
        <f>ФОРМА!G2</f>
        <v>Санкт-Петербург</v>
      </c>
      <c r="BB5" s="598"/>
      <c r="BC5" s="598"/>
      <c r="BD5" s="598"/>
      <c r="BE5" s="598"/>
      <c r="BF5" s="598"/>
      <c r="BG5" s="598"/>
      <c r="BH5" s="598"/>
      <c r="BI5" s="598"/>
      <c r="BJ5" s="598"/>
      <c r="BK5" s="598"/>
      <c r="BL5" s="598"/>
      <c r="BM5" s="598"/>
      <c r="BN5" s="598"/>
      <c r="BO5" s="598"/>
      <c r="BP5" s="598"/>
      <c r="BQ5" s="598"/>
      <c r="BR5" s="598"/>
      <c r="BS5" s="598"/>
      <c r="BT5" s="598"/>
      <c r="BU5" s="598"/>
      <c r="BV5" s="598"/>
      <c r="BW5" s="598"/>
      <c r="BX5" s="598"/>
      <c r="BY5" s="598"/>
      <c r="BZ5" s="598"/>
      <c r="CA5" s="598"/>
      <c r="CB5" s="598"/>
      <c r="CC5" s="598"/>
      <c r="CD5" s="598"/>
      <c r="CE5" s="598"/>
      <c r="CF5" s="598"/>
      <c r="CG5" s="598"/>
      <c r="CH5" s="598"/>
      <c r="CI5" s="598"/>
      <c r="CJ5" s="598"/>
      <c r="CK5" s="598"/>
      <c r="CL5" s="598"/>
      <c r="CM5" s="598"/>
      <c r="CN5" s="598"/>
      <c r="CO5" s="598"/>
      <c r="CP5" s="598"/>
      <c r="CQ5" s="598"/>
      <c r="CR5" s="598"/>
      <c r="CS5" s="598"/>
      <c r="CT5" s="598"/>
      <c r="CU5" s="598"/>
      <c r="CV5" s="598"/>
      <c r="CW5" s="598"/>
      <c r="CX5" s="598"/>
      <c r="CY5" s="598"/>
      <c r="CZ5" s="598"/>
      <c r="DA5" s="598"/>
      <c r="DB5" s="598"/>
      <c r="DH5" s="156"/>
    </row>
    <row r="6" spans="1:112" s="50" customFormat="1" ht="15" customHeight="1" outlineLevel="1" x14ac:dyDescent="0.25">
      <c r="A6" s="612"/>
      <c r="B6" s="612"/>
      <c r="C6" s="612"/>
      <c r="D6" s="612"/>
      <c r="E6" s="612"/>
      <c r="F6" s="612"/>
      <c r="G6" s="612"/>
      <c r="H6" s="612"/>
      <c r="I6" s="612"/>
      <c r="J6" s="612"/>
      <c r="K6" s="612"/>
      <c r="L6" s="612"/>
      <c r="M6" s="612"/>
      <c r="N6" s="612"/>
      <c r="O6" s="612"/>
      <c r="P6" s="612"/>
      <c r="Q6" s="612"/>
      <c r="R6" s="612"/>
      <c r="S6" s="612"/>
      <c r="T6" s="612"/>
      <c r="U6" s="612"/>
      <c r="V6" s="612"/>
      <c r="W6" s="612"/>
      <c r="X6" s="612"/>
      <c r="Y6" s="612"/>
      <c r="Z6" s="612"/>
      <c r="AA6" s="612"/>
      <c r="AB6" s="612"/>
      <c r="AC6" s="612"/>
      <c r="AD6" s="612"/>
      <c r="AE6" s="612"/>
      <c r="AF6" s="612"/>
      <c r="AG6" s="612"/>
      <c r="AH6" s="612"/>
      <c r="AI6" s="612"/>
      <c r="AJ6" s="612"/>
      <c r="AK6" s="612"/>
      <c r="AL6" s="612"/>
      <c r="AM6" s="612"/>
      <c r="AN6" s="612"/>
      <c r="AO6" s="612"/>
      <c r="AP6" s="612"/>
      <c r="AQ6" s="612"/>
      <c r="AR6" s="612"/>
      <c r="AS6" s="612"/>
      <c r="AT6" s="612"/>
      <c r="AU6" s="21"/>
      <c r="AV6" s="21"/>
      <c r="AW6" s="21"/>
      <c r="AX6" s="21"/>
      <c r="AY6" s="21"/>
      <c r="AZ6" s="21"/>
      <c r="BA6" s="612" t="s">
        <v>0</v>
      </c>
      <c r="BB6" s="612"/>
      <c r="BC6" s="612"/>
      <c r="BD6" s="612"/>
      <c r="BE6" s="612"/>
      <c r="BF6" s="612"/>
      <c r="BG6" s="612"/>
      <c r="BH6" s="612"/>
      <c r="BI6" s="612"/>
      <c r="BJ6" s="612"/>
      <c r="BK6" s="612"/>
      <c r="BL6" s="612"/>
      <c r="BM6" s="612"/>
      <c r="BN6" s="612"/>
      <c r="BO6" s="612"/>
      <c r="BP6" s="612"/>
      <c r="BQ6" s="612"/>
      <c r="BR6" s="612"/>
      <c r="BS6" s="612"/>
      <c r="BT6" s="612"/>
      <c r="BU6" s="612"/>
      <c r="BV6" s="612"/>
      <c r="BW6" s="612"/>
      <c r="BX6" s="612"/>
      <c r="BY6" s="612"/>
      <c r="BZ6" s="612"/>
      <c r="CA6" s="612"/>
      <c r="CB6" s="612"/>
      <c r="CC6" s="612"/>
      <c r="CD6" s="612"/>
      <c r="CE6" s="612"/>
      <c r="CF6" s="612"/>
      <c r="CG6" s="612"/>
      <c r="CH6" s="612"/>
      <c r="CI6" s="612"/>
      <c r="CJ6" s="612"/>
      <c r="CK6" s="612"/>
      <c r="CL6" s="612"/>
      <c r="CM6" s="612"/>
      <c r="CN6" s="612"/>
      <c r="CO6" s="612"/>
      <c r="CP6" s="612"/>
      <c r="CQ6" s="612"/>
      <c r="CR6" s="612"/>
      <c r="CS6" s="612"/>
      <c r="CT6" s="612"/>
      <c r="CU6" s="612"/>
      <c r="CV6" s="612"/>
      <c r="CW6" s="612"/>
      <c r="CX6" s="612"/>
      <c r="CY6" s="612"/>
      <c r="CZ6" s="612"/>
      <c r="DA6" s="612"/>
      <c r="DB6" s="612"/>
      <c r="DH6" s="144"/>
    </row>
    <row r="7" spans="1:112" ht="13.8" outlineLevel="1" x14ac:dyDescent="0.25">
      <c r="A7" s="598" t="str">
        <f>ФОРМА!B4</f>
        <v>ООО «Электромонтаж-110»</v>
      </c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BA7" s="614" t="str">
        <f>ФОРМА!B2</f>
        <v>ПАО "Россети Ленэнерго"</v>
      </c>
      <c r="BB7" s="614"/>
      <c r="BC7" s="614"/>
      <c r="BD7" s="614"/>
      <c r="BE7" s="614"/>
      <c r="BF7" s="614"/>
      <c r="BG7" s="614"/>
      <c r="BH7" s="614"/>
      <c r="BI7" s="614"/>
      <c r="BJ7" s="614"/>
      <c r="BK7" s="614"/>
      <c r="BL7" s="614"/>
      <c r="BM7" s="614"/>
      <c r="BN7" s="614"/>
      <c r="BO7" s="614"/>
      <c r="BP7" s="614"/>
      <c r="BQ7" s="614"/>
      <c r="BR7" s="614"/>
      <c r="BS7" s="614"/>
      <c r="BT7" s="614"/>
      <c r="BU7" s="614"/>
      <c r="BV7" s="614"/>
      <c r="BW7" s="614"/>
      <c r="BX7" s="614"/>
      <c r="BY7" s="614"/>
      <c r="BZ7" s="614"/>
      <c r="CA7" s="614"/>
      <c r="CB7" s="614"/>
      <c r="CC7" s="614"/>
      <c r="CD7" s="614"/>
      <c r="CE7" s="614"/>
      <c r="CF7" s="614"/>
      <c r="CG7" s="614"/>
      <c r="CH7" s="614"/>
      <c r="CI7" s="614"/>
      <c r="CJ7" s="614"/>
      <c r="CK7" s="614"/>
      <c r="CL7" s="614"/>
      <c r="CM7" s="614"/>
      <c r="CN7" s="614"/>
      <c r="CO7" s="614"/>
      <c r="CP7" s="614"/>
      <c r="CQ7" s="614"/>
      <c r="CR7" s="614"/>
      <c r="CS7" s="614"/>
      <c r="CT7" s="614"/>
      <c r="CU7" s="614"/>
      <c r="CV7" s="614"/>
      <c r="CW7" s="614"/>
      <c r="CX7" s="614"/>
      <c r="CY7" s="614"/>
      <c r="CZ7" s="614"/>
      <c r="DA7" s="614"/>
      <c r="DB7" s="614"/>
      <c r="DH7" s="156" t="str">
        <f>BA7</f>
        <v>ПАО "Россети Ленэнерго"</v>
      </c>
    </row>
    <row r="8" spans="1:112" ht="15" customHeight="1" outlineLevel="1" x14ac:dyDescent="0.25">
      <c r="A8" s="612" t="s">
        <v>44</v>
      </c>
      <c r="B8" s="612"/>
      <c r="C8" s="612"/>
      <c r="D8" s="612"/>
      <c r="E8" s="612"/>
      <c r="F8" s="612"/>
      <c r="G8" s="612"/>
      <c r="H8" s="612"/>
      <c r="I8" s="612"/>
      <c r="J8" s="612"/>
      <c r="K8" s="612"/>
      <c r="L8" s="612"/>
      <c r="M8" s="612"/>
      <c r="N8" s="612"/>
      <c r="O8" s="612"/>
      <c r="P8" s="612"/>
      <c r="Q8" s="612"/>
      <c r="R8" s="612"/>
      <c r="S8" s="612"/>
      <c r="T8" s="612"/>
      <c r="U8" s="612"/>
      <c r="V8" s="612"/>
      <c r="W8" s="612"/>
      <c r="X8" s="612"/>
      <c r="Y8" s="612"/>
      <c r="Z8" s="612"/>
      <c r="AA8" s="612"/>
      <c r="AB8" s="612"/>
      <c r="AC8" s="612"/>
      <c r="AD8" s="612"/>
      <c r="AE8" s="612"/>
      <c r="AF8" s="612"/>
      <c r="AG8" s="612"/>
      <c r="AH8" s="612"/>
      <c r="AI8" s="612"/>
      <c r="AJ8" s="612"/>
      <c r="AK8" s="612"/>
      <c r="AL8" s="612"/>
      <c r="AM8" s="612"/>
      <c r="AN8" s="612"/>
      <c r="AO8" s="612"/>
      <c r="AP8" s="612"/>
      <c r="AQ8" s="612"/>
      <c r="AR8" s="612"/>
      <c r="AS8" s="612"/>
      <c r="AT8" s="612"/>
      <c r="AU8" s="21"/>
      <c r="AV8" s="21"/>
      <c r="AW8" s="21"/>
      <c r="AX8" s="21"/>
      <c r="AY8" s="21"/>
      <c r="AZ8" s="21"/>
      <c r="BA8" s="612" t="s">
        <v>2</v>
      </c>
      <c r="BB8" s="612"/>
      <c r="BC8" s="612"/>
      <c r="BD8" s="612"/>
      <c r="BE8" s="612"/>
      <c r="BF8" s="612"/>
      <c r="BG8" s="612"/>
      <c r="BH8" s="612"/>
      <c r="BI8" s="612"/>
      <c r="BJ8" s="612"/>
      <c r="BK8" s="612"/>
      <c r="BL8" s="612"/>
      <c r="BM8" s="612"/>
      <c r="BN8" s="612"/>
      <c r="BO8" s="612"/>
      <c r="BP8" s="612"/>
      <c r="BQ8" s="612"/>
      <c r="BR8" s="612"/>
      <c r="BS8" s="612"/>
      <c r="BT8" s="612"/>
      <c r="BU8" s="612"/>
      <c r="BV8" s="612"/>
      <c r="BW8" s="612"/>
      <c r="BX8" s="612"/>
      <c r="BY8" s="612"/>
      <c r="BZ8" s="612"/>
      <c r="CA8" s="612"/>
      <c r="CB8" s="612"/>
      <c r="CC8" s="612"/>
      <c r="CD8" s="612"/>
      <c r="CE8" s="612"/>
      <c r="CF8" s="612"/>
      <c r="CG8" s="612"/>
      <c r="CH8" s="612"/>
      <c r="CI8" s="612"/>
      <c r="CJ8" s="612"/>
      <c r="CK8" s="612"/>
      <c r="CL8" s="612"/>
      <c r="CM8" s="612"/>
      <c r="CN8" s="612"/>
      <c r="CO8" s="612"/>
      <c r="CP8" s="612"/>
      <c r="CQ8" s="612"/>
      <c r="CR8" s="612"/>
      <c r="CS8" s="612"/>
      <c r="CT8" s="612"/>
      <c r="CU8" s="612"/>
      <c r="CV8" s="612"/>
      <c r="CW8" s="612"/>
      <c r="CX8" s="612"/>
      <c r="CY8" s="612"/>
      <c r="CZ8" s="612"/>
      <c r="DA8" s="612"/>
      <c r="DB8" s="612"/>
      <c r="DH8" s="154"/>
    </row>
    <row r="9" spans="1:112" ht="133.5" customHeight="1" outlineLevel="1" x14ac:dyDescent="0.25">
      <c r="A9" s="615"/>
      <c r="B9" s="615"/>
      <c r="C9" s="615"/>
      <c r="D9" s="615"/>
      <c r="E9" s="615"/>
      <c r="F9" s="615"/>
      <c r="G9" s="615"/>
      <c r="H9" s="615"/>
      <c r="I9" s="615"/>
      <c r="J9" s="615"/>
      <c r="K9" s="615"/>
      <c r="L9" s="615"/>
      <c r="M9" s="615"/>
      <c r="N9" s="615"/>
      <c r="O9" s="615"/>
      <c r="P9" s="615"/>
      <c r="Q9" s="615"/>
      <c r="R9" s="615"/>
      <c r="S9" s="615"/>
      <c r="T9" s="615"/>
      <c r="U9" s="615"/>
      <c r="V9" s="615"/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615"/>
      <c r="AL9" s="615"/>
      <c r="AM9" s="615"/>
      <c r="AN9" s="615"/>
      <c r="AO9" s="615"/>
      <c r="AP9" s="615"/>
      <c r="AQ9" s="615"/>
      <c r="AR9" s="615"/>
      <c r="AS9" s="615"/>
      <c r="AT9" s="615"/>
      <c r="AU9" s="21"/>
      <c r="AV9" s="21"/>
      <c r="AW9" s="21"/>
      <c r="AX9" s="21"/>
      <c r="AY9" s="21"/>
      <c r="AZ9" s="21"/>
      <c r="BA9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B9" s="614"/>
      <c r="BC9" s="614"/>
      <c r="BD9" s="614"/>
      <c r="BE9" s="614"/>
      <c r="BF9" s="614"/>
      <c r="BG9" s="614"/>
      <c r="BH9" s="614"/>
      <c r="BI9" s="614"/>
      <c r="BJ9" s="614"/>
      <c r="BK9" s="614"/>
      <c r="BL9" s="614"/>
      <c r="BM9" s="614"/>
      <c r="BN9" s="614"/>
      <c r="BO9" s="614"/>
      <c r="BP9" s="614"/>
      <c r="BQ9" s="614"/>
      <c r="BR9" s="614"/>
      <c r="BS9" s="614"/>
      <c r="BT9" s="614"/>
      <c r="BU9" s="614"/>
      <c r="BV9" s="614"/>
      <c r="BW9" s="614"/>
      <c r="BX9" s="614"/>
      <c r="BY9" s="614"/>
      <c r="BZ9" s="614"/>
      <c r="CA9" s="614"/>
      <c r="CB9" s="614"/>
      <c r="CC9" s="614"/>
      <c r="CD9" s="614"/>
      <c r="CE9" s="614"/>
      <c r="CF9" s="614"/>
      <c r="CG9" s="614"/>
      <c r="CH9" s="614"/>
      <c r="CI9" s="614"/>
      <c r="CJ9" s="614"/>
      <c r="CK9" s="614"/>
      <c r="CL9" s="614"/>
      <c r="CM9" s="614"/>
      <c r="CN9" s="614"/>
      <c r="CO9" s="614"/>
      <c r="CP9" s="614"/>
      <c r="CQ9" s="614"/>
      <c r="CR9" s="614"/>
      <c r="CS9" s="614"/>
      <c r="CT9" s="614"/>
      <c r="CU9" s="614"/>
      <c r="CV9" s="614"/>
      <c r="CW9" s="614"/>
      <c r="CX9" s="614"/>
      <c r="CY9" s="614"/>
      <c r="CZ9" s="614"/>
      <c r="DA9" s="614"/>
      <c r="DB9" s="614"/>
      <c r="DH9" s="157" t="str">
        <f>BA9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10" spans="1:112" ht="14.4" customHeight="1" outlineLevel="1" x14ac:dyDescent="0.3">
      <c r="A10" s="612" t="s">
        <v>45</v>
      </c>
      <c r="B10" s="612"/>
      <c r="C10" s="612"/>
      <c r="D10" s="612"/>
      <c r="E10" s="612"/>
      <c r="F10" s="612"/>
      <c r="G10" s="612"/>
      <c r="H10" s="612"/>
      <c r="I10" s="612"/>
      <c r="J10" s="612"/>
      <c r="K10" s="612"/>
      <c r="L10" s="612"/>
      <c r="M10" s="612"/>
      <c r="N10" s="612"/>
      <c r="O10" s="612"/>
      <c r="P10" s="612"/>
      <c r="Q10" s="612"/>
      <c r="R10" s="612"/>
      <c r="S10" s="612"/>
      <c r="T10" s="612"/>
      <c r="U10" s="612"/>
      <c r="V10" s="612"/>
      <c r="W10" s="612"/>
      <c r="X10" s="612"/>
      <c r="Y10" s="612"/>
      <c r="Z10" s="612"/>
      <c r="AA10" s="612"/>
      <c r="AB10" s="612"/>
      <c r="AC10" s="612"/>
      <c r="AD10" s="612"/>
      <c r="AE10" s="612"/>
      <c r="AF10" s="612"/>
      <c r="AG10" s="612"/>
      <c r="AH10" s="612"/>
      <c r="AI10" s="612"/>
      <c r="AJ10" s="612"/>
      <c r="AK10" s="612"/>
      <c r="AL10" s="612"/>
      <c r="AM10" s="612"/>
      <c r="AN10" s="612"/>
      <c r="AO10" s="612"/>
      <c r="AP10" s="612"/>
      <c r="AQ10" s="612"/>
      <c r="AR10" s="612"/>
      <c r="AS10" s="612"/>
      <c r="AT10" s="612"/>
      <c r="AU10" s="21"/>
      <c r="AV10" s="21"/>
      <c r="AW10" s="21"/>
      <c r="AX10" s="21"/>
      <c r="AY10" s="21"/>
      <c r="AZ10" s="21"/>
      <c r="BA10" s="612" t="s">
        <v>38</v>
      </c>
      <c r="BB10" s="612"/>
      <c r="BC10" s="612"/>
      <c r="BD10" s="612"/>
      <c r="BE10" s="612"/>
      <c r="BF10" s="612"/>
      <c r="BG10" s="612"/>
      <c r="BH10" s="612"/>
      <c r="BI10" s="612"/>
      <c r="BJ10" s="612"/>
      <c r="BK10" s="612"/>
      <c r="BL10" s="612"/>
      <c r="BM10" s="612"/>
      <c r="BN10" s="612"/>
      <c r="BO10" s="612"/>
      <c r="BP10" s="612"/>
      <c r="BQ10" s="612"/>
      <c r="BR10" s="612"/>
      <c r="BS10" s="612"/>
      <c r="BT10" s="612"/>
      <c r="BU10" s="612"/>
      <c r="BV10" s="612"/>
      <c r="BW10" s="612"/>
      <c r="BX10" s="612"/>
      <c r="BY10" s="612"/>
      <c r="BZ10" s="612"/>
      <c r="CA10" s="612"/>
      <c r="CB10" s="612"/>
      <c r="CC10" s="612"/>
      <c r="CD10" s="612"/>
      <c r="CE10" s="612"/>
      <c r="CF10" s="612"/>
      <c r="CG10" s="612"/>
      <c r="CH10" s="612"/>
      <c r="CI10" s="612"/>
      <c r="CJ10" s="612"/>
      <c r="CK10" s="612"/>
      <c r="CL10" s="612"/>
      <c r="CM10" s="612"/>
      <c r="CN10" s="612"/>
      <c r="CO10" s="612"/>
      <c r="CP10" s="612"/>
      <c r="CQ10" s="612"/>
      <c r="CR10" s="612"/>
      <c r="CS10" s="612"/>
      <c r="CT10" s="612"/>
      <c r="CU10" s="612"/>
      <c r="CV10" s="612"/>
      <c r="CW10" s="612"/>
      <c r="CX10" s="612"/>
      <c r="CY10" s="612"/>
      <c r="CZ10" s="612"/>
      <c r="DA10" s="612"/>
      <c r="DB10" s="612"/>
    </row>
    <row r="11" spans="1:112" ht="13.8" outlineLevel="1" x14ac:dyDescent="0.25">
      <c r="A11" s="598"/>
      <c r="B11" s="598"/>
      <c r="C11" s="598"/>
      <c r="D11" s="598"/>
      <c r="E11" s="598"/>
      <c r="F11" s="598"/>
      <c r="G11" s="598"/>
      <c r="H11" s="598"/>
      <c r="I11" s="598"/>
      <c r="J11" s="598"/>
      <c r="K11" s="598"/>
      <c r="L11" s="598"/>
      <c r="M11" s="598"/>
      <c r="N11" s="598"/>
      <c r="O11" s="598"/>
      <c r="P11" s="598"/>
      <c r="Q11" s="598"/>
      <c r="R11" s="598"/>
      <c r="S11" s="598"/>
      <c r="T11" s="598"/>
      <c r="U11" s="598"/>
      <c r="V11" s="598"/>
      <c r="W11" s="598"/>
      <c r="X11" s="598"/>
      <c r="Y11" s="598"/>
      <c r="Z11" s="598"/>
      <c r="AA11" s="598"/>
      <c r="AB11" s="598"/>
      <c r="AC11" s="598"/>
      <c r="AD11" s="598"/>
      <c r="AE11" s="598"/>
      <c r="AF11" s="598"/>
      <c r="AG11" s="598"/>
      <c r="AH11" s="598"/>
      <c r="AI11" s="598"/>
      <c r="AJ11" s="598"/>
      <c r="AK11" s="598"/>
      <c r="AL11" s="598"/>
      <c r="AM11" s="598"/>
      <c r="AN11" s="598"/>
      <c r="AO11" s="598"/>
      <c r="AP11" s="598"/>
      <c r="AQ11" s="598"/>
      <c r="AR11" s="598"/>
      <c r="AS11" s="598"/>
      <c r="AT11" s="598"/>
      <c r="BA11" s="577">
        <f>ФОРМА!B13</f>
        <v>45576</v>
      </c>
      <c r="BB11" s="577"/>
      <c r="BC11" s="577"/>
      <c r="BD11" s="577"/>
      <c r="BE11" s="577"/>
      <c r="BF11" s="577"/>
      <c r="BG11" s="577"/>
      <c r="BH11" s="577"/>
      <c r="BI11" s="577"/>
      <c r="BJ11" s="577"/>
      <c r="BK11" s="577"/>
      <c r="BL11" s="577"/>
      <c r="BM11" s="577"/>
      <c r="BN11" s="577"/>
      <c r="BO11" s="577"/>
      <c r="BP11" s="577"/>
      <c r="BQ11" s="577"/>
      <c r="BR11" s="577"/>
      <c r="BS11" s="577"/>
      <c r="BT11" s="577"/>
      <c r="BU11" s="577"/>
      <c r="BV11" s="577"/>
      <c r="BW11" s="577"/>
      <c r="BX11" s="577"/>
      <c r="BY11" s="577"/>
      <c r="BZ11" s="577"/>
      <c r="CA11" s="577"/>
      <c r="CB11" s="577"/>
      <c r="CC11" s="577"/>
      <c r="CD11" s="577"/>
      <c r="CE11" s="577"/>
      <c r="CF11" s="577"/>
      <c r="CG11" s="577"/>
      <c r="CH11" s="577"/>
      <c r="CI11" s="577"/>
      <c r="CJ11" s="577"/>
      <c r="CK11" s="577"/>
      <c r="CL11" s="577"/>
      <c r="CM11" s="577"/>
      <c r="CN11" s="577"/>
      <c r="CO11" s="577"/>
      <c r="CP11" s="577"/>
      <c r="CQ11" s="577"/>
      <c r="CR11" s="577"/>
      <c r="CS11" s="577"/>
      <c r="CT11" s="577"/>
      <c r="CU11" s="577"/>
      <c r="CV11" s="577"/>
      <c r="CW11" s="577"/>
      <c r="CX11" s="577"/>
      <c r="CY11" s="577"/>
      <c r="CZ11" s="577"/>
      <c r="DA11" s="577"/>
      <c r="DB11" s="577"/>
      <c r="DC11" s="51"/>
      <c r="DH11" s="155"/>
    </row>
    <row r="12" spans="1:112" ht="14.4" customHeight="1" outlineLevel="1" x14ac:dyDescent="0.3">
      <c r="A12" s="612" t="s">
        <v>1</v>
      </c>
      <c r="B12" s="612"/>
      <c r="C12" s="612"/>
      <c r="D12" s="612"/>
      <c r="E12" s="612"/>
      <c r="F12" s="612"/>
      <c r="G12" s="612"/>
      <c r="H12" s="612"/>
      <c r="I12" s="612"/>
      <c r="J12" s="612"/>
      <c r="K12" s="612"/>
      <c r="L12" s="612"/>
      <c r="M12" s="612"/>
      <c r="N12" s="612"/>
      <c r="O12" s="612"/>
      <c r="P12" s="612"/>
      <c r="Q12" s="612"/>
      <c r="R12" s="612"/>
      <c r="S12" s="612"/>
      <c r="T12" s="612"/>
      <c r="U12" s="612"/>
      <c r="V12" s="612"/>
      <c r="W12" s="612"/>
      <c r="X12" s="612"/>
      <c r="Y12" s="612"/>
      <c r="Z12" s="612"/>
      <c r="AA12" s="612"/>
      <c r="AB12" s="612"/>
      <c r="AC12" s="612"/>
      <c r="AD12" s="612"/>
      <c r="AE12" s="612"/>
      <c r="AF12" s="612"/>
      <c r="AG12" s="612"/>
      <c r="AH12" s="612"/>
      <c r="AI12" s="612"/>
      <c r="AJ12" s="612"/>
      <c r="AK12" s="612"/>
      <c r="AL12" s="612"/>
      <c r="AM12" s="612"/>
      <c r="AN12" s="612"/>
      <c r="AO12" s="612"/>
      <c r="AP12" s="612"/>
      <c r="AQ12" s="612"/>
      <c r="AR12" s="612"/>
      <c r="AS12" s="612"/>
      <c r="AT12" s="612"/>
      <c r="AU12" s="21"/>
      <c r="AV12" s="21"/>
      <c r="AW12" s="21"/>
      <c r="AX12" s="21"/>
      <c r="AY12" s="21"/>
      <c r="AZ12" s="21"/>
      <c r="BA12" s="612" t="s">
        <v>3</v>
      </c>
      <c r="BB12" s="612"/>
      <c r="BC12" s="612"/>
      <c r="BD12" s="612"/>
      <c r="BE12" s="612"/>
      <c r="BF12" s="612"/>
      <c r="BG12" s="612"/>
      <c r="BH12" s="612"/>
      <c r="BI12" s="612"/>
      <c r="BJ12" s="612"/>
      <c r="BK12" s="612"/>
      <c r="BL12" s="612"/>
      <c r="BM12" s="612"/>
      <c r="BN12" s="612"/>
      <c r="BO12" s="612"/>
      <c r="BP12" s="612"/>
      <c r="BQ12" s="612"/>
      <c r="BR12" s="612"/>
      <c r="BS12" s="612"/>
      <c r="BT12" s="612"/>
      <c r="BU12" s="612"/>
      <c r="BV12" s="612"/>
      <c r="BW12" s="612"/>
      <c r="BX12" s="612"/>
      <c r="BY12" s="612"/>
      <c r="BZ12" s="612"/>
      <c r="CA12" s="612"/>
      <c r="CB12" s="612"/>
      <c r="CC12" s="612"/>
      <c r="CD12" s="612"/>
      <c r="CE12" s="612"/>
      <c r="CF12" s="612"/>
      <c r="CG12" s="612"/>
      <c r="CH12" s="612"/>
      <c r="CI12" s="612"/>
      <c r="CJ12" s="612"/>
      <c r="CK12" s="612"/>
      <c r="CL12" s="612"/>
      <c r="CM12" s="612"/>
      <c r="CN12" s="612"/>
      <c r="CO12" s="612"/>
      <c r="CP12" s="612"/>
      <c r="CQ12" s="612"/>
      <c r="CR12" s="612"/>
      <c r="CS12" s="612"/>
      <c r="CT12" s="612"/>
      <c r="CU12" s="612"/>
      <c r="CV12" s="612"/>
      <c r="CW12" s="612"/>
      <c r="CX12" s="612"/>
      <c r="CY12" s="612"/>
      <c r="CZ12" s="612"/>
      <c r="DA12" s="612"/>
      <c r="DB12" s="612"/>
    </row>
    <row r="13" spans="1:112" ht="49.2" customHeight="1" x14ac:dyDescent="0.3">
      <c r="A13" s="633" t="s">
        <v>504</v>
      </c>
      <c r="B13" s="634"/>
      <c r="C13" s="634"/>
      <c r="D13" s="634"/>
      <c r="E13" s="634"/>
      <c r="F13" s="634"/>
      <c r="G13" s="634"/>
      <c r="H13" s="634"/>
      <c r="I13" s="634"/>
      <c r="J13" s="634"/>
      <c r="K13" s="634"/>
      <c r="L13" s="634"/>
      <c r="M13" s="634"/>
      <c r="N13" s="634"/>
      <c r="O13" s="634"/>
      <c r="P13" s="634"/>
      <c r="Q13" s="634"/>
      <c r="R13" s="634"/>
      <c r="S13" s="634"/>
      <c r="T13" s="634"/>
      <c r="U13" s="634"/>
      <c r="V13" s="634"/>
      <c r="W13" s="634"/>
      <c r="X13" s="634"/>
      <c r="Y13" s="634"/>
      <c r="Z13" s="634"/>
      <c r="AA13" s="634"/>
      <c r="AB13" s="634"/>
      <c r="AC13" s="634"/>
      <c r="AD13" s="634"/>
      <c r="AE13" s="634"/>
      <c r="AF13" s="634"/>
      <c r="AG13" s="634"/>
      <c r="AH13" s="634"/>
      <c r="AI13" s="634"/>
      <c r="AJ13" s="634"/>
      <c r="AK13" s="634"/>
      <c r="AL13" s="634"/>
      <c r="AM13" s="634"/>
      <c r="AN13" s="634"/>
      <c r="AO13" s="634"/>
      <c r="AP13" s="634"/>
      <c r="AQ13" s="634"/>
      <c r="AR13" s="634"/>
      <c r="AS13" s="634"/>
      <c r="AT13" s="634"/>
      <c r="AU13" s="634"/>
      <c r="AV13" s="634"/>
      <c r="AW13" s="634"/>
      <c r="AX13" s="634"/>
      <c r="AY13" s="634"/>
      <c r="AZ13" s="634"/>
      <c r="BA13" s="634"/>
      <c r="BB13" s="634"/>
      <c r="BC13" s="634"/>
      <c r="BD13" s="634"/>
      <c r="BE13" s="634"/>
      <c r="BF13" s="634"/>
      <c r="BG13" s="634"/>
      <c r="BH13" s="634"/>
      <c r="BI13" s="634"/>
      <c r="BJ13" s="634"/>
      <c r="BK13" s="634"/>
      <c r="BL13" s="634"/>
      <c r="BM13" s="634"/>
      <c r="BN13" s="634"/>
      <c r="BO13" s="634"/>
      <c r="BP13" s="634"/>
      <c r="BQ13" s="634"/>
      <c r="BR13" s="634"/>
      <c r="BS13" s="634"/>
      <c r="BT13" s="634"/>
      <c r="BU13" s="634"/>
      <c r="BV13" s="634"/>
      <c r="BW13" s="634"/>
      <c r="BX13" s="634"/>
      <c r="BY13" s="634"/>
      <c r="BZ13" s="634"/>
      <c r="CA13" s="634"/>
      <c r="CB13" s="634"/>
      <c r="CC13" s="634"/>
      <c r="CD13" s="634"/>
      <c r="CE13" s="634"/>
      <c r="CF13" s="634"/>
      <c r="CG13" s="634"/>
      <c r="CH13" s="634"/>
      <c r="CI13" s="634"/>
      <c r="CJ13" s="634"/>
      <c r="CK13" s="634"/>
      <c r="CL13" s="634"/>
      <c r="CM13" s="634"/>
      <c r="CN13" s="634"/>
      <c r="CO13" s="634"/>
      <c r="CP13" s="634"/>
      <c r="CQ13" s="634"/>
      <c r="CR13" s="634"/>
      <c r="CS13" s="634"/>
      <c r="CT13" s="634"/>
      <c r="CU13" s="634"/>
      <c r="CV13" s="634"/>
      <c r="CW13" s="634"/>
      <c r="CX13" s="634"/>
      <c r="CY13" s="634"/>
      <c r="CZ13" s="634"/>
      <c r="DA13" s="634"/>
      <c r="DB13" s="634"/>
    </row>
    <row r="14" spans="1:112" ht="15" customHeight="1" x14ac:dyDescent="0.3">
      <c r="A14" s="639" t="s">
        <v>19</v>
      </c>
      <c r="B14" s="635"/>
      <c r="C14" s="635"/>
      <c r="D14" s="635"/>
      <c r="E14" s="635"/>
      <c r="F14" s="635"/>
      <c r="G14" s="635"/>
      <c r="H14" s="635"/>
      <c r="I14" s="636"/>
      <c r="J14" s="656" t="s">
        <v>32</v>
      </c>
      <c r="K14" s="657"/>
      <c r="L14" s="657"/>
      <c r="M14" s="657"/>
      <c r="N14" s="657"/>
      <c r="O14" s="657"/>
      <c r="P14" s="657"/>
      <c r="Q14" s="657"/>
      <c r="R14" s="657"/>
      <c r="S14" s="657"/>
      <c r="T14" s="657"/>
      <c r="U14" s="657"/>
      <c r="V14" s="657"/>
      <c r="W14" s="657"/>
      <c r="X14" s="657"/>
      <c r="Y14" s="657"/>
      <c r="Z14" s="657"/>
      <c r="AA14" s="657"/>
      <c r="AB14" s="657"/>
      <c r="AC14" s="657"/>
      <c r="AD14" s="657"/>
      <c r="AE14" s="657"/>
      <c r="AF14" s="657"/>
      <c r="AG14" s="657"/>
      <c r="AH14" s="657"/>
      <c r="AI14" s="657"/>
      <c r="AJ14" s="657"/>
      <c r="AK14" s="657"/>
      <c r="AL14" s="657"/>
      <c r="AM14" s="657"/>
      <c r="AN14" s="657"/>
      <c r="AO14" s="658"/>
      <c r="AP14" s="584" t="s">
        <v>33</v>
      </c>
      <c r="AQ14" s="581"/>
      <c r="AR14" s="581"/>
      <c r="AS14" s="581"/>
      <c r="AT14" s="581"/>
      <c r="AU14" s="581"/>
      <c r="AV14" s="581"/>
      <c r="AW14" s="581"/>
      <c r="AX14" s="581"/>
      <c r="AY14" s="581"/>
      <c r="AZ14" s="581"/>
      <c r="BA14" s="581"/>
      <c r="BB14" s="581"/>
      <c r="BC14" s="581"/>
      <c r="BD14" s="581"/>
      <c r="BE14" s="581"/>
      <c r="BF14" s="581"/>
      <c r="BG14" s="581"/>
      <c r="BH14" s="581"/>
      <c r="BI14" s="581"/>
      <c r="BJ14" s="581"/>
      <c r="BK14" s="581"/>
      <c r="BL14" s="581"/>
      <c r="BM14" s="581"/>
      <c r="BN14" s="581"/>
      <c r="BO14" s="581"/>
      <c r="BP14" s="581"/>
      <c r="BQ14" s="581"/>
      <c r="BR14" s="581"/>
      <c r="BS14" s="581"/>
      <c r="BT14" s="581"/>
      <c r="BU14" s="582"/>
      <c r="BV14" s="650" t="s">
        <v>34</v>
      </c>
      <c r="BW14" s="651"/>
      <c r="BX14" s="651"/>
      <c r="BY14" s="651"/>
      <c r="BZ14" s="651"/>
      <c r="CA14" s="651"/>
      <c r="CB14" s="651"/>
      <c r="CC14" s="651"/>
      <c r="CD14" s="651"/>
      <c r="CE14" s="651"/>
      <c r="CF14" s="651"/>
      <c r="CG14" s="651"/>
      <c r="CH14" s="651"/>
      <c r="CI14" s="651"/>
      <c r="CJ14" s="651"/>
      <c r="CK14" s="651"/>
      <c r="CL14" s="651"/>
      <c r="CM14" s="651"/>
      <c r="CN14" s="651"/>
      <c r="CO14" s="651"/>
      <c r="CP14" s="651"/>
      <c r="CQ14" s="651"/>
      <c r="CR14" s="651"/>
      <c r="CS14" s="651"/>
      <c r="CT14" s="651"/>
      <c r="CU14" s="651"/>
      <c r="CV14" s="651"/>
      <c r="CW14" s="651"/>
      <c r="CX14" s="651"/>
      <c r="CY14" s="651"/>
      <c r="CZ14" s="651"/>
      <c r="DA14" s="651"/>
      <c r="DB14" s="652"/>
    </row>
    <row r="15" spans="1:112" ht="15.75" customHeight="1" x14ac:dyDescent="0.3">
      <c r="A15" s="640" t="s">
        <v>20</v>
      </c>
      <c r="B15" s="637"/>
      <c r="C15" s="637"/>
      <c r="D15" s="637"/>
      <c r="E15" s="637"/>
      <c r="F15" s="637"/>
      <c r="G15" s="637"/>
      <c r="H15" s="637"/>
      <c r="I15" s="638"/>
      <c r="J15" s="659"/>
      <c r="K15" s="660"/>
      <c r="L15" s="660"/>
      <c r="M15" s="660"/>
      <c r="N15" s="660"/>
      <c r="O15" s="660"/>
      <c r="P15" s="660"/>
      <c r="Q15" s="660"/>
      <c r="R15" s="660"/>
      <c r="S15" s="660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660"/>
      <c r="AL15" s="660"/>
      <c r="AM15" s="660"/>
      <c r="AN15" s="660"/>
      <c r="AO15" s="661"/>
      <c r="AP15" s="584"/>
      <c r="AQ15" s="581"/>
      <c r="AR15" s="581"/>
      <c r="AS15" s="581"/>
      <c r="AT15" s="581"/>
      <c r="AU15" s="581"/>
      <c r="AV15" s="581"/>
      <c r="AW15" s="581"/>
      <c r="AX15" s="581"/>
      <c r="AY15" s="581"/>
      <c r="AZ15" s="581"/>
      <c r="BA15" s="581"/>
      <c r="BB15" s="581"/>
      <c r="BC15" s="581"/>
      <c r="BD15" s="581"/>
      <c r="BE15" s="581"/>
      <c r="BF15" s="581"/>
      <c r="BG15" s="581"/>
      <c r="BH15" s="581"/>
      <c r="BI15" s="581"/>
      <c r="BJ15" s="581"/>
      <c r="BK15" s="581"/>
      <c r="BL15" s="581"/>
      <c r="BM15" s="581"/>
      <c r="BN15" s="581"/>
      <c r="BO15" s="581"/>
      <c r="BP15" s="581"/>
      <c r="BQ15" s="581"/>
      <c r="BR15" s="581"/>
      <c r="BS15" s="581"/>
      <c r="BT15" s="581"/>
      <c r="BU15" s="582"/>
      <c r="BV15" s="653"/>
      <c r="BW15" s="654"/>
      <c r="BX15" s="654"/>
      <c r="BY15" s="654"/>
      <c r="BZ15" s="654"/>
      <c r="CA15" s="654"/>
      <c r="CB15" s="654"/>
      <c r="CC15" s="654"/>
      <c r="CD15" s="654"/>
      <c r="CE15" s="654"/>
      <c r="CF15" s="654"/>
      <c r="CG15" s="654"/>
      <c r="CH15" s="654"/>
      <c r="CI15" s="654"/>
      <c r="CJ15" s="654"/>
      <c r="CK15" s="654"/>
      <c r="CL15" s="654"/>
      <c r="CM15" s="654"/>
      <c r="CN15" s="654"/>
      <c r="CO15" s="654"/>
      <c r="CP15" s="654"/>
      <c r="CQ15" s="654"/>
      <c r="CR15" s="654"/>
      <c r="CS15" s="654"/>
      <c r="CT15" s="654"/>
      <c r="CU15" s="654"/>
      <c r="CV15" s="654"/>
      <c r="CW15" s="654"/>
      <c r="CX15" s="654"/>
      <c r="CY15" s="654"/>
      <c r="CZ15" s="654"/>
      <c r="DA15" s="654"/>
      <c r="DB15" s="655"/>
    </row>
    <row r="16" spans="1:112" ht="13.2" customHeight="1" x14ac:dyDescent="0.3">
      <c r="A16" s="621"/>
      <c r="B16" s="621"/>
      <c r="C16" s="621"/>
      <c r="D16" s="621"/>
      <c r="E16" s="621"/>
      <c r="F16" s="621"/>
      <c r="G16" s="621"/>
      <c r="H16" s="621"/>
      <c r="I16" s="621"/>
      <c r="J16" s="641" t="s">
        <v>1084</v>
      </c>
      <c r="K16" s="642"/>
      <c r="L16" s="642"/>
      <c r="M16" s="642"/>
      <c r="N16" s="642"/>
      <c r="O16" s="642"/>
      <c r="P16" s="642"/>
      <c r="Q16" s="642"/>
      <c r="R16" s="642"/>
      <c r="S16" s="642"/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AF16" s="642"/>
      <c r="AG16" s="642"/>
      <c r="AH16" s="642"/>
      <c r="AI16" s="642"/>
      <c r="AJ16" s="642"/>
      <c r="AK16" s="642"/>
      <c r="AL16" s="642"/>
      <c r="AM16" s="642"/>
      <c r="AN16" s="642"/>
      <c r="AO16" s="643"/>
      <c r="AP16" s="624"/>
      <c r="AQ16" s="624"/>
      <c r="AR16" s="624"/>
      <c r="AS16" s="624"/>
      <c r="AT16" s="624"/>
      <c r="AU16" s="624"/>
      <c r="AV16" s="624"/>
      <c r="AW16" s="624"/>
      <c r="AX16" s="624"/>
      <c r="AY16" s="624"/>
      <c r="AZ16" s="624"/>
      <c r="BA16" s="624"/>
      <c r="BB16" s="624"/>
      <c r="BC16" s="624"/>
      <c r="BD16" s="624"/>
      <c r="BE16" s="624"/>
      <c r="BF16" s="624"/>
      <c r="BG16" s="624"/>
      <c r="BH16" s="624"/>
      <c r="BI16" s="624"/>
      <c r="BJ16" s="624"/>
      <c r="BK16" s="624"/>
      <c r="BL16" s="624"/>
      <c r="BM16" s="624"/>
      <c r="BN16" s="624"/>
      <c r="BO16" s="624"/>
      <c r="BP16" s="624"/>
      <c r="BQ16" s="624"/>
      <c r="BR16" s="624"/>
      <c r="BS16" s="624"/>
      <c r="BT16" s="624"/>
      <c r="BU16" s="624"/>
      <c r="BV16" s="623"/>
      <c r="BW16" s="623"/>
      <c r="BX16" s="623"/>
      <c r="BY16" s="623"/>
      <c r="BZ16" s="623"/>
      <c r="CA16" s="623"/>
      <c r="CB16" s="623"/>
      <c r="CC16" s="623"/>
      <c r="CD16" s="623"/>
      <c r="CE16" s="623"/>
      <c r="CF16" s="623"/>
      <c r="CG16" s="623"/>
      <c r="CH16" s="623"/>
      <c r="CI16" s="623"/>
      <c r="CJ16" s="623"/>
      <c r="CK16" s="623"/>
      <c r="CL16" s="623"/>
      <c r="CM16" s="623"/>
      <c r="CN16" s="623"/>
      <c r="CO16" s="623"/>
      <c r="CP16" s="623"/>
      <c r="CQ16" s="623"/>
      <c r="CR16" s="623"/>
      <c r="CS16" s="623"/>
      <c r="CT16" s="623"/>
      <c r="CU16" s="623"/>
      <c r="CV16" s="623"/>
      <c r="CW16" s="623"/>
      <c r="CX16" s="623"/>
      <c r="CY16" s="623"/>
      <c r="CZ16" s="623"/>
      <c r="DA16" s="623"/>
      <c r="DB16" s="623"/>
    </row>
    <row r="17" spans="1:112" ht="13.2" customHeight="1" x14ac:dyDescent="0.3">
      <c r="A17" s="621"/>
      <c r="B17" s="621"/>
      <c r="C17" s="621"/>
      <c r="D17" s="621"/>
      <c r="E17" s="621"/>
      <c r="F17" s="621"/>
      <c r="G17" s="621"/>
      <c r="H17" s="621"/>
      <c r="I17" s="621"/>
      <c r="J17" s="644"/>
      <c r="K17" s="645"/>
      <c r="L17" s="645"/>
      <c r="M17" s="645"/>
      <c r="N17" s="645"/>
      <c r="O17" s="645"/>
      <c r="P17" s="645"/>
      <c r="Q17" s="645"/>
      <c r="R17" s="645"/>
      <c r="S17" s="645"/>
      <c r="T17" s="645"/>
      <c r="U17" s="645"/>
      <c r="V17" s="645"/>
      <c r="W17" s="645"/>
      <c r="X17" s="645"/>
      <c r="Y17" s="645"/>
      <c r="Z17" s="645"/>
      <c r="AA17" s="645"/>
      <c r="AB17" s="645"/>
      <c r="AC17" s="645"/>
      <c r="AD17" s="645"/>
      <c r="AE17" s="645"/>
      <c r="AF17" s="645"/>
      <c r="AG17" s="645"/>
      <c r="AH17" s="645"/>
      <c r="AI17" s="645"/>
      <c r="AJ17" s="645"/>
      <c r="AK17" s="645"/>
      <c r="AL17" s="645"/>
      <c r="AM17" s="645"/>
      <c r="AN17" s="645"/>
      <c r="AO17" s="646"/>
      <c r="AP17" s="624"/>
      <c r="AQ17" s="624"/>
      <c r="AR17" s="624"/>
      <c r="AS17" s="624"/>
      <c r="AT17" s="624"/>
      <c r="AU17" s="624"/>
      <c r="AV17" s="624"/>
      <c r="AW17" s="624"/>
      <c r="AX17" s="624"/>
      <c r="AY17" s="624"/>
      <c r="AZ17" s="624"/>
      <c r="BA17" s="624"/>
      <c r="BB17" s="624"/>
      <c r="BC17" s="624"/>
      <c r="BD17" s="624"/>
      <c r="BE17" s="624"/>
      <c r="BF17" s="624"/>
      <c r="BG17" s="624"/>
      <c r="BH17" s="624"/>
      <c r="BI17" s="624"/>
      <c r="BJ17" s="624"/>
      <c r="BK17" s="624"/>
      <c r="BL17" s="624"/>
      <c r="BM17" s="624"/>
      <c r="BN17" s="624"/>
      <c r="BO17" s="624"/>
      <c r="BP17" s="624"/>
      <c r="BQ17" s="624"/>
      <c r="BR17" s="624"/>
      <c r="BS17" s="624"/>
      <c r="BT17" s="624"/>
      <c r="BU17" s="624"/>
      <c r="BV17" s="623"/>
      <c r="BW17" s="623"/>
      <c r="BX17" s="623"/>
      <c r="BY17" s="623"/>
      <c r="BZ17" s="623"/>
      <c r="CA17" s="623"/>
      <c r="CB17" s="623"/>
      <c r="CC17" s="623"/>
      <c r="CD17" s="623"/>
      <c r="CE17" s="623"/>
      <c r="CF17" s="623"/>
      <c r="CG17" s="623"/>
      <c r="CH17" s="623"/>
      <c r="CI17" s="623"/>
      <c r="CJ17" s="623"/>
      <c r="CK17" s="623"/>
      <c r="CL17" s="623"/>
      <c r="CM17" s="623"/>
      <c r="CN17" s="623"/>
      <c r="CO17" s="623"/>
      <c r="CP17" s="623"/>
      <c r="CQ17" s="623"/>
      <c r="CR17" s="623"/>
      <c r="CS17" s="623"/>
      <c r="CT17" s="623"/>
      <c r="CU17" s="623"/>
      <c r="CV17" s="623"/>
      <c r="CW17" s="623"/>
      <c r="CX17" s="623"/>
      <c r="CY17" s="623"/>
      <c r="CZ17" s="623"/>
      <c r="DA17" s="623"/>
      <c r="DB17" s="623"/>
    </row>
    <row r="18" spans="1:112" ht="13.2" customHeight="1" x14ac:dyDescent="0.3">
      <c r="A18" s="621"/>
      <c r="B18" s="621"/>
      <c r="C18" s="621"/>
      <c r="D18" s="621"/>
      <c r="E18" s="621"/>
      <c r="F18" s="621"/>
      <c r="G18" s="621"/>
      <c r="H18" s="621"/>
      <c r="I18" s="621"/>
      <c r="J18" s="644"/>
      <c r="K18" s="645"/>
      <c r="L18" s="645"/>
      <c r="M18" s="645"/>
      <c r="N18" s="645"/>
      <c r="O18" s="645"/>
      <c r="P18" s="645"/>
      <c r="Q18" s="645"/>
      <c r="R18" s="645"/>
      <c r="S18" s="645"/>
      <c r="T18" s="645"/>
      <c r="U18" s="645"/>
      <c r="V18" s="645"/>
      <c r="W18" s="645"/>
      <c r="X18" s="645"/>
      <c r="Y18" s="645"/>
      <c r="Z18" s="645"/>
      <c r="AA18" s="645"/>
      <c r="AB18" s="645"/>
      <c r="AC18" s="645"/>
      <c r="AD18" s="645"/>
      <c r="AE18" s="645"/>
      <c r="AF18" s="645"/>
      <c r="AG18" s="645"/>
      <c r="AH18" s="645"/>
      <c r="AI18" s="645"/>
      <c r="AJ18" s="645"/>
      <c r="AK18" s="645"/>
      <c r="AL18" s="645"/>
      <c r="AM18" s="645"/>
      <c r="AN18" s="645"/>
      <c r="AO18" s="646"/>
      <c r="AP18" s="624"/>
      <c r="AQ18" s="624"/>
      <c r="AR18" s="624"/>
      <c r="AS18" s="624"/>
      <c r="AT18" s="624"/>
      <c r="AU18" s="624"/>
      <c r="AV18" s="624"/>
      <c r="AW18" s="624"/>
      <c r="AX18" s="624"/>
      <c r="AY18" s="624"/>
      <c r="AZ18" s="624"/>
      <c r="BA18" s="624"/>
      <c r="BB18" s="624"/>
      <c r="BC18" s="624"/>
      <c r="BD18" s="624"/>
      <c r="BE18" s="624"/>
      <c r="BF18" s="624"/>
      <c r="BG18" s="624"/>
      <c r="BH18" s="624"/>
      <c r="BI18" s="624"/>
      <c r="BJ18" s="624"/>
      <c r="BK18" s="624"/>
      <c r="BL18" s="624"/>
      <c r="BM18" s="624"/>
      <c r="BN18" s="624"/>
      <c r="BO18" s="624"/>
      <c r="BP18" s="624"/>
      <c r="BQ18" s="624"/>
      <c r="BR18" s="624"/>
      <c r="BS18" s="624"/>
      <c r="BT18" s="624"/>
      <c r="BU18" s="624"/>
      <c r="BV18" s="623"/>
      <c r="BW18" s="623"/>
      <c r="BX18" s="623"/>
      <c r="BY18" s="623"/>
      <c r="BZ18" s="623"/>
      <c r="CA18" s="623"/>
      <c r="CB18" s="623"/>
      <c r="CC18" s="623"/>
      <c r="CD18" s="623"/>
      <c r="CE18" s="623"/>
      <c r="CF18" s="623"/>
      <c r="CG18" s="623"/>
      <c r="CH18" s="623"/>
      <c r="CI18" s="623"/>
      <c r="CJ18" s="623"/>
      <c r="CK18" s="623"/>
      <c r="CL18" s="623"/>
      <c r="CM18" s="623"/>
      <c r="CN18" s="623"/>
      <c r="CO18" s="623"/>
      <c r="CP18" s="623"/>
      <c r="CQ18" s="623"/>
      <c r="CR18" s="623"/>
      <c r="CS18" s="623"/>
      <c r="CT18" s="623"/>
      <c r="CU18" s="623"/>
      <c r="CV18" s="623"/>
      <c r="CW18" s="623"/>
      <c r="CX18" s="623"/>
      <c r="CY18" s="623"/>
      <c r="CZ18" s="623"/>
      <c r="DA18" s="623"/>
      <c r="DB18" s="623"/>
    </row>
    <row r="19" spans="1:112" ht="13.2" customHeight="1" x14ac:dyDescent="0.3">
      <c r="A19" s="621"/>
      <c r="B19" s="621"/>
      <c r="C19" s="621"/>
      <c r="D19" s="621"/>
      <c r="E19" s="621"/>
      <c r="F19" s="621"/>
      <c r="G19" s="621"/>
      <c r="H19" s="621"/>
      <c r="I19" s="621"/>
      <c r="J19" s="647"/>
      <c r="K19" s="648"/>
      <c r="L19" s="648"/>
      <c r="M19" s="648"/>
      <c r="N19" s="648"/>
      <c r="O19" s="648"/>
      <c r="P19" s="648"/>
      <c r="Q19" s="648"/>
      <c r="R19" s="648"/>
      <c r="S19" s="648"/>
      <c r="T19" s="648"/>
      <c r="U19" s="648"/>
      <c r="V19" s="648"/>
      <c r="W19" s="648"/>
      <c r="X19" s="648"/>
      <c r="Y19" s="648"/>
      <c r="Z19" s="648"/>
      <c r="AA19" s="648"/>
      <c r="AB19" s="648"/>
      <c r="AC19" s="648"/>
      <c r="AD19" s="648"/>
      <c r="AE19" s="648"/>
      <c r="AF19" s="648"/>
      <c r="AG19" s="648"/>
      <c r="AH19" s="648"/>
      <c r="AI19" s="648"/>
      <c r="AJ19" s="648"/>
      <c r="AK19" s="648"/>
      <c r="AL19" s="648"/>
      <c r="AM19" s="648"/>
      <c r="AN19" s="648"/>
      <c r="AO19" s="649"/>
      <c r="AP19" s="624"/>
      <c r="AQ19" s="624"/>
      <c r="AR19" s="624"/>
      <c r="AS19" s="624"/>
      <c r="AT19" s="624"/>
      <c r="AU19" s="624"/>
      <c r="AV19" s="624"/>
      <c r="AW19" s="624"/>
      <c r="AX19" s="624"/>
      <c r="AY19" s="624"/>
      <c r="AZ19" s="624"/>
      <c r="BA19" s="624"/>
      <c r="BB19" s="624"/>
      <c r="BC19" s="624"/>
      <c r="BD19" s="624"/>
      <c r="BE19" s="624"/>
      <c r="BF19" s="624"/>
      <c r="BG19" s="624"/>
      <c r="BH19" s="624"/>
      <c r="BI19" s="624"/>
      <c r="BJ19" s="624"/>
      <c r="BK19" s="624"/>
      <c r="BL19" s="624"/>
      <c r="BM19" s="624"/>
      <c r="BN19" s="624"/>
      <c r="BO19" s="624"/>
      <c r="BP19" s="624"/>
      <c r="BQ19" s="624"/>
      <c r="BR19" s="624"/>
      <c r="BS19" s="624"/>
      <c r="BT19" s="624"/>
      <c r="BU19" s="624"/>
      <c r="BV19" s="623"/>
      <c r="BW19" s="623"/>
      <c r="BX19" s="623"/>
      <c r="BY19" s="623"/>
      <c r="BZ19" s="623"/>
      <c r="CA19" s="623"/>
      <c r="CB19" s="623"/>
      <c r="CC19" s="623"/>
      <c r="CD19" s="623"/>
      <c r="CE19" s="623"/>
      <c r="CF19" s="623"/>
      <c r="CG19" s="623"/>
      <c r="CH19" s="623"/>
      <c r="CI19" s="623"/>
      <c r="CJ19" s="623"/>
      <c r="CK19" s="623"/>
      <c r="CL19" s="623"/>
      <c r="CM19" s="623"/>
      <c r="CN19" s="623"/>
      <c r="CO19" s="623"/>
      <c r="CP19" s="623"/>
      <c r="CQ19" s="623"/>
      <c r="CR19" s="623"/>
      <c r="CS19" s="623"/>
      <c r="CT19" s="623"/>
      <c r="CU19" s="623"/>
      <c r="CV19" s="623"/>
      <c r="CW19" s="623"/>
      <c r="CX19" s="623"/>
      <c r="CY19" s="623"/>
      <c r="CZ19" s="623"/>
      <c r="DA19" s="623"/>
      <c r="DB19" s="623"/>
    </row>
    <row r="20" spans="1:112" ht="13.2" customHeight="1" x14ac:dyDescent="0.3">
      <c r="A20" s="621"/>
      <c r="B20" s="621"/>
      <c r="C20" s="621"/>
      <c r="D20" s="621"/>
      <c r="E20" s="621"/>
      <c r="F20" s="621"/>
      <c r="G20" s="621"/>
      <c r="H20" s="621"/>
      <c r="I20" s="621"/>
      <c r="J20" s="622"/>
      <c r="K20" s="622"/>
      <c r="L20" s="622"/>
      <c r="M20" s="622"/>
      <c r="N20" s="622"/>
      <c r="O20" s="622"/>
      <c r="P20" s="622"/>
      <c r="Q20" s="622"/>
      <c r="R20" s="622"/>
      <c r="S20" s="622"/>
      <c r="T20" s="622"/>
      <c r="U20" s="622"/>
      <c r="V20" s="622"/>
      <c r="W20" s="622"/>
      <c r="X20" s="622"/>
      <c r="Y20" s="622"/>
      <c r="Z20" s="622"/>
      <c r="AA20" s="622"/>
      <c r="AB20" s="622"/>
      <c r="AC20" s="622"/>
      <c r="AD20" s="622"/>
      <c r="AE20" s="622"/>
      <c r="AF20" s="622"/>
      <c r="AG20" s="622"/>
      <c r="AH20" s="622"/>
      <c r="AI20" s="622"/>
      <c r="AJ20" s="622"/>
      <c r="AK20" s="622"/>
      <c r="AL20" s="622"/>
      <c r="AM20" s="622"/>
      <c r="AN20" s="622"/>
      <c r="AO20" s="622"/>
      <c r="AP20" s="624"/>
      <c r="AQ20" s="624"/>
      <c r="AR20" s="624"/>
      <c r="AS20" s="624"/>
      <c r="AT20" s="624"/>
      <c r="AU20" s="624"/>
      <c r="AV20" s="624"/>
      <c r="AW20" s="624"/>
      <c r="AX20" s="624"/>
      <c r="AY20" s="624"/>
      <c r="AZ20" s="624"/>
      <c r="BA20" s="624"/>
      <c r="BB20" s="624"/>
      <c r="BC20" s="624"/>
      <c r="BD20" s="624"/>
      <c r="BE20" s="624"/>
      <c r="BF20" s="624"/>
      <c r="BG20" s="624"/>
      <c r="BH20" s="624"/>
      <c r="BI20" s="624"/>
      <c r="BJ20" s="624"/>
      <c r="BK20" s="624"/>
      <c r="BL20" s="624"/>
      <c r="BM20" s="624"/>
      <c r="BN20" s="624"/>
      <c r="BO20" s="624"/>
      <c r="BP20" s="624"/>
      <c r="BQ20" s="624"/>
      <c r="BR20" s="624"/>
      <c r="BS20" s="624"/>
      <c r="BT20" s="624"/>
      <c r="BU20" s="624"/>
      <c r="BV20" s="623"/>
      <c r="BW20" s="623"/>
      <c r="BX20" s="623"/>
      <c r="BY20" s="623"/>
      <c r="BZ20" s="623"/>
      <c r="CA20" s="623"/>
      <c r="CB20" s="623"/>
      <c r="CC20" s="623"/>
      <c r="CD20" s="623"/>
      <c r="CE20" s="623"/>
      <c r="CF20" s="623"/>
      <c r="CG20" s="623"/>
      <c r="CH20" s="623"/>
      <c r="CI20" s="623"/>
      <c r="CJ20" s="623"/>
      <c r="CK20" s="623"/>
      <c r="CL20" s="623"/>
      <c r="CM20" s="623"/>
      <c r="CN20" s="623"/>
      <c r="CO20" s="623"/>
      <c r="CP20" s="623"/>
      <c r="CQ20" s="623"/>
      <c r="CR20" s="623"/>
      <c r="CS20" s="623"/>
      <c r="CT20" s="623"/>
      <c r="CU20" s="623"/>
      <c r="CV20" s="623"/>
      <c r="CW20" s="623"/>
      <c r="CX20" s="623"/>
      <c r="CY20" s="623"/>
      <c r="CZ20" s="623"/>
      <c r="DA20" s="623"/>
      <c r="DB20" s="623"/>
    </row>
    <row r="21" spans="1:112" ht="13.2" customHeight="1" x14ac:dyDescent="0.3">
      <c r="A21" s="621"/>
      <c r="B21" s="621"/>
      <c r="C21" s="621"/>
      <c r="D21" s="621"/>
      <c r="E21" s="621"/>
      <c r="F21" s="621"/>
      <c r="G21" s="621"/>
      <c r="H21" s="621"/>
      <c r="I21" s="621"/>
      <c r="J21" s="622"/>
      <c r="K21" s="622"/>
      <c r="L21" s="622"/>
      <c r="M21" s="622"/>
      <c r="N21" s="622"/>
      <c r="O21" s="622"/>
      <c r="P21" s="622"/>
      <c r="Q21" s="622"/>
      <c r="R21" s="622"/>
      <c r="S21" s="622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22"/>
      <c r="AF21" s="622"/>
      <c r="AG21" s="622"/>
      <c r="AH21" s="622"/>
      <c r="AI21" s="622"/>
      <c r="AJ21" s="622"/>
      <c r="AK21" s="622"/>
      <c r="AL21" s="622"/>
      <c r="AM21" s="622"/>
      <c r="AN21" s="622"/>
      <c r="AO21" s="622"/>
      <c r="AP21" s="624"/>
      <c r="AQ21" s="624"/>
      <c r="AR21" s="624"/>
      <c r="AS21" s="624"/>
      <c r="AT21" s="624"/>
      <c r="AU21" s="624"/>
      <c r="AV21" s="624"/>
      <c r="AW21" s="624"/>
      <c r="AX21" s="624"/>
      <c r="AY21" s="624"/>
      <c r="AZ21" s="624"/>
      <c r="BA21" s="624"/>
      <c r="BB21" s="624"/>
      <c r="BC21" s="624"/>
      <c r="BD21" s="624"/>
      <c r="BE21" s="624"/>
      <c r="BF21" s="624"/>
      <c r="BG21" s="624"/>
      <c r="BH21" s="624"/>
      <c r="BI21" s="624"/>
      <c r="BJ21" s="624"/>
      <c r="BK21" s="624"/>
      <c r="BL21" s="624"/>
      <c r="BM21" s="624"/>
      <c r="BN21" s="624"/>
      <c r="BO21" s="624"/>
      <c r="BP21" s="624"/>
      <c r="BQ21" s="624"/>
      <c r="BR21" s="624"/>
      <c r="BS21" s="624"/>
      <c r="BT21" s="624"/>
      <c r="BU21" s="624"/>
      <c r="BV21" s="623"/>
      <c r="BW21" s="623"/>
      <c r="BX21" s="623"/>
      <c r="BY21" s="623"/>
      <c r="BZ21" s="623"/>
      <c r="CA21" s="623"/>
      <c r="CB21" s="623"/>
      <c r="CC21" s="623"/>
      <c r="CD21" s="623"/>
      <c r="CE21" s="623"/>
      <c r="CF21" s="623"/>
      <c r="CG21" s="623"/>
      <c r="CH21" s="623"/>
      <c r="CI21" s="623"/>
      <c r="CJ21" s="623"/>
      <c r="CK21" s="623"/>
      <c r="CL21" s="623"/>
      <c r="CM21" s="623"/>
      <c r="CN21" s="623"/>
      <c r="CO21" s="623"/>
      <c r="CP21" s="623"/>
      <c r="CQ21" s="623"/>
      <c r="CR21" s="623"/>
      <c r="CS21" s="623"/>
      <c r="CT21" s="623"/>
      <c r="CU21" s="623"/>
      <c r="CV21" s="623"/>
      <c r="CW21" s="623"/>
      <c r="CX21" s="623"/>
      <c r="CY21" s="623"/>
      <c r="CZ21" s="623"/>
      <c r="DA21" s="623"/>
      <c r="DB21" s="623"/>
    </row>
    <row r="22" spans="1:112" ht="13.2" customHeight="1" x14ac:dyDescent="0.25">
      <c r="A22" s="621"/>
      <c r="B22" s="621"/>
      <c r="C22" s="621"/>
      <c r="D22" s="621"/>
      <c r="E22" s="621"/>
      <c r="F22" s="621"/>
      <c r="G22" s="621"/>
      <c r="H22" s="621"/>
      <c r="I22" s="621"/>
      <c r="J22" s="622"/>
      <c r="K22" s="622"/>
      <c r="L22" s="622"/>
      <c r="M22" s="622"/>
      <c r="N22" s="622"/>
      <c r="O22" s="622"/>
      <c r="P22" s="622"/>
      <c r="Q22" s="622"/>
      <c r="R22" s="622"/>
      <c r="S22" s="622"/>
      <c r="T22" s="622"/>
      <c r="U22" s="622"/>
      <c r="V22" s="622"/>
      <c r="W22" s="622"/>
      <c r="X22" s="622"/>
      <c r="Y22" s="622"/>
      <c r="Z22" s="622"/>
      <c r="AA22" s="622"/>
      <c r="AB22" s="622"/>
      <c r="AC22" s="622"/>
      <c r="AD22" s="622"/>
      <c r="AE22" s="622"/>
      <c r="AF22" s="622"/>
      <c r="AG22" s="622"/>
      <c r="AH22" s="622"/>
      <c r="AI22" s="622"/>
      <c r="AJ22" s="622"/>
      <c r="AK22" s="622"/>
      <c r="AL22" s="622"/>
      <c r="AM22" s="622"/>
      <c r="AN22" s="622"/>
      <c r="AO22" s="622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624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624"/>
      <c r="BV22" s="623"/>
      <c r="BW22" s="623"/>
      <c r="BX22" s="623"/>
      <c r="BY22" s="623"/>
      <c r="BZ22" s="623"/>
      <c r="CA22" s="623"/>
      <c r="CB22" s="623"/>
      <c r="CC22" s="623"/>
      <c r="CD22" s="623"/>
      <c r="CE22" s="623"/>
      <c r="CF22" s="623"/>
      <c r="CG22" s="623"/>
      <c r="CH22" s="623"/>
      <c r="CI22" s="623"/>
      <c r="CJ22" s="623"/>
      <c r="CK22" s="623"/>
      <c r="CL22" s="623"/>
      <c r="CM22" s="623"/>
      <c r="CN22" s="623"/>
      <c r="CO22" s="623"/>
      <c r="CP22" s="623"/>
      <c r="CQ22" s="623"/>
      <c r="CR22" s="623"/>
      <c r="CS22" s="623"/>
      <c r="CT22" s="623"/>
      <c r="CU22" s="623"/>
      <c r="CV22" s="623"/>
      <c r="CW22" s="623"/>
      <c r="CX22" s="623"/>
      <c r="CY22" s="623"/>
      <c r="CZ22" s="623"/>
      <c r="DA22" s="623"/>
      <c r="DB22" s="623"/>
      <c r="DH22" s="155"/>
    </row>
    <row r="23" spans="1:112" ht="13.2" customHeight="1" x14ac:dyDescent="0.25">
      <c r="A23" s="621"/>
      <c r="B23" s="621"/>
      <c r="C23" s="621"/>
      <c r="D23" s="621"/>
      <c r="E23" s="621"/>
      <c r="F23" s="621"/>
      <c r="G23" s="621"/>
      <c r="H23" s="621"/>
      <c r="I23" s="621"/>
      <c r="J23" s="622"/>
      <c r="K23" s="622"/>
      <c r="L23" s="622"/>
      <c r="M23" s="622"/>
      <c r="N23" s="622"/>
      <c r="O23" s="622"/>
      <c r="P23" s="622"/>
      <c r="Q23" s="622"/>
      <c r="R23" s="622"/>
      <c r="S23" s="622"/>
      <c r="T23" s="622"/>
      <c r="U23" s="622"/>
      <c r="V23" s="622"/>
      <c r="W23" s="622"/>
      <c r="X23" s="622"/>
      <c r="Y23" s="622"/>
      <c r="Z23" s="622"/>
      <c r="AA23" s="622"/>
      <c r="AB23" s="622"/>
      <c r="AC23" s="622"/>
      <c r="AD23" s="622"/>
      <c r="AE23" s="622"/>
      <c r="AF23" s="622"/>
      <c r="AG23" s="622"/>
      <c r="AH23" s="622"/>
      <c r="AI23" s="622"/>
      <c r="AJ23" s="622"/>
      <c r="AK23" s="622"/>
      <c r="AL23" s="622"/>
      <c r="AM23" s="622"/>
      <c r="AN23" s="622"/>
      <c r="AO23" s="622"/>
      <c r="AP23" s="624"/>
      <c r="AQ23" s="624"/>
      <c r="AR23" s="624"/>
      <c r="AS23" s="624"/>
      <c r="AT23" s="624"/>
      <c r="AU23" s="624"/>
      <c r="AV23" s="624"/>
      <c r="AW23" s="624"/>
      <c r="AX23" s="624"/>
      <c r="AY23" s="624"/>
      <c r="AZ23" s="624"/>
      <c r="BA23" s="624"/>
      <c r="BB23" s="624"/>
      <c r="BC23" s="624"/>
      <c r="BD23" s="624"/>
      <c r="BE23" s="624"/>
      <c r="BF23" s="624"/>
      <c r="BG23" s="624"/>
      <c r="BH23" s="624"/>
      <c r="BI23" s="624"/>
      <c r="BJ23" s="624"/>
      <c r="BK23" s="624"/>
      <c r="BL23" s="624"/>
      <c r="BM23" s="624"/>
      <c r="BN23" s="624"/>
      <c r="BO23" s="624"/>
      <c r="BP23" s="624"/>
      <c r="BQ23" s="624"/>
      <c r="BR23" s="624"/>
      <c r="BS23" s="624"/>
      <c r="BT23" s="624"/>
      <c r="BU23" s="624"/>
      <c r="BV23" s="623"/>
      <c r="BW23" s="623"/>
      <c r="BX23" s="623"/>
      <c r="BY23" s="623"/>
      <c r="BZ23" s="623"/>
      <c r="CA23" s="623"/>
      <c r="CB23" s="623"/>
      <c r="CC23" s="623"/>
      <c r="CD23" s="623"/>
      <c r="CE23" s="623"/>
      <c r="CF23" s="623"/>
      <c r="CG23" s="623"/>
      <c r="CH23" s="623"/>
      <c r="CI23" s="623"/>
      <c r="CJ23" s="623"/>
      <c r="CK23" s="623"/>
      <c r="CL23" s="623"/>
      <c r="CM23" s="623"/>
      <c r="CN23" s="623"/>
      <c r="CO23" s="623"/>
      <c r="CP23" s="623"/>
      <c r="CQ23" s="623"/>
      <c r="CR23" s="623"/>
      <c r="CS23" s="623"/>
      <c r="CT23" s="623"/>
      <c r="CU23" s="623"/>
      <c r="CV23" s="623"/>
      <c r="CW23" s="623"/>
      <c r="CX23" s="623"/>
      <c r="CY23" s="623"/>
      <c r="CZ23" s="623"/>
      <c r="DA23" s="623"/>
      <c r="DB23" s="623"/>
      <c r="DH23" s="155"/>
    </row>
    <row r="24" spans="1:112" ht="13.2" customHeight="1" x14ac:dyDescent="0.3">
      <c r="A24" s="621"/>
      <c r="B24" s="621"/>
      <c r="C24" s="621"/>
      <c r="D24" s="621"/>
      <c r="E24" s="621"/>
      <c r="F24" s="621"/>
      <c r="G24" s="621"/>
      <c r="H24" s="621"/>
      <c r="I24" s="621"/>
      <c r="J24" s="622"/>
      <c r="K24" s="622"/>
      <c r="L24" s="622"/>
      <c r="M24" s="622"/>
      <c r="N24" s="622"/>
      <c r="O24" s="622"/>
      <c r="P24" s="622"/>
      <c r="Q24" s="622"/>
      <c r="R24" s="622"/>
      <c r="S24" s="622"/>
      <c r="T24" s="622"/>
      <c r="U24" s="622"/>
      <c r="V24" s="622"/>
      <c r="W24" s="622"/>
      <c r="X24" s="622"/>
      <c r="Y24" s="622"/>
      <c r="Z24" s="622"/>
      <c r="AA24" s="622"/>
      <c r="AB24" s="622"/>
      <c r="AC24" s="622"/>
      <c r="AD24" s="622"/>
      <c r="AE24" s="622"/>
      <c r="AF24" s="622"/>
      <c r="AG24" s="622"/>
      <c r="AH24" s="622"/>
      <c r="AI24" s="622"/>
      <c r="AJ24" s="622"/>
      <c r="AK24" s="622"/>
      <c r="AL24" s="622"/>
      <c r="AM24" s="622"/>
      <c r="AN24" s="622"/>
      <c r="AO24" s="622"/>
      <c r="AP24" s="624"/>
      <c r="AQ24" s="624"/>
      <c r="AR24" s="624"/>
      <c r="AS24" s="624"/>
      <c r="AT24" s="624"/>
      <c r="AU24" s="624"/>
      <c r="AV24" s="624"/>
      <c r="AW24" s="624"/>
      <c r="AX24" s="624"/>
      <c r="AY24" s="624"/>
      <c r="AZ24" s="624"/>
      <c r="BA24" s="624"/>
      <c r="BB24" s="624"/>
      <c r="BC24" s="624"/>
      <c r="BD24" s="624"/>
      <c r="BE24" s="624"/>
      <c r="BF24" s="624"/>
      <c r="BG24" s="624"/>
      <c r="BH24" s="624"/>
      <c r="BI24" s="624"/>
      <c r="BJ24" s="624"/>
      <c r="BK24" s="624"/>
      <c r="BL24" s="624"/>
      <c r="BM24" s="624"/>
      <c r="BN24" s="624"/>
      <c r="BO24" s="624"/>
      <c r="BP24" s="624"/>
      <c r="BQ24" s="624"/>
      <c r="BR24" s="624"/>
      <c r="BS24" s="624"/>
      <c r="BT24" s="624"/>
      <c r="BU24" s="624"/>
      <c r="BV24" s="623"/>
      <c r="BW24" s="623"/>
      <c r="BX24" s="623"/>
      <c r="BY24" s="623"/>
      <c r="BZ24" s="623"/>
      <c r="CA24" s="623"/>
      <c r="CB24" s="623"/>
      <c r="CC24" s="623"/>
      <c r="CD24" s="623"/>
      <c r="CE24" s="623"/>
      <c r="CF24" s="623"/>
      <c r="CG24" s="623"/>
      <c r="CH24" s="623"/>
      <c r="CI24" s="623"/>
      <c r="CJ24" s="623"/>
      <c r="CK24" s="623"/>
      <c r="CL24" s="623"/>
      <c r="CM24" s="623"/>
      <c r="CN24" s="623"/>
      <c r="CO24" s="623"/>
      <c r="CP24" s="623"/>
      <c r="CQ24" s="623"/>
      <c r="CR24" s="623"/>
      <c r="CS24" s="623"/>
      <c r="CT24" s="623"/>
      <c r="CU24" s="623"/>
      <c r="CV24" s="623"/>
      <c r="CW24" s="623"/>
      <c r="CX24" s="623"/>
      <c r="CY24" s="623"/>
      <c r="CZ24" s="623"/>
      <c r="DA24" s="623"/>
      <c r="DB24" s="623"/>
    </row>
    <row r="25" spans="1:112" ht="13.2" customHeight="1" x14ac:dyDescent="0.25">
      <c r="A25" s="621"/>
      <c r="B25" s="621"/>
      <c r="C25" s="621"/>
      <c r="D25" s="621"/>
      <c r="E25" s="621"/>
      <c r="F25" s="621"/>
      <c r="G25" s="621"/>
      <c r="H25" s="621"/>
      <c r="I25" s="621"/>
      <c r="J25" s="622"/>
      <c r="K25" s="622"/>
      <c r="L25" s="622"/>
      <c r="M25" s="622"/>
      <c r="N25" s="622"/>
      <c r="O25" s="622"/>
      <c r="P25" s="622"/>
      <c r="Q25" s="622"/>
      <c r="R25" s="622"/>
      <c r="S25" s="622"/>
      <c r="T25" s="622"/>
      <c r="U25" s="622"/>
      <c r="V25" s="622"/>
      <c r="W25" s="622"/>
      <c r="X25" s="622"/>
      <c r="Y25" s="622"/>
      <c r="Z25" s="622"/>
      <c r="AA25" s="622"/>
      <c r="AB25" s="622"/>
      <c r="AC25" s="622"/>
      <c r="AD25" s="622"/>
      <c r="AE25" s="622"/>
      <c r="AF25" s="622"/>
      <c r="AG25" s="622"/>
      <c r="AH25" s="622"/>
      <c r="AI25" s="622"/>
      <c r="AJ25" s="622"/>
      <c r="AK25" s="622"/>
      <c r="AL25" s="622"/>
      <c r="AM25" s="622"/>
      <c r="AN25" s="622"/>
      <c r="AO25" s="622"/>
      <c r="AP25" s="624"/>
      <c r="AQ25" s="624"/>
      <c r="AR25" s="624"/>
      <c r="AS25" s="624"/>
      <c r="AT25" s="624"/>
      <c r="AU25" s="624"/>
      <c r="AV25" s="624"/>
      <c r="AW25" s="624"/>
      <c r="AX25" s="624"/>
      <c r="AY25" s="624"/>
      <c r="AZ25" s="624"/>
      <c r="BA25" s="624"/>
      <c r="BB25" s="624"/>
      <c r="BC25" s="624"/>
      <c r="BD25" s="624"/>
      <c r="BE25" s="624"/>
      <c r="BF25" s="624"/>
      <c r="BG25" s="624"/>
      <c r="BH25" s="624"/>
      <c r="BI25" s="624"/>
      <c r="BJ25" s="624"/>
      <c r="BK25" s="624"/>
      <c r="BL25" s="624"/>
      <c r="BM25" s="624"/>
      <c r="BN25" s="624"/>
      <c r="BO25" s="624"/>
      <c r="BP25" s="624"/>
      <c r="BQ25" s="624"/>
      <c r="BR25" s="624"/>
      <c r="BS25" s="624"/>
      <c r="BT25" s="624"/>
      <c r="BU25" s="624"/>
      <c r="BV25" s="623"/>
      <c r="BW25" s="623"/>
      <c r="BX25" s="623"/>
      <c r="BY25" s="623"/>
      <c r="BZ25" s="623"/>
      <c r="CA25" s="623"/>
      <c r="CB25" s="623"/>
      <c r="CC25" s="623"/>
      <c r="CD25" s="623"/>
      <c r="CE25" s="623"/>
      <c r="CF25" s="623"/>
      <c r="CG25" s="623"/>
      <c r="CH25" s="623"/>
      <c r="CI25" s="623"/>
      <c r="CJ25" s="623"/>
      <c r="CK25" s="623"/>
      <c r="CL25" s="623"/>
      <c r="CM25" s="623"/>
      <c r="CN25" s="623"/>
      <c r="CO25" s="623"/>
      <c r="CP25" s="623"/>
      <c r="CQ25" s="623"/>
      <c r="CR25" s="623"/>
      <c r="CS25" s="623"/>
      <c r="CT25" s="623"/>
      <c r="CU25" s="623"/>
      <c r="CV25" s="623"/>
      <c r="CW25" s="623"/>
      <c r="CX25" s="623"/>
      <c r="CY25" s="623"/>
      <c r="CZ25" s="623"/>
      <c r="DA25" s="623"/>
      <c r="DB25" s="623"/>
      <c r="DH25" s="155"/>
    </row>
    <row r="26" spans="1:112" ht="13.2" customHeight="1" x14ac:dyDescent="0.3">
      <c r="A26" s="621"/>
      <c r="B26" s="621"/>
      <c r="C26" s="621"/>
      <c r="D26" s="621"/>
      <c r="E26" s="621"/>
      <c r="F26" s="621"/>
      <c r="G26" s="621"/>
      <c r="H26" s="621"/>
      <c r="I26" s="621"/>
      <c r="J26" s="622"/>
      <c r="K26" s="622"/>
      <c r="L26" s="622"/>
      <c r="M26" s="622"/>
      <c r="N26" s="622"/>
      <c r="O26" s="622"/>
      <c r="P26" s="622"/>
      <c r="Q26" s="622"/>
      <c r="R26" s="622"/>
      <c r="S26" s="622"/>
      <c r="T26" s="622"/>
      <c r="U26" s="622"/>
      <c r="V26" s="622"/>
      <c r="W26" s="622"/>
      <c r="X26" s="622"/>
      <c r="Y26" s="622"/>
      <c r="Z26" s="622"/>
      <c r="AA26" s="622"/>
      <c r="AB26" s="622"/>
      <c r="AC26" s="622"/>
      <c r="AD26" s="622"/>
      <c r="AE26" s="622"/>
      <c r="AF26" s="622"/>
      <c r="AG26" s="622"/>
      <c r="AH26" s="622"/>
      <c r="AI26" s="622"/>
      <c r="AJ26" s="622"/>
      <c r="AK26" s="622"/>
      <c r="AL26" s="622"/>
      <c r="AM26" s="622"/>
      <c r="AN26" s="622"/>
      <c r="AO26" s="622"/>
      <c r="AP26" s="624"/>
      <c r="AQ26" s="624"/>
      <c r="AR26" s="624"/>
      <c r="AS26" s="624"/>
      <c r="AT26" s="624"/>
      <c r="AU26" s="624"/>
      <c r="AV26" s="624"/>
      <c r="AW26" s="624"/>
      <c r="AX26" s="624"/>
      <c r="AY26" s="624"/>
      <c r="AZ26" s="624"/>
      <c r="BA26" s="624"/>
      <c r="BB26" s="624"/>
      <c r="BC26" s="624"/>
      <c r="BD26" s="624"/>
      <c r="BE26" s="624"/>
      <c r="BF26" s="624"/>
      <c r="BG26" s="624"/>
      <c r="BH26" s="624"/>
      <c r="BI26" s="624"/>
      <c r="BJ26" s="624"/>
      <c r="BK26" s="624"/>
      <c r="BL26" s="624"/>
      <c r="BM26" s="624"/>
      <c r="BN26" s="624"/>
      <c r="BO26" s="624"/>
      <c r="BP26" s="624"/>
      <c r="BQ26" s="624"/>
      <c r="BR26" s="624"/>
      <c r="BS26" s="624"/>
      <c r="BT26" s="624"/>
      <c r="BU26" s="624"/>
      <c r="BV26" s="623"/>
      <c r="BW26" s="623"/>
      <c r="BX26" s="623"/>
      <c r="BY26" s="623"/>
      <c r="BZ26" s="623"/>
      <c r="CA26" s="623"/>
      <c r="CB26" s="623"/>
      <c r="CC26" s="623"/>
      <c r="CD26" s="623"/>
      <c r="CE26" s="623"/>
      <c r="CF26" s="623"/>
      <c r="CG26" s="623"/>
      <c r="CH26" s="623"/>
      <c r="CI26" s="623"/>
      <c r="CJ26" s="623"/>
      <c r="CK26" s="623"/>
      <c r="CL26" s="623"/>
      <c r="CM26" s="623"/>
      <c r="CN26" s="623"/>
      <c r="CO26" s="623"/>
      <c r="CP26" s="623"/>
      <c r="CQ26" s="623"/>
      <c r="CR26" s="623"/>
      <c r="CS26" s="623"/>
      <c r="CT26" s="623"/>
      <c r="CU26" s="623"/>
      <c r="CV26" s="623"/>
      <c r="CW26" s="623"/>
      <c r="CX26" s="623"/>
      <c r="CY26" s="623"/>
      <c r="CZ26" s="623"/>
      <c r="DA26" s="623"/>
      <c r="DB26" s="623"/>
    </row>
    <row r="27" spans="1:112" ht="13.2" customHeight="1" x14ac:dyDescent="0.3">
      <c r="A27" s="621"/>
      <c r="B27" s="621"/>
      <c r="C27" s="621"/>
      <c r="D27" s="621"/>
      <c r="E27" s="621"/>
      <c r="F27" s="621"/>
      <c r="G27" s="621"/>
      <c r="H27" s="621"/>
      <c r="I27" s="621"/>
      <c r="J27" s="622"/>
      <c r="K27" s="622"/>
      <c r="L27" s="622"/>
      <c r="M27" s="622"/>
      <c r="N27" s="622"/>
      <c r="O27" s="622"/>
      <c r="P27" s="622"/>
      <c r="Q27" s="622"/>
      <c r="R27" s="622"/>
      <c r="S27" s="622"/>
      <c r="T27" s="622"/>
      <c r="U27" s="622"/>
      <c r="V27" s="622"/>
      <c r="W27" s="622"/>
      <c r="X27" s="622"/>
      <c r="Y27" s="622"/>
      <c r="Z27" s="622"/>
      <c r="AA27" s="622"/>
      <c r="AB27" s="622"/>
      <c r="AC27" s="622"/>
      <c r="AD27" s="622"/>
      <c r="AE27" s="622"/>
      <c r="AF27" s="622"/>
      <c r="AG27" s="622"/>
      <c r="AH27" s="622"/>
      <c r="AI27" s="622"/>
      <c r="AJ27" s="622"/>
      <c r="AK27" s="622"/>
      <c r="AL27" s="622"/>
      <c r="AM27" s="622"/>
      <c r="AN27" s="622"/>
      <c r="AO27" s="622"/>
      <c r="AP27" s="624"/>
      <c r="AQ27" s="624"/>
      <c r="AR27" s="624"/>
      <c r="AS27" s="624"/>
      <c r="AT27" s="624"/>
      <c r="AU27" s="624"/>
      <c r="AV27" s="624"/>
      <c r="AW27" s="624"/>
      <c r="AX27" s="624"/>
      <c r="AY27" s="624"/>
      <c r="AZ27" s="624"/>
      <c r="BA27" s="624"/>
      <c r="BB27" s="624"/>
      <c r="BC27" s="624"/>
      <c r="BD27" s="624"/>
      <c r="BE27" s="624"/>
      <c r="BF27" s="624"/>
      <c r="BG27" s="624"/>
      <c r="BH27" s="624"/>
      <c r="BI27" s="624"/>
      <c r="BJ27" s="624"/>
      <c r="BK27" s="624"/>
      <c r="BL27" s="624"/>
      <c r="BM27" s="624"/>
      <c r="BN27" s="624"/>
      <c r="BO27" s="624"/>
      <c r="BP27" s="624"/>
      <c r="BQ27" s="624"/>
      <c r="BR27" s="624"/>
      <c r="BS27" s="624"/>
      <c r="BT27" s="624"/>
      <c r="BU27" s="624"/>
      <c r="BV27" s="623"/>
      <c r="BW27" s="623"/>
      <c r="BX27" s="623"/>
      <c r="BY27" s="623"/>
      <c r="BZ27" s="623"/>
      <c r="CA27" s="623"/>
      <c r="CB27" s="623"/>
      <c r="CC27" s="623"/>
      <c r="CD27" s="623"/>
      <c r="CE27" s="623"/>
      <c r="CF27" s="623"/>
      <c r="CG27" s="623"/>
      <c r="CH27" s="623"/>
      <c r="CI27" s="623"/>
      <c r="CJ27" s="623"/>
      <c r="CK27" s="623"/>
      <c r="CL27" s="623"/>
      <c r="CM27" s="623"/>
      <c r="CN27" s="623"/>
      <c r="CO27" s="623"/>
      <c r="CP27" s="623"/>
      <c r="CQ27" s="623"/>
      <c r="CR27" s="623"/>
      <c r="CS27" s="623"/>
      <c r="CT27" s="623"/>
      <c r="CU27" s="623"/>
      <c r="CV27" s="623"/>
      <c r="CW27" s="623"/>
      <c r="CX27" s="623"/>
      <c r="CY27" s="623"/>
      <c r="CZ27" s="623"/>
      <c r="DA27" s="623"/>
      <c r="DB27" s="623"/>
    </row>
    <row r="28" spans="1:112" ht="13.8" x14ac:dyDescent="0.25">
      <c r="DH28" s="159"/>
    </row>
    <row r="29" spans="1:112" ht="58.95" customHeight="1" outlineLevel="1" x14ac:dyDescent="0.3">
      <c r="A29" s="625" t="s">
        <v>742</v>
      </c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625"/>
      <c r="T29" s="625"/>
      <c r="U29" s="625"/>
      <c r="V29" s="625"/>
      <c r="W29" s="625"/>
      <c r="X29" s="625"/>
      <c r="Y29" s="625"/>
      <c r="Z29" s="625"/>
      <c r="AA29" s="625"/>
      <c r="AF29" s="614" t="str">
        <f>ПОДПИСИ!B5</f>
        <v>Старший мастер Всеволожского РЭС филиала ПАО "Россети Ленэнерго" "СЭС" по ТП</v>
      </c>
      <c r="AG29" s="614"/>
      <c r="AH29" s="614"/>
      <c r="AI29" s="614"/>
      <c r="AJ29" s="614"/>
      <c r="AK29" s="614"/>
      <c r="AL29" s="614"/>
      <c r="AM29" s="614"/>
      <c r="AN29" s="614"/>
      <c r="AO29" s="614"/>
      <c r="AP29" s="614"/>
      <c r="AQ29" s="614"/>
      <c r="AR29" s="614"/>
      <c r="AS29" s="614"/>
      <c r="AT29" s="614"/>
      <c r="AU29" s="614"/>
      <c r="AV29" s="614"/>
      <c r="AW29" s="614"/>
      <c r="AX29" s="614"/>
      <c r="AY29" s="614"/>
      <c r="AZ29" s="614"/>
      <c r="BA29" s="614"/>
      <c r="BB29" s="614"/>
      <c r="BC29" s="614"/>
      <c r="BD29" s="614"/>
      <c r="BE29" s="614"/>
      <c r="BF29" s="614"/>
      <c r="BG29" s="614"/>
      <c r="BH29" s="614"/>
      <c r="BI29" s="614"/>
      <c r="BJ29" s="614"/>
      <c r="BK29" s="23"/>
      <c r="BL29" s="23"/>
      <c r="BM29" s="23"/>
      <c r="BN29" s="23"/>
      <c r="BO29" s="598"/>
      <c r="BP29" s="598"/>
      <c r="BQ29" s="598"/>
      <c r="BR29" s="598"/>
      <c r="BS29" s="598"/>
      <c r="BT29" s="598"/>
      <c r="BU29" s="598"/>
      <c r="BV29" s="598"/>
      <c r="BW29" s="598"/>
      <c r="BX29" s="598"/>
      <c r="BY29" s="598"/>
      <c r="BZ29" s="598"/>
      <c r="CA29" s="598"/>
      <c r="CB29" s="598"/>
      <c r="CC29" s="598"/>
      <c r="CD29" s="598"/>
      <c r="CE29" s="23"/>
      <c r="CF29" s="23"/>
      <c r="CG29" s="23"/>
      <c r="CH29" s="23"/>
      <c r="CI29" s="598" t="str">
        <f>ПОДПИСИ!E5</f>
        <v>В.М. Проценко</v>
      </c>
      <c r="CJ29" s="598"/>
      <c r="CK29" s="598"/>
      <c r="CL29" s="598"/>
      <c r="CM29" s="598"/>
      <c r="CN29" s="598"/>
      <c r="CO29" s="598"/>
      <c r="CP29" s="598"/>
      <c r="CQ29" s="598"/>
      <c r="CR29" s="598"/>
      <c r="CS29" s="598"/>
      <c r="CT29" s="598"/>
      <c r="CU29" s="598"/>
      <c r="CV29" s="598"/>
      <c r="CW29" s="598"/>
      <c r="CX29" s="598"/>
      <c r="CY29" s="598"/>
      <c r="CZ29" s="598"/>
      <c r="DA29" s="598"/>
      <c r="DB29" s="598"/>
      <c r="DC29" s="23"/>
      <c r="DD29" s="23"/>
      <c r="DE29" s="23"/>
      <c r="DF29" s="23"/>
      <c r="DG29" s="23"/>
    </row>
    <row r="30" spans="1:112" s="21" customFormat="1" ht="10.199999999999999" outlineLevel="1" x14ac:dyDescent="0.3">
      <c r="AF30" s="578" t="s">
        <v>48</v>
      </c>
      <c r="AG30" s="578"/>
      <c r="AH30" s="578"/>
      <c r="AI30" s="578"/>
      <c r="AJ30" s="578"/>
      <c r="AK30" s="578"/>
      <c r="AL30" s="578"/>
      <c r="AM30" s="578"/>
      <c r="AN30" s="578"/>
      <c r="AO30" s="578"/>
      <c r="AP30" s="578"/>
      <c r="AQ30" s="578"/>
      <c r="AR30" s="578"/>
      <c r="AS30" s="578"/>
      <c r="AT30" s="578"/>
      <c r="AU30" s="578"/>
      <c r="AV30" s="578"/>
      <c r="AW30" s="578"/>
      <c r="AX30" s="578"/>
      <c r="AY30" s="578"/>
      <c r="AZ30" s="578"/>
      <c r="BA30" s="578"/>
      <c r="BB30" s="578"/>
      <c r="BC30" s="578"/>
      <c r="BD30" s="578"/>
      <c r="BE30" s="578"/>
      <c r="BF30" s="578"/>
      <c r="BG30" s="578"/>
      <c r="BH30" s="578"/>
      <c r="BI30" s="578"/>
      <c r="BJ30" s="578"/>
      <c r="BO30" s="578" t="s">
        <v>49</v>
      </c>
      <c r="BP30" s="578"/>
      <c r="BQ30" s="578"/>
      <c r="BR30" s="578"/>
      <c r="BS30" s="578"/>
      <c r="BT30" s="578"/>
      <c r="BU30" s="578"/>
      <c r="BV30" s="578"/>
      <c r="BW30" s="578"/>
      <c r="BX30" s="578"/>
      <c r="BY30" s="578"/>
      <c r="BZ30" s="578"/>
      <c r="CA30" s="578"/>
      <c r="CB30" s="578"/>
      <c r="CC30" s="578"/>
      <c r="CD30" s="578"/>
      <c r="CI30" s="612" t="s">
        <v>50</v>
      </c>
      <c r="CJ30" s="612"/>
      <c r="CK30" s="612"/>
      <c r="CL30" s="612"/>
      <c r="CM30" s="612"/>
      <c r="CN30" s="612"/>
      <c r="CO30" s="612"/>
      <c r="CP30" s="612"/>
      <c r="CQ30" s="612"/>
      <c r="CR30" s="612"/>
      <c r="CS30" s="612"/>
      <c r="CT30" s="612"/>
      <c r="CU30" s="612"/>
      <c r="CV30" s="612"/>
      <c r="CW30" s="612"/>
      <c r="CX30" s="612"/>
      <c r="CY30" s="612"/>
      <c r="CZ30" s="612"/>
      <c r="DA30" s="612"/>
      <c r="DB30" s="612"/>
      <c r="DH30" s="241"/>
    </row>
    <row r="31" spans="1:112" ht="58.95" hidden="1" customHeight="1" outlineLevel="1" x14ac:dyDescent="0.3">
      <c r="A31" s="625" t="s">
        <v>742</v>
      </c>
      <c r="B31" s="625"/>
      <c r="C31" s="625"/>
      <c r="D31" s="625"/>
      <c r="E31" s="625"/>
      <c r="F31" s="625"/>
      <c r="G31" s="625"/>
      <c r="H31" s="625"/>
      <c r="I31" s="625"/>
      <c r="J31" s="625"/>
      <c r="K31" s="625"/>
      <c r="L31" s="625"/>
      <c r="M31" s="625"/>
      <c r="N31" s="625"/>
      <c r="O31" s="625"/>
      <c r="P31" s="625"/>
      <c r="Q31" s="625"/>
      <c r="R31" s="625"/>
      <c r="S31" s="625"/>
      <c r="T31" s="625"/>
      <c r="U31" s="625"/>
      <c r="V31" s="625"/>
      <c r="W31" s="625"/>
      <c r="X31" s="625"/>
      <c r="Y31" s="625"/>
      <c r="Z31" s="625"/>
      <c r="AA31" s="625"/>
      <c r="AF31" s="614" t="str">
        <f>ПОДПИСИ!B6</f>
        <v>Мастер Всеволожского РЭС филиала ПАО "Россети Ленэнерго" "СЭС" по ВЛ</v>
      </c>
      <c r="AG31" s="614"/>
      <c r="AH31" s="614"/>
      <c r="AI31" s="614"/>
      <c r="AJ31" s="614"/>
      <c r="AK31" s="614"/>
      <c r="AL31" s="614"/>
      <c r="AM31" s="614"/>
      <c r="AN31" s="614"/>
      <c r="AO31" s="614"/>
      <c r="AP31" s="614"/>
      <c r="AQ31" s="614"/>
      <c r="AR31" s="614"/>
      <c r="AS31" s="614"/>
      <c r="AT31" s="614"/>
      <c r="AU31" s="614"/>
      <c r="AV31" s="614"/>
      <c r="AW31" s="614"/>
      <c r="AX31" s="614"/>
      <c r="AY31" s="614"/>
      <c r="AZ31" s="614"/>
      <c r="BA31" s="614"/>
      <c r="BB31" s="614"/>
      <c r="BC31" s="614"/>
      <c r="BD31" s="614"/>
      <c r="BE31" s="614"/>
      <c r="BF31" s="614"/>
      <c r="BG31" s="614"/>
      <c r="BH31" s="614"/>
      <c r="BI31" s="614"/>
      <c r="BJ31" s="614"/>
      <c r="BK31" s="23"/>
      <c r="BL31" s="23"/>
      <c r="BM31" s="23"/>
      <c r="BN31" s="23"/>
      <c r="BO31" s="598"/>
      <c r="BP31" s="598"/>
      <c r="BQ31" s="598"/>
      <c r="BR31" s="598"/>
      <c r="BS31" s="598"/>
      <c r="BT31" s="598"/>
      <c r="BU31" s="598"/>
      <c r="BV31" s="598"/>
      <c r="BW31" s="598"/>
      <c r="BX31" s="598"/>
      <c r="BY31" s="598"/>
      <c r="BZ31" s="598"/>
      <c r="CA31" s="598"/>
      <c r="CB31" s="598"/>
      <c r="CC31" s="598"/>
      <c r="CD31" s="598"/>
      <c r="CE31" s="23"/>
      <c r="CF31" s="23"/>
      <c r="CG31" s="23"/>
      <c r="CH31" s="23"/>
      <c r="CI31" s="598" t="str">
        <f>ПОДПИСИ!E6</f>
        <v xml:space="preserve">А.В. Шенягин </v>
      </c>
      <c r="CJ31" s="598"/>
      <c r="CK31" s="598"/>
      <c r="CL31" s="598"/>
      <c r="CM31" s="598"/>
      <c r="CN31" s="598"/>
      <c r="CO31" s="598"/>
      <c r="CP31" s="598"/>
      <c r="CQ31" s="598"/>
      <c r="CR31" s="598"/>
      <c r="CS31" s="598"/>
      <c r="CT31" s="598"/>
      <c r="CU31" s="598"/>
      <c r="CV31" s="598"/>
      <c r="CW31" s="598"/>
      <c r="CX31" s="598"/>
      <c r="CY31" s="598"/>
      <c r="CZ31" s="598"/>
      <c r="DA31" s="598"/>
      <c r="DB31" s="598"/>
      <c r="DC31" s="23"/>
      <c r="DD31" s="23"/>
      <c r="DE31" s="23"/>
      <c r="DF31" s="23"/>
      <c r="DG31" s="23"/>
    </row>
    <row r="32" spans="1:112" s="21" customFormat="1" ht="10.199999999999999" hidden="1" outlineLevel="1" x14ac:dyDescent="0.3">
      <c r="AF32" s="578" t="s">
        <v>48</v>
      </c>
      <c r="AG32" s="578"/>
      <c r="AH32" s="578"/>
      <c r="AI32" s="578"/>
      <c r="AJ32" s="578"/>
      <c r="AK32" s="578"/>
      <c r="AL32" s="578"/>
      <c r="AM32" s="578"/>
      <c r="AN32" s="578"/>
      <c r="AO32" s="578"/>
      <c r="AP32" s="578"/>
      <c r="AQ32" s="578"/>
      <c r="AR32" s="578"/>
      <c r="AS32" s="578"/>
      <c r="AT32" s="578"/>
      <c r="AU32" s="578"/>
      <c r="AV32" s="578"/>
      <c r="AW32" s="578"/>
      <c r="AX32" s="578"/>
      <c r="AY32" s="578"/>
      <c r="AZ32" s="578"/>
      <c r="BA32" s="578"/>
      <c r="BB32" s="578"/>
      <c r="BC32" s="578"/>
      <c r="BD32" s="578"/>
      <c r="BE32" s="578"/>
      <c r="BF32" s="578"/>
      <c r="BG32" s="578"/>
      <c r="BH32" s="578"/>
      <c r="BI32" s="578"/>
      <c r="BJ32" s="578"/>
      <c r="BO32" s="578" t="s">
        <v>49</v>
      </c>
      <c r="BP32" s="578"/>
      <c r="BQ32" s="578"/>
      <c r="BR32" s="578"/>
      <c r="BS32" s="578"/>
      <c r="BT32" s="578"/>
      <c r="BU32" s="578"/>
      <c r="BV32" s="578"/>
      <c r="BW32" s="578"/>
      <c r="BX32" s="578"/>
      <c r="BY32" s="578"/>
      <c r="BZ32" s="578"/>
      <c r="CA32" s="578"/>
      <c r="CB32" s="578"/>
      <c r="CC32" s="578"/>
      <c r="CD32" s="578"/>
      <c r="CI32" s="612" t="s">
        <v>50</v>
      </c>
      <c r="CJ32" s="612"/>
      <c r="CK32" s="612"/>
      <c r="CL32" s="612"/>
      <c r="CM32" s="612"/>
      <c r="CN32" s="612"/>
      <c r="CO32" s="612"/>
      <c r="CP32" s="612"/>
      <c r="CQ32" s="612"/>
      <c r="CR32" s="612"/>
      <c r="CS32" s="612"/>
      <c r="CT32" s="612"/>
      <c r="CU32" s="612"/>
      <c r="CV32" s="612"/>
      <c r="CW32" s="612"/>
      <c r="CX32" s="612"/>
      <c r="CY32" s="612"/>
      <c r="CZ32" s="612"/>
      <c r="DA32" s="612"/>
      <c r="DB32" s="612"/>
      <c r="DH32" s="241"/>
    </row>
    <row r="33" spans="1:112" ht="58.95" hidden="1" customHeight="1" x14ac:dyDescent="0.3">
      <c r="A33" s="625" t="s">
        <v>742</v>
      </c>
      <c r="B33" s="625"/>
      <c r="C33" s="625"/>
      <c r="D33" s="625"/>
      <c r="E33" s="625"/>
      <c r="F33" s="625"/>
      <c r="G33" s="625"/>
      <c r="H33" s="625"/>
      <c r="I33" s="625"/>
      <c r="J33" s="625"/>
      <c r="K33" s="625"/>
      <c r="L33" s="625"/>
      <c r="M33" s="625"/>
      <c r="N33" s="625"/>
      <c r="O33" s="625"/>
      <c r="P33" s="625"/>
      <c r="Q33" s="625"/>
      <c r="R33" s="625"/>
      <c r="S33" s="625"/>
      <c r="T33" s="625"/>
      <c r="U33" s="625"/>
      <c r="V33" s="625"/>
      <c r="W33" s="625"/>
      <c r="X33" s="625"/>
      <c r="Y33" s="625"/>
      <c r="Z33" s="625"/>
      <c r="AA33" s="625"/>
      <c r="AF33" s="614" t="str">
        <f>ПОДПИСИ!B7</f>
        <v>Мастер Всеволожского РЭС филиала ПАО "Россети Ленэнерго" "СЭС" по КЛ</v>
      </c>
      <c r="AG33" s="614"/>
      <c r="AH33" s="614"/>
      <c r="AI33" s="614"/>
      <c r="AJ33" s="614"/>
      <c r="AK33" s="614"/>
      <c r="AL33" s="614"/>
      <c r="AM33" s="614"/>
      <c r="AN33" s="614"/>
      <c r="AO33" s="614"/>
      <c r="AP33" s="614"/>
      <c r="AQ33" s="614"/>
      <c r="AR33" s="614"/>
      <c r="AS33" s="614"/>
      <c r="AT33" s="614"/>
      <c r="AU33" s="614"/>
      <c r="AV33" s="614"/>
      <c r="AW33" s="614"/>
      <c r="AX33" s="614"/>
      <c r="AY33" s="614"/>
      <c r="AZ33" s="614"/>
      <c r="BA33" s="614"/>
      <c r="BB33" s="614"/>
      <c r="BC33" s="614"/>
      <c r="BD33" s="614"/>
      <c r="BE33" s="614"/>
      <c r="BF33" s="614"/>
      <c r="BG33" s="614"/>
      <c r="BH33" s="614"/>
      <c r="BI33" s="614"/>
      <c r="BJ33" s="614"/>
      <c r="BK33" s="23"/>
      <c r="BL33" s="23"/>
      <c r="BM33" s="23"/>
      <c r="BN33" s="23"/>
      <c r="BO33" s="598"/>
      <c r="BP33" s="598"/>
      <c r="BQ33" s="598"/>
      <c r="BR33" s="598"/>
      <c r="BS33" s="598"/>
      <c r="BT33" s="598"/>
      <c r="BU33" s="598"/>
      <c r="BV33" s="598"/>
      <c r="BW33" s="598"/>
      <c r="BX33" s="598"/>
      <c r="BY33" s="598"/>
      <c r="BZ33" s="598"/>
      <c r="CA33" s="598"/>
      <c r="CB33" s="598"/>
      <c r="CC33" s="598"/>
      <c r="CD33" s="598"/>
      <c r="CE33" s="23"/>
      <c r="CF33" s="23"/>
      <c r="CG33" s="23"/>
      <c r="CH33" s="23"/>
      <c r="CI33" s="598" t="str">
        <f>ПОДПИСИ!E7</f>
        <v xml:space="preserve"> Ю.А. Соколов</v>
      </c>
      <c r="CJ33" s="598"/>
      <c r="CK33" s="598"/>
      <c r="CL33" s="598"/>
      <c r="CM33" s="598"/>
      <c r="CN33" s="598"/>
      <c r="CO33" s="598"/>
      <c r="CP33" s="598"/>
      <c r="CQ33" s="598"/>
      <c r="CR33" s="598"/>
      <c r="CS33" s="598"/>
      <c r="CT33" s="598"/>
      <c r="CU33" s="598"/>
      <c r="CV33" s="598"/>
      <c r="CW33" s="598"/>
      <c r="CX33" s="598"/>
      <c r="CY33" s="598"/>
      <c r="CZ33" s="598"/>
      <c r="DA33" s="598"/>
      <c r="DB33" s="598"/>
      <c r="DC33" s="23"/>
      <c r="DD33" s="23"/>
      <c r="DE33" s="23"/>
      <c r="DF33" s="23"/>
      <c r="DG33" s="23"/>
    </row>
    <row r="34" spans="1:112" s="21" customFormat="1" ht="10.199999999999999" hidden="1" x14ac:dyDescent="0.3">
      <c r="AF34" s="578" t="s">
        <v>48</v>
      </c>
      <c r="AG34" s="578"/>
      <c r="AH34" s="578"/>
      <c r="AI34" s="578"/>
      <c r="AJ34" s="578"/>
      <c r="AK34" s="578"/>
      <c r="AL34" s="578"/>
      <c r="AM34" s="578"/>
      <c r="AN34" s="578"/>
      <c r="AO34" s="578"/>
      <c r="AP34" s="578"/>
      <c r="AQ34" s="578"/>
      <c r="AR34" s="578"/>
      <c r="AS34" s="578"/>
      <c r="AT34" s="578"/>
      <c r="AU34" s="578"/>
      <c r="AV34" s="578"/>
      <c r="AW34" s="578"/>
      <c r="AX34" s="578"/>
      <c r="AY34" s="578"/>
      <c r="AZ34" s="578"/>
      <c r="BA34" s="578"/>
      <c r="BB34" s="578"/>
      <c r="BC34" s="578"/>
      <c r="BD34" s="578"/>
      <c r="BE34" s="578"/>
      <c r="BF34" s="578"/>
      <c r="BG34" s="578"/>
      <c r="BH34" s="578"/>
      <c r="BI34" s="578"/>
      <c r="BJ34" s="578"/>
      <c r="BO34" s="578" t="s">
        <v>49</v>
      </c>
      <c r="BP34" s="578"/>
      <c r="BQ34" s="578"/>
      <c r="BR34" s="578"/>
      <c r="BS34" s="578"/>
      <c r="BT34" s="578"/>
      <c r="BU34" s="578"/>
      <c r="BV34" s="578"/>
      <c r="BW34" s="578"/>
      <c r="BX34" s="578"/>
      <c r="BY34" s="578"/>
      <c r="BZ34" s="578"/>
      <c r="CA34" s="578"/>
      <c r="CB34" s="578"/>
      <c r="CC34" s="578"/>
      <c r="CD34" s="578"/>
      <c r="CI34" s="612" t="s">
        <v>50</v>
      </c>
      <c r="CJ34" s="612"/>
      <c r="CK34" s="612"/>
      <c r="CL34" s="612"/>
      <c r="CM34" s="612"/>
      <c r="CN34" s="612"/>
      <c r="CO34" s="612"/>
      <c r="CP34" s="612"/>
      <c r="CQ34" s="612"/>
      <c r="CR34" s="612"/>
      <c r="CS34" s="612"/>
      <c r="CT34" s="612"/>
      <c r="CU34" s="612"/>
      <c r="CV34" s="612"/>
      <c r="CW34" s="612"/>
      <c r="CX34" s="612"/>
      <c r="CY34" s="612"/>
      <c r="CZ34" s="612"/>
      <c r="DA34" s="612"/>
      <c r="DB34" s="612"/>
      <c r="DH34" s="241"/>
    </row>
    <row r="35" spans="1:112" ht="70.8" customHeight="1" x14ac:dyDescent="0.25">
      <c r="A35" s="625" t="s">
        <v>256</v>
      </c>
      <c r="B35" s="625"/>
      <c r="C35" s="625"/>
      <c r="D35" s="625"/>
      <c r="E35" s="625"/>
      <c r="F35" s="625"/>
      <c r="G35" s="625"/>
      <c r="H35" s="625"/>
      <c r="I35" s="625"/>
      <c r="J35" s="625"/>
      <c r="K35" s="625"/>
      <c r="L35" s="625"/>
      <c r="M35" s="625"/>
      <c r="N35" s="625"/>
      <c r="O35" s="625"/>
      <c r="P35" s="625"/>
      <c r="Q35" s="625"/>
      <c r="R35" s="625"/>
      <c r="S35" s="625"/>
      <c r="T35" s="625"/>
      <c r="U35" s="625"/>
      <c r="V35" s="625"/>
      <c r="W35" s="625"/>
      <c r="X35" s="625"/>
      <c r="Y35" s="625"/>
      <c r="Z35" s="625"/>
      <c r="AA35" s="625"/>
      <c r="AF35" s="614" t="str">
        <f>ПОДПИСИ!B15</f>
        <v>Заместитель генерального директора по капитальному  строительству ООО «Электромонтаж-110»</v>
      </c>
      <c r="AG35" s="614"/>
      <c r="AH35" s="614"/>
      <c r="AI35" s="614"/>
      <c r="AJ35" s="614"/>
      <c r="AK35" s="614"/>
      <c r="AL35" s="614"/>
      <c r="AM35" s="614"/>
      <c r="AN35" s="614"/>
      <c r="AO35" s="614"/>
      <c r="AP35" s="614"/>
      <c r="AQ35" s="614"/>
      <c r="AR35" s="614"/>
      <c r="AS35" s="614"/>
      <c r="AT35" s="614"/>
      <c r="AU35" s="614"/>
      <c r="AV35" s="614"/>
      <c r="AW35" s="614"/>
      <c r="AX35" s="614"/>
      <c r="AY35" s="614"/>
      <c r="AZ35" s="614"/>
      <c r="BA35" s="614"/>
      <c r="BB35" s="614"/>
      <c r="BC35" s="614"/>
      <c r="BD35" s="614"/>
      <c r="BE35" s="614"/>
      <c r="BF35" s="614"/>
      <c r="BG35" s="614"/>
      <c r="BH35" s="614"/>
      <c r="BI35" s="614"/>
      <c r="BJ35" s="614"/>
      <c r="BK35" s="23"/>
      <c r="BL35" s="23"/>
      <c r="BM35" s="23"/>
      <c r="BN35" s="23"/>
      <c r="BO35" s="598"/>
      <c r="BP35" s="598"/>
      <c r="BQ35" s="598"/>
      <c r="BR35" s="598"/>
      <c r="BS35" s="598"/>
      <c r="BT35" s="598"/>
      <c r="BU35" s="598"/>
      <c r="BV35" s="598"/>
      <c r="BW35" s="598"/>
      <c r="BX35" s="598"/>
      <c r="BY35" s="598"/>
      <c r="BZ35" s="598"/>
      <c r="CA35" s="598"/>
      <c r="CB35" s="598"/>
      <c r="CC35" s="598"/>
      <c r="CD35" s="598"/>
      <c r="CE35" s="23"/>
      <c r="CF35" s="23"/>
      <c r="CG35" s="23"/>
      <c r="CH35" s="23"/>
      <c r="CI35" s="598" t="str">
        <f>ПОДПИСИ!E15</f>
        <v>С.В. Шлёнский</v>
      </c>
      <c r="CJ35" s="598"/>
      <c r="CK35" s="598"/>
      <c r="CL35" s="598"/>
      <c r="CM35" s="598"/>
      <c r="CN35" s="598"/>
      <c r="CO35" s="598"/>
      <c r="CP35" s="598"/>
      <c r="CQ35" s="598"/>
      <c r="CR35" s="598"/>
      <c r="CS35" s="598"/>
      <c r="CT35" s="598"/>
      <c r="CU35" s="598"/>
      <c r="CV35" s="598"/>
      <c r="CW35" s="598"/>
      <c r="CX35" s="598"/>
      <c r="CY35" s="598"/>
      <c r="CZ35" s="598"/>
      <c r="DA35" s="598"/>
      <c r="DB35" s="598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578" t="s">
        <v>48</v>
      </c>
      <c r="AG36" s="578"/>
      <c r="AH36" s="578"/>
      <c r="AI36" s="578"/>
      <c r="AJ36" s="578"/>
      <c r="AK36" s="578"/>
      <c r="AL36" s="578"/>
      <c r="AM36" s="578"/>
      <c r="AN36" s="578"/>
      <c r="AO36" s="578"/>
      <c r="AP36" s="578"/>
      <c r="AQ36" s="578"/>
      <c r="AR36" s="578"/>
      <c r="AS36" s="578"/>
      <c r="AT36" s="578"/>
      <c r="AU36" s="578"/>
      <c r="AV36" s="578"/>
      <c r="AW36" s="578"/>
      <c r="AX36" s="578"/>
      <c r="AY36" s="578"/>
      <c r="AZ36" s="578"/>
      <c r="BA36" s="578"/>
      <c r="BB36" s="578"/>
      <c r="BC36" s="578"/>
      <c r="BD36" s="578"/>
      <c r="BE36" s="578"/>
      <c r="BF36" s="578"/>
      <c r="BG36" s="578"/>
      <c r="BH36" s="578"/>
      <c r="BI36" s="578"/>
      <c r="BJ36" s="578"/>
      <c r="BK36" s="21"/>
      <c r="BL36" s="21"/>
      <c r="BM36" s="21"/>
      <c r="BN36" s="21"/>
      <c r="BO36" s="578" t="s">
        <v>49</v>
      </c>
      <c r="BP36" s="578"/>
      <c r="BQ36" s="578"/>
      <c r="BR36" s="578"/>
      <c r="BS36" s="578"/>
      <c r="BT36" s="578"/>
      <c r="BU36" s="578"/>
      <c r="BV36" s="578"/>
      <c r="BW36" s="578"/>
      <c r="BX36" s="578"/>
      <c r="BY36" s="578"/>
      <c r="BZ36" s="578"/>
      <c r="CA36" s="578"/>
      <c r="CB36" s="578"/>
      <c r="CC36" s="578"/>
      <c r="CD36" s="578"/>
      <c r="CE36" s="21"/>
      <c r="CF36" s="21"/>
      <c r="CG36" s="21"/>
      <c r="CH36" s="21"/>
      <c r="CI36" s="612" t="s">
        <v>50</v>
      </c>
      <c r="CJ36" s="612"/>
      <c r="CK36" s="612"/>
      <c r="CL36" s="612"/>
      <c r="CM36" s="612"/>
      <c r="CN36" s="612"/>
      <c r="CO36" s="612"/>
      <c r="CP36" s="612"/>
      <c r="CQ36" s="612"/>
      <c r="CR36" s="612"/>
      <c r="CS36" s="612"/>
      <c r="CT36" s="612"/>
      <c r="CU36" s="612"/>
      <c r="CV36" s="612"/>
      <c r="CW36" s="612"/>
      <c r="CX36" s="612"/>
      <c r="CY36" s="612"/>
      <c r="CZ36" s="612"/>
      <c r="DA36" s="612"/>
      <c r="DB36" s="612"/>
    </row>
    <row r="37" spans="1:112" ht="13.95" customHeight="1" x14ac:dyDescent="0.25">
      <c r="DH37" s="155"/>
    </row>
    <row r="38" spans="1:112" ht="42.6" customHeight="1" x14ac:dyDescent="0.25">
      <c r="A38" s="625" t="s">
        <v>711</v>
      </c>
      <c r="B38" s="625"/>
      <c r="C38" s="625"/>
      <c r="D38" s="625"/>
      <c r="E38" s="625"/>
      <c r="F38" s="625"/>
      <c r="G38" s="625"/>
      <c r="H38" s="625"/>
      <c r="I38" s="625"/>
      <c r="J38" s="625"/>
      <c r="K38" s="625"/>
      <c r="L38" s="625"/>
      <c r="M38" s="625"/>
      <c r="N38" s="625"/>
      <c r="O38" s="625"/>
      <c r="P38" s="625"/>
      <c r="Q38" s="625"/>
      <c r="R38" s="625"/>
      <c r="S38" s="625"/>
      <c r="T38" s="625"/>
      <c r="U38" s="625"/>
      <c r="V38" s="625"/>
      <c r="W38" s="625"/>
      <c r="X38" s="625"/>
      <c r="Y38" s="625"/>
      <c r="Z38" s="625"/>
      <c r="AA38" s="625"/>
      <c r="AF38" s="614" t="str">
        <f>IF(ПОДПИСИ!B12=0," ",ПОДПИСИ!B12)</f>
        <v>Начальник участка ООО «Электромонтаж-110»</v>
      </c>
      <c r="AG38" s="614"/>
      <c r="AH38" s="614"/>
      <c r="AI38" s="614"/>
      <c r="AJ38" s="614"/>
      <c r="AK38" s="614"/>
      <c r="AL38" s="614"/>
      <c r="AM38" s="614"/>
      <c r="AN38" s="614"/>
      <c r="AO38" s="614"/>
      <c r="AP38" s="614"/>
      <c r="AQ38" s="614"/>
      <c r="AR38" s="614"/>
      <c r="AS38" s="614"/>
      <c r="AT38" s="614"/>
      <c r="AU38" s="614"/>
      <c r="AV38" s="614"/>
      <c r="AW38" s="614"/>
      <c r="AX38" s="614"/>
      <c r="AY38" s="614"/>
      <c r="AZ38" s="614"/>
      <c r="BA38" s="614"/>
      <c r="BB38" s="614"/>
      <c r="BC38" s="614"/>
      <c r="BD38" s="614"/>
      <c r="BE38" s="614"/>
      <c r="BF38" s="614"/>
      <c r="BG38" s="614"/>
      <c r="BH38" s="614"/>
      <c r="BI38" s="614"/>
      <c r="BJ38" s="614"/>
      <c r="BK38" s="23"/>
      <c r="BL38" s="23"/>
      <c r="BM38" s="23"/>
      <c r="BN38" s="23"/>
      <c r="BO38" s="598"/>
      <c r="BP38" s="598"/>
      <c r="BQ38" s="598"/>
      <c r="BR38" s="598"/>
      <c r="BS38" s="598"/>
      <c r="BT38" s="598"/>
      <c r="BU38" s="598"/>
      <c r="BV38" s="598"/>
      <c r="BW38" s="598"/>
      <c r="BX38" s="598"/>
      <c r="BY38" s="598"/>
      <c r="BZ38" s="598"/>
      <c r="CA38" s="598"/>
      <c r="CB38" s="598"/>
      <c r="CC38" s="598"/>
      <c r="CD38" s="598"/>
      <c r="CE38" s="23"/>
      <c r="CF38" s="23"/>
      <c r="CG38" s="23"/>
      <c r="CH38" s="23"/>
      <c r="CI38" s="598" t="str">
        <f>IF(ПОДПИСИ!E12=0," ",ПОДПИСИ!E12)</f>
        <v>А.В. Курбатов</v>
      </c>
      <c r="CJ38" s="598"/>
      <c r="CK38" s="598"/>
      <c r="CL38" s="598"/>
      <c r="CM38" s="598"/>
      <c r="CN38" s="598"/>
      <c r="CO38" s="598"/>
      <c r="CP38" s="598"/>
      <c r="CQ38" s="598"/>
      <c r="CR38" s="598"/>
      <c r="CS38" s="598"/>
      <c r="CT38" s="598"/>
      <c r="CU38" s="598"/>
      <c r="CV38" s="598"/>
      <c r="CW38" s="598"/>
      <c r="CX38" s="598"/>
      <c r="CY38" s="598"/>
      <c r="CZ38" s="598"/>
      <c r="DA38" s="598"/>
      <c r="DB38" s="598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578" t="s">
        <v>48</v>
      </c>
      <c r="AG39" s="578"/>
      <c r="AH39" s="578"/>
      <c r="AI39" s="578"/>
      <c r="AJ39" s="578"/>
      <c r="AK39" s="578"/>
      <c r="AL39" s="578"/>
      <c r="AM39" s="578"/>
      <c r="AN39" s="578"/>
      <c r="AO39" s="578"/>
      <c r="AP39" s="578"/>
      <c r="AQ39" s="578"/>
      <c r="AR39" s="578"/>
      <c r="AS39" s="578"/>
      <c r="AT39" s="578"/>
      <c r="AU39" s="578"/>
      <c r="AV39" s="578"/>
      <c r="AW39" s="578"/>
      <c r="AX39" s="578"/>
      <c r="AY39" s="578"/>
      <c r="AZ39" s="578"/>
      <c r="BA39" s="578"/>
      <c r="BB39" s="578"/>
      <c r="BC39" s="578"/>
      <c r="BD39" s="578"/>
      <c r="BE39" s="578"/>
      <c r="BF39" s="578"/>
      <c r="BG39" s="578"/>
      <c r="BH39" s="578"/>
      <c r="BI39" s="578"/>
      <c r="BJ39" s="578"/>
      <c r="BK39" s="21"/>
      <c r="BL39" s="21"/>
      <c r="BM39" s="21"/>
      <c r="BN39" s="21"/>
      <c r="BO39" s="578" t="s">
        <v>49</v>
      </c>
      <c r="BP39" s="578"/>
      <c r="BQ39" s="578"/>
      <c r="BR39" s="578"/>
      <c r="BS39" s="578"/>
      <c r="BT39" s="578"/>
      <c r="BU39" s="578"/>
      <c r="BV39" s="578"/>
      <c r="BW39" s="578"/>
      <c r="BX39" s="578"/>
      <c r="BY39" s="578"/>
      <c r="BZ39" s="578"/>
      <c r="CA39" s="578"/>
      <c r="CB39" s="578"/>
      <c r="CC39" s="578"/>
      <c r="CD39" s="578"/>
      <c r="CE39" s="21"/>
      <c r="CF39" s="21"/>
      <c r="CG39" s="21"/>
      <c r="CH39" s="21"/>
      <c r="CI39" s="612" t="s">
        <v>50</v>
      </c>
      <c r="CJ39" s="612"/>
      <c r="CK39" s="612"/>
      <c r="CL39" s="612"/>
      <c r="CM39" s="612"/>
      <c r="CN39" s="612"/>
      <c r="CO39" s="612"/>
      <c r="CP39" s="612"/>
      <c r="CQ39" s="612"/>
      <c r="CR39" s="612"/>
      <c r="CS39" s="612"/>
      <c r="CT39" s="612"/>
      <c r="CU39" s="612"/>
      <c r="CV39" s="612"/>
      <c r="CW39" s="612"/>
      <c r="CX39" s="612"/>
      <c r="CY39" s="612"/>
      <c r="CZ39" s="612"/>
      <c r="DA39" s="612"/>
      <c r="DB39" s="612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  <pageSetUpPr fitToPage="1"/>
  </sheetPr>
  <dimension ref="A1:BI85"/>
  <sheetViews>
    <sheetView tabSelected="1" view="pageBreakPreview" zoomScaleNormal="85" zoomScaleSheetLayoutView="100" workbookViewId="0">
      <pane ySplit="2" topLeftCell="A10" activePane="bottomLeft" state="frozen"/>
      <selection activeCell="A41" sqref="A41:DB41"/>
      <selection pane="bottomLeft" activeCell="A41" sqref="A41:DB41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5" width="15.6640625" style="19" customWidth="1"/>
    <col min="16" max="16" width="9.109375" style="19"/>
    <col min="17" max="17" width="56" style="158" customWidth="1"/>
    <col min="18" max="16384" width="9.109375" style="19"/>
  </cols>
  <sheetData>
    <row r="1" spans="1:61" outlineLevel="1" x14ac:dyDescent="0.3">
      <c r="A1" s="613"/>
      <c r="B1" s="613"/>
      <c r="C1" s="613"/>
      <c r="J1" s="20" t="s">
        <v>58</v>
      </c>
      <c r="K1" s="672">
        <v>0</v>
      </c>
      <c r="L1" s="672"/>
      <c r="M1"/>
      <c r="N1"/>
      <c r="O1"/>
      <c r="Q1" s="155"/>
    </row>
    <row r="2" spans="1:61" outlineLevel="1" x14ac:dyDescent="0.3">
      <c r="A2" s="613"/>
      <c r="B2" s="613"/>
      <c r="C2" s="613"/>
      <c r="J2" s="58" t="s">
        <v>35</v>
      </c>
      <c r="K2" s="673">
        <v>0</v>
      </c>
      <c r="L2" s="673"/>
      <c r="M2" s="675"/>
      <c r="N2" s="675"/>
      <c r="O2"/>
      <c r="Q2" s="144"/>
    </row>
    <row r="3" spans="1:61" ht="13.8" outlineLevel="1" x14ac:dyDescent="0.25">
      <c r="A3" s="613"/>
      <c r="B3" s="613"/>
      <c r="C3" s="613"/>
      <c r="J3" s="58" t="s">
        <v>56</v>
      </c>
      <c r="Q3" s="156"/>
    </row>
    <row r="4" spans="1:61" ht="13.8" outlineLevel="1" x14ac:dyDescent="0.25">
      <c r="A4" s="613"/>
      <c r="B4" s="613"/>
      <c r="C4" s="613"/>
      <c r="I4" s="626">
        <f>ФОРМА!B13</f>
        <v>45576</v>
      </c>
      <c r="J4" s="674"/>
      <c r="Q4" s="144"/>
    </row>
    <row r="5" spans="1:61" ht="15.75" customHeight="1" outlineLevel="1" x14ac:dyDescent="0.25">
      <c r="A5" s="613"/>
      <c r="B5" s="613"/>
      <c r="C5" s="613"/>
      <c r="D5" s="23"/>
      <c r="E5" s="598" t="s">
        <v>74</v>
      </c>
      <c r="F5" s="598"/>
      <c r="G5" s="598"/>
      <c r="H5" s="598"/>
      <c r="I5" s="598"/>
      <c r="J5" s="598"/>
      <c r="Q5" s="156"/>
    </row>
    <row r="6" spans="1:61" s="50" customFormat="1" ht="15" customHeight="1" outlineLevel="1" x14ac:dyDescent="0.25">
      <c r="A6" s="612"/>
      <c r="B6" s="612"/>
      <c r="C6" s="612"/>
      <c r="D6" s="21"/>
      <c r="E6" s="578" t="s">
        <v>0</v>
      </c>
      <c r="F6" s="578"/>
      <c r="G6" s="578"/>
      <c r="H6" s="578"/>
      <c r="I6" s="578"/>
      <c r="J6" s="578"/>
      <c r="Q6" s="144"/>
    </row>
    <row r="7" spans="1:61" ht="13.8" outlineLevel="1" x14ac:dyDescent="0.25">
      <c r="A7" s="598" t="str">
        <f>ФОРМА!B4</f>
        <v>ООО «Электромонтаж-110»</v>
      </c>
      <c r="B7" s="598"/>
      <c r="C7" s="598"/>
      <c r="D7" s="23"/>
      <c r="E7" s="614" t="str">
        <f>ФОРМА!B2</f>
        <v>ПАО "Россети Ленэнерго"</v>
      </c>
      <c r="F7" s="614"/>
      <c r="G7" s="614"/>
      <c r="H7" s="614"/>
      <c r="I7" s="614"/>
      <c r="J7" s="614"/>
      <c r="Q7" s="156" t="str">
        <f>E7</f>
        <v>ПАО "Россети Ленэнерго"</v>
      </c>
    </row>
    <row r="8" spans="1:61" ht="15" customHeight="1" outlineLevel="1" x14ac:dyDescent="0.25">
      <c r="A8" s="578" t="s">
        <v>44</v>
      </c>
      <c r="B8" s="578"/>
      <c r="C8" s="578"/>
      <c r="D8" s="21"/>
      <c r="E8" s="578" t="s">
        <v>2</v>
      </c>
      <c r="F8" s="578"/>
      <c r="G8" s="578"/>
      <c r="H8" s="578"/>
      <c r="I8" s="578"/>
      <c r="J8" s="578"/>
      <c r="Q8" s="154"/>
    </row>
    <row r="9" spans="1:61" ht="120" customHeight="1" outlineLevel="1" x14ac:dyDescent="0.25">
      <c r="A9" s="598"/>
      <c r="B9" s="598"/>
      <c r="C9" s="598"/>
      <c r="D9" s="23"/>
      <c r="E9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F9" s="614"/>
      <c r="G9" s="614"/>
      <c r="H9" s="614"/>
      <c r="I9" s="614"/>
      <c r="J9" s="614"/>
      <c r="Q9" s="157" t="str">
        <f>E9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I9" s="19" t="s">
        <v>64</v>
      </c>
    </row>
    <row r="10" spans="1:61" outlineLevel="1" x14ac:dyDescent="0.3">
      <c r="A10" s="578" t="s">
        <v>45</v>
      </c>
      <c r="B10" s="578"/>
      <c r="C10" s="578"/>
      <c r="D10" s="21"/>
      <c r="E10" s="612" t="s">
        <v>38</v>
      </c>
      <c r="F10" s="612"/>
      <c r="G10" s="612"/>
      <c r="H10" s="612"/>
      <c r="I10" s="612"/>
      <c r="J10" s="612"/>
    </row>
    <row r="11" spans="1:61" ht="13.8" outlineLevel="1" x14ac:dyDescent="0.25">
      <c r="A11" s="598"/>
      <c r="B11" s="598"/>
      <c r="C11" s="598"/>
      <c r="D11" s="23"/>
      <c r="E11" s="577">
        <f>ФОРМА!B13</f>
        <v>45576</v>
      </c>
      <c r="F11" s="598"/>
      <c r="G11" s="598"/>
      <c r="H11" s="598"/>
      <c r="I11" s="598"/>
      <c r="J11" s="598"/>
      <c r="Q11" s="155"/>
    </row>
    <row r="12" spans="1:61" ht="14.4" customHeight="1" outlineLevel="1" x14ac:dyDescent="0.3">
      <c r="A12" s="578" t="s">
        <v>1</v>
      </c>
      <c r="B12" s="578"/>
      <c r="C12" s="578"/>
      <c r="D12" s="21"/>
      <c r="E12" s="578" t="s">
        <v>3</v>
      </c>
      <c r="F12" s="578"/>
      <c r="G12" s="578"/>
      <c r="H12" s="578"/>
      <c r="I12" s="578"/>
      <c r="J12" s="578"/>
    </row>
    <row r="13" spans="1:61" ht="31.2" customHeight="1" x14ac:dyDescent="0.3">
      <c r="A13" s="633" t="s">
        <v>506</v>
      </c>
      <c r="B13" s="634"/>
      <c r="C13" s="634"/>
      <c r="D13" s="634"/>
      <c r="E13" s="634"/>
      <c r="F13" s="634"/>
      <c r="G13" s="634"/>
      <c r="H13" s="634"/>
      <c r="I13" s="634"/>
      <c r="J13" s="634"/>
    </row>
    <row r="14" spans="1:61" ht="45" customHeight="1" x14ac:dyDescent="0.3">
      <c r="A14" s="59" t="s">
        <v>19</v>
      </c>
      <c r="B14" s="259" t="s">
        <v>91</v>
      </c>
      <c r="C14" s="621" t="s">
        <v>36</v>
      </c>
      <c r="D14" s="621"/>
      <c r="E14" s="621"/>
      <c r="F14" s="667" t="s">
        <v>96</v>
      </c>
      <c r="G14" s="668"/>
      <c r="H14" s="621" t="s">
        <v>59</v>
      </c>
      <c r="I14" s="621"/>
      <c r="J14" s="272" t="s">
        <v>27</v>
      </c>
    </row>
    <row r="15" spans="1:61" x14ac:dyDescent="0.3">
      <c r="A15" s="669" t="s">
        <v>1177</v>
      </c>
      <c r="B15" s="670"/>
      <c r="C15" s="670"/>
      <c r="D15" s="670"/>
      <c r="E15" s="670"/>
      <c r="F15" s="670"/>
      <c r="G15" s="670"/>
      <c r="H15" s="670"/>
      <c r="I15" s="670"/>
      <c r="J15" s="671"/>
    </row>
    <row r="16" spans="1:61" ht="41.4" x14ac:dyDescent="0.3">
      <c r="A16" s="275" t="s">
        <v>99</v>
      </c>
      <c r="B16" s="274" t="s">
        <v>1179</v>
      </c>
      <c r="C16" s="662" t="s">
        <v>1263</v>
      </c>
      <c r="D16" s="664" t="s">
        <v>868</v>
      </c>
      <c r="E16" s="663" t="s">
        <v>868</v>
      </c>
      <c r="F16" s="662" t="s">
        <v>1264</v>
      </c>
      <c r="G16" s="663"/>
      <c r="H16" s="662" t="s">
        <v>1178</v>
      </c>
      <c r="I16" s="663">
        <f>1</f>
        <v>1</v>
      </c>
      <c r="J16" s="110"/>
    </row>
    <row r="17" spans="1:20" ht="28.8" customHeight="1" x14ac:dyDescent="0.3">
      <c r="A17" s="275" t="s">
        <v>103</v>
      </c>
      <c r="B17" s="274" t="s">
        <v>1180</v>
      </c>
      <c r="C17" s="662" t="s">
        <v>1303</v>
      </c>
      <c r="D17" s="664" t="s">
        <v>868</v>
      </c>
      <c r="E17" s="663" t="s">
        <v>868</v>
      </c>
      <c r="F17" s="662" t="s">
        <v>1304</v>
      </c>
      <c r="G17" s="663"/>
      <c r="H17" s="662" t="s">
        <v>634</v>
      </c>
      <c r="I17" s="663">
        <f>1</f>
        <v>1</v>
      </c>
      <c r="J17" s="110"/>
    </row>
    <row r="18" spans="1:20" ht="22.8" x14ac:dyDescent="0.3">
      <c r="A18" s="275" t="s">
        <v>455</v>
      </c>
      <c r="B18" s="274" t="s">
        <v>1268</v>
      </c>
      <c r="C18" s="662" t="s">
        <v>1269</v>
      </c>
      <c r="D18" s="664"/>
      <c r="E18" s="663"/>
      <c r="F18" s="662" t="s">
        <v>337</v>
      </c>
      <c r="G18" s="663"/>
      <c r="H18" s="662" t="s">
        <v>1267</v>
      </c>
      <c r="I18" s="663"/>
      <c r="J18" s="410"/>
    </row>
    <row r="19" spans="1:20" ht="22.8" x14ac:dyDescent="0.3">
      <c r="A19" s="275" t="s">
        <v>614</v>
      </c>
      <c r="B19" s="274" t="s">
        <v>1270</v>
      </c>
      <c r="C19" s="662" t="s">
        <v>1271</v>
      </c>
      <c r="D19" s="664"/>
      <c r="E19" s="663"/>
      <c r="F19" s="662"/>
      <c r="G19" s="663"/>
      <c r="H19" s="662" t="s">
        <v>634</v>
      </c>
      <c r="I19" s="663"/>
      <c r="J19" s="410"/>
    </row>
    <row r="20" spans="1:20" ht="22.8" x14ac:dyDescent="0.3">
      <c r="A20" s="275" t="s">
        <v>615</v>
      </c>
      <c r="B20" s="274" t="s">
        <v>1272</v>
      </c>
      <c r="C20" s="662" t="s">
        <v>1273</v>
      </c>
      <c r="D20" s="664"/>
      <c r="E20" s="663"/>
      <c r="F20" s="665" t="s">
        <v>1274</v>
      </c>
      <c r="G20" s="666"/>
      <c r="H20" s="662" t="s">
        <v>634</v>
      </c>
      <c r="I20" s="663"/>
      <c r="J20" s="410"/>
    </row>
    <row r="21" spans="1:20" ht="42.6" customHeight="1" x14ac:dyDescent="0.3">
      <c r="A21" s="275" t="s">
        <v>1184</v>
      </c>
      <c r="B21" s="274" t="s">
        <v>1275</v>
      </c>
      <c r="C21" s="662" t="s">
        <v>1276</v>
      </c>
      <c r="D21" s="664"/>
      <c r="E21" s="663"/>
      <c r="F21" s="662" t="s">
        <v>1277</v>
      </c>
      <c r="G21" s="663"/>
      <c r="H21" s="662" t="s">
        <v>631</v>
      </c>
      <c r="I21" s="663"/>
      <c r="J21" s="410"/>
    </row>
    <row r="22" spans="1:20" ht="22.8" x14ac:dyDescent="0.3">
      <c r="A22" s="275" t="s">
        <v>1265</v>
      </c>
      <c r="B22" s="274" t="s">
        <v>1268</v>
      </c>
      <c r="C22" s="662" t="s">
        <v>1279</v>
      </c>
      <c r="D22" s="664"/>
      <c r="E22" s="663"/>
      <c r="F22" s="662" t="s">
        <v>1278</v>
      </c>
      <c r="G22" s="663"/>
      <c r="H22" s="662" t="s">
        <v>634</v>
      </c>
      <c r="I22" s="663"/>
      <c r="J22" s="410"/>
    </row>
    <row r="23" spans="1:20" ht="84" customHeight="1" x14ac:dyDescent="0.3">
      <c r="A23" s="275" t="s">
        <v>1266</v>
      </c>
      <c r="B23" s="274" t="s">
        <v>1280</v>
      </c>
      <c r="C23" s="662" t="s">
        <v>1281</v>
      </c>
      <c r="D23" s="664"/>
      <c r="E23" s="663"/>
      <c r="F23" s="662" t="s">
        <v>1282</v>
      </c>
      <c r="G23" s="663"/>
      <c r="H23" s="662" t="s">
        <v>1226</v>
      </c>
      <c r="I23" s="663"/>
      <c r="J23" s="410"/>
    </row>
    <row r="24" spans="1:20" s="244" customFormat="1" ht="69.900000000000006" customHeight="1" outlineLevel="1" x14ac:dyDescent="0.3">
      <c r="A24" s="608" t="s">
        <v>743</v>
      </c>
      <c r="B24" s="608"/>
      <c r="C24" s="224"/>
      <c r="D24" s="614" t="str">
        <f>ПОДПИСИ!B5</f>
        <v>Старший мастер Всеволожского РЭС филиала ПАО "Россети Ленэнерго" "СЭС" по ТП</v>
      </c>
      <c r="E24" s="614"/>
      <c r="F24" s="614"/>
      <c r="G24" s="19"/>
      <c r="H24" s="54"/>
      <c r="I24" s="23"/>
      <c r="J24" s="48" t="str">
        <f>ПОДПИСИ!E5</f>
        <v>В.М. Проценко</v>
      </c>
      <c r="Q24" s="245"/>
    </row>
    <row r="25" spans="1:20" s="244" customFormat="1" ht="9" customHeight="1" outlineLevel="1" x14ac:dyDescent="0.3">
      <c r="A25" s="224"/>
      <c r="B25" s="224"/>
      <c r="C25" s="224"/>
      <c r="D25" s="600" t="s">
        <v>48</v>
      </c>
      <c r="E25" s="600"/>
      <c r="F25" s="600"/>
      <c r="G25" s="224"/>
      <c r="H25" s="242" t="s">
        <v>49</v>
      </c>
      <c r="I25" s="226"/>
      <c r="J25" s="242" t="s">
        <v>50</v>
      </c>
      <c r="Q25" s="245"/>
    </row>
    <row r="26" spans="1:20" s="244" customFormat="1" ht="60" hidden="1" customHeight="1" outlineLevel="1" x14ac:dyDescent="0.3">
      <c r="A26" s="608" t="s">
        <v>743</v>
      </c>
      <c r="B26" s="608"/>
      <c r="C26" s="224"/>
      <c r="D26" s="614" t="str">
        <f>ПОДПИСИ!B6</f>
        <v>Мастер Всеволожского РЭС филиала ПАО "Россети Ленэнерго" "СЭС" по ВЛ</v>
      </c>
      <c r="E26" s="614"/>
      <c r="F26" s="614"/>
      <c r="G26" s="19"/>
      <c r="H26" s="54"/>
      <c r="I26" s="23"/>
      <c r="J26" s="48" t="str">
        <f>ПОДПИСИ!E6</f>
        <v xml:space="preserve">А.В. Шенягин </v>
      </c>
      <c r="Q26" s="245"/>
    </row>
    <row r="27" spans="1:20" s="244" customFormat="1" ht="15" hidden="1" customHeight="1" outlineLevel="1" x14ac:dyDescent="0.3">
      <c r="A27" s="224"/>
      <c r="B27" s="224"/>
      <c r="C27" s="224"/>
      <c r="D27" s="600" t="s">
        <v>48</v>
      </c>
      <c r="E27" s="600"/>
      <c r="F27" s="600"/>
      <c r="G27" s="224"/>
      <c r="H27" s="242" t="s">
        <v>49</v>
      </c>
      <c r="I27" s="226"/>
      <c r="J27" s="242" t="s">
        <v>50</v>
      </c>
      <c r="Q27" s="245"/>
    </row>
    <row r="28" spans="1:20" s="244" customFormat="1" ht="65.25" hidden="1" customHeight="1" x14ac:dyDescent="0.3">
      <c r="A28" s="608" t="s">
        <v>743</v>
      </c>
      <c r="B28" s="608"/>
      <c r="C28" s="224"/>
      <c r="D28" s="614" t="str">
        <f>ПОДПИСИ!B7</f>
        <v>Мастер Всеволожского РЭС филиала ПАО "Россети Ленэнерго" "СЭС" по КЛ</v>
      </c>
      <c r="E28" s="614"/>
      <c r="F28" s="614"/>
      <c r="G28" s="19"/>
      <c r="H28" s="54"/>
      <c r="I28" s="23"/>
      <c r="J28" s="48" t="str">
        <f>ПОДПИСИ!E7</f>
        <v xml:space="preserve"> Ю.А. Соколов</v>
      </c>
      <c r="Q28" s="245"/>
    </row>
    <row r="29" spans="1:20" s="244" customFormat="1" ht="15" hidden="1" customHeight="1" x14ac:dyDescent="0.3">
      <c r="A29" s="224"/>
      <c r="B29" s="224"/>
      <c r="C29" s="224"/>
      <c r="D29" s="600" t="s">
        <v>48</v>
      </c>
      <c r="E29" s="600"/>
      <c r="F29" s="600"/>
      <c r="G29" s="224"/>
      <c r="H29" s="242" t="s">
        <v>49</v>
      </c>
      <c r="I29" s="226"/>
      <c r="J29" s="242" t="s">
        <v>50</v>
      </c>
      <c r="Q29" s="245"/>
    </row>
    <row r="30" spans="1:20" s="244" customFormat="1" ht="69.599999999999994" customHeight="1" x14ac:dyDescent="0.3">
      <c r="A30" s="608" t="s">
        <v>722</v>
      </c>
      <c r="B30" s="608"/>
      <c r="C30" s="19"/>
      <c r="D30" s="614" t="str">
        <f>ПОДПИСИ!B15</f>
        <v>Заместитель генерального директора по капитальному  строительству ООО «Электромонтаж-110»</v>
      </c>
      <c r="E30" s="614"/>
      <c r="F30" s="614"/>
      <c r="G30" s="19"/>
      <c r="H30" s="54"/>
      <c r="I30" s="23"/>
      <c r="J30" s="48" t="str">
        <f>ПОДПИСИ!E15</f>
        <v>С.В. Шлёнский</v>
      </c>
      <c r="Q30" s="245"/>
    </row>
    <row r="31" spans="1:20" ht="15" customHeight="1" x14ac:dyDescent="0.3">
      <c r="D31" s="578" t="s">
        <v>48</v>
      </c>
      <c r="E31" s="578"/>
      <c r="F31" s="578"/>
      <c r="H31" s="46" t="s">
        <v>49</v>
      </c>
      <c r="I31" s="21"/>
      <c r="J31" s="46" t="s">
        <v>50</v>
      </c>
      <c r="O31" s="21"/>
      <c r="R31" s="21"/>
      <c r="S31" s="21"/>
      <c r="T31" s="21"/>
    </row>
    <row r="32" spans="1:20" ht="38.4" customHeight="1" x14ac:dyDescent="0.3">
      <c r="A32" s="608" t="s">
        <v>720</v>
      </c>
      <c r="B32" s="609"/>
      <c r="D32" s="614" t="str">
        <f>ПОДПИСИ!B12</f>
        <v>Начальник участка ООО «Электромонтаж-110»</v>
      </c>
      <c r="E32" s="614"/>
      <c r="F32" s="614"/>
      <c r="H32" s="54"/>
      <c r="I32" s="23"/>
      <c r="J32" s="48" t="str">
        <f>ПОДПИСИ!E12</f>
        <v>А.В. Курбатов</v>
      </c>
    </row>
    <row r="33" spans="1:20" ht="15" customHeight="1" x14ac:dyDescent="0.3">
      <c r="A33" s="224"/>
      <c r="B33" s="224"/>
      <c r="C33" s="224"/>
      <c r="D33" s="600" t="s">
        <v>48</v>
      </c>
      <c r="E33" s="600"/>
      <c r="F33" s="600"/>
      <c r="G33" s="224"/>
      <c r="H33" s="242" t="s">
        <v>49</v>
      </c>
      <c r="I33" s="226"/>
      <c r="J33" s="242" t="s">
        <v>50</v>
      </c>
      <c r="O33" s="21"/>
      <c r="R33" s="21"/>
      <c r="S33" s="21"/>
      <c r="T33" s="21"/>
    </row>
    <row r="34" spans="1:20" s="224" customFormat="1" ht="9.6" x14ac:dyDescent="0.2">
      <c r="D34" s="231"/>
      <c r="E34" s="231"/>
      <c r="F34" s="231"/>
      <c r="H34" s="231"/>
      <c r="I34" s="226"/>
      <c r="J34" s="231"/>
      <c r="O34" s="226"/>
      <c r="Q34" s="243"/>
      <c r="R34" s="226"/>
      <c r="S34" s="226"/>
      <c r="T34" s="226"/>
    </row>
    <row r="35" spans="1:20" s="224" customFormat="1" ht="13.8" x14ac:dyDescent="0.25">
      <c r="A35" s="608" t="s">
        <v>538</v>
      </c>
      <c r="B35" s="608"/>
      <c r="C35" s="19"/>
      <c r="D35" s="614" t="e">
        <f>IF(ПОДПИСИ!#REF!=0," ",ПОДПИСИ!#REF!)</f>
        <v>#REF!</v>
      </c>
      <c r="E35" s="614"/>
      <c r="F35" s="614"/>
      <c r="G35" s="19"/>
      <c r="H35" s="54"/>
      <c r="I35" s="23"/>
      <c r="J35" s="48" t="e">
        <f>IF(ПОДПИСИ!#REF!=0," ",ПОДПИСИ!#REF!)</f>
        <v>#REF!</v>
      </c>
      <c r="O35" s="226"/>
      <c r="Q35" s="243"/>
      <c r="R35" s="226"/>
      <c r="S35" s="226"/>
      <c r="T35" s="226"/>
    </row>
    <row r="36" spans="1:20" ht="15" customHeight="1" x14ac:dyDescent="0.25">
      <c r="A36" s="224"/>
      <c r="B36" s="224"/>
      <c r="C36" s="224"/>
      <c r="D36" s="600" t="s">
        <v>48</v>
      </c>
      <c r="E36" s="600"/>
      <c r="F36" s="600"/>
      <c r="G36" s="224"/>
      <c r="H36" s="242" t="s">
        <v>49</v>
      </c>
      <c r="I36" s="226"/>
      <c r="J36" s="242" t="s">
        <v>50</v>
      </c>
      <c r="Q36" s="155"/>
    </row>
    <row r="37" spans="1:20" s="224" customFormat="1" ht="13.8" x14ac:dyDescent="0.25">
      <c r="A37" s="676"/>
      <c r="B37" s="676"/>
      <c r="C37" s="19"/>
      <c r="D37" s="614" t="e">
        <f>IF(ПОДПИСИ!#REF!=0," ",ПОДПИСИ!#REF!)</f>
        <v>#REF!</v>
      </c>
      <c r="E37" s="614"/>
      <c r="F37" s="614"/>
      <c r="G37" s="19"/>
      <c r="H37" s="54"/>
      <c r="I37" s="23"/>
      <c r="J37" s="48" t="e">
        <f>IF(ПОДПИСИ!#REF!=0," ",ПОДПИСИ!#REF!)</f>
        <v>#REF!</v>
      </c>
      <c r="Q37" s="243"/>
    </row>
    <row r="38" spans="1:20" ht="13.8" x14ac:dyDescent="0.25">
      <c r="A38" s="224"/>
      <c r="B38" s="224"/>
      <c r="C38" s="224"/>
      <c r="D38" s="600" t="s">
        <v>48</v>
      </c>
      <c r="E38" s="600"/>
      <c r="F38" s="600"/>
      <c r="G38" s="224"/>
      <c r="H38" s="242" t="s">
        <v>49</v>
      </c>
      <c r="I38" s="226"/>
      <c r="J38" s="242" t="s">
        <v>50</v>
      </c>
      <c r="Q38" s="155"/>
    </row>
    <row r="39" spans="1:20" s="224" customFormat="1" ht="13.8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Q39" s="243"/>
    </row>
    <row r="41" spans="1:20" ht="13.8" x14ac:dyDescent="0.25">
      <c r="Q41" s="159"/>
    </row>
    <row r="42" spans="1:20" ht="13.8" x14ac:dyDescent="0.25">
      <c r="Q42" s="155"/>
    </row>
    <row r="43" spans="1:20" ht="13.8" x14ac:dyDescent="0.25">
      <c r="Q43" s="155"/>
    </row>
    <row r="46" spans="1:20" ht="13.8" x14ac:dyDescent="0.25">
      <c r="Q46" s="155"/>
    </row>
    <row r="47" spans="1:20" ht="13.8" x14ac:dyDescent="0.25">
      <c r="Q47" s="155"/>
    </row>
    <row r="49" spans="17:17" ht="13.8" x14ac:dyDescent="0.25">
      <c r="Q49" s="155"/>
    </row>
    <row r="50" spans="17:17" ht="13.8" x14ac:dyDescent="0.25">
      <c r="Q50" s="155"/>
    </row>
    <row r="51" spans="17:17" ht="13.8" x14ac:dyDescent="0.25">
      <c r="Q51" s="155"/>
    </row>
    <row r="52" spans="17:17" ht="13.8" x14ac:dyDescent="0.25">
      <c r="Q52" s="155"/>
    </row>
    <row r="53" spans="17:17" ht="13.8" x14ac:dyDescent="0.25">
      <c r="Q53" s="155"/>
    </row>
    <row r="55" spans="17:17" ht="13.8" x14ac:dyDescent="0.25">
      <c r="Q55" s="155"/>
    </row>
    <row r="56" spans="17:17" ht="13.8" x14ac:dyDescent="0.25">
      <c r="Q56" s="160"/>
    </row>
    <row r="57" spans="17:17" ht="13.8" x14ac:dyDescent="0.25">
      <c r="Q57" s="155"/>
    </row>
    <row r="58" spans="17:17" ht="13.8" x14ac:dyDescent="0.25">
      <c r="Q58" s="161"/>
    </row>
    <row r="59" spans="17:17" ht="13.8" x14ac:dyDescent="0.25">
      <c r="Q59" s="155"/>
    </row>
    <row r="60" spans="17:17" x14ac:dyDescent="0.3">
      <c r="Q60" s="162"/>
    </row>
    <row r="61" spans="17:17" ht="13.8" x14ac:dyDescent="0.25">
      <c r="Q61" s="155"/>
    </row>
    <row r="62" spans="17:17" ht="13.8" x14ac:dyDescent="0.25">
      <c r="Q62" s="161"/>
    </row>
    <row r="63" spans="17:17" ht="13.8" x14ac:dyDescent="0.25">
      <c r="Q63" s="155"/>
    </row>
    <row r="64" spans="17:17" ht="13.8" x14ac:dyDescent="0.25">
      <c r="Q64" s="160"/>
    </row>
    <row r="65" spans="17:17" ht="13.8" x14ac:dyDescent="0.25">
      <c r="Q65" s="155"/>
    </row>
    <row r="66" spans="17:17" ht="13.8" x14ac:dyDescent="0.25">
      <c r="Q66" s="160"/>
    </row>
    <row r="67" spans="17:17" ht="13.8" x14ac:dyDescent="0.25">
      <c r="Q67" s="155"/>
    </row>
    <row r="69" spans="17:17" ht="13.8" x14ac:dyDescent="0.25">
      <c r="Q69" s="155"/>
    </row>
    <row r="71" spans="17:17" ht="13.8" x14ac:dyDescent="0.25">
      <c r="Q71" s="155"/>
    </row>
    <row r="72" spans="17:17" ht="13.8" x14ac:dyDescent="0.25">
      <c r="Q72" s="155"/>
    </row>
    <row r="74" spans="17:17" ht="13.8" x14ac:dyDescent="0.25">
      <c r="Q74" s="155"/>
    </row>
    <row r="75" spans="17:17" ht="13.8" x14ac:dyDescent="0.25">
      <c r="Q75" s="155"/>
    </row>
    <row r="76" spans="17:17" ht="13.8" x14ac:dyDescent="0.25">
      <c r="Q76" s="155"/>
    </row>
    <row r="77" spans="17:17" ht="13.8" x14ac:dyDescent="0.25">
      <c r="Q77" s="155"/>
    </row>
    <row r="78" spans="17:17" ht="13.8" x14ac:dyDescent="0.25">
      <c r="Q78" s="155"/>
    </row>
    <row r="79" spans="17:17" ht="13.8" x14ac:dyDescent="0.25">
      <c r="Q79" s="155"/>
    </row>
    <row r="80" spans="17:17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3" spans="17:17" ht="13.8" x14ac:dyDescent="0.25">
      <c r="Q83" s="155"/>
    </row>
    <row r="84" spans="17:17" ht="13.8" x14ac:dyDescent="0.25">
      <c r="Q84" s="155"/>
    </row>
    <row r="85" spans="17:17" ht="13.8" x14ac:dyDescent="0.25">
      <c r="Q85" s="155"/>
    </row>
  </sheetData>
  <mergeCells count="74">
    <mergeCell ref="D25:F25"/>
    <mergeCell ref="A24:B24"/>
    <mergeCell ref="C18:E18"/>
    <mergeCell ref="A37:B37"/>
    <mergeCell ref="A35:B35"/>
    <mergeCell ref="A32:B32"/>
    <mergeCell ref="A26:B26"/>
    <mergeCell ref="D26:F26"/>
    <mergeCell ref="D27:F27"/>
    <mergeCell ref="D31:F31"/>
    <mergeCell ref="D30:F30"/>
    <mergeCell ref="A30:B30"/>
    <mergeCell ref="A28:B28"/>
    <mergeCell ref="D28:F28"/>
    <mergeCell ref="D29:F29"/>
    <mergeCell ref="C22:E22"/>
    <mergeCell ref="D38:F38"/>
    <mergeCell ref="D36:F36"/>
    <mergeCell ref="D35:F35"/>
    <mergeCell ref="D33:F33"/>
    <mergeCell ref="D32:F32"/>
    <mergeCell ref="D37:F37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H14:I14"/>
    <mergeCell ref="C14:E14"/>
    <mergeCell ref="F14:G14"/>
    <mergeCell ref="A15:J15"/>
    <mergeCell ref="C16:E16"/>
    <mergeCell ref="F16:G16"/>
    <mergeCell ref="H16:I16"/>
    <mergeCell ref="C17:E17"/>
    <mergeCell ref="F17:G17"/>
    <mergeCell ref="H17:I17"/>
    <mergeCell ref="C19:E19"/>
    <mergeCell ref="F19:G19"/>
    <mergeCell ref="H19:I19"/>
    <mergeCell ref="F23:G23"/>
    <mergeCell ref="H23:I23"/>
    <mergeCell ref="F18:G18"/>
    <mergeCell ref="H18:I18"/>
    <mergeCell ref="D24:F24"/>
    <mergeCell ref="C20:E20"/>
    <mergeCell ref="F20:G20"/>
    <mergeCell ref="H20:I20"/>
    <mergeCell ref="C21:E21"/>
    <mergeCell ref="F21:G21"/>
    <mergeCell ref="H21:I21"/>
    <mergeCell ref="F22:G22"/>
    <mergeCell ref="H22:I22"/>
    <mergeCell ref="C23:E23"/>
  </mergeCells>
  <phoneticPr fontId="75" type="noConversion"/>
  <conditionalFormatting sqref="A1:A12">
    <cfRule type="cellIs" dxfId="84" priority="7" operator="equal">
      <formula>0</formula>
    </cfRule>
  </conditionalFormatting>
  <conditionalFormatting sqref="D24:D30 H26:J26 I27:J27 H28:J28 I29:J29">
    <cfRule type="cellIs" dxfId="83" priority="1" operator="equal">
      <formula>0</formula>
    </cfRule>
  </conditionalFormatting>
  <conditionalFormatting sqref="D36">
    <cfRule type="cellIs" dxfId="82" priority="8" operator="equal">
      <formula>0</formula>
    </cfRule>
  </conditionalFormatting>
  <conditionalFormatting sqref="D38">
    <cfRule type="cellIs" dxfId="81" priority="4" operator="equal">
      <formula>0</formula>
    </cfRule>
  </conditionalFormatting>
  <conditionalFormatting sqref="D5:E12 H30:J30 H32:J32 D32:D34 I33:J34 O33:O35 R33:T35">
    <cfRule type="cellIs" dxfId="80" priority="33" operator="equal">
      <formula>0</formula>
    </cfRule>
  </conditionalFormatting>
  <conditionalFormatting sqref="H24:J24 I25:J25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  <pageSetUpPr fitToPage="1"/>
  </sheetPr>
  <dimension ref="A1:BI58"/>
  <sheetViews>
    <sheetView tabSelected="1" view="pageBreakPreview" zoomScale="85" zoomScaleNormal="85" zoomScaleSheetLayoutView="85" workbookViewId="0">
      <pane ySplit="2" topLeftCell="A12" activePane="bottomLeft" state="frozen"/>
      <selection activeCell="A41" sqref="A41:DB41"/>
      <selection pane="bottomLeft" activeCell="A41" sqref="A41:DB41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613"/>
      <c r="B1" s="613"/>
      <c r="C1" s="613"/>
      <c r="J1" s="20" t="s">
        <v>58</v>
      </c>
      <c r="K1" s="672">
        <v>0</v>
      </c>
      <c r="L1" s="672"/>
      <c r="M1"/>
      <c r="N1"/>
      <c r="O1"/>
      <c r="P1" s="206" t="s">
        <v>564</v>
      </c>
      <c r="Q1" s="155"/>
    </row>
    <row r="2" spans="1:61" outlineLevel="1" x14ac:dyDescent="0.3">
      <c r="A2" s="613"/>
      <c r="B2" s="613"/>
      <c r="C2" s="613"/>
      <c r="J2" s="58" t="s">
        <v>35</v>
      </c>
      <c r="K2" s="673">
        <v>0</v>
      </c>
      <c r="L2" s="673"/>
      <c r="M2" s="675"/>
      <c r="N2" s="675"/>
      <c r="O2"/>
      <c r="Q2" s="144"/>
    </row>
    <row r="3" spans="1:61" ht="13.8" outlineLevel="1" x14ac:dyDescent="0.25">
      <c r="A3" s="613"/>
      <c r="B3" s="613"/>
      <c r="C3" s="613"/>
      <c r="J3" s="58" t="s">
        <v>56</v>
      </c>
      <c r="Q3" s="156"/>
    </row>
    <row r="4" spans="1:61" ht="13.8" outlineLevel="1" x14ac:dyDescent="0.25">
      <c r="A4" s="613"/>
      <c r="B4" s="613"/>
      <c r="C4" s="613"/>
      <c r="I4" s="626">
        <f>ФОРМА!B13</f>
        <v>45576</v>
      </c>
      <c r="J4" s="674"/>
      <c r="Q4" s="144"/>
    </row>
    <row r="5" spans="1:61" ht="15.75" customHeight="1" outlineLevel="1" x14ac:dyDescent="0.25">
      <c r="A5" s="613"/>
      <c r="B5" s="613"/>
      <c r="C5" s="613"/>
      <c r="D5" s="23"/>
      <c r="E5" s="598" t="s">
        <v>74</v>
      </c>
      <c r="F5" s="598"/>
      <c r="G5" s="598"/>
      <c r="H5" s="598"/>
      <c r="I5" s="598"/>
      <c r="J5" s="598"/>
      <c r="Q5" s="156"/>
    </row>
    <row r="6" spans="1:61" s="50" customFormat="1" ht="15" customHeight="1" outlineLevel="1" x14ac:dyDescent="0.25">
      <c r="A6" s="612"/>
      <c r="B6" s="612"/>
      <c r="C6" s="612"/>
      <c r="D6" s="21"/>
      <c r="E6" s="578" t="s">
        <v>0</v>
      </c>
      <c r="F6" s="578"/>
      <c r="G6" s="578"/>
      <c r="H6" s="578"/>
      <c r="I6" s="578"/>
      <c r="J6" s="578"/>
      <c r="Q6" s="144"/>
    </row>
    <row r="7" spans="1:61" ht="13.8" outlineLevel="1" x14ac:dyDescent="0.25">
      <c r="A7" s="598" t="str">
        <f>ФОРМА!B4</f>
        <v>ООО «Электромонтаж-110»</v>
      </c>
      <c r="B7" s="598"/>
      <c r="C7" s="598"/>
      <c r="D7" s="23"/>
      <c r="E7" s="614" t="str">
        <f>ФОРМА!B2</f>
        <v>ПАО "Россети Ленэнерго"</v>
      </c>
      <c r="F7" s="614"/>
      <c r="G7" s="614"/>
      <c r="H7" s="614"/>
      <c r="I7" s="614"/>
      <c r="J7" s="614"/>
      <c r="Q7" s="156" t="str">
        <f>E7</f>
        <v>ПАО "Россети Ленэнерго"</v>
      </c>
    </row>
    <row r="8" spans="1:61" ht="13.8" outlineLevel="1" x14ac:dyDescent="0.25">
      <c r="A8" s="578" t="s">
        <v>44</v>
      </c>
      <c r="B8" s="578"/>
      <c r="C8" s="578"/>
      <c r="D8" s="21"/>
      <c r="E8" s="578" t="s">
        <v>2</v>
      </c>
      <c r="F8" s="578"/>
      <c r="G8" s="578"/>
      <c r="H8" s="578"/>
      <c r="I8" s="578"/>
      <c r="J8" s="578"/>
      <c r="Q8" s="154"/>
    </row>
    <row r="9" spans="1:61" ht="112.2" customHeight="1" outlineLevel="1" x14ac:dyDescent="0.25">
      <c r="A9" s="598"/>
      <c r="B9" s="598"/>
      <c r="C9" s="598"/>
      <c r="D9" s="23"/>
      <c r="E9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F9" s="614"/>
      <c r="G9" s="614"/>
      <c r="H9" s="614"/>
      <c r="I9" s="614"/>
      <c r="J9" s="614"/>
      <c r="Q9" s="157" t="str">
        <f>E9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I9" s="19" t="s">
        <v>64</v>
      </c>
    </row>
    <row r="10" spans="1:61" outlineLevel="1" x14ac:dyDescent="0.3">
      <c r="A10" s="578" t="s">
        <v>45</v>
      </c>
      <c r="B10" s="578"/>
      <c r="C10" s="578"/>
      <c r="D10" s="21"/>
      <c r="E10" s="612" t="s">
        <v>38</v>
      </c>
      <c r="F10" s="612"/>
      <c r="G10" s="612"/>
      <c r="H10" s="612"/>
      <c r="I10" s="612"/>
      <c r="J10" s="612"/>
    </row>
    <row r="11" spans="1:61" ht="13.8" outlineLevel="1" x14ac:dyDescent="0.25">
      <c r="A11" s="598"/>
      <c r="B11" s="598"/>
      <c r="C11" s="598"/>
      <c r="D11" s="23"/>
      <c r="E11" s="577">
        <f>ФОРМА!B13</f>
        <v>45576</v>
      </c>
      <c r="F11" s="598"/>
      <c r="G11" s="598"/>
      <c r="H11" s="598"/>
      <c r="I11" s="598"/>
      <c r="J11" s="598"/>
      <c r="Q11" s="155"/>
    </row>
    <row r="12" spans="1:61" ht="14.4" customHeight="1" outlineLevel="1" x14ac:dyDescent="0.3">
      <c r="A12" s="578" t="s">
        <v>1</v>
      </c>
      <c r="B12" s="578"/>
      <c r="C12" s="578"/>
      <c r="D12" s="21"/>
      <c r="E12" s="578" t="s">
        <v>3</v>
      </c>
      <c r="F12" s="578"/>
      <c r="G12" s="578"/>
      <c r="H12" s="578"/>
      <c r="I12" s="578"/>
      <c r="J12" s="578"/>
    </row>
    <row r="13" spans="1:61" ht="34.5" customHeight="1" x14ac:dyDescent="0.3">
      <c r="A13" s="633" t="s">
        <v>486</v>
      </c>
      <c r="B13" s="634"/>
      <c r="C13" s="634"/>
      <c r="D13" s="634"/>
      <c r="E13" s="634"/>
      <c r="F13" s="634"/>
      <c r="G13" s="634"/>
      <c r="H13" s="634"/>
      <c r="I13" s="634"/>
      <c r="J13" s="634"/>
    </row>
    <row r="14" spans="1:61" ht="40.5" customHeight="1" x14ac:dyDescent="0.3">
      <c r="A14" s="59" t="s">
        <v>19</v>
      </c>
      <c r="B14" s="107" t="s">
        <v>91</v>
      </c>
      <c r="C14" s="621" t="s">
        <v>36</v>
      </c>
      <c r="D14" s="621"/>
      <c r="E14" s="621"/>
      <c r="F14" s="680" t="s">
        <v>96</v>
      </c>
      <c r="G14" s="680"/>
      <c r="H14" s="621" t="s">
        <v>59</v>
      </c>
      <c r="I14" s="621"/>
      <c r="J14" s="59" t="s">
        <v>27</v>
      </c>
    </row>
    <row r="15" spans="1:61" ht="16.2" hidden="1" x14ac:dyDescent="0.3">
      <c r="A15" s="679" t="s">
        <v>1177</v>
      </c>
      <c r="B15" s="679"/>
      <c r="C15" s="679"/>
      <c r="D15" s="679"/>
      <c r="E15" s="679"/>
      <c r="F15" s="679"/>
      <c r="G15" s="679"/>
      <c r="H15" s="679"/>
      <c r="I15" s="679"/>
      <c r="J15" s="679"/>
      <c r="M15" s="371"/>
      <c r="N15" s="372"/>
      <c r="O15" s="372"/>
      <c r="P15" s="372"/>
    </row>
    <row r="16" spans="1:61" ht="41.4" hidden="1" x14ac:dyDescent="0.3">
      <c r="A16" s="275" t="s">
        <v>99</v>
      </c>
      <c r="B16" s="274" t="s">
        <v>1183</v>
      </c>
      <c r="C16" s="677"/>
      <c r="D16" s="677"/>
      <c r="E16" s="677"/>
      <c r="F16" s="677"/>
      <c r="G16" s="677"/>
      <c r="H16" s="677" t="s">
        <v>478</v>
      </c>
      <c r="I16" s="677">
        <v>20</v>
      </c>
      <c r="J16" s="411"/>
      <c r="M16" s="371"/>
      <c r="N16" s="372"/>
      <c r="O16" s="372"/>
      <c r="P16" s="372"/>
    </row>
    <row r="17" spans="1:16" ht="27.6" hidden="1" x14ac:dyDescent="0.3">
      <c r="A17" s="275" t="s">
        <v>103</v>
      </c>
      <c r="B17" s="274" t="s">
        <v>1185</v>
      </c>
      <c r="C17" s="677"/>
      <c r="D17" s="677"/>
      <c r="E17" s="677"/>
      <c r="F17" s="677"/>
      <c r="G17" s="677"/>
      <c r="H17" s="677" t="s">
        <v>1190</v>
      </c>
      <c r="I17" s="677"/>
      <c r="J17" s="411"/>
      <c r="M17" s="371"/>
      <c r="N17" s="372"/>
      <c r="O17" s="372"/>
      <c r="P17" s="372"/>
    </row>
    <row r="18" spans="1:16" ht="27.6" hidden="1" x14ac:dyDescent="0.3">
      <c r="A18" s="275" t="s">
        <v>455</v>
      </c>
      <c r="B18" s="274" t="s">
        <v>1186</v>
      </c>
      <c r="C18" s="677"/>
      <c r="D18" s="677"/>
      <c r="E18" s="677"/>
      <c r="F18" s="677"/>
      <c r="G18" s="677"/>
      <c r="H18" s="677" t="s">
        <v>1191</v>
      </c>
      <c r="I18" s="677"/>
      <c r="J18" s="272"/>
      <c r="M18" s="371"/>
      <c r="N18" s="372"/>
      <c r="O18" s="372"/>
      <c r="P18" s="372"/>
    </row>
    <row r="19" spans="1:16" ht="27.6" hidden="1" x14ac:dyDescent="0.3">
      <c r="A19" s="275" t="s">
        <v>614</v>
      </c>
      <c r="B19" s="274" t="s">
        <v>1187</v>
      </c>
      <c r="C19" s="677"/>
      <c r="D19" s="677"/>
      <c r="E19" s="677"/>
      <c r="F19" s="677"/>
      <c r="G19" s="677"/>
      <c r="H19" s="677" t="s">
        <v>1192</v>
      </c>
      <c r="I19" s="677"/>
      <c r="J19" s="272"/>
      <c r="M19" s="371"/>
      <c r="N19" s="372"/>
      <c r="O19" s="372"/>
      <c r="P19" s="372"/>
    </row>
    <row r="20" spans="1:16" ht="15" hidden="1" customHeight="1" x14ac:dyDescent="0.3">
      <c r="A20" s="275" t="s">
        <v>615</v>
      </c>
      <c r="B20" s="274" t="s">
        <v>1188</v>
      </c>
      <c r="C20" s="677"/>
      <c r="D20" s="677"/>
      <c r="E20" s="677"/>
      <c r="F20" s="677"/>
      <c r="G20" s="677"/>
      <c r="H20" s="677" t="s">
        <v>1193</v>
      </c>
      <c r="I20" s="677"/>
      <c r="J20" s="552"/>
      <c r="M20" s="371"/>
      <c r="N20" s="372"/>
      <c r="O20" s="372"/>
      <c r="P20" s="372"/>
    </row>
    <row r="21" spans="1:16" ht="16.2" hidden="1" x14ac:dyDescent="0.3">
      <c r="A21" s="275" t="s">
        <v>1184</v>
      </c>
      <c r="B21" s="274" t="s">
        <v>1189</v>
      </c>
      <c r="C21" s="677"/>
      <c r="D21" s="677"/>
      <c r="E21" s="677"/>
      <c r="F21" s="677"/>
      <c r="G21" s="677"/>
      <c r="H21" s="677" t="s">
        <v>1194</v>
      </c>
      <c r="I21" s="677"/>
      <c r="J21" s="552"/>
      <c r="M21" s="371"/>
      <c r="N21" s="372"/>
      <c r="O21" s="372"/>
      <c r="P21" s="372"/>
    </row>
    <row r="22" spans="1:16" ht="16.2" x14ac:dyDescent="0.3">
      <c r="A22" s="679" t="s">
        <v>1305</v>
      </c>
      <c r="B22" s="679"/>
      <c r="C22" s="679"/>
      <c r="D22" s="679"/>
      <c r="E22" s="679"/>
      <c r="F22" s="679"/>
      <c r="G22" s="679"/>
      <c r="H22" s="679"/>
      <c r="I22" s="679"/>
      <c r="J22" s="679"/>
      <c r="M22" s="371"/>
      <c r="N22" s="372"/>
      <c r="O22" s="372"/>
      <c r="P22" s="372"/>
    </row>
    <row r="23" spans="1:16" ht="30" customHeight="1" x14ac:dyDescent="0.3">
      <c r="A23" s="275" t="s">
        <v>99</v>
      </c>
      <c r="B23" s="274" t="s">
        <v>1195</v>
      </c>
      <c r="C23" s="677"/>
      <c r="D23" s="677"/>
      <c r="E23" s="677"/>
      <c r="F23" s="677"/>
      <c r="G23" s="677"/>
      <c r="H23" s="677" t="s">
        <v>1295</v>
      </c>
      <c r="I23" s="677"/>
      <c r="J23" s="110"/>
      <c r="M23" s="371"/>
      <c r="N23" s="372"/>
      <c r="O23" s="372"/>
      <c r="P23" s="372"/>
    </row>
    <row r="24" spans="1:16" ht="30" customHeight="1" x14ac:dyDescent="0.3">
      <c r="A24" s="275" t="s">
        <v>103</v>
      </c>
      <c r="B24" s="274" t="s">
        <v>1196</v>
      </c>
      <c r="C24" s="677"/>
      <c r="D24" s="677"/>
      <c r="E24" s="677"/>
      <c r="F24" s="677"/>
      <c r="G24" s="677"/>
      <c r="H24" s="677" t="s">
        <v>1199</v>
      </c>
      <c r="I24" s="677"/>
      <c r="J24" s="546"/>
      <c r="M24" s="371"/>
      <c r="N24" s="372"/>
      <c r="O24" s="372"/>
      <c r="P24" s="372"/>
    </row>
    <row r="25" spans="1:16" ht="16.2" x14ac:dyDescent="0.3">
      <c r="A25" s="679" t="s">
        <v>1306</v>
      </c>
      <c r="B25" s="679"/>
      <c r="C25" s="679"/>
      <c r="D25" s="679"/>
      <c r="E25" s="679"/>
      <c r="F25" s="679"/>
      <c r="G25" s="679"/>
      <c r="H25" s="679"/>
      <c r="I25" s="679"/>
      <c r="J25" s="679"/>
      <c r="M25" s="371"/>
      <c r="N25" s="372"/>
      <c r="O25" s="372"/>
      <c r="P25" s="372"/>
    </row>
    <row r="26" spans="1:16" ht="15" customHeight="1" x14ac:dyDescent="0.3">
      <c r="A26" s="275" t="s">
        <v>66</v>
      </c>
      <c r="B26" s="274" t="s">
        <v>1309</v>
      </c>
      <c r="C26" s="677" t="s">
        <v>1310</v>
      </c>
      <c r="D26" s="677"/>
      <c r="E26" s="677"/>
      <c r="F26" s="677"/>
      <c r="G26" s="677"/>
      <c r="H26" s="677" t="s">
        <v>1311</v>
      </c>
      <c r="I26" s="677"/>
      <c r="J26" s="546"/>
      <c r="M26" s="371"/>
      <c r="N26" s="372"/>
      <c r="O26" s="372"/>
      <c r="P26" s="372"/>
    </row>
    <row r="27" spans="1:16" ht="27.6" x14ac:dyDescent="0.3">
      <c r="A27" s="275" t="s">
        <v>870</v>
      </c>
      <c r="B27" s="274" t="s">
        <v>1200</v>
      </c>
      <c r="C27" s="677" t="s">
        <v>1202</v>
      </c>
      <c r="D27" s="677"/>
      <c r="E27" s="677"/>
      <c r="F27" s="677"/>
      <c r="G27" s="677"/>
      <c r="H27" s="677" t="s">
        <v>1297</v>
      </c>
      <c r="I27" s="677"/>
      <c r="J27" s="546"/>
      <c r="M27" s="371"/>
      <c r="N27" s="372"/>
      <c r="O27" s="372"/>
      <c r="P27" s="372"/>
    </row>
    <row r="28" spans="1:16" ht="16.2" x14ac:dyDescent="0.3">
      <c r="A28" s="275" t="s">
        <v>1307</v>
      </c>
      <c r="B28" s="274" t="s">
        <v>1201</v>
      </c>
      <c r="C28" s="677"/>
      <c r="D28" s="677"/>
      <c r="E28" s="677"/>
      <c r="F28" s="677"/>
      <c r="G28" s="677"/>
      <c r="H28" s="677" t="s">
        <v>1296</v>
      </c>
      <c r="I28" s="677"/>
      <c r="J28" s="546"/>
      <c r="M28" s="371"/>
      <c r="N28" s="372"/>
      <c r="O28" s="372"/>
      <c r="P28" s="372"/>
    </row>
    <row r="29" spans="1:16" ht="16.2" x14ac:dyDescent="0.3">
      <c r="A29" s="679" t="s">
        <v>1308</v>
      </c>
      <c r="B29" s="679"/>
      <c r="C29" s="679"/>
      <c r="D29" s="679"/>
      <c r="E29" s="679"/>
      <c r="F29" s="679"/>
      <c r="G29" s="679"/>
      <c r="H29" s="679"/>
      <c r="I29" s="679"/>
      <c r="J29" s="679"/>
      <c r="M29" s="371"/>
      <c r="N29" s="372"/>
      <c r="O29" s="372"/>
      <c r="P29" s="372"/>
    </row>
    <row r="30" spans="1:16" ht="27.6" x14ac:dyDescent="0.3">
      <c r="A30" s="275" t="s">
        <v>69</v>
      </c>
      <c r="B30" s="274" t="s">
        <v>1203</v>
      </c>
      <c r="C30" s="677" t="s">
        <v>1207</v>
      </c>
      <c r="D30" s="677"/>
      <c r="E30" s="677"/>
      <c r="F30" s="677"/>
      <c r="G30" s="677"/>
      <c r="H30" s="677" t="s">
        <v>1193</v>
      </c>
      <c r="I30" s="677"/>
      <c r="J30" s="547"/>
      <c r="M30" s="371"/>
      <c r="N30" s="372"/>
      <c r="O30" s="372"/>
      <c r="P30" s="373"/>
    </row>
    <row r="31" spans="1:16" ht="27.6" x14ac:dyDescent="0.3">
      <c r="A31" s="275" t="s">
        <v>70</v>
      </c>
      <c r="B31" s="274" t="s">
        <v>1204</v>
      </c>
      <c r="C31" s="677" t="s">
        <v>1208</v>
      </c>
      <c r="D31" s="677"/>
      <c r="E31" s="677"/>
      <c r="F31" s="677"/>
      <c r="G31" s="677"/>
      <c r="H31" s="677" t="s">
        <v>1193</v>
      </c>
      <c r="I31" s="677"/>
      <c r="J31" s="59"/>
      <c r="M31" s="371"/>
      <c r="N31" s="372"/>
      <c r="O31" s="372"/>
      <c r="P31" s="373"/>
    </row>
    <row r="32" spans="1:16" ht="15" customHeight="1" x14ac:dyDescent="0.3">
      <c r="A32" s="275" t="s">
        <v>1197</v>
      </c>
      <c r="B32" s="274" t="s">
        <v>1205</v>
      </c>
      <c r="C32" s="677" t="s">
        <v>1209</v>
      </c>
      <c r="D32" s="677"/>
      <c r="E32" s="677"/>
      <c r="F32" s="677"/>
      <c r="G32" s="677"/>
      <c r="H32" s="677" t="s">
        <v>1193</v>
      </c>
      <c r="I32" s="677"/>
      <c r="J32" s="547"/>
      <c r="M32" s="371"/>
      <c r="N32" s="372"/>
      <c r="O32" s="372"/>
      <c r="P32" s="373"/>
    </row>
    <row r="33" spans="1:17" ht="16.2" x14ac:dyDescent="0.3">
      <c r="A33" s="275" t="s">
        <v>1198</v>
      </c>
      <c r="B33" s="274" t="s">
        <v>1206</v>
      </c>
      <c r="C33" s="677"/>
      <c r="D33" s="677"/>
      <c r="E33" s="677"/>
      <c r="F33" s="677"/>
      <c r="G33" s="677"/>
      <c r="H33" s="677" t="s">
        <v>478</v>
      </c>
      <c r="I33" s="677"/>
      <c r="J33" s="547"/>
      <c r="M33" s="371"/>
      <c r="N33" s="372"/>
      <c r="O33" s="372"/>
      <c r="P33" s="372"/>
    </row>
    <row r="34" spans="1:17" ht="11.4" customHeight="1" x14ac:dyDescent="0.25">
      <c r="Q34" s="161"/>
    </row>
    <row r="35" spans="1:17" ht="58.2" customHeight="1" outlineLevel="1" x14ac:dyDescent="0.25">
      <c r="A35" s="608" t="s">
        <v>742</v>
      </c>
      <c r="B35" s="609"/>
      <c r="D35" s="614" t="str">
        <f>ПОДПИСИ!B5</f>
        <v>Старший мастер Всеволожского РЭС филиала ПАО "Россети Ленэнерго" "СЭС" по ТП</v>
      </c>
      <c r="E35" s="614"/>
      <c r="F35" s="614"/>
      <c r="H35" s="54"/>
      <c r="I35" s="23"/>
      <c r="J35" s="48" t="str">
        <f>ПОДПИСИ!E5</f>
        <v>В.М. Проценко</v>
      </c>
      <c r="Q35" s="161"/>
    </row>
    <row r="36" spans="1:17" ht="10.8" customHeight="1" outlineLevel="1" x14ac:dyDescent="0.25">
      <c r="A36" s="27"/>
      <c r="B36" s="27"/>
      <c r="D36" s="578" t="s">
        <v>48</v>
      </c>
      <c r="E36" s="578"/>
      <c r="F36" s="578"/>
      <c r="H36" s="46" t="s">
        <v>49</v>
      </c>
      <c r="I36" s="21"/>
      <c r="J36" s="46" t="s">
        <v>50</v>
      </c>
      <c r="Q36" s="161"/>
    </row>
    <row r="37" spans="1:17" ht="45" hidden="1" customHeight="1" outlineLevel="1" x14ac:dyDescent="0.25">
      <c r="A37" s="608" t="s">
        <v>742</v>
      </c>
      <c r="B37" s="609"/>
      <c r="D37" s="614" t="str">
        <f>ПОДПИСИ!B6</f>
        <v>Мастер Всеволожского РЭС филиала ПАО "Россети Ленэнерго" "СЭС" по ВЛ</v>
      </c>
      <c r="E37" s="614"/>
      <c r="F37" s="614"/>
      <c r="H37" s="54"/>
      <c r="I37" s="23"/>
      <c r="J37" s="48" t="str">
        <f>ПОДПИСИ!E6</f>
        <v xml:space="preserve">А.В. Шенягин </v>
      </c>
      <c r="Q37" s="161"/>
    </row>
    <row r="38" spans="1:17" ht="13.8" hidden="1" outlineLevel="1" x14ac:dyDescent="0.25">
      <c r="A38" s="27"/>
      <c r="B38" s="27"/>
      <c r="D38" s="578" t="s">
        <v>48</v>
      </c>
      <c r="E38" s="578"/>
      <c r="F38" s="578"/>
      <c r="H38" s="46" t="s">
        <v>49</v>
      </c>
      <c r="I38" s="21"/>
      <c r="J38" s="46" t="s">
        <v>50</v>
      </c>
      <c r="Q38" s="161"/>
    </row>
    <row r="39" spans="1:17" ht="45.6" hidden="1" customHeight="1" x14ac:dyDescent="0.25">
      <c r="A39" s="608" t="s">
        <v>742</v>
      </c>
      <c r="B39" s="609"/>
      <c r="D39" s="614" t="str">
        <f>ПОДПИСИ!B7</f>
        <v>Мастер Всеволожского РЭС филиала ПАО "Россети Ленэнерго" "СЭС" по КЛ</v>
      </c>
      <c r="E39" s="614"/>
      <c r="F39" s="614"/>
      <c r="H39" s="54"/>
      <c r="I39" s="23"/>
      <c r="J39" s="48" t="str">
        <f>ПОДПИСИ!E7</f>
        <v xml:space="preserve"> Ю.А. Соколов</v>
      </c>
      <c r="Q39" s="161"/>
    </row>
    <row r="40" spans="1:17" ht="13.8" hidden="1" x14ac:dyDescent="0.25">
      <c r="A40" s="27"/>
      <c r="B40" s="27"/>
      <c r="D40" s="578" t="s">
        <v>48</v>
      </c>
      <c r="E40" s="578"/>
      <c r="F40" s="578"/>
      <c r="H40" s="46" t="s">
        <v>49</v>
      </c>
      <c r="I40" s="21"/>
      <c r="J40" s="46" t="s">
        <v>50</v>
      </c>
      <c r="Q40" s="161"/>
    </row>
    <row r="41" spans="1:17" ht="58.8" customHeight="1" x14ac:dyDescent="0.25">
      <c r="A41" s="608" t="s">
        <v>722</v>
      </c>
      <c r="B41" s="608"/>
      <c r="D41" s="614" t="str">
        <f>ПОДПИСИ!B15</f>
        <v>Заместитель генерального директора по капитальному  строительству ООО «Электромонтаж-110»</v>
      </c>
      <c r="E41" s="614"/>
      <c r="F41" s="614"/>
      <c r="H41" s="54"/>
      <c r="I41" s="23"/>
      <c r="J41" s="48" t="str">
        <f>ПОДПИСИ!E15</f>
        <v>С.В. Шлёнский</v>
      </c>
      <c r="Q41" s="155"/>
    </row>
    <row r="42" spans="1:17" ht="15" customHeight="1" x14ac:dyDescent="0.25">
      <c r="D42" s="578" t="s">
        <v>48</v>
      </c>
      <c r="E42" s="578"/>
      <c r="F42" s="578"/>
      <c r="H42" s="46" t="s">
        <v>49</v>
      </c>
      <c r="I42" s="21"/>
      <c r="J42" s="46" t="s">
        <v>50</v>
      </c>
      <c r="Q42" s="160"/>
    </row>
    <row r="43" spans="1:17" ht="80.25" hidden="1" customHeight="1" outlineLevel="1" x14ac:dyDescent="0.25">
      <c r="A43" s="676" t="s">
        <v>456</v>
      </c>
      <c r="B43" s="676"/>
      <c r="D43" s="614" t="e">
        <f>ПОДПИСИ!#REF!</f>
        <v>#REF!</v>
      </c>
      <c r="E43" s="614"/>
      <c r="F43" s="614"/>
      <c r="H43" s="54"/>
      <c r="I43" s="23"/>
      <c r="J43" s="48" t="e">
        <f>ПОДПИСИ!#REF!</f>
        <v>#REF!</v>
      </c>
      <c r="Q43" s="155"/>
    </row>
    <row r="44" spans="1:17" ht="15" hidden="1" customHeight="1" outlineLevel="1" x14ac:dyDescent="0.3">
      <c r="A44" s="678"/>
      <c r="B44" s="678"/>
      <c r="D44" s="578" t="s">
        <v>48</v>
      </c>
      <c r="E44" s="578"/>
      <c r="F44" s="578"/>
      <c r="H44" s="46" t="s">
        <v>49</v>
      </c>
      <c r="I44" s="21"/>
      <c r="J44" s="46" t="s">
        <v>50</v>
      </c>
    </row>
    <row r="45" spans="1:17" ht="43.5" customHeight="1" collapsed="1" x14ac:dyDescent="0.25">
      <c r="A45" s="608" t="s">
        <v>16</v>
      </c>
      <c r="B45" s="608"/>
      <c r="D45" s="614" t="str">
        <f>IF(ПОДПИСИ!B12=0," ",ПОДПИСИ!B12)</f>
        <v>Начальник участка ООО «Электромонтаж-110»</v>
      </c>
      <c r="E45" s="614"/>
      <c r="F45" s="614"/>
      <c r="H45" s="54"/>
      <c r="I45" s="23"/>
      <c r="J45" s="48" t="str">
        <f>IF(ПОДПИСИ!E12=0," ",ПОДПИСИ!E12)</f>
        <v>А.В. Курбатов</v>
      </c>
      <c r="Q45" s="155"/>
    </row>
    <row r="46" spans="1:17" x14ac:dyDescent="0.3">
      <c r="D46" s="578" t="s">
        <v>48</v>
      </c>
      <c r="E46" s="578"/>
      <c r="F46" s="578"/>
      <c r="H46" s="46" t="s">
        <v>49</v>
      </c>
      <c r="I46" s="21"/>
      <c r="J46" s="46" t="s">
        <v>50</v>
      </c>
    </row>
    <row r="47" spans="1:17" ht="13.8" x14ac:dyDescent="0.25">
      <c r="Q47" s="155"/>
    </row>
    <row r="48" spans="1:17" ht="13.8" x14ac:dyDescent="0.25">
      <c r="Q48" s="155"/>
    </row>
    <row r="49" spans="17:17" ht="13.8" x14ac:dyDescent="0.25">
      <c r="Q49" s="155"/>
    </row>
    <row r="50" spans="17:17" ht="13.8" x14ac:dyDescent="0.25">
      <c r="Q50" s="155"/>
    </row>
    <row r="51" spans="17:17" ht="13.8" x14ac:dyDescent="0.25">
      <c r="Q51" s="155"/>
    </row>
    <row r="52" spans="17:17" ht="13.8" x14ac:dyDescent="0.25">
      <c r="Q52" s="155"/>
    </row>
    <row r="53" spans="17:17" ht="13.8" x14ac:dyDescent="0.25">
      <c r="Q53" s="155"/>
    </row>
    <row r="54" spans="17:17" ht="13.8" x14ac:dyDescent="0.25">
      <c r="Q54" s="155"/>
    </row>
    <row r="55" spans="17:17" ht="13.8" x14ac:dyDescent="0.25">
      <c r="Q55" s="155"/>
    </row>
    <row r="56" spans="17:17" ht="13.8" x14ac:dyDescent="0.25">
      <c r="Q56" s="155"/>
    </row>
    <row r="57" spans="17:17" ht="13.8" x14ac:dyDescent="0.25">
      <c r="Q57" s="155"/>
    </row>
    <row r="58" spans="17:17" ht="13.8" x14ac:dyDescent="0.25">
      <c r="Q58" s="155"/>
    </row>
  </sheetData>
  <mergeCells count="96">
    <mergeCell ref="A25:J25"/>
    <mergeCell ref="A37:B37"/>
    <mergeCell ref="D37:F37"/>
    <mergeCell ref="D38:F38"/>
    <mergeCell ref="C31:E31"/>
    <mergeCell ref="F31:G31"/>
    <mergeCell ref="H31:I31"/>
    <mergeCell ref="C28:E28"/>
    <mergeCell ref="F28:G28"/>
    <mergeCell ref="C30:E30"/>
    <mergeCell ref="F30:G30"/>
    <mergeCell ref="H30:I30"/>
    <mergeCell ref="C26:E26"/>
    <mergeCell ref="F26:G26"/>
    <mergeCell ref="H26:I26"/>
    <mergeCell ref="C27:E27"/>
    <mergeCell ref="F27:G27"/>
    <mergeCell ref="H27:I27"/>
    <mergeCell ref="H28:I28"/>
    <mergeCell ref="A29:J29"/>
    <mergeCell ref="D35:F35"/>
    <mergeCell ref="D36:F36"/>
    <mergeCell ref="A35:B35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18:E18"/>
    <mergeCell ref="C16:E16"/>
    <mergeCell ref="F16:G16"/>
    <mergeCell ref="H16:I16"/>
    <mergeCell ref="F20:G20"/>
    <mergeCell ref="H20:I20"/>
    <mergeCell ref="C23:E23"/>
    <mergeCell ref="F23:G23"/>
    <mergeCell ref="H23:I23"/>
    <mergeCell ref="C24:E24"/>
    <mergeCell ref="F24:G24"/>
    <mergeCell ref="H24:I24"/>
    <mergeCell ref="F18:G18"/>
    <mergeCell ref="H18:I18"/>
    <mergeCell ref="C19:E19"/>
    <mergeCell ref="F19:G19"/>
    <mergeCell ref="H19:I19"/>
    <mergeCell ref="C20:E20"/>
    <mergeCell ref="C21:E21"/>
    <mergeCell ref="F21:G21"/>
    <mergeCell ref="H21:I21"/>
    <mergeCell ref="A22:J22"/>
    <mergeCell ref="D46:F46"/>
    <mergeCell ref="D43:F43"/>
    <mergeCell ref="D44:F44"/>
    <mergeCell ref="D41:F41"/>
    <mergeCell ref="D42:F42"/>
    <mergeCell ref="D45:F45"/>
    <mergeCell ref="A39:B39"/>
    <mergeCell ref="D39:F39"/>
    <mergeCell ref="D40:F40"/>
    <mergeCell ref="A45:B45"/>
    <mergeCell ref="A44:B44"/>
    <mergeCell ref="A43:B43"/>
    <mergeCell ref="A41:B41"/>
    <mergeCell ref="F33:G33"/>
    <mergeCell ref="H33:I33"/>
    <mergeCell ref="C32:E32"/>
    <mergeCell ref="F32:G32"/>
    <mergeCell ref="H32:I32"/>
    <mergeCell ref="C33:E33"/>
  </mergeCells>
  <phoneticPr fontId="75" type="noConversion"/>
  <conditionalFormatting sqref="A1:A12 D35:D41">
    <cfRule type="cellIs" dxfId="76" priority="5" operator="equal">
      <formula>0</formula>
    </cfRule>
  </conditionalFormatting>
  <conditionalFormatting sqref="D46">
    <cfRule type="cellIs" dxfId="75" priority="7" operator="equal">
      <formula>0</formula>
    </cfRule>
  </conditionalFormatting>
  <conditionalFormatting sqref="D5:E12 H41:J41">
    <cfRule type="cellIs" dxfId="74" priority="8" operator="equal">
      <formula>0</formula>
    </cfRule>
  </conditionalFormatting>
  <conditionalFormatting sqref="H35:J35 I36:J36">
    <cfRule type="cellIs" dxfId="73" priority="2" operator="equal">
      <formula>0</formula>
    </cfRule>
  </conditionalFormatting>
  <conditionalFormatting sqref="H37:J37 I38:J38 H39:J39 I40:J40">
    <cfRule type="cellIs" dxfId="72" priority="1" operator="equal">
      <formula>0</formula>
    </cfRule>
  </conditionalFormatting>
  <conditionalFormatting sqref="H43:J43 D43:D44 I44:J44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FFFF00"/>
    <pageSetUpPr fitToPage="1"/>
  </sheetPr>
  <dimension ref="A1:DH46"/>
  <sheetViews>
    <sheetView tabSelected="1" view="pageBreakPreview" zoomScaleNormal="85" zoomScaleSheetLayoutView="100" workbookViewId="0">
      <pane ySplit="2" topLeftCell="A12" activePane="bottomLeft" state="frozen"/>
      <selection activeCell="A41" sqref="A41:DB41"/>
      <selection pane="bottomLeft" activeCell="A41" sqref="A41:DB4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178</v>
      </c>
      <c r="DH1" s="141"/>
    </row>
    <row r="2" spans="1:112" ht="15" customHeight="1" outlineLevel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AO2" s="613"/>
      <c r="AP2" s="613"/>
      <c r="AQ2" s="613"/>
      <c r="AR2" s="613"/>
      <c r="AS2" s="613"/>
      <c r="AT2" s="19"/>
      <c r="AU2" s="19"/>
      <c r="AV2" s="19"/>
      <c r="AW2" s="19"/>
      <c r="AX2" s="19"/>
      <c r="AY2" s="19"/>
      <c r="AZ2" s="19"/>
      <c r="BA2" s="19"/>
      <c r="BB2" s="598" t="str">
        <f>ФОРМА!G2</f>
        <v>Санкт-Петербург</v>
      </c>
      <c r="BC2" s="598"/>
      <c r="BD2" s="598"/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H2" s="142"/>
    </row>
    <row r="3" spans="1:112" s="2" customFormat="1" ht="12" customHeight="1" outlineLevel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AO3" s="612"/>
      <c r="AP3" s="612"/>
      <c r="AQ3" s="612"/>
      <c r="AR3" s="612"/>
      <c r="AS3" s="612"/>
      <c r="AT3" s="21"/>
      <c r="AU3" s="21"/>
      <c r="AV3" s="21"/>
      <c r="AW3" s="21"/>
      <c r="AX3" s="21"/>
      <c r="AY3" s="21"/>
      <c r="AZ3" s="21"/>
      <c r="BA3" s="21"/>
      <c r="BB3" s="612" t="s">
        <v>0</v>
      </c>
      <c r="BC3" s="612"/>
      <c r="BD3" s="612"/>
      <c r="BE3" s="612"/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H3" s="143"/>
    </row>
    <row r="4" spans="1:112" outlineLevel="1" x14ac:dyDescent="0.3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19"/>
      <c r="AU4" s="19"/>
      <c r="AV4" s="19"/>
      <c r="AW4" s="19"/>
      <c r="AX4" s="19"/>
      <c r="AY4" s="19"/>
      <c r="AZ4" s="19"/>
      <c r="BA4" s="19"/>
      <c r="BB4" s="614" t="str">
        <f>ФОРМА!B2</f>
        <v>ПАО "Россети Ленэнерго"</v>
      </c>
      <c r="BC4" s="614"/>
      <c r="BD4" s="614"/>
      <c r="BE4" s="614"/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H4" s="144" t="str">
        <f>BB4</f>
        <v>ПАО "Россети Ленэнерго"</v>
      </c>
    </row>
    <row r="5" spans="1:112" ht="15" customHeight="1" outlineLevel="1" x14ac:dyDescent="0.3">
      <c r="A5" s="612" t="s">
        <v>44</v>
      </c>
      <c r="B5" s="612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2"/>
      <c r="T5" s="612"/>
      <c r="U5" s="612"/>
      <c r="V5" s="612"/>
      <c r="W5" s="612"/>
      <c r="X5" s="612"/>
      <c r="Y5" s="612"/>
      <c r="Z5" s="612"/>
      <c r="AA5" s="612"/>
      <c r="AB5" s="612"/>
      <c r="AC5" s="612"/>
      <c r="AD5" s="612"/>
      <c r="AE5" s="612"/>
      <c r="AF5" s="612"/>
      <c r="AG5" s="612"/>
      <c r="AH5" s="612"/>
      <c r="AI5" s="612"/>
      <c r="AJ5" s="612"/>
      <c r="AK5" s="612"/>
      <c r="AL5" s="612"/>
      <c r="AM5" s="612"/>
      <c r="AN5" s="612"/>
      <c r="AO5" s="612"/>
      <c r="AP5" s="612"/>
      <c r="AQ5" s="612"/>
      <c r="AR5" s="612"/>
      <c r="AS5" s="612"/>
      <c r="AT5" s="21"/>
      <c r="AU5" s="21"/>
      <c r="AV5" s="21"/>
      <c r="AW5" s="21"/>
      <c r="AX5" s="21"/>
      <c r="AY5" s="21"/>
      <c r="AZ5" s="21"/>
      <c r="BA5" s="21"/>
      <c r="BB5" s="612" t="s">
        <v>2</v>
      </c>
      <c r="BC5" s="612"/>
      <c r="BD5" s="612"/>
      <c r="BE5" s="612"/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30.80000000000001" customHeight="1" outlineLevel="1" x14ac:dyDescent="0.3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615"/>
      <c r="AP6" s="615"/>
      <c r="AQ6" s="615"/>
      <c r="AR6" s="615"/>
      <c r="AS6" s="615"/>
      <c r="AT6" s="21"/>
      <c r="AU6" s="21"/>
      <c r="AV6" s="21"/>
      <c r="AW6" s="21"/>
      <c r="AX6" s="21"/>
      <c r="AY6" s="21"/>
      <c r="AZ6" s="21"/>
      <c r="BA6" s="21"/>
      <c r="BB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C6" s="614"/>
      <c r="BD6" s="614"/>
      <c r="BE6" s="614"/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outlineLevel="1" x14ac:dyDescent="0.3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21"/>
      <c r="AU7" s="21"/>
      <c r="AV7" s="21"/>
      <c r="AW7" s="21"/>
      <c r="AX7" s="21"/>
      <c r="AY7" s="21"/>
      <c r="AZ7" s="21"/>
      <c r="BA7" s="21"/>
      <c r="BB7" s="612" t="s">
        <v>38</v>
      </c>
      <c r="BC7" s="612"/>
      <c r="BD7" s="612"/>
      <c r="BE7" s="612"/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143"/>
    </row>
    <row r="8" spans="1:112" outlineLevel="1" x14ac:dyDescent="0.3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19"/>
      <c r="AU8" s="19"/>
      <c r="AV8" s="19"/>
      <c r="AW8" s="19"/>
      <c r="AX8" s="19"/>
      <c r="AY8" s="19"/>
      <c r="AZ8" s="19"/>
      <c r="BA8" s="19"/>
      <c r="BB8" s="577">
        <f>ФОРМА!D15</f>
        <v>45566</v>
      </c>
      <c r="BC8" s="577"/>
      <c r="BD8" s="577"/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14"/>
      <c r="DH8" s="145"/>
    </row>
    <row r="9" spans="1:112" outlineLevel="1" x14ac:dyDescent="0.3">
      <c r="A9" s="612" t="s">
        <v>1</v>
      </c>
      <c r="B9" s="612"/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21"/>
      <c r="AU9" s="21"/>
      <c r="AV9" s="21"/>
      <c r="AW9" s="21"/>
      <c r="AX9" s="21"/>
      <c r="AY9" s="21"/>
      <c r="AZ9" s="21"/>
      <c r="BA9" s="21"/>
      <c r="BB9" s="612" t="s">
        <v>3</v>
      </c>
      <c r="BC9" s="612"/>
      <c r="BD9" s="612"/>
      <c r="BE9" s="612"/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J9" s="612"/>
      <c r="CK9" s="612"/>
      <c r="CL9" s="612"/>
      <c r="CM9" s="612"/>
      <c r="CN9" s="612"/>
      <c r="CO9" s="612"/>
      <c r="CP9" s="612"/>
      <c r="CQ9" s="612"/>
      <c r="CR9" s="612"/>
      <c r="CS9" s="612"/>
      <c r="CT9" s="612"/>
      <c r="CU9" s="612"/>
      <c r="CV9" s="612"/>
      <c r="CW9" s="612"/>
      <c r="CX9" s="612"/>
      <c r="CY9" s="612"/>
      <c r="CZ9" s="612"/>
      <c r="DA9" s="612"/>
      <c r="DB9" s="612"/>
      <c r="DH9" s="146"/>
    </row>
    <row r="10" spans="1:112" ht="36" customHeight="1" x14ac:dyDescent="0.3">
      <c r="A10" s="579" t="s">
        <v>1085</v>
      </c>
      <c r="B10" s="580"/>
      <c r="C10" s="580"/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  <c r="X10" s="580"/>
      <c r="Y10" s="580"/>
      <c r="Z10" s="580"/>
      <c r="AA10" s="580"/>
      <c r="AB10" s="580"/>
      <c r="AC10" s="580"/>
      <c r="AD10" s="580"/>
      <c r="AE10" s="580"/>
      <c r="AF10" s="580"/>
      <c r="AG10" s="580"/>
      <c r="AH10" s="580"/>
      <c r="AI10" s="580"/>
      <c r="AJ10" s="580"/>
      <c r="AK10" s="580"/>
      <c r="AL10" s="580"/>
      <c r="AM10" s="580"/>
      <c r="AN10" s="580"/>
      <c r="AO10" s="580"/>
      <c r="AP10" s="580"/>
      <c r="AQ10" s="580"/>
      <c r="AR10" s="580"/>
      <c r="AS10" s="580"/>
      <c r="AT10" s="580"/>
      <c r="AU10" s="580"/>
      <c r="AV10" s="580"/>
      <c r="AW10" s="580"/>
      <c r="AX10" s="580"/>
      <c r="AY10" s="580"/>
      <c r="AZ10" s="580"/>
      <c r="BA10" s="580"/>
      <c r="BB10" s="580"/>
      <c r="BC10" s="580"/>
      <c r="BD10" s="580"/>
      <c r="BE10" s="580"/>
      <c r="BF10" s="580"/>
      <c r="BG10" s="580"/>
      <c r="BH10" s="580"/>
      <c r="BI10" s="580"/>
      <c r="BJ10" s="580"/>
      <c r="BK10" s="580"/>
      <c r="BL10" s="580"/>
      <c r="BM10" s="580"/>
      <c r="BN10" s="580"/>
      <c r="BO10" s="580"/>
      <c r="BP10" s="580"/>
      <c r="BQ10" s="580"/>
      <c r="BR10" s="580"/>
      <c r="BS10" s="580"/>
      <c r="BT10" s="580"/>
      <c r="BU10" s="580"/>
      <c r="BV10" s="580"/>
      <c r="BW10" s="580"/>
      <c r="BX10" s="580"/>
      <c r="BY10" s="580"/>
      <c r="BZ10" s="580"/>
      <c r="CA10" s="580"/>
      <c r="CB10" s="580"/>
      <c r="CC10" s="580"/>
      <c r="CD10" s="580"/>
      <c r="CE10" s="580"/>
      <c r="CF10" s="580"/>
      <c r="CG10" s="580"/>
      <c r="CH10" s="580"/>
      <c r="CI10" s="580"/>
      <c r="CJ10" s="580"/>
      <c r="CK10" s="580"/>
      <c r="CL10" s="580"/>
      <c r="CM10" s="580"/>
      <c r="CN10" s="580"/>
      <c r="CO10" s="580"/>
      <c r="CP10" s="580"/>
      <c r="CQ10" s="580"/>
      <c r="CR10" s="580"/>
      <c r="CS10" s="580"/>
      <c r="CT10" s="580"/>
      <c r="CU10" s="580"/>
      <c r="CV10" s="580"/>
      <c r="CW10" s="580"/>
      <c r="CX10" s="580"/>
      <c r="CY10" s="580"/>
      <c r="CZ10" s="580"/>
      <c r="DA10" s="580"/>
      <c r="DB10" s="580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676" t="s">
        <v>713</v>
      </c>
      <c r="B12" s="676"/>
      <c r="C12" s="676"/>
      <c r="D12" s="676"/>
      <c r="E12" s="676"/>
      <c r="F12" s="676"/>
      <c r="G12" s="676"/>
      <c r="H12" s="676"/>
      <c r="I12" s="676"/>
      <c r="J12" s="676"/>
      <c r="K12" s="676"/>
      <c r="L12" s="676"/>
      <c r="M12" s="676"/>
      <c r="N12" s="676"/>
      <c r="O12" s="676"/>
      <c r="P12" s="676"/>
      <c r="Q12" s="676"/>
      <c r="R12" s="676"/>
      <c r="S12" s="676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19"/>
      <c r="AJ12" s="19"/>
      <c r="AK12" s="614" t="str">
        <f>ПОДПИСИ!B21</f>
        <v>Начальник электролаборатории ООО "ЭНЕРГОПЛЮС"</v>
      </c>
      <c r="AL12" s="614"/>
      <c r="AM12" s="614"/>
      <c r="AN12" s="614"/>
      <c r="AO12" s="614"/>
      <c r="AP12" s="614"/>
      <c r="AQ12" s="614"/>
      <c r="AR12" s="614"/>
      <c r="AS12" s="614"/>
      <c r="AT12" s="614"/>
      <c r="AU12" s="614"/>
      <c r="AV12" s="614"/>
      <c r="AW12" s="614"/>
      <c r="AX12" s="614"/>
      <c r="AY12" s="614"/>
      <c r="AZ12" s="614"/>
      <c r="BA12" s="614"/>
      <c r="BB12" s="614"/>
      <c r="BC12" s="614"/>
      <c r="BD12" s="614"/>
      <c r="BE12" s="614"/>
      <c r="BF12" s="614"/>
      <c r="BG12" s="614"/>
      <c r="BH12" s="614"/>
      <c r="BI12" s="614"/>
      <c r="BJ12" s="614"/>
      <c r="BK12" s="614"/>
      <c r="BL12" s="614"/>
      <c r="BM12" s="614"/>
      <c r="BN12" s="614"/>
      <c r="BO12" s="614"/>
      <c r="BP12" s="614"/>
      <c r="BQ12" s="614"/>
      <c r="BR12" s="614"/>
      <c r="BS12" s="614"/>
      <c r="BT12" s="614"/>
      <c r="BU12" s="614"/>
      <c r="BV12" s="614"/>
      <c r="BW12" s="614"/>
      <c r="BX12" s="614"/>
      <c r="BY12" s="614"/>
      <c r="BZ12" s="614"/>
      <c r="CA12" s="614"/>
      <c r="CB12" s="614"/>
      <c r="CC12" s="614"/>
      <c r="CD12" s="614"/>
      <c r="CE12" s="614"/>
      <c r="CF12" s="614"/>
      <c r="CG12" s="614"/>
      <c r="CH12" s="614"/>
      <c r="CI12" s="614"/>
      <c r="CJ12" s="614"/>
      <c r="CK12" s="614"/>
      <c r="CL12" s="614"/>
      <c r="CM12" s="614"/>
      <c r="CN12" s="614"/>
      <c r="CO12" s="614"/>
      <c r="CP12" s="614"/>
      <c r="CQ12" s="614"/>
      <c r="CR12" s="614"/>
      <c r="CS12" s="614"/>
      <c r="CT12" s="614"/>
      <c r="CU12" s="614"/>
      <c r="CV12" s="614"/>
      <c r="CW12" s="614"/>
      <c r="CX12" s="614"/>
      <c r="CY12" s="614"/>
      <c r="CZ12" s="614"/>
      <c r="DA12" s="614"/>
      <c r="DB12" s="614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612" t="s">
        <v>5</v>
      </c>
      <c r="AL13" s="612"/>
      <c r="AM13" s="612"/>
      <c r="AN13" s="612"/>
      <c r="AO13" s="612"/>
      <c r="AP13" s="612"/>
      <c r="AQ13" s="612"/>
      <c r="AR13" s="612"/>
      <c r="AS13" s="612"/>
      <c r="AT13" s="612"/>
      <c r="AU13" s="612"/>
      <c r="AV13" s="612"/>
      <c r="AW13" s="612"/>
      <c r="AX13" s="612"/>
      <c r="AY13" s="612"/>
      <c r="AZ13" s="612"/>
      <c r="BA13" s="612"/>
      <c r="BB13" s="612"/>
      <c r="BC13" s="612"/>
      <c r="BD13" s="612"/>
      <c r="BE13" s="612"/>
      <c r="BF13" s="612"/>
      <c r="BG13" s="612"/>
      <c r="BH13" s="612"/>
      <c r="BI13" s="612"/>
      <c r="BJ13" s="612"/>
      <c r="BK13" s="612"/>
      <c r="BL13" s="612"/>
      <c r="BM13" s="612"/>
      <c r="BN13" s="612"/>
      <c r="BO13" s="612"/>
      <c r="BP13" s="612"/>
      <c r="BQ13" s="612"/>
      <c r="BR13" s="612"/>
      <c r="BS13" s="612"/>
      <c r="BT13" s="612"/>
      <c r="BU13" s="612"/>
      <c r="BV13" s="612"/>
      <c r="BW13" s="612"/>
      <c r="BX13" s="612"/>
      <c r="BY13" s="612"/>
      <c r="BZ13" s="612"/>
      <c r="CA13" s="612"/>
      <c r="CB13" s="612"/>
      <c r="CC13" s="612"/>
      <c r="CD13" s="612"/>
      <c r="CE13" s="612"/>
      <c r="CF13" s="612"/>
      <c r="CG13" s="612"/>
      <c r="CH13" s="612"/>
      <c r="CI13" s="612"/>
      <c r="CJ13" s="612"/>
      <c r="CK13" s="612"/>
      <c r="CL13" s="612"/>
      <c r="CM13" s="612"/>
      <c r="CN13" s="612"/>
      <c r="CO13" s="612"/>
      <c r="CP13" s="612"/>
      <c r="CQ13" s="612"/>
      <c r="CR13" s="612"/>
      <c r="CS13" s="612"/>
      <c r="CT13" s="612"/>
      <c r="CU13" s="612"/>
      <c r="CV13" s="612"/>
      <c r="CW13" s="612"/>
      <c r="CX13" s="612"/>
      <c r="CY13" s="612"/>
      <c r="CZ13" s="612"/>
      <c r="DA13" s="612"/>
      <c r="DB13" s="612"/>
    </row>
    <row r="14" spans="1:112" x14ac:dyDescent="0.3">
      <c r="A14" s="601" t="str">
        <f>ПОДПИСИ!C21</f>
        <v>Новиков М.А.</v>
      </c>
      <c r="B14" s="601"/>
      <c r="C14" s="601"/>
      <c r="D14" s="601"/>
      <c r="E14" s="601"/>
      <c r="F14" s="601"/>
      <c r="G14" s="601"/>
      <c r="H14" s="601"/>
      <c r="I14" s="601"/>
      <c r="J14" s="601"/>
      <c r="K14" s="601"/>
      <c r="L14" s="601"/>
      <c r="M14" s="601"/>
      <c r="N14" s="601"/>
      <c r="O14" s="601"/>
      <c r="P14" s="601"/>
      <c r="Q14" s="601"/>
      <c r="R14" s="601"/>
      <c r="S14" s="601"/>
      <c r="T14" s="601"/>
      <c r="U14" s="601"/>
      <c r="V14" s="601"/>
      <c r="W14" s="601"/>
      <c r="X14" s="601"/>
      <c r="Y14" s="601"/>
      <c r="Z14" s="601"/>
      <c r="AA14" s="601"/>
      <c r="AB14" s="601"/>
      <c r="AC14" s="601"/>
      <c r="AD14" s="601"/>
      <c r="AE14" s="601"/>
      <c r="AF14" s="601"/>
      <c r="AG14" s="601"/>
      <c r="AH14" s="601"/>
      <c r="AI14" s="601"/>
      <c r="AJ14" s="601"/>
      <c r="AK14" s="601"/>
      <c r="AL14" s="601"/>
      <c r="AM14" s="601"/>
      <c r="AN14" s="601"/>
      <c r="AO14" s="601"/>
      <c r="AP14" s="601"/>
      <c r="AQ14" s="601"/>
      <c r="AR14" s="601"/>
      <c r="AS14" s="601"/>
      <c r="AT14" s="601"/>
      <c r="AU14" s="601"/>
      <c r="AV14" s="601"/>
      <c r="AW14" s="601"/>
      <c r="AX14" s="601"/>
      <c r="AY14" s="601"/>
      <c r="AZ14" s="601"/>
      <c r="BA14" s="601"/>
      <c r="BB14" s="601"/>
      <c r="BC14" s="601"/>
      <c r="BD14" s="601"/>
      <c r="BE14" s="601"/>
      <c r="BF14" s="601"/>
      <c r="BG14" s="601"/>
      <c r="BH14" s="601"/>
      <c r="BI14" s="601"/>
      <c r="BJ14" s="601"/>
      <c r="BK14" s="601"/>
      <c r="BL14" s="601"/>
      <c r="BM14" s="601"/>
      <c r="BN14" s="601"/>
      <c r="BO14" s="601"/>
      <c r="BP14" s="601"/>
      <c r="BQ14" s="601"/>
      <c r="BR14" s="601"/>
      <c r="BS14" s="601"/>
      <c r="BT14" s="601"/>
      <c r="BU14" s="601"/>
      <c r="BV14" s="601"/>
      <c r="BW14" s="601"/>
      <c r="BX14" s="601"/>
      <c r="BY14" s="601"/>
      <c r="BZ14" s="601"/>
      <c r="CA14" s="601"/>
      <c r="CB14" s="601"/>
      <c r="CC14" s="601"/>
      <c r="CD14" s="601"/>
      <c r="CE14" s="601"/>
      <c r="CF14" s="601"/>
      <c r="CG14" s="601"/>
      <c r="CH14" s="601"/>
      <c r="CI14" s="601"/>
      <c r="CJ14" s="601"/>
      <c r="CK14" s="601"/>
      <c r="CL14" s="601"/>
      <c r="CM14" s="601"/>
      <c r="CN14" s="601"/>
      <c r="CO14" s="601"/>
      <c r="CP14" s="601"/>
      <c r="CQ14" s="601"/>
      <c r="CR14" s="601"/>
      <c r="CS14" s="601"/>
      <c r="CT14" s="601"/>
      <c r="CU14" s="601"/>
      <c r="CV14" s="601"/>
      <c r="CW14" s="601"/>
      <c r="CX14" s="601"/>
      <c r="CY14" s="601"/>
      <c r="CZ14" s="601"/>
      <c r="DA14" s="601"/>
      <c r="DB14" s="601"/>
    </row>
    <row r="15" spans="1:112" ht="11.1" customHeight="1" x14ac:dyDescent="0.3">
      <c r="A15" s="578"/>
      <c r="B15" s="578"/>
      <c r="C15" s="578"/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  <c r="X15" s="578"/>
      <c r="Y15" s="578"/>
      <c r="Z15" s="578"/>
      <c r="AA15" s="578"/>
      <c r="AB15" s="578"/>
      <c r="AC15" s="578"/>
      <c r="AD15" s="578"/>
      <c r="AE15" s="578"/>
      <c r="AF15" s="578"/>
      <c r="AG15" s="578"/>
      <c r="AH15" s="578"/>
      <c r="AI15" s="578"/>
      <c r="AJ15" s="578"/>
      <c r="AK15" s="578"/>
      <c r="AL15" s="578"/>
      <c r="AM15" s="578"/>
      <c r="AN15" s="578"/>
      <c r="AO15" s="578"/>
      <c r="AP15" s="578"/>
      <c r="AQ15" s="578"/>
      <c r="AR15" s="578"/>
      <c r="AS15" s="578"/>
      <c r="AT15" s="578"/>
      <c r="AU15" s="578"/>
      <c r="AV15" s="578"/>
      <c r="AW15" s="578"/>
      <c r="AX15" s="578"/>
      <c r="AY15" s="578"/>
      <c r="AZ15" s="578"/>
      <c r="BA15" s="578"/>
      <c r="BB15" s="578"/>
      <c r="BC15" s="578"/>
      <c r="BD15" s="578"/>
      <c r="BE15" s="578"/>
      <c r="BF15" s="578"/>
      <c r="BG15" s="578"/>
      <c r="BH15" s="578"/>
      <c r="BI15" s="578"/>
      <c r="BJ15" s="578"/>
      <c r="BK15" s="578"/>
      <c r="BL15" s="578"/>
      <c r="BM15" s="578"/>
      <c r="BN15" s="578"/>
      <c r="BO15" s="578"/>
      <c r="BP15" s="578"/>
      <c r="BQ15" s="578"/>
      <c r="BR15" s="578"/>
      <c r="BS15" s="578"/>
      <c r="BT15" s="578"/>
      <c r="BU15" s="578"/>
      <c r="BV15" s="578"/>
      <c r="BW15" s="578"/>
      <c r="BX15" s="578"/>
      <c r="BY15" s="578"/>
      <c r="BZ15" s="578"/>
      <c r="CA15" s="578"/>
      <c r="CB15" s="578"/>
      <c r="CC15" s="578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8"/>
      <c r="CU15" s="578"/>
      <c r="CV15" s="578"/>
      <c r="CW15" s="578"/>
      <c r="CX15" s="578"/>
      <c r="CY15" s="578"/>
      <c r="CZ15" s="578"/>
      <c r="DA15" s="578"/>
      <c r="DB15" s="578"/>
    </row>
    <row r="16" spans="1:112" ht="27" customHeight="1" x14ac:dyDescent="0.3">
      <c r="A16" s="676" t="s">
        <v>13</v>
      </c>
      <c r="B16" s="676"/>
      <c r="C16" s="676"/>
      <c r="D16" s="676"/>
      <c r="E16" s="676"/>
      <c r="F16" s="676"/>
      <c r="G16" s="676"/>
      <c r="H16" s="676"/>
      <c r="I16" s="676"/>
      <c r="J16" s="676"/>
      <c r="K16" s="676"/>
      <c r="L16" s="676"/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6"/>
      <c r="X16" s="676"/>
      <c r="Y16" s="676"/>
      <c r="Z16" s="676"/>
      <c r="AA16" s="676"/>
      <c r="AB16" s="676"/>
      <c r="AC16" s="676"/>
      <c r="AD16" s="676"/>
      <c r="AE16" s="676"/>
      <c r="AF16" s="676"/>
      <c r="AG16" s="676"/>
      <c r="AH16" s="676"/>
      <c r="AI16" s="23"/>
      <c r="AJ16" s="23"/>
      <c r="AK16" s="598" t="str">
        <f>ПОДПИСИ!B12</f>
        <v>Начальник участка ООО «Электромонтаж-110»</v>
      </c>
      <c r="AL16" s="598"/>
      <c r="AM16" s="598"/>
      <c r="AN16" s="598"/>
      <c r="AO16" s="598"/>
      <c r="AP16" s="598"/>
      <c r="AQ16" s="598"/>
      <c r="AR16" s="598"/>
      <c r="AS16" s="598"/>
      <c r="AT16" s="598"/>
      <c r="AU16" s="598"/>
      <c r="AV16" s="598"/>
      <c r="AW16" s="598"/>
      <c r="AX16" s="598"/>
      <c r="AY16" s="598"/>
      <c r="AZ16" s="598"/>
      <c r="BA16" s="598"/>
      <c r="BB16" s="598"/>
      <c r="BC16" s="598"/>
      <c r="BD16" s="598"/>
      <c r="BE16" s="598"/>
      <c r="BF16" s="598"/>
      <c r="BG16" s="598"/>
      <c r="BH16" s="598"/>
      <c r="BI16" s="598"/>
      <c r="BJ16" s="598"/>
      <c r="BK16" s="598"/>
      <c r="BL16" s="598"/>
      <c r="BM16" s="598"/>
      <c r="BN16" s="598"/>
      <c r="BO16" s="598"/>
      <c r="BP16" s="598"/>
      <c r="BQ16" s="598"/>
      <c r="BR16" s="598"/>
      <c r="BS16" s="598"/>
      <c r="BT16" s="598"/>
      <c r="BU16" s="598"/>
      <c r="BV16" s="598"/>
      <c r="BW16" s="598"/>
      <c r="BX16" s="598"/>
      <c r="BY16" s="598"/>
      <c r="BZ16" s="598"/>
      <c r="CA16" s="598"/>
      <c r="CB16" s="598"/>
      <c r="CC16" s="598"/>
      <c r="CD16" s="598"/>
      <c r="CE16" s="598"/>
      <c r="CF16" s="598"/>
      <c r="CG16" s="598"/>
      <c r="CH16" s="598"/>
      <c r="CI16" s="598"/>
      <c r="CJ16" s="598"/>
      <c r="CK16" s="598"/>
      <c r="CL16" s="598"/>
      <c r="CM16" s="598"/>
      <c r="CN16" s="598"/>
      <c r="CO16" s="598"/>
      <c r="CP16" s="598"/>
      <c r="CQ16" s="598"/>
      <c r="CR16" s="598"/>
      <c r="CS16" s="598"/>
      <c r="CT16" s="598"/>
      <c r="CU16" s="598"/>
      <c r="CV16" s="598"/>
      <c r="CW16" s="598"/>
      <c r="CX16" s="598"/>
      <c r="CY16" s="598"/>
      <c r="CZ16" s="598"/>
      <c r="DA16" s="598"/>
      <c r="DB16" s="598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578" t="s">
        <v>5</v>
      </c>
      <c r="AL17" s="578"/>
      <c r="AM17" s="578"/>
      <c r="AN17" s="578"/>
      <c r="AO17" s="578"/>
      <c r="AP17" s="578"/>
      <c r="AQ17" s="578"/>
      <c r="AR17" s="578"/>
      <c r="AS17" s="578"/>
      <c r="AT17" s="578"/>
      <c r="AU17" s="578"/>
      <c r="AV17" s="578"/>
      <c r="AW17" s="578"/>
      <c r="AX17" s="578"/>
      <c r="AY17" s="578"/>
      <c r="AZ17" s="578"/>
      <c r="BA17" s="578"/>
      <c r="BB17" s="578"/>
      <c r="BC17" s="578"/>
      <c r="BD17" s="578"/>
      <c r="BE17" s="578"/>
      <c r="BF17" s="578"/>
      <c r="BG17" s="578"/>
      <c r="BH17" s="578"/>
      <c r="BI17" s="578"/>
      <c r="BJ17" s="578"/>
      <c r="BK17" s="578"/>
      <c r="BL17" s="578"/>
      <c r="BM17" s="578"/>
      <c r="BN17" s="578"/>
      <c r="BO17" s="578"/>
      <c r="BP17" s="578"/>
      <c r="BQ17" s="578"/>
      <c r="BR17" s="578"/>
      <c r="BS17" s="578"/>
      <c r="BT17" s="578"/>
      <c r="BU17" s="578"/>
      <c r="BV17" s="578"/>
      <c r="BW17" s="578"/>
      <c r="BX17" s="578"/>
      <c r="BY17" s="578"/>
      <c r="BZ17" s="578"/>
      <c r="CA17" s="578"/>
      <c r="CB17" s="578"/>
      <c r="CC17" s="578"/>
      <c r="CD17" s="578"/>
      <c r="CE17" s="578"/>
      <c r="CF17" s="578"/>
      <c r="CG17" s="578"/>
      <c r="CH17" s="578"/>
      <c r="CI17" s="578"/>
      <c r="CJ17" s="578"/>
      <c r="CK17" s="578"/>
      <c r="CL17" s="578"/>
      <c r="CM17" s="578"/>
      <c r="CN17" s="578"/>
      <c r="CO17" s="578"/>
      <c r="CP17" s="578"/>
      <c r="CQ17" s="578"/>
      <c r="CR17" s="578"/>
      <c r="CS17" s="578"/>
      <c r="CT17" s="578"/>
      <c r="CU17" s="578"/>
      <c r="CV17" s="578"/>
      <c r="CW17" s="578"/>
      <c r="CX17" s="578"/>
      <c r="CY17" s="578"/>
      <c r="CZ17" s="578"/>
      <c r="DA17" s="578"/>
      <c r="DB17" s="578"/>
    </row>
    <row r="18" spans="1:112" x14ac:dyDescent="0.3">
      <c r="A18" s="601" t="str">
        <f>ПОДПИСИ!C12</f>
        <v>Курбатов А.В.</v>
      </c>
      <c r="B18" s="601"/>
      <c r="C18" s="601"/>
      <c r="D18" s="601"/>
      <c r="E18" s="601"/>
      <c r="F18" s="601"/>
      <c r="G18" s="601"/>
      <c r="H18" s="601"/>
      <c r="I18" s="601"/>
      <c r="J18" s="601"/>
      <c r="K18" s="601"/>
      <c r="L18" s="601"/>
      <c r="M18" s="601"/>
      <c r="N18" s="601"/>
      <c r="O18" s="601"/>
      <c r="P18" s="601"/>
      <c r="Q18" s="601"/>
      <c r="R18" s="601"/>
      <c r="S18" s="601"/>
      <c r="T18" s="601"/>
      <c r="U18" s="601"/>
      <c r="V18" s="601"/>
      <c r="W18" s="601"/>
      <c r="X18" s="601"/>
      <c r="Y18" s="601"/>
      <c r="Z18" s="601"/>
      <c r="AA18" s="601"/>
      <c r="AB18" s="601"/>
      <c r="AC18" s="601"/>
      <c r="AD18" s="601"/>
      <c r="AE18" s="601"/>
      <c r="AF18" s="601"/>
      <c r="AG18" s="601"/>
      <c r="AH18" s="601"/>
      <c r="AI18" s="601"/>
      <c r="AJ18" s="601"/>
      <c r="AK18" s="601"/>
      <c r="AL18" s="601"/>
      <c r="AM18" s="601"/>
      <c r="AN18" s="601"/>
      <c r="AO18" s="601"/>
      <c r="AP18" s="601"/>
      <c r="AQ18" s="601"/>
      <c r="AR18" s="601"/>
      <c r="AS18" s="601"/>
      <c r="AT18" s="601"/>
      <c r="AU18" s="601"/>
      <c r="AV18" s="601"/>
      <c r="AW18" s="601"/>
      <c r="AX18" s="601"/>
      <c r="AY18" s="601"/>
      <c r="AZ18" s="601"/>
      <c r="BA18" s="601"/>
      <c r="BB18" s="601"/>
      <c r="BC18" s="601"/>
      <c r="BD18" s="601"/>
      <c r="BE18" s="601"/>
      <c r="BF18" s="601"/>
      <c r="BG18" s="601"/>
      <c r="BH18" s="601"/>
      <c r="BI18" s="601"/>
      <c r="BJ18" s="601"/>
      <c r="BK18" s="601"/>
      <c r="BL18" s="601"/>
      <c r="BM18" s="601"/>
      <c r="BN18" s="601"/>
      <c r="BO18" s="601"/>
      <c r="BP18" s="601"/>
      <c r="BQ18" s="601"/>
      <c r="BR18" s="601"/>
      <c r="BS18" s="601"/>
      <c r="BT18" s="601"/>
      <c r="BU18" s="601"/>
      <c r="BV18" s="601"/>
      <c r="BW18" s="601"/>
      <c r="BX18" s="601"/>
      <c r="BY18" s="601"/>
      <c r="BZ18" s="601"/>
      <c r="CA18" s="601"/>
      <c r="CB18" s="601"/>
      <c r="CC18" s="601"/>
      <c r="CD18" s="601"/>
      <c r="CE18" s="601"/>
      <c r="CF18" s="601"/>
      <c r="CG18" s="601"/>
      <c r="CH18" s="601"/>
      <c r="CI18" s="601"/>
      <c r="CJ18" s="601"/>
      <c r="CK18" s="601"/>
      <c r="CL18" s="601"/>
      <c r="CM18" s="601"/>
      <c r="CN18" s="601"/>
      <c r="CO18" s="601"/>
      <c r="CP18" s="601"/>
      <c r="CQ18" s="601"/>
      <c r="CR18" s="601"/>
      <c r="CS18" s="601"/>
      <c r="CT18" s="601"/>
      <c r="CU18" s="601"/>
      <c r="CV18" s="601"/>
      <c r="CW18" s="601"/>
      <c r="CX18" s="601"/>
      <c r="CY18" s="601"/>
      <c r="CZ18" s="601"/>
      <c r="DA18" s="601"/>
      <c r="DB18" s="601"/>
    </row>
    <row r="19" spans="1:112" ht="3.6" customHeight="1" x14ac:dyDescent="0.3">
      <c r="A19" s="578"/>
      <c r="B19" s="578"/>
      <c r="C19" s="578"/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  <c r="AF19" s="578"/>
      <c r="AG19" s="578"/>
      <c r="AH19" s="578"/>
      <c r="AI19" s="578"/>
      <c r="AJ19" s="578"/>
      <c r="AK19" s="578"/>
      <c r="AL19" s="578"/>
      <c r="AM19" s="578"/>
      <c r="AN19" s="578"/>
      <c r="AO19" s="578"/>
      <c r="AP19" s="578"/>
      <c r="AQ19" s="578"/>
      <c r="AR19" s="578"/>
      <c r="AS19" s="578"/>
      <c r="AT19" s="578"/>
      <c r="AU19" s="578"/>
      <c r="AV19" s="578"/>
      <c r="AW19" s="578"/>
      <c r="AX19" s="578"/>
      <c r="AY19" s="578"/>
      <c r="AZ19" s="578"/>
      <c r="BA19" s="578"/>
      <c r="BB19" s="578"/>
      <c r="BC19" s="578"/>
      <c r="BD19" s="578"/>
      <c r="BE19" s="578"/>
      <c r="BF19" s="578"/>
      <c r="BG19" s="578"/>
      <c r="BH19" s="578"/>
      <c r="BI19" s="578"/>
      <c r="BJ19" s="578"/>
      <c r="BK19" s="578"/>
      <c r="BL19" s="578"/>
      <c r="BM19" s="578"/>
      <c r="BN19" s="578"/>
      <c r="BO19" s="578"/>
      <c r="BP19" s="578"/>
      <c r="BQ19" s="578"/>
      <c r="BR19" s="578"/>
      <c r="BS19" s="578"/>
      <c r="BT19" s="578"/>
      <c r="BU19" s="578"/>
      <c r="BV19" s="578"/>
      <c r="BW19" s="578"/>
      <c r="BX19" s="578"/>
      <c r="BY19" s="578"/>
      <c r="BZ19" s="578"/>
      <c r="CA19" s="578"/>
      <c r="CB19" s="578"/>
      <c r="CC19" s="578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8"/>
      <c r="CU19" s="578"/>
      <c r="CV19" s="578"/>
      <c r="CW19" s="578"/>
      <c r="CX19" s="578"/>
      <c r="CY19" s="578"/>
      <c r="CZ19" s="578"/>
      <c r="DA19" s="578"/>
      <c r="DB19" s="578"/>
    </row>
    <row r="20" spans="1:112" x14ac:dyDescent="0.3">
      <c r="A20" s="606" t="s">
        <v>180</v>
      </c>
      <c r="B20" s="606"/>
      <c r="C20" s="606"/>
      <c r="D20" s="606"/>
      <c r="E20" s="606"/>
      <c r="F20" s="606"/>
      <c r="G20" s="606"/>
      <c r="H20" s="606"/>
      <c r="I20" s="606"/>
      <c r="J20" s="606"/>
      <c r="K20" s="606"/>
      <c r="L20" s="606"/>
      <c r="M20" s="606"/>
      <c r="N20" s="606"/>
      <c r="O20" s="606"/>
      <c r="P20" s="606"/>
      <c r="Q20" s="606"/>
      <c r="R20" s="606"/>
      <c r="S20" s="606"/>
      <c r="T20" s="606"/>
      <c r="U20" s="606"/>
      <c r="V20" s="606"/>
      <c r="W20" s="606"/>
      <c r="X20" s="606"/>
      <c r="Y20" s="606"/>
      <c r="Z20" s="606"/>
      <c r="AA20" s="606"/>
      <c r="AB20" s="606"/>
      <c r="AC20" s="606"/>
      <c r="AD20" s="606"/>
      <c r="AE20" s="606"/>
      <c r="AF20" s="606"/>
      <c r="AG20" s="606"/>
      <c r="AH20" s="606"/>
      <c r="AI20" s="606"/>
      <c r="AJ20" s="606"/>
      <c r="AK20" s="606"/>
      <c r="AL20" s="606"/>
      <c r="AM20" s="606"/>
      <c r="AN20" s="606"/>
      <c r="AO20" s="606"/>
      <c r="AP20" s="606"/>
      <c r="AQ20" s="606"/>
      <c r="AR20" s="606"/>
      <c r="AS20" s="606"/>
      <c r="AT20" s="606"/>
      <c r="AU20" s="606"/>
      <c r="AV20" s="606"/>
      <c r="AW20" s="606"/>
      <c r="AX20" s="606"/>
      <c r="AY20" s="606"/>
      <c r="AZ20" s="606"/>
      <c r="BA20" s="606"/>
      <c r="BB20" s="606"/>
      <c r="BC20" s="606"/>
      <c r="BD20" s="606"/>
      <c r="BE20" s="606"/>
      <c r="BF20" s="606"/>
      <c r="BG20" s="606"/>
      <c r="BH20" s="606"/>
      <c r="BI20" s="606"/>
      <c r="BJ20" s="606"/>
      <c r="BK20" s="606"/>
      <c r="BL20" s="606"/>
      <c r="BM20" s="606"/>
      <c r="BN20" s="606"/>
      <c r="BO20" s="606"/>
      <c r="BP20" s="606"/>
      <c r="BQ20" s="606"/>
      <c r="BR20" s="606"/>
      <c r="BS20" s="606"/>
      <c r="BT20" s="606"/>
      <c r="BU20" s="606"/>
      <c r="BV20" s="606"/>
      <c r="BW20" s="606"/>
      <c r="BX20" s="606"/>
      <c r="BY20" s="606"/>
      <c r="BZ20" s="606"/>
      <c r="CA20" s="606"/>
      <c r="CB20" s="606"/>
      <c r="CC20" s="606"/>
      <c r="CD20" s="606"/>
      <c r="CE20" s="606"/>
      <c r="CF20" s="606"/>
      <c r="CG20" s="606"/>
      <c r="CH20" s="606"/>
      <c r="CI20" s="606"/>
      <c r="CJ20" s="606"/>
      <c r="CK20" s="606"/>
      <c r="CL20" s="606"/>
      <c r="CM20" s="606"/>
      <c r="CN20" s="606"/>
      <c r="CO20" s="606"/>
      <c r="CP20" s="606"/>
      <c r="CQ20" s="606"/>
      <c r="CR20" s="606"/>
      <c r="CS20" s="606"/>
      <c r="CT20" s="606"/>
      <c r="CU20" s="606"/>
      <c r="CV20" s="606"/>
      <c r="CW20" s="606"/>
      <c r="CX20" s="606"/>
      <c r="CY20" s="606"/>
      <c r="CZ20" s="606"/>
      <c r="DA20" s="606"/>
      <c r="DB20" s="606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598" t="str">
        <f>ФОРМА!B4</f>
        <v>ООО «Электромонтаж-110»</v>
      </c>
      <c r="S22" s="598"/>
      <c r="T22" s="598"/>
      <c r="U22" s="598"/>
      <c r="V22" s="598"/>
      <c r="W22" s="598"/>
      <c r="X22" s="598"/>
      <c r="Y22" s="598"/>
      <c r="Z22" s="598"/>
      <c r="AA22" s="598"/>
      <c r="AB22" s="598"/>
      <c r="AC22" s="598"/>
      <c r="AD22" s="598"/>
      <c r="AE22" s="598"/>
      <c r="AF22" s="598"/>
      <c r="AG22" s="598"/>
      <c r="AH22" s="598"/>
      <c r="AI22" s="598"/>
      <c r="AJ22" s="598"/>
      <c r="AK22" s="598"/>
      <c r="AL22" s="598"/>
      <c r="AM22" s="598"/>
      <c r="AN22" s="598"/>
      <c r="AO22" s="598"/>
      <c r="AP22" s="598"/>
      <c r="AQ22" s="598"/>
      <c r="AR22" s="598"/>
      <c r="AS22" s="598"/>
      <c r="AT22" s="598"/>
      <c r="AU22" s="598"/>
      <c r="AV22" s="598"/>
      <c r="AW22" s="598"/>
      <c r="AX22" s="598"/>
      <c r="AY22" s="598"/>
      <c r="AZ22" s="598"/>
      <c r="BA22" s="598"/>
      <c r="BB22" s="598"/>
      <c r="BC22" s="598"/>
      <c r="BD22" s="598"/>
      <c r="BE22" s="598"/>
      <c r="BF22" s="598"/>
      <c r="BG22" s="598"/>
      <c r="BH22" s="598"/>
      <c r="BI22" s="598"/>
      <c r="BJ22" s="598"/>
      <c r="BK22" s="598"/>
      <c r="BL22" s="598"/>
      <c r="BM22" s="598"/>
      <c r="BN22" s="598"/>
      <c r="BO22" s="598"/>
      <c r="BP22" s="598"/>
      <c r="BQ22" s="598"/>
      <c r="BR22" s="598"/>
      <c r="BS22" s="598"/>
      <c r="BT22" s="598"/>
      <c r="BU22" s="598"/>
      <c r="BV22" s="598"/>
      <c r="BW22" s="598"/>
      <c r="BX22" s="598"/>
      <c r="BY22" s="598"/>
      <c r="BZ22" s="598"/>
      <c r="CA22" s="598"/>
      <c r="CB22" s="598"/>
      <c r="CC22" s="598"/>
      <c r="CD22" s="598"/>
      <c r="CE22" s="598"/>
      <c r="CF22" s="598"/>
      <c r="CG22" s="598"/>
      <c r="CH22" s="598"/>
      <c r="CI22" s="598"/>
      <c r="CJ22" s="598"/>
      <c r="CK22" s="598"/>
      <c r="CL22" s="598"/>
      <c r="CM22" s="598"/>
      <c r="CN22" s="598"/>
      <c r="CO22" s="598"/>
      <c r="CP22" s="598"/>
      <c r="CQ22" s="598"/>
      <c r="CR22" s="598"/>
      <c r="CS22" s="598"/>
      <c r="CT22" s="598"/>
      <c r="CU22" s="598"/>
      <c r="CV22" s="598"/>
      <c r="CW22" s="598"/>
      <c r="CX22" s="598"/>
      <c r="CY22" s="598"/>
      <c r="CZ22" s="598"/>
      <c r="DA22" s="598"/>
      <c r="DB22" s="598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578" t="s">
        <v>8</v>
      </c>
      <c r="S23" s="578"/>
      <c r="T23" s="578"/>
      <c r="U23" s="578"/>
      <c r="V23" s="578"/>
      <c r="W23" s="578"/>
      <c r="X23" s="578"/>
      <c r="Y23" s="578"/>
      <c r="Z23" s="578"/>
      <c r="AA23" s="578"/>
      <c r="AB23" s="578"/>
      <c r="AC23" s="578"/>
      <c r="AD23" s="578"/>
      <c r="AE23" s="578"/>
      <c r="AF23" s="578"/>
      <c r="AG23" s="578"/>
      <c r="AH23" s="578"/>
      <c r="AI23" s="578"/>
      <c r="AJ23" s="578"/>
      <c r="AK23" s="578"/>
      <c r="AL23" s="578"/>
      <c r="AM23" s="578"/>
      <c r="AN23" s="578"/>
      <c r="AO23" s="578"/>
      <c r="AP23" s="578"/>
      <c r="AQ23" s="578"/>
      <c r="AR23" s="578"/>
      <c r="AS23" s="578"/>
      <c r="AT23" s="578"/>
      <c r="AU23" s="578"/>
      <c r="AV23" s="578"/>
      <c r="AW23" s="578"/>
      <c r="AX23" s="578"/>
      <c r="AY23" s="578"/>
      <c r="AZ23" s="578"/>
      <c r="BA23" s="578"/>
      <c r="BB23" s="578"/>
      <c r="BC23" s="578"/>
      <c r="BD23" s="578"/>
      <c r="BE23" s="578"/>
      <c r="BF23" s="578"/>
      <c r="BG23" s="578"/>
      <c r="BH23" s="578"/>
      <c r="BI23" s="578"/>
      <c r="BJ23" s="578"/>
      <c r="BK23" s="578"/>
      <c r="BL23" s="578"/>
      <c r="BM23" s="578"/>
      <c r="BN23" s="578"/>
      <c r="BO23" s="578"/>
      <c r="BP23" s="578"/>
      <c r="BQ23" s="578"/>
      <c r="BR23" s="578"/>
      <c r="BS23" s="578"/>
      <c r="BT23" s="578"/>
      <c r="BU23" s="578"/>
      <c r="BV23" s="578"/>
      <c r="BW23" s="578"/>
      <c r="BX23" s="578"/>
      <c r="BY23" s="578"/>
      <c r="BZ23" s="578"/>
      <c r="CA23" s="578"/>
      <c r="CB23" s="578"/>
      <c r="CC23" s="578"/>
      <c r="CD23" s="578"/>
      <c r="CE23" s="578"/>
      <c r="CF23" s="578"/>
      <c r="CG23" s="578"/>
      <c r="CH23" s="578"/>
      <c r="CI23" s="578"/>
      <c r="CJ23" s="578"/>
      <c r="CK23" s="578"/>
      <c r="CL23" s="578"/>
      <c r="CM23" s="578"/>
      <c r="CN23" s="578"/>
      <c r="CO23" s="578"/>
      <c r="CP23" s="578"/>
      <c r="CQ23" s="578"/>
      <c r="CR23" s="578"/>
      <c r="CS23" s="578"/>
      <c r="CT23" s="578"/>
      <c r="CU23" s="578"/>
      <c r="CV23" s="578"/>
      <c r="CW23" s="578"/>
      <c r="CX23" s="578"/>
      <c r="CY23" s="578"/>
      <c r="CZ23" s="578"/>
      <c r="DA23" s="578"/>
      <c r="DB23" s="578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606" t="s">
        <v>102</v>
      </c>
      <c r="B26" s="606"/>
      <c r="C26" s="606"/>
      <c r="D26" s="606"/>
      <c r="E26" s="606"/>
      <c r="F26" s="606"/>
      <c r="G26" s="606"/>
      <c r="H26" s="606"/>
      <c r="I26" s="606"/>
      <c r="J26" s="606"/>
      <c r="K26" s="606"/>
      <c r="L26" s="606"/>
      <c r="M26" s="606"/>
      <c r="N26" s="606"/>
      <c r="O26" s="606"/>
      <c r="P26" s="606"/>
      <c r="Q26" s="606"/>
      <c r="R26" s="606"/>
      <c r="S26" s="606"/>
      <c r="T26" s="606"/>
      <c r="U26" s="606"/>
      <c r="V26" s="606"/>
      <c r="W26" s="606"/>
      <c r="X26" s="606"/>
      <c r="Y26" s="606"/>
      <c r="Z26" s="606"/>
      <c r="AA26" s="606"/>
      <c r="AB26" s="606"/>
      <c r="AC26" s="606"/>
      <c r="AD26" s="606"/>
      <c r="AE26" s="606"/>
      <c r="AF26" s="606"/>
      <c r="AG26" s="606"/>
      <c r="AH26" s="606"/>
      <c r="AI26" s="606"/>
      <c r="AJ26" s="606"/>
      <c r="AK26" s="606"/>
      <c r="AL26" s="606"/>
      <c r="AM26" s="606"/>
      <c r="AN26" s="606"/>
      <c r="AO26" s="606"/>
      <c r="AP26" s="606"/>
      <c r="AQ26" s="606"/>
      <c r="AR26" s="606"/>
      <c r="AS26" s="606"/>
      <c r="AT26" s="606"/>
      <c r="AU26" s="606"/>
      <c r="AV26" s="606"/>
      <c r="AW26" s="606"/>
      <c r="AX26" s="606"/>
      <c r="AY26" s="606"/>
      <c r="AZ26" s="606"/>
      <c r="BA26" s="606"/>
      <c r="BB26" s="606"/>
      <c r="BC26" s="606"/>
      <c r="BD26" s="606"/>
      <c r="BE26" s="606"/>
      <c r="BF26" s="606"/>
      <c r="BG26" s="606"/>
      <c r="BH26" s="606"/>
      <c r="BI26" s="606"/>
      <c r="BJ26" s="606"/>
      <c r="BK26" s="606"/>
      <c r="BL26" s="606"/>
      <c r="BM26" s="606"/>
      <c r="BN26" s="606"/>
      <c r="BO26" s="606"/>
      <c r="BP26" s="606"/>
      <c r="BQ26" s="606"/>
      <c r="BR26" s="606"/>
      <c r="BS26" s="606"/>
      <c r="BT26" s="606"/>
      <c r="BU26" s="606"/>
      <c r="BV26" s="606"/>
      <c r="BW26" s="606"/>
      <c r="BX26" s="606"/>
      <c r="BY26" s="606"/>
      <c r="BZ26" s="606"/>
      <c r="CA26" s="606"/>
      <c r="CB26" s="606"/>
      <c r="CC26" s="606"/>
      <c r="CD26" s="606"/>
      <c r="CE26" s="606"/>
      <c r="CF26" s="606"/>
      <c r="CG26" s="606"/>
      <c r="CH26" s="606"/>
      <c r="CI26" s="606"/>
      <c r="CJ26" s="606"/>
      <c r="CK26" s="606"/>
      <c r="CL26" s="606"/>
      <c r="CM26" s="606"/>
      <c r="CN26" s="606"/>
      <c r="CO26" s="606"/>
      <c r="CP26" s="606"/>
      <c r="CQ26" s="606"/>
      <c r="CR26" s="606"/>
      <c r="CS26" s="606"/>
      <c r="CT26" s="606"/>
      <c r="CU26" s="606"/>
      <c r="CV26" s="606"/>
      <c r="CW26" s="606"/>
      <c r="CX26" s="606"/>
      <c r="CY26" s="606"/>
      <c r="CZ26" s="606"/>
      <c r="DA26" s="606"/>
      <c r="DB26" s="606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30.75" customHeight="1" x14ac:dyDescent="0.3">
      <c r="A28" s="617" t="str">
        <f>ФОРМА!B12</f>
        <v>1. Строительство КТП 1000кВА-10/0,4 кВ (зав.№24.2043.1) с трансформатором ТМГ 1000кВА-10/0,4 кВ (зав.№2096297)</v>
      </c>
      <c r="B28" s="617"/>
      <c r="C28" s="617"/>
      <c r="D28" s="617"/>
      <c r="E28" s="617"/>
      <c r="F28" s="617"/>
      <c r="G28" s="617"/>
      <c r="H28" s="617"/>
      <c r="I28" s="617"/>
      <c r="J28" s="617"/>
      <c r="K28" s="617"/>
      <c r="L28" s="617"/>
      <c r="M28" s="617"/>
      <c r="N28" s="617"/>
      <c r="O28" s="617"/>
      <c r="P28" s="617"/>
      <c r="Q28" s="617"/>
      <c r="R28" s="617"/>
      <c r="S28" s="617"/>
      <c r="T28" s="617"/>
      <c r="U28" s="617"/>
      <c r="V28" s="617"/>
      <c r="W28" s="617"/>
      <c r="X28" s="617"/>
      <c r="Y28" s="617"/>
      <c r="Z28" s="617"/>
      <c r="AA28" s="617"/>
      <c r="AB28" s="617"/>
      <c r="AC28" s="617"/>
      <c r="AD28" s="617"/>
      <c r="AE28" s="617"/>
      <c r="AF28" s="617"/>
      <c r="AG28" s="617"/>
      <c r="AH28" s="617"/>
      <c r="AI28" s="617"/>
      <c r="AJ28" s="617"/>
      <c r="AK28" s="617"/>
      <c r="AL28" s="617"/>
      <c r="AM28" s="617"/>
      <c r="AN28" s="617"/>
      <c r="AO28" s="617"/>
      <c r="AP28" s="617"/>
      <c r="AQ28" s="617"/>
      <c r="AR28" s="617"/>
      <c r="AS28" s="617"/>
      <c r="AT28" s="617"/>
      <c r="AU28" s="617"/>
      <c r="AV28" s="617"/>
      <c r="AW28" s="617"/>
      <c r="AX28" s="617"/>
      <c r="AY28" s="617"/>
      <c r="AZ28" s="617"/>
      <c r="BA28" s="617"/>
      <c r="BB28" s="617"/>
      <c r="BC28" s="617"/>
      <c r="BD28" s="617"/>
      <c r="BE28" s="617"/>
      <c r="BF28" s="617"/>
      <c r="BG28" s="617"/>
      <c r="BH28" s="617"/>
      <c r="BI28" s="617"/>
      <c r="BJ28" s="617"/>
      <c r="BK28" s="617"/>
      <c r="BL28" s="617"/>
      <c r="BM28" s="617"/>
      <c r="BN28" s="617"/>
      <c r="BO28" s="617"/>
      <c r="BP28" s="617"/>
      <c r="BQ28" s="617"/>
      <c r="BR28" s="617"/>
      <c r="BS28" s="617"/>
      <c r="BT28" s="617"/>
      <c r="BU28" s="617"/>
      <c r="BV28" s="617"/>
      <c r="BW28" s="617"/>
      <c r="BX28" s="617"/>
      <c r="BY28" s="617"/>
      <c r="BZ28" s="617"/>
      <c r="CA28" s="617"/>
      <c r="CB28" s="617"/>
      <c r="CC28" s="617"/>
      <c r="CD28" s="617"/>
      <c r="CE28" s="617"/>
      <c r="CF28" s="617"/>
      <c r="CG28" s="617"/>
      <c r="CH28" s="617"/>
      <c r="CI28" s="617"/>
      <c r="CJ28" s="617"/>
      <c r="CK28" s="617"/>
      <c r="CL28" s="617"/>
      <c r="CM28" s="617"/>
      <c r="CN28" s="617"/>
      <c r="CO28" s="617"/>
      <c r="CP28" s="617"/>
      <c r="CQ28" s="617"/>
      <c r="CR28" s="617"/>
      <c r="CS28" s="617"/>
      <c r="CT28" s="617"/>
      <c r="CU28" s="617"/>
      <c r="CV28" s="617"/>
      <c r="CW28" s="617"/>
      <c r="CX28" s="617"/>
      <c r="CY28" s="617"/>
      <c r="CZ28" s="617"/>
      <c r="DA28" s="617"/>
      <c r="DB28" s="617"/>
    </row>
    <row r="29" spans="1:112" ht="11.1" customHeight="1" x14ac:dyDescent="0.3">
      <c r="A29" s="620" t="s">
        <v>181</v>
      </c>
      <c r="B29" s="620"/>
      <c r="C29" s="620"/>
      <c r="D29" s="620"/>
      <c r="E29" s="620"/>
      <c r="F29" s="620"/>
      <c r="G29" s="620"/>
      <c r="H29" s="620"/>
      <c r="I29" s="620"/>
      <c r="J29" s="620"/>
      <c r="K29" s="620"/>
      <c r="L29" s="620"/>
      <c r="M29" s="620"/>
      <c r="N29" s="620"/>
      <c r="O29" s="620"/>
      <c r="P29" s="620"/>
      <c r="Q29" s="620"/>
      <c r="R29" s="620"/>
      <c r="S29" s="620"/>
      <c r="T29" s="620"/>
      <c r="U29" s="620"/>
      <c r="V29" s="620"/>
      <c r="W29" s="620"/>
      <c r="X29" s="620"/>
      <c r="Y29" s="620"/>
      <c r="Z29" s="620"/>
      <c r="AA29" s="620"/>
      <c r="AB29" s="620"/>
      <c r="AC29" s="620"/>
      <c r="AD29" s="620"/>
      <c r="AE29" s="620"/>
      <c r="AF29" s="620"/>
      <c r="AG29" s="620"/>
      <c r="AH29" s="620"/>
      <c r="AI29" s="620"/>
      <c r="AJ29" s="620"/>
      <c r="AK29" s="620"/>
      <c r="AL29" s="620"/>
      <c r="AM29" s="620"/>
      <c r="AN29" s="620"/>
      <c r="AO29" s="620"/>
      <c r="AP29" s="620"/>
      <c r="AQ29" s="620"/>
      <c r="AR29" s="620"/>
      <c r="AS29" s="620"/>
      <c r="AT29" s="620"/>
      <c r="AU29" s="620"/>
      <c r="AV29" s="620"/>
      <c r="AW29" s="620"/>
      <c r="AX29" s="620"/>
      <c r="AY29" s="620"/>
      <c r="AZ29" s="620"/>
      <c r="BA29" s="620"/>
      <c r="BB29" s="620"/>
      <c r="BC29" s="620"/>
      <c r="BD29" s="620"/>
      <c r="BE29" s="620"/>
      <c r="BF29" s="620"/>
      <c r="BG29" s="620"/>
      <c r="BH29" s="620"/>
      <c r="BI29" s="620"/>
      <c r="BJ29" s="620"/>
      <c r="BK29" s="620"/>
      <c r="BL29" s="620"/>
      <c r="BM29" s="620"/>
      <c r="BN29" s="620"/>
      <c r="BO29" s="620"/>
      <c r="BP29" s="620"/>
      <c r="BQ29" s="620"/>
      <c r="BR29" s="620"/>
      <c r="BS29" s="620"/>
      <c r="BT29" s="620"/>
      <c r="BU29" s="620"/>
      <c r="BV29" s="620"/>
      <c r="BW29" s="620"/>
      <c r="BX29" s="620"/>
      <c r="BY29" s="620"/>
      <c r="BZ29" s="620"/>
      <c r="CA29" s="620"/>
      <c r="CB29" s="620"/>
      <c r="CC29" s="620"/>
      <c r="CD29" s="620"/>
      <c r="CE29" s="620"/>
      <c r="CF29" s="620"/>
      <c r="CG29" s="620"/>
      <c r="CH29" s="620"/>
      <c r="CI29" s="620"/>
      <c r="CJ29" s="620"/>
      <c r="CK29" s="620"/>
      <c r="CL29" s="620"/>
      <c r="CM29" s="620"/>
      <c r="CN29" s="620"/>
      <c r="CO29" s="620"/>
      <c r="CP29" s="620"/>
      <c r="CQ29" s="620"/>
      <c r="CR29" s="620"/>
      <c r="CS29" s="620"/>
      <c r="CT29" s="620"/>
      <c r="CU29" s="620"/>
      <c r="CV29" s="620"/>
      <c r="CW29" s="620"/>
      <c r="CX29" s="620"/>
      <c r="CY29" s="620"/>
      <c r="CZ29" s="620"/>
      <c r="DA29" s="620"/>
      <c r="DB29" s="620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606" t="s">
        <v>101</v>
      </c>
      <c r="B31" s="606"/>
      <c r="C31" s="606"/>
      <c r="D31" s="606"/>
      <c r="E31" s="606"/>
      <c r="F31" s="606"/>
      <c r="G31" s="606"/>
      <c r="H31" s="606"/>
      <c r="I31" s="606"/>
      <c r="J31" s="606"/>
      <c r="K31" s="606"/>
      <c r="L31" s="606"/>
      <c r="M31" s="606"/>
      <c r="N31" s="606"/>
      <c r="O31" s="606"/>
      <c r="P31" s="606"/>
      <c r="Q31" s="606"/>
      <c r="R31" s="606"/>
      <c r="S31" s="606"/>
      <c r="T31" s="606"/>
      <c r="U31" s="606"/>
      <c r="V31" s="606"/>
      <c r="W31" s="606"/>
      <c r="X31" s="606"/>
      <c r="Y31" s="606"/>
      <c r="Z31" s="606"/>
      <c r="AA31" s="606"/>
      <c r="AB31" s="606"/>
      <c r="AC31" s="606"/>
      <c r="AD31" s="606"/>
      <c r="AE31" s="606"/>
      <c r="AF31" s="606"/>
      <c r="AG31" s="606"/>
      <c r="AH31" s="606"/>
      <c r="AI31" s="606"/>
      <c r="AJ31" s="606"/>
      <c r="AK31" s="606"/>
      <c r="AL31" s="606"/>
      <c r="AM31" s="606"/>
      <c r="AN31" s="606"/>
      <c r="AO31" s="606"/>
      <c r="AP31" s="606"/>
      <c r="AQ31" s="606"/>
      <c r="AR31" s="606"/>
      <c r="AS31" s="606"/>
      <c r="AT31" s="606"/>
      <c r="AU31" s="606"/>
      <c r="AV31" s="606"/>
      <c r="AW31" s="606"/>
      <c r="AX31" s="606"/>
      <c r="AY31" s="606"/>
      <c r="AZ31" s="606"/>
      <c r="BA31" s="606"/>
      <c r="BB31" s="606"/>
      <c r="BC31" s="606"/>
      <c r="BD31" s="606"/>
      <c r="BE31" s="606"/>
      <c r="BF31" s="606"/>
      <c r="BG31" s="606"/>
      <c r="BH31" s="606"/>
      <c r="BI31" s="606"/>
      <c r="BJ31" s="606"/>
      <c r="BK31" s="606"/>
      <c r="BL31" s="606"/>
      <c r="BM31" s="606"/>
      <c r="BN31" s="606"/>
      <c r="BO31" s="606"/>
      <c r="BP31" s="606"/>
      <c r="BQ31" s="606"/>
      <c r="BR31" s="606"/>
      <c r="BS31" s="606"/>
      <c r="BT31" s="606"/>
      <c r="BU31" s="606"/>
      <c r="BV31" s="606"/>
      <c r="BW31" s="606"/>
      <c r="BX31" s="606"/>
      <c r="BY31" s="606"/>
      <c r="BZ31" s="606"/>
      <c r="CA31" s="606"/>
      <c r="CB31" s="606"/>
      <c r="CC31" s="606"/>
      <c r="CD31" s="606"/>
      <c r="CE31" s="606"/>
      <c r="CF31" s="606"/>
      <c r="CG31" s="606"/>
      <c r="CH31" s="606"/>
      <c r="CI31" s="606"/>
      <c r="CJ31" s="606"/>
      <c r="CK31" s="606"/>
      <c r="CL31" s="606"/>
      <c r="CM31" s="606"/>
      <c r="CN31" s="606"/>
      <c r="CO31" s="606"/>
      <c r="CP31" s="606"/>
      <c r="CQ31" s="606"/>
      <c r="CR31" s="606"/>
      <c r="CS31" s="606"/>
      <c r="CT31" s="606"/>
      <c r="CU31" s="606"/>
      <c r="CV31" s="606"/>
      <c r="CW31" s="606"/>
      <c r="CX31" s="606"/>
      <c r="CY31" s="606"/>
      <c r="CZ31" s="606"/>
      <c r="DA31" s="606"/>
      <c r="DB31" s="606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618" t="str">
        <f>IF(ФОРМА!B9=0," ",CONCATENATE(ФОРМА!B8,", шифр ",ФОРМА!B9))</f>
        <v>ООО «Электромонтаж-110», шифр СЭС-21-080098-ИЛО1</v>
      </c>
      <c r="B33" s="618"/>
      <c r="C33" s="618"/>
      <c r="D33" s="618"/>
      <c r="E33" s="618"/>
      <c r="F33" s="618"/>
      <c r="G33" s="618"/>
      <c r="H33" s="618"/>
      <c r="I33" s="618"/>
      <c r="J33" s="618"/>
      <c r="K33" s="618"/>
      <c r="L33" s="618"/>
      <c r="M33" s="618"/>
      <c r="N33" s="618"/>
      <c r="O33" s="618"/>
      <c r="P33" s="618"/>
      <c r="Q33" s="618"/>
      <c r="R33" s="618"/>
      <c r="S33" s="618"/>
      <c r="T33" s="618"/>
      <c r="U33" s="618"/>
      <c r="V33" s="618"/>
      <c r="W33" s="618"/>
      <c r="X33" s="618"/>
      <c r="Y33" s="618"/>
      <c r="Z33" s="618"/>
      <c r="AA33" s="618"/>
      <c r="AB33" s="618"/>
      <c r="AC33" s="618"/>
      <c r="AD33" s="618"/>
      <c r="AE33" s="618"/>
      <c r="AF33" s="618"/>
      <c r="AG33" s="618"/>
      <c r="AH33" s="618"/>
      <c r="AI33" s="618"/>
      <c r="AJ33" s="618"/>
      <c r="AK33" s="618"/>
      <c r="AL33" s="618"/>
      <c r="AM33" s="618"/>
      <c r="AN33" s="618"/>
      <c r="AO33" s="618"/>
      <c r="AP33" s="618"/>
      <c r="AQ33" s="618"/>
      <c r="AR33" s="618"/>
      <c r="AS33" s="618"/>
      <c r="AT33" s="618"/>
      <c r="AU33" s="618"/>
      <c r="AV33" s="618"/>
      <c r="AW33" s="618"/>
      <c r="AX33" s="618"/>
      <c r="AY33" s="618"/>
      <c r="AZ33" s="618"/>
      <c r="BA33" s="618"/>
      <c r="BB33" s="618"/>
      <c r="BC33" s="618"/>
      <c r="BD33" s="618"/>
      <c r="BE33" s="618"/>
      <c r="BF33" s="618"/>
      <c r="BG33" s="618"/>
      <c r="BH33" s="618"/>
      <c r="BI33" s="618"/>
      <c r="BJ33" s="618"/>
      <c r="BK33" s="618"/>
      <c r="BL33" s="618"/>
      <c r="BM33" s="618"/>
      <c r="BN33" s="618"/>
      <c r="BO33" s="618"/>
      <c r="BP33" s="618"/>
      <c r="BQ33" s="618"/>
      <c r="BR33" s="618"/>
      <c r="BS33" s="618"/>
      <c r="BT33" s="618"/>
      <c r="BU33" s="618"/>
      <c r="BV33" s="618"/>
      <c r="BW33" s="618"/>
      <c r="BX33" s="618"/>
      <c r="BY33" s="618"/>
      <c r="BZ33" s="618"/>
      <c r="CA33" s="618"/>
      <c r="CB33" s="618"/>
      <c r="CC33" s="618"/>
      <c r="CD33" s="618"/>
      <c r="CE33" s="618"/>
      <c r="CF33" s="618"/>
      <c r="CG33" s="618"/>
      <c r="CH33" s="618"/>
      <c r="CI33" s="618"/>
      <c r="CJ33" s="618"/>
      <c r="CK33" s="618"/>
      <c r="CL33" s="618"/>
      <c r="CM33" s="618"/>
      <c r="CN33" s="618"/>
      <c r="CO33" s="618"/>
      <c r="CP33" s="618"/>
      <c r="CQ33" s="618"/>
      <c r="CR33" s="618"/>
      <c r="CS33" s="618"/>
      <c r="CT33" s="618"/>
      <c r="CU33" s="618"/>
      <c r="CV33" s="618"/>
      <c r="CW33" s="618"/>
      <c r="CX33" s="618"/>
      <c r="CY33" s="618"/>
      <c r="CZ33" s="618"/>
      <c r="DA33" s="618"/>
      <c r="DB33" s="618"/>
    </row>
    <row r="34" spans="1:112" ht="11.1" customHeight="1" x14ac:dyDescent="0.3">
      <c r="A34" s="619" t="s">
        <v>10</v>
      </c>
      <c r="B34" s="619"/>
      <c r="C34" s="619"/>
      <c r="D34" s="619"/>
      <c r="E34" s="619"/>
      <c r="F34" s="619"/>
      <c r="G34" s="619"/>
      <c r="H34" s="619"/>
      <c r="I34" s="619"/>
      <c r="J34" s="619"/>
      <c r="K34" s="619"/>
      <c r="L34" s="619"/>
      <c r="M34" s="619"/>
      <c r="N34" s="619"/>
      <c r="O34" s="619"/>
      <c r="P34" s="619"/>
      <c r="Q34" s="619"/>
      <c r="R34" s="619"/>
      <c r="S34" s="619"/>
      <c r="T34" s="619"/>
      <c r="U34" s="619"/>
      <c r="V34" s="619"/>
      <c r="W34" s="619"/>
      <c r="X34" s="619"/>
      <c r="Y34" s="619"/>
      <c r="Z34" s="619"/>
      <c r="AA34" s="619"/>
      <c r="AB34" s="619"/>
      <c r="AC34" s="619"/>
      <c r="AD34" s="619"/>
      <c r="AE34" s="619"/>
      <c r="AF34" s="619"/>
      <c r="AG34" s="619"/>
      <c r="AH34" s="619"/>
      <c r="AI34" s="619"/>
      <c r="AJ34" s="619"/>
      <c r="AK34" s="619"/>
      <c r="AL34" s="619"/>
      <c r="AM34" s="619"/>
      <c r="AN34" s="619"/>
      <c r="AO34" s="619"/>
      <c r="AP34" s="619"/>
      <c r="AQ34" s="619"/>
      <c r="AR34" s="619"/>
      <c r="AS34" s="619"/>
      <c r="AT34" s="619"/>
      <c r="AU34" s="619"/>
      <c r="AV34" s="619"/>
      <c r="AW34" s="619"/>
      <c r="AX34" s="619"/>
      <c r="AY34" s="619"/>
      <c r="AZ34" s="619"/>
      <c r="BA34" s="619"/>
      <c r="BB34" s="619"/>
      <c r="BC34" s="619"/>
      <c r="BD34" s="619"/>
      <c r="BE34" s="619"/>
      <c r="BF34" s="619"/>
      <c r="BG34" s="619"/>
      <c r="BH34" s="619"/>
      <c r="BI34" s="619"/>
      <c r="BJ34" s="619"/>
      <c r="BK34" s="619"/>
      <c r="BL34" s="619"/>
      <c r="BM34" s="619"/>
      <c r="BN34" s="619"/>
      <c r="BO34" s="619"/>
      <c r="BP34" s="619"/>
      <c r="BQ34" s="619"/>
      <c r="BR34" s="619"/>
      <c r="BS34" s="619"/>
      <c r="BT34" s="619"/>
      <c r="BU34" s="619"/>
      <c r="BV34" s="619"/>
      <c r="BW34" s="619"/>
      <c r="BX34" s="619"/>
      <c r="BY34" s="619"/>
      <c r="BZ34" s="619"/>
      <c r="CA34" s="619"/>
      <c r="CB34" s="619"/>
      <c r="CC34" s="619"/>
      <c r="CD34" s="619"/>
      <c r="CE34" s="619"/>
      <c r="CF34" s="619"/>
      <c r="CG34" s="619"/>
      <c r="CH34" s="619"/>
      <c r="CI34" s="619"/>
      <c r="CJ34" s="619"/>
      <c r="CK34" s="619"/>
      <c r="CL34" s="619"/>
      <c r="CM34" s="619"/>
      <c r="CN34" s="619"/>
      <c r="CO34" s="619"/>
      <c r="CP34" s="619"/>
      <c r="CQ34" s="619"/>
      <c r="CR34" s="619"/>
      <c r="CS34" s="619"/>
      <c r="CT34" s="619"/>
      <c r="CU34" s="619"/>
      <c r="CV34" s="619"/>
      <c r="CW34" s="619"/>
      <c r="CX34" s="619"/>
      <c r="CY34" s="619"/>
      <c r="CZ34" s="619"/>
      <c r="DA34" s="619"/>
      <c r="DB34" s="619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616" t="s">
        <v>42</v>
      </c>
      <c r="B36" s="616"/>
      <c r="C36" s="616"/>
      <c r="D36" s="616"/>
      <c r="E36" s="616"/>
      <c r="F36" s="616"/>
      <c r="G36" s="616"/>
      <c r="H36" s="616"/>
      <c r="I36" s="616"/>
      <c r="J36" s="616"/>
      <c r="K36" s="616"/>
      <c r="L36" s="616"/>
      <c r="M36" s="616"/>
      <c r="N36" s="616"/>
      <c r="O36" s="616"/>
      <c r="P36" s="616"/>
      <c r="Q36" s="616"/>
      <c r="R36" s="616"/>
      <c r="S36" s="616"/>
      <c r="T36" s="616"/>
      <c r="U36" s="616"/>
      <c r="V36" s="616"/>
      <c r="W36" s="616"/>
      <c r="X36" s="616"/>
      <c r="Y36" s="616"/>
      <c r="Z36" s="616"/>
      <c r="AA36" s="616"/>
      <c r="AB36" s="616"/>
      <c r="AC36" s="616"/>
      <c r="AD36" s="616"/>
      <c r="AE36" s="616"/>
      <c r="AF36" s="616"/>
      <c r="AG36" s="616"/>
      <c r="AH36" s="616"/>
      <c r="AI36" s="616"/>
      <c r="AJ36" s="616"/>
      <c r="AK36" s="616"/>
      <c r="AL36" s="616"/>
      <c r="AM36" s="616"/>
      <c r="AN36" s="616"/>
      <c r="AO36" s="616"/>
      <c r="AP36" s="616"/>
      <c r="AQ36" s="616"/>
      <c r="AR36" s="616"/>
      <c r="AS36" s="616"/>
      <c r="AT36" s="616"/>
      <c r="AU36" s="616"/>
      <c r="AV36" s="616"/>
      <c r="AW36" s="616"/>
      <c r="AX36" s="616"/>
      <c r="AY36" s="616"/>
      <c r="AZ36" s="616"/>
      <c r="BA36" s="616"/>
      <c r="BB36" s="616"/>
      <c r="BC36" s="616"/>
      <c r="BD36" s="616"/>
      <c r="BE36" s="616"/>
      <c r="BF36" s="616"/>
      <c r="BG36" s="616"/>
      <c r="BH36" s="616"/>
      <c r="BI36" s="616"/>
      <c r="BJ36" s="616"/>
      <c r="BK36" s="616"/>
      <c r="BL36" s="616"/>
      <c r="BM36" s="616"/>
      <c r="BN36" s="616"/>
      <c r="BO36" s="616"/>
      <c r="BP36" s="616"/>
      <c r="BQ36" s="616"/>
      <c r="BR36" s="616"/>
      <c r="BS36" s="616"/>
      <c r="BT36" s="616"/>
      <c r="BU36" s="616"/>
      <c r="BV36" s="616"/>
      <c r="BW36" s="616"/>
      <c r="BX36" s="616"/>
      <c r="BY36" s="616"/>
      <c r="BZ36" s="616"/>
      <c r="CA36" s="616"/>
      <c r="CB36" s="616"/>
      <c r="CC36" s="616"/>
      <c r="CD36" s="616"/>
      <c r="CE36" s="616"/>
      <c r="CF36" s="616"/>
      <c r="CG36" s="616"/>
      <c r="CH36" s="616"/>
      <c r="CI36" s="616"/>
      <c r="CJ36" s="616"/>
      <c r="CK36" s="616"/>
      <c r="CL36" s="616"/>
      <c r="CM36" s="616"/>
      <c r="CN36" s="616"/>
      <c r="CO36" s="616"/>
      <c r="CP36" s="616"/>
      <c r="CQ36" s="616"/>
      <c r="CR36" s="616"/>
      <c r="CS36" s="616"/>
      <c r="CT36" s="616"/>
      <c r="CU36" s="616"/>
      <c r="CV36" s="616"/>
      <c r="CW36" s="616"/>
      <c r="CX36" s="616"/>
      <c r="CY36" s="616"/>
      <c r="CZ36" s="616"/>
      <c r="DA36" s="616"/>
      <c r="DB36" s="616"/>
    </row>
    <row r="37" spans="1:112" x14ac:dyDescent="0.3">
      <c r="A37" s="19" t="s">
        <v>444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445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1086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1087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608" t="s">
        <v>67</v>
      </c>
      <c r="B44" s="608"/>
      <c r="C44" s="608"/>
      <c r="D44" s="608"/>
      <c r="E44" s="608"/>
      <c r="F44" s="608"/>
      <c r="G44" s="608"/>
      <c r="H44" s="608"/>
      <c r="I44" s="608"/>
      <c r="J44" s="602"/>
      <c r="K44" s="602"/>
      <c r="L44" s="602"/>
      <c r="M44" s="602"/>
      <c r="N44" s="602"/>
      <c r="O44" s="602"/>
      <c r="P44" s="602"/>
      <c r="Q44" s="602"/>
      <c r="R44" s="602"/>
      <c r="S44" s="602"/>
      <c r="T44" s="602"/>
      <c r="U44" s="602"/>
      <c r="V44" s="602"/>
      <c r="W44" s="602"/>
      <c r="X44" s="602"/>
      <c r="Y44" s="602"/>
      <c r="AB44" s="598" t="str">
        <f>IF(ПОДПИСИ!E12=0," ",ПОДПИСИ!E12)</f>
        <v>А.В. Курбатов</v>
      </c>
      <c r="AC44" s="598"/>
      <c r="AD44" s="598"/>
      <c r="AE44" s="598"/>
      <c r="AF44" s="598"/>
      <c r="AG44" s="598"/>
      <c r="AH44" s="598"/>
      <c r="AI44" s="598"/>
      <c r="AJ44" s="598"/>
      <c r="AK44" s="598"/>
      <c r="AL44" s="598"/>
      <c r="AM44" s="598"/>
      <c r="AN44" s="598"/>
      <c r="AO44" s="598"/>
      <c r="AP44" s="598"/>
      <c r="AQ44" s="598"/>
      <c r="AR44" s="598"/>
      <c r="AS44" s="598"/>
      <c r="AT44" s="598"/>
      <c r="AU44" s="598"/>
      <c r="AV44" s="598"/>
      <c r="AW44" s="598"/>
      <c r="BD44" s="608" t="s">
        <v>17</v>
      </c>
      <c r="BE44" s="608"/>
      <c r="BF44" s="608"/>
      <c r="BG44" s="608"/>
      <c r="BH44" s="608"/>
      <c r="BI44" s="608"/>
      <c r="BJ44" s="608"/>
      <c r="BK44" s="608"/>
      <c r="BL44" s="608"/>
      <c r="BM44" s="608"/>
      <c r="BN44" s="608"/>
      <c r="BO44" s="608"/>
      <c r="BP44" s="608"/>
      <c r="BQ44" s="602"/>
      <c r="BR44" s="602"/>
      <c r="BS44" s="602"/>
      <c r="BT44" s="602"/>
      <c r="BU44" s="602"/>
      <c r="BV44" s="602"/>
      <c r="BW44" s="602"/>
      <c r="BX44" s="602"/>
      <c r="BY44" s="602"/>
      <c r="BZ44" s="602"/>
      <c r="CA44" s="602"/>
      <c r="CB44" s="602"/>
      <c r="CC44" s="602"/>
      <c r="CD44" s="602"/>
      <c r="CG44" s="598" t="str">
        <f>ПОДПИСИ!E21</f>
        <v>М.А. Новиков</v>
      </c>
      <c r="CH44" s="598"/>
      <c r="CI44" s="598"/>
      <c r="CJ44" s="598"/>
      <c r="CK44" s="598"/>
      <c r="CL44" s="598"/>
      <c r="CM44" s="598"/>
      <c r="CN44" s="598"/>
      <c r="CO44" s="598"/>
      <c r="CP44" s="598"/>
      <c r="CQ44" s="598"/>
      <c r="CR44" s="598"/>
      <c r="CS44" s="598"/>
      <c r="CT44" s="598"/>
      <c r="CU44" s="598"/>
      <c r="CV44" s="598"/>
      <c r="CW44" s="598"/>
      <c r="CX44" s="598"/>
      <c r="CY44" s="598"/>
      <c r="CZ44" s="598"/>
      <c r="DA44" s="598"/>
      <c r="DB44" s="598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578" t="s">
        <v>11</v>
      </c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  <c r="X45" s="578"/>
      <c r="Y45" s="578"/>
      <c r="Z45" s="21"/>
      <c r="AA45" s="21"/>
      <c r="AB45" s="612" t="s">
        <v>50</v>
      </c>
      <c r="AC45" s="612"/>
      <c r="AD45" s="612"/>
      <c r="AE45" s="612"/>
      <c r="AF45" s="612"/>
      <c r="AG45" s="612"/>
      <c r="AH45" s="612"/>
      <c r="AI45" s="612"/>
      <c r="AJ45" s="612"/>
      <c r="AK45" s="612"/>
      <c r="AL45" s="612"/>
      <c r="AM45" s="612"/>
      <c r="AN45" s="612"/>
      <c r="AO45" s="612"/>
      <c r="AP45" s="612"/>
      <c r="AQ45" s="612"/>
      <c r="AR45" s="612"/>
      <c r="AS45" s="612"/>
      <c r="AT45" s="612"/>
      <c r="AU45" s="612"/>
      <c r="AV45" s="612"/>
      <c r="AW45" s="612"/>
      <c r="BC45" s="19"/>
      <c r="BD45" s="19"/>
      <c r="BE45" s="19"/>
      <c r="BF45" s="19"/>
      <c r="BG45" s="19"/>
      <c r="BQ45" s="578" t="s">
        <v>11</v>
      </c>
      <c r="BR45" s="578"/>
      <c r="BS45" s="578"/>
      <c r="BT45" s="578"/>
      <c r="BU45" s="578"/>
      <c r="BV45" s="578"/>
      <c r="BW45" s="578"/>
      <c r="BX45" s="578"/>
      <c r="BY45" s="578"/>
      <c r="BZ45" s="578"/>
      <c r="CA45" s="578"/>
      <c r="CB45" s="578"/>
      <c r="CC45" s="578"/>
      <c r="CD45" s="578"/>
      <c r="CG45" s="578" t="s">
        <v>50</v>
      </c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8"/>
      <c r="CU45" s="578"/>
      <c r="CV45" s="578"/>
      <c r="CW45" s="578"/>
      <c r="CX45" s="578"/>
      <c r="CY45" s="578"/>
      <c r="CZ45" s="578"/>
      <c r="DA45" s="578"/>
      <c r="DB45" s="578"/>
    </row>
    <row r="46" spans="1:112" x14ac:dyDescent="0.3">
      <c r="A46" s="676" t="s">
        <v>95</v>
      </c>
      <c r="B46" s="676"/>
      <c r="C46" s="676"/>
      <c r="D46" s="676"/>
      <c r="E46" s="676"/>
      <c r="F46" s="676"/>
      <c r="G46" s="676"/>
      <c r="H46" s="676"/>
      <c r="I46" s="676"/>
      <c r="J46" s="676"/>
      <c r="K46" s="676"/>
      <c r="BF46" s="676" t="s">
        <v>95</v>
      </c>
      <c r="BG46" s="676"/>
      <c r="BH46" s="676"/>
      <c r="BI46" s="676"/>
      <c r="BJ46" s="676"/>
      <c r="BK46" s="676"/>
      <c r="BL46" s="676"/>
      <c r="BM46" s="676"/>
      <c r="BN46" s="676"/>
      <c r="BO46" s="676"/>
      <c r="BP46" s="676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D44:BP44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J44:Y44"/>
    <mergeCell ref="J45:Y45"/>
    <mergeCell ref="AB45:AW45"/>
    <mergeCell ref="AB44:AW44"/>
  </mergeCells>
  <conditionalFormatting sqref="AT2:BB7 A2:A9 AT8:BA9 BB9">
    <cfRule type="cellIs" dxfId="68" priority="3" operator="equal">
      <formula>0</formula>
    </cfRule>
  </conditionalFormatting>
  <conditionalFormatting sqref="DH2:DH7">
    <cfRule type="cellIs" dxfId="67" priority="2" operator="equal">
      <formula>0</formula>
    </cfRule>
  </conditionalFormatting>
  <conditionalFormatting sqref="DH9">
    <cfRule type="cellIs" dxfId="6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zoomScaleNormal="85" zoomScaleSheetLayoutView="100" workbookViewId="0">
      <pane ySplit="2" topLeftCell="A3" activePane="bottomLeft" state="frozen"/>
      <selection activeCell="BR9" sqref="BR9"/>
      <selection pane="bottomLeft" activeCell="BB9" sqref="BB9:DB9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381</v>
      </c>
      <c r="DH1" s="141"/>
    </row>
    <row r="2" spans="1:112" ht="15" customHeight="1" outlineLevel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AO2" s="613"/>
      <c r="AP2" s="613"/>
      <c r="AQ2" s="613"/>
      <c r="AR2" s="613"/>
      <c r="AS2" s="613"/>
      <c r="AT2" s="19"/>
      <c r="AU2" s="19"/>
      <c r="AV2" s="19"/>
      <c r="AW2" s="19"/>
      <c r="AX2" s="19"/>
      <c r="AY2" s="19"/>
      <c r="AZ2" s="19"/>
      <c r="BA2" s="19"/>
      <c r="BB2" s="598" t="str">
        <f>ФОРМА!G2</f>
        <v>Санкт-Петербург</v>
      </c>
      <c r="BC2" s="598"/>
      <c r="BD2" s="598"/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H2" s="142"/>
    </row>
    <row r="3" spans="1:112" s="2" customFormat="1" ht="12" customHeight="1" outlineLevel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AO3" s="612"/>
      <c r="AP3" s="612"/>
      <c r="AQ3" s="612"/>
      <c r="AR3" s="612"/>
      <c r="AS3" s="612"/>
      <c r="AT3" s="21"/>
      <c r="AU3" s="21"/>
      <c r="AV3" s="21"/>
      <c r="AW3" s="21"/>
      <c r="AX3" s="21"/>
      <c r="AY3" s="21"/>
      <c r="AZ3" s="21"/>
      <c r="BA3" s="21"/>
      <c r="BB3" s="612" t="s">
        <v>0</v>
      </c>
      <c r="BC3" s="612"/>
      <c r="BD3" s="612"/>
      <c r="BE3" s="612"/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H3" s="143"/>
    </row>
    <row r="4" spans="1:112" outlineLevel="1" x14ac:dyDescent="0.3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19"/>
      <c r="AU4" s="19"/>
      <c r="AV4" s="19"/>
      <c r="AW4" s="19"/>
      <c r="AX4" s="19"/>
      <c r="AY4" s="19"/>
      <c r="AZ4" s="19"/>
      <c r="BA4" s="19"/>
      <c r="BB4" s="614" t="str">
        <f>ФОРМА!B2</f>
        <v>ПАО "Россети Ленэнерго"</v>
      </c>
      <c r="BC4" s="614"/>
      <c r="BD4" s="614"/>
      <c r="BE4" s="614"/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H4" s="144" t="str">
        <f>BB4</f>
        <v>ПАО "Россети Ленэнерго"</v>
      </c>
    </row>
    <row r="5" spans="1:112" ht="15" customHeight="1" outlineLevel="1" x14ac:dyDescent="0.3">
      <c r="A5" s="612" t="s">
        <v>44</v>
      </c>
      <c r="B5" s="612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2"/>
      <c r="T5" s="612"/>
      <c r="U5" s="612"/>
      <c r="V5" s="612"/>
      <c r="W5" s="612"/>
      <c r="X5" s="612"/>
      <c r="Y5" s="612"/>
      <c r="Z5" s="612"/>
      <c r="AA5" s="612"/>
      <c r="AB5" s="612"/>
      <c r="AC5" s="612"/>
      <c r="AD5" s="612"/>
      <c r="AE5" s="612"/>
      <c r="AF5" s="612"/>
      <c r="AG5" s="612"/>
      <c r="AH5" s="612"/>
      <c r="AI5" s="612"/>
      <c r="AJ5" s="612"/>
      <c r="AK5" s="612"/>
      <c r="AL5" s="612"/>
      <c r="AM5" s="612"/>
      <c r="AN5" s="612"/>
      <c r="AO5" s="612"/>
      <c r="AP5" s="612"/>
      <c r="AQ5" s="612"/>
      <c r="AR5" s="612"/>
      <c r="AS5" s="612"/>
      <c r="AT5" s="21"/>
      <c r="AU5" s="21"/>
      <c r="AV5" s="21"/>
      <c r="AW5" s="21"/>
      <c r="AX5" s="21"/>
      <c r="AY5" s="21"/>
      <c r="AZ5" s="21"/>
      <c r="BA5" s="21"/>
      <c r="BB5" s="612" t="s">
        <v>2</v>
      </c>
      <c r="BC5" s="612"/>
      <c r="BD5" s="612"/>
      <c r="BE5" s="612"/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34.25" customHeight="1" outlineLevel="1" x14ac:dyDescent="0.3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615"/>
      <c r="AP6" s="615"/>
      <c r="AQ6" s="615"/>
      <c r="AR6" s="615"/>
      <c r="AS6" s="615"/>
      <c r="AT6" s="21"/>
      <c r="AU6" s="21"/>
      <c r="AV6" s="21"/>
      <c r="AW6" s="21"/>
      <c r="AX6" s="21"/>
      <c r="AY6" s="21"/>
      <c r="AZ6" s="21"/>
      <c r="BA6" s="21"/>
      <c r="BB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C6" s="614"/>
      <c r="BD6" s="614"/>
      <c r="BE6" s="614"/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outlineLevel="1" x14ac:dyDescent="0.3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21"/>
      <c r="AU7" s="21"/>
      <c r="AV7" s="21"/>
      <c r="AW7" s="21"/>
      <c r="AX7" s="21"/>
      <c r="AY7" s="21"/>
      <c r="AZ7" s="21"/>
      <c r="BA7" s="21"/>
      <c r="BB7" s="612" t="s">
        <v>38</v>
      </c>
      <c r="BC7" s="612"/>
      <c r="BD7" s="612"/>
      <c r="BE7" s="612"/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143"/>
    </row>
    <row r="8" spans="1:112" outlineLevel="1" x14ac:dyDescent="0.3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19"/>
      <c r="AU8" s="19"/>
      <c r="AV8" s="19"/>
      <c r="AW8" s="19"/>
      <c r="AX8" s="19"/>
      <c r="AY8" s="19"/>
      <c r="AZ8" s="19"/>
      <c r="BA8" s="19"/>
      <c r="BB8" s="577">
        <f>ФОРМА!B13</f>
        <v>45576</v>
      </c>
      <c r="BC8" s="577"/>
      <c r="BD8" s="577"/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14"/>
      <c r="DH8" s="145"/>
    </row>
    <row r="9" spans="1:112" outlineLevel="1" x14ac:dyDescent="0.3">
      <c r="A9" s="612" t="s">
        <v>1</v>
      </c>
      <c r="B9" s="612"/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21"/>
      <c r="AU9" s="21"/>
      <c r="AV9" s="21"/>
      <c r="AW9" s="21"/>
      <c r="AX9" s="21"/>
      <c r="AY9" s="21"/>
      <c r="AZ9" s="21"/>
      <c r="BA9" s="21"/>
      <c r="BB9" s="612" t="s">
        <v>3</v>
      </c>
      <c r="BC9" s="612"/>
      <c r="BD9" s="612"/>
      <c r="BE9" s="612"/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J9" s="612"/>
      <c r="CK9" s="612"/>
      <c r="CL9" s="612"/>
      <c r="CM9" s="612"/>
      <c r="CN9" s="612"/>
      <c r="CO9" s="612"/>
      <c r="CP9" s="612"/>
      <c r="CQ9" s="612"/>
      <c r="CR9" s="612"/>
      <c r="CS9" s="612"/>
      <c r="CT9" s="612"/>
      <c r="CU9" s="612"/>
      <c r="CV9" s="612"/>
      <c r="CW9" s="612"/>
      <c r="CX9" s="612"/>
      <c r="CY9" s="612"/>
      <c r="CZ9" s="612"/>
      <c r="DA9" s="612"/>
      <c r="DB9" s="612"/>
      <c r="DH9" s="146"/>
    </row>
    <row r="10" spans="1:112" ht="55.95" customHeight="1" x14ac:dyDescent="0.3">
      <c r="A10" s="579" t="s">
        <v>487</v>
      </c>
      <c r="B10" s="580"/>
      <c r="C10" s="580"/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  <c r="X10" s="580"/>
      <c r="Y10" s="580"/>
      <c r="Z10" s="580"/>
      <c r="AA10" s="580"/>
      <c r="AB10" s="580"/>
      <c r="AC10" s="580"/>
      <c r="AD10" s="580"/>
      <c r="AE10" s="580"/>
      <c r="AF10" s="580"/>
      <c r="AG10" s="580"/>
      <c r="AH10" s="580"/>
      <c r="AI10" s="580"/>
      <c r="AJ10" s="580"/>
      <c r="AK10" s="580"/>
      <c r="AL10" s="580"/>
      <c r="AM10" s="580"/>
      <c r="AN10" s="580"/>
      <c r="AO10" s="580"/>
      <c r="AP10" s="580"/>
      <c r="AQ10" s="580"/>
      <c r="AR10" s="580"/>
      <c r="AS10" s="580"/>
      <c r="AT10" s="580"/>
      <c r="AU10" s="580"/>
      <c r="AV10" s="580"/>
      <c r="AW10" s="580"/>
      <c r="AX10" s="580"/>
      <c r="AY10" s="580"/>
      <c r="AZ10" s="580"/>
      <c r="BA10" s="580"/>
      <c r="BB10" s="580"/>
      <c r="BC10" s="580"/>
      <c r="BD10" s="580"/>
      <c r="BE10" s="580"/>
      <c r="BF10" s="580"/>
      <c r="BG10" s="580"/>
      <c r="BH10" s="580"/>
      <c r="BI10" s="580"/>
      <c r="BJ10" s="580"/>
      <c r="BK10" s="580"/>
      <c r="BL10" s="580"/>
      <c r="BM10" s="580"/>
      <c r="BN10" s="580"/>
      <c r="BO10" s="580"/>
      <c r="BP10" s="580"/>
      <c r="BQ10" s="580"/>
      <c r="BR10" s="580"/>
      <c r="BS10" s="580"/>
      <c r="BT10" s="580"/>
      <c r="BU10" s="580"/>
      <c r="BV10" s="580"/>
      <c r="BW10" s="580"/>
      <c r="BX10" s="580"/>
      <c r="BY10" s="580"/>
      <c r="BZ10" s="580"/>
      <c r="CA10" s="580"/>
      <c r="CB10" s="580"/>
      <c r="CC10" s="580"/>
      <c r="CD10" s="580"/>
      <c r="CE10" s="580"/>
      <c r="CF10" s="580"/>
      <c r="CG10" s="580"/>
      <c r="CH10" s="580"/>
      <c r="CI10" s="580"/>
      <c r="CJ10" s="580"/>
      <c r="CK10" s="580"/>
      <c r="CL10" s="580"/>
      <c r="CM10" s="580"/>
      <c r="CN10" s="580"/>
      <c r="CO10" s="580"/>
      <c r="CP10" s="580"/>
      <c r="CQ10" s="580"/>
      <c r="CR10" s="580"/>
      <c r="CS10" s="580"/>
      <c r="CT10" s="580"/>
      <c r="CU10" s="580"/>
      <c r="CV10" s="580"/>
      <c r="CW10" s="580"/>
      <c r="CX10" s="580"/>
      <c r="CY10" s="580"/>
      <c r="CZ10" s="580"/>
      <c r="DA10" s="580"/>
      <c r="DB10" s="580"/>
    </row>
    <row r="11" spans="1:112" ht="35.4" customHeight="1" x14ac:dyDescent="0.3">
      <c r="A11" s="681" t="s">
        <v>1088</v>
      </c>
      <c r="B11" s="681"/>
      <c r="C11" s="681"/>
      <c r="D11" s="681"/>
      <c r="E11" s="681"/>
      <c r="F11" s="681"/>
      <c r="G11" s="681"/>
      <c r="H11" s="681"/>
      <c r="I11" s="681"/>
      <c r="J11" s="681"/>
      <c r="K11" s="681"/>
      <c r="L11" s="681"/>
      <c r="M11" s="681"/>
      <c r="N11" s="681"/>
      <c r="O11" s="681"/>
      <c r="P11" s="681"/>
      <c r="Q11" s="681"/>
      <c r="R11" s="681"/>
      <c r="S11" s="681"/>
      <c r="T11" s="681"/>
      <c r="U11" s="681"/>
      <c r="V11" s="681"/>
      <c r="W11" s="681"/>
      <c r="X11" s="681"/>
      <c r="Y11" s="681"/>
      <c r="Z11" s="681"/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  <c r="BX11" s="681"/>
      <c r="BY11" s="681"/>
      <c r="BZ11" s="681"/>
      <c r="CA11" s="681"/>
      <c r="CB11" s="681"/>
      <c r="CC11" s="681"/>
      <c r="CD11" s="681"/>
      <c r="CE11" s="681"/>
      <c r="CF11" s="681"/>
      <c r="CG11" s="681"/>
      <c r="CH11" s="681"/>
      <c r="CI11" s="681"/>
      <c r="CJ11" s="681"/>
      <c r="CK11" s="681"/>
      <c r="CL11" s="681"/>
      <c r="CM11" s="681"/>
      <c r="CN11" s="681"/>
      <c r="CO11" s="681"/>
      <c r="CP11" s="681"/>
      <c r="CQ11" s="681"/>
      <c r="CR11" s="681"/>
      <c r="CS11" s="681"/>
      <c r="CT11" s="681"/>
      <c r="CU11" s="681"/>
      <c r="CV11" s="681"/>
      <c r="CW11" s="681"/>
      <c r="CX11" s="681"/>
      <c r="CY11" s="681"/>
      <c r="CZ11" s="681"/>
      <c r="DA11" s="681"/>
      <c r="DB11" s="681"/>
    </row>
    <row r="12" spans="1:112" x14ac:dyDescent="0.3">
      <c r="A12" s="681" t="s">
        <v>1089</v>
      </c>
      <c r="B12" s="681"/>
      <c r="C12" s="681"/>
      <c r="D12" s="681"/>
      <c r="E12" s="681"/>
      <c r="F12" s="681"/>
      <c r="G12" s="681"/>
      <c r="H12" s="681"/>
      <c r="I12" s="681"/>
      <c r="J12" s="681"/>
      <c r="K12" s="681"/>
      <c r="L12" s="681"/>
      <c r="M12" s="681"/>
      <c r="N12" s="681"/>
      <c r="O12" s="681"/>
      <c r="P12" s="681"/>
      <c r="Q12" s="681"/>
      <c r="R12" s="681"/>
      <c r="S12" s="681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681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681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681"/>
      <c r="BV12" s="681"/>
      <c r="BW12" s="681"/>
      <c r="BX12" s="681"/>
      <c r="BY12" s="681"/>
      <c r="BZ12" s="681"/>
      <c r="CA12" s="681"/>
      <c r="CB12" s="681"/>
      <c r="CC12" s="681"/>
      <c r="CD12" s="681"/>
      <c r="CE12" s="681"/>
      <c r="CF12" s="681"/>
      <c r="CG12" s="681"/>
      <c r="CH12" s="681"/>
      <c r="CI12" s="681"/>
      <c r="CJ12" s="681"/>
      <c r="CK12" s="681"/>
      <c r="CL12" s="681"/>
      <c r="CM12" s="681"/>
      <c r="CN12" s="681"/>
      <c r="CO12" s="681"/>
      <c r="CP12" s="681"/>
      <c r="CQ12" s="681"/>
      <c r="CR12" s="681"/>
      <c r="CS12" s="681"/>
      <c r="CT12" s="681"/>
      <c r="CU12" s="681"/>
      <c r="CV12" s="681"/>
      <c r="CW12" s="681"/>
      <c r="CX12" s="681"/>
      <c r="CY12" s="681"/>
      <c r="CZ12" s="681"/>
      <c r="DA12" s="681"/>
      <c r="DB12" s="681"/>
    </row>
    <row r="13" spans="1:112" x14ac:dyDescent="0.3">
      <c r="A13" s="682" t="s">
        <v>377</v>
      </c>
      <c r="B13" s="682"/>
      <c r="C13" s="682"/>
      <c r="D13" s="682"/>
      <c r="E13" s="682"/>
      <c r="F13" s="682"/>
      <c r="G13" s="682"/>
      <c r="H13" s="682"/>
      <c r="I13" s="682"/>
      <c r="J13" s="682"/>
      <c r="K13" s="682"/>
      <c r="L13" s="682"/>
      <c r="M13" s="682"/>
      <c r="N13" s="682"/>
      <c r="O13" s="682"/>
      <c r="P13" s="682"/>
      <c r="Q13" s="682"/>
      <c r="R13" s="682"/>
      <c r="S13" s="682"/>
      <c r="T13" s="682"/>
      <c r="U13" s="682"/>
      <c r="V13" s="682"/>
      <c r="W13" s="682"/>
      <c r="X13" s="682"/>
      <c r="Y13" s="682"/>
      <c r="Z13" s="682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  <c r="BX13" s="682"/>
      <c r="BY13" s="682"/>
      <c r="BZ13" s="682"/>
      <c r="CA13" s="682"/>
      <c r="CB13" s="682"/>
      <c r="CC13" s="682"/>
      <c r="CD13" s="682"/>
      <c r="CE13" s="682"/>
      <c r="CF13" s="682"/>
      <c r="CG13" s="682"/>
      <c r="CH13" s="682"/>
      <c r="CI13" s="682"/>
      <c r="CJ13" s="682"/>
      <c r="CK13" s="682"/>
      <c r="CL13" s="682"/>
      <c r="CM13" s="682"/>
      <c r="CN13" s="682"/>
      <c r="CO13" s="682"/>
      <c r="CP13" s="682"/>
      <c r="CQ13" s="682"/>
      <c r="CR13" s="682"/>
      <c r="CS13" s="682"/>
      <c r="CT13" s="682"/>
      <c r="CU13" s="682"/>
      <c r="CV13" s="682"/>
      <c r="CW13" s="682"/>
      <c r="CX13" s="682"/>
      <c r="CY13" s="682"/>
      <c r="CZ13" s="682"/>
      <c r="DA13" s="682"/>
      <c r="DB13" s="682"/>
    </row>
    <row r="14" spans="1:112" s="455" customFormat="1" ht="6" customHeight="1" x14ac:dyDescent="0.3">
      <c r="A14" s="683" t="s">
        <v>378</v>
      </c>
      <c r="B14" s="683"/>
      <c r="C14" s="683"/>
      <c r="D14" s="683"/>
      <c r="E14" s="683"/>
      <c r="F14" s="683"/>
      <c r="G14" s="683"/>
      <c r="H14" s="683"/>
      <c r="I14" s="683"/>
      <c r="J14" s="683"/>
      <c r="K14" s="683"/>
      <c r="L14" s="683"/>
      <c r="M14" s="683"/>
      <c r="N14" s="683"/>
      <c r="O14" s="683"/>
      <c r="P14" s="683"/>
      <c r="Q14" s="683"/>
      <c r="R14" s="683"/>
      <c r="S14" s="683"/>
      <c r="T14" s="683"/>
      <c r="U14" s="683"/>
      <c r="V14" s="683"/>
      <c r="W14" s="683"/>
      <c r="X14" s="683"/>
      <c r="Y14" s="683"/>
      <c r="Z14" s="683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  <c r="BX14" s="683"/>
      <c r="BY14" s="683"/>
      <c r="BZ14" s="683"/>
      <c r="CA14" s="683"/>
      <c r="CB14" s="683"/>
      <c r="CC14" s="683"/>
      <c r="CD14" s="683"/>
      <c r="CE14" s="683"/>
      <c r="CF14" s="683"/>
      <c r="CG14" s="683"/>
      <c r="CH14" s="683"/>
      <c r="CI14" s="683"/>
      <c r="CJ14" s="683"/>
      <c r="CK14" s="683"/>
      <c r="CL14" s="683"/>
      <c r="CM14" s="683"/>
      <c r="CN14" s="683"/>
      <c r="CO14" s="683"/>
      <c r="CP14" s="683"/>
      <c r="CQ14" s="683"/>
      <c r="CR14" s="683"/>
      <c r="CS14" s="683"/>
      <c r="CT14" s="683"/>
      <c r="CU14" s="683"/>
      <c r="CV14" s="683"/>
      <c r="CW14" s="683"/>
      <c r="CX14" s="683"/>
      <c r="CY14" s="683"/>
      <c r="CZ14" s="683"/>
      <c r="DA14" s="683"/>
      <c r="DB14" s="683"/>
      <c r="DH14" s="553"/>
    </row>
    <row r="15" spans="1:112" ht="28.2" customHeight="1" x14ac:dyDescent="0.3">
      <c r="A15" s="681" t="s">
        <v>1090</v>
      </c>
      <c r="B15" s="681"/>
      <c r="C15" s="681"/>
      <c r="D15" s="681"/>
      <c r="E15" s="681"/>
      <c r="F15" s="681"/>
      <c r="G15" s="681"/>
      <c r="H15" s="681"/>
      <c r="I15" s="681"/>
      <c r="J15" s="681"/>
      <c r="K15" s="681"/>
      <c r="L15" s="681"/>
      <c r="M15" s="681"/>
      <c r="N15" s="681"/>
      <c r="O15" s="681"/>
      <c r="P15" s="681"/>
      <c r="Q15" s="681"/>
      <c r="R15" s="681"/>
      <c r="S15" s="681"/>
      <c r="T15" s="681"/>
      <c r="U15" s="681"/>
      <c r="V15" s="681"/>
      <c r="W15" s="681"/>
      <c r="X15" s="681"/>
      <c r="Y15" s="681"/>
      <c r="Z15" s="681"/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  <c r="BX15" s="681"/>
      <c r="BY15" s="681"/>
      <c r="BZ15" s="681"/>
      <c r="CA15" s="681"/>
      <c r="CB15" s="681"/>
      <c r="CC15" s="681"/>
      <c r="CD15" s="681"/>
      <c r="CE15" s="681"/>
      <c r="CF15" s="681"/>
      <c r="CG15" s="681"/>
      <c r="CH15" s="681"/>
      <c r="CI15" s="681"/>
      <c r="CJ15" s="681"/>
      <c r="CK15" s="681"/>
      <c r="CL15" s="681"/>
      <c r="CM15" s="681"/>
      <c r="CN15" s="681"/>
      <c r="CO15" s="681"/>
      <c r="CP15" s="681"/>
      <c r="CQ15" s="681"/>
      <c r="CR15" s="681"/>
      <c r="CS15" s="681"/>
      <c r="CT15" s="681"/>
      <c r="CU15" s="681"/>
      <c r="CV15" s="681"/>
      <c r="CW15" s="681"/>
      <c r="CX15" s="681"/>
      <c r="CY15" s="681"/>
      <c r="CZ15" s="681"/>
      <c r="DA15" s="681"/>
      <c r="DB15" s="681"/>
    </row>
    <row r="16" spans="1:112" x14ac:dyDescent="0.3">
      <c r="A16" s="682" t="s">
        <v>377</v>
      </c>
      <c r="B16" s="682"/>
      <c r="C16" s="682"/>
      <c r="D16" s="682"/>
      <c r="E16" s="682"/>
      <c r="F16" s="682"/>
      <c r="G16" s="682"/>
      <c r="H16" s="682"/>
      <c r="I16" s="682"/>
      <c r="J16" s="682"/>
      <c r="K16" s="682"/>
      <c r="L16" s="682"/>
      <c r="M16" s="682"/>
      <c r="N16" s="682"/>
      <c r="O16" s="682"/>
      <c r="P16" s="682"/>
      <c r="Q16" s="682"/>
      <c r="R16" s="682"/>
      <c r="S16" s="682"/>
      <c r="T16" s="682"/>
      <c r="U16" s="682"/>
      <c r="V16" s="682"/>
      <c r="W16" s="682"/>
      <c r="X16" s="682"/>
      <c r="Y16" s="682"/>
      <c r="Z16" s="682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  <c r="BX16" s="682"/>
      <c r="BY16" s="682"/>
      <c r="BZ16" s="682"/>
      <c r="CA16" s="682"/>
      <c r="CB16" s="682"/>
      <c r="CC16" s="682"/>
      <c r="CD16" s="682"/>
      <c r="CE16" s="682"/>
      <c r="CF16" s="682"/>
      <c r="CG16" s="682"/>
      <c r="CH16" s="682"/>
      <c r="CI16" s="682"/>
      <c r="CJ16" s="682"/>
      <c r="CK16" s="682"/>
      <c r="CL16" s="682"/>
      <c r="CM16" s="682"/>
      <c r="CN16" s="682"/>
      <c r="CO16" s="682"/>
      <c r="CP16" s="682"/>
      <c r="CQ16" s="682"/>
      <c r="CR16" s="682"/>
      <c r="CS16" s="682"/>
      <c r="CT16" s="682"/>
      <c r="CU16" s="682"/>
      <c r="CV16" s="682"/>
      <c r="CW16" s="682"/>
      <c r="CX16" s="682"/>
      <c r="CY16" s="682"/>
      <c r="CZ16" s="682"/>
      <c r="DA16" s="682"/>
      <c r="DB16" s="682"/>
    </row>
    <row r="17" spans="1:112" s="455" customFormat="1" ht="6" customHeight="1" x14ac:dyDescent="0.3">
      <c r="A17" s="683" t="s">
        <v>378</v>
      </c>
      <c r="B17" s="683"/>
      <c r="C17" s="683"/>
      <c r="D17" s="683"/>
      <c r="E17" s="683"/>
      <c r="F17" s="683"/>
      <c r="G17" s="683"/>
      <c r="H17" s="683"/>
      <c r="I17" s="683"/>
      <c r="J17" s="683"/>
      <c r="K17" s="683"/>
      <c r="L17" s="683"/>
      <c r="M17" s="683"/>
      <c r="N17" s="683"/>
      <c r="O17" s="683"/>
      <c r="P17" s="683"/>
      <c r="Q17" s="683"/>
      <c r="R17" s="683"/>
      <c r="S17" s="683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83"/>
      <c r="AE17" s="683"/>
      <c r="AF17" s="683"/>
      <c r="AG17" s="683"/>
      <c r="AH17" s="683"/>
      <c r="AI17" s="683"/>
      <c r="AJ17" s="683"/>
      <c r="AK17" s="683"/>
      <c r="AL17" s="683"/>
      <c r="AM17" s="683"/>
      <c r="AN17" s="683"/>
      <c r="AO17" s="683"/>
      <c r="AP17" s="683"/>
      <c r="AQ17" s="683"/>
      <c r="AR17" s="683"/>
      <c r="AS17" s="683"/>
      <c r="AT17" s="683"/>
      <c r="AU17" s="683"/>
      <c r="AV17" s="683"/>
      <c r="AW17" s="683"/>
      <c r="AX17" s="683"/>
      <c r="AY17" s="683"/>
      <c r="AZ17" s="683"/>
      <c r="BA17" s="683"/>
      <c r="BB17" s="683"/>
      <c r="BC17" s="683"/>
      <c r="BD17" s="683"/>
      <c r="BE17" s="683"/>
      <c r="BF17" s="683"/>
      <c r="BG17" s="683"/>
      <c r="BH17" s="683"/>
      <c r="BI17" s="683"/>
      <c r="BJ17" s="683"/>
      <c r="BK17" s="683"/>
      <c r="BL17" s="683"/>
      <c r="BM17" s="683"/>
      <c r="BN17" s="683"/>
      <c r="BO17" s="683"/>
      <c r="BP17" s="683"/>
      <c r="BQ17" s="683"/>
      <c r="BR17" s="683"/>
      <c r="BS17" s="683"/>
      <c r="BT17" s="683"/>
      <c r="BU17" s="683"/>
      <c r="BV17" s="683"/>
      <c r="BW17" s="683"/>
      <c r="BX17" s="683"/>
      <c r="BY17" s="683"/>
      <c r="BZ17" s="683"/>
      <c r="CA17" s="683"/>
      <c r="CB17" s="683"/>
      <c r="CC17" s="683"/>
      <c r="CD17" s="683"/>
      <c r="CE17" s="683"/>
      <c r="CF17" s="683"/>
      <c r="CG17" s="683"/>
      <c r="CH17" s="683"/>
      <c r="CI17" s="683"/>
      <c r="CJ17" s="683"/>
      <c r="CK17" s="683"/>
      <c r="CL17" s="683"/>
      <c r="CM17" s="683"/>
      <c r="CN17" s="683"/>
      <c r="CO17" s="683"/>
      <c r="CP17" s="683"/>
      <c r="CQ17" s="683"/>
      <c r="CR17" s="683"/>
      <c r="CS17" s="683"/>
      <c r="CT17" s="683"/>
      <c r="CU17" s="683"/>
      <c r="CV17" s="683"/>
      <c r="CW17" s="683"/>
      <c r="CX17" s="683"/>
      <c r="CY17" s="683"/>
      <c r="CZ17" s="683"/>
      <c r="DA17" s="683"/>
      <c r="DB17" s="683"/>
      <c r="DH17" s="553"/>
    </row>
    <row r="18" spans="1:112" x14ac:dyDescent="0.3">
      <c r="A18" s="681" t="s">
        <v>379</v>
      </c>
      <c r="B18" s="681"/>
      <c r="C18" s="681"/>
      <c r="D18" s="681"/>
      <c r="E18" s="681"/>
      <c r="F18" s="681"/>
      <c r="G18" s="681"/>
      <c r="H18" s="681"/>
      <c r="I18" s="681"/>
      <c r="J18" s="681"/>
      <c r="K18" s="681"/>
      <c r="L18" s="681"/>
      <c r="M18" s="681"/>
      <c r="N18" s="681"/>
      <c r="O18" s="681"/>
      <c r="P18" s="681"/>
      <c r="Q18" s="681"/>
      <c r="R18" s="681"/>
      <c r="S18" s="681"/>
      <c r="T18" s="681"/>
      <c r="U18" s="681"/>
      <c r="V18" s="681"/>
      <c r="W18" s="681"/>
      <c r="X18" s="681"/>
      <c r="Y18" s="681"/>
      <c r="Z18" s="681"/>
      <c r="AA18" s="681"/>
      <c r="AB18" s="681"/>
      <c r="AC18" s="681"/>
      <c r="AD18" s="681"/>
      <c r="AE18" s="681"/>
      <c r="AF18" s="681"/>
      <c r="AG18" s="681"/>
      <c r="AH18" s="681"/>
      <c r="AI18" s="681"/>
      <c r="AJ18" s="681"/>
      <c r="AK18" s="681"/>
      <c r="AL18" s="681"/>
      <c r="AM18" s="681"/>
      <c r="AN18" s="681"/>
      <c r="AO18" s="681"/>
      <c r="AP18" s="681"/>
      <c r="AQ18" s="681"/>
      <c r="AR18" s="681"/>
      <c r="AS18" s="681"/>
      <c r="AT18" s="681"/>
      <c r="AU18" s="681"/>
      <c r="AV18" s="681"/>
      <c r="AW18" s="681"/>
      <c r="AX18" s="681"/>
      <c r="AY18" s="681"/>
      <c r="AZ18" s="681"/>
      <c r="BA18" s="681"/>
      <c r="BB18" s="681"/>
      <c r="BC18" s="681"/>
      <c r="BD18" s="681"/>
      <c r="BE18" s="681"/>
      <c r="BF18" s="681"/>
      <c r="BG18" s="681"/>
      <c r="BH18" s="681"/>
      <c r="BI18" s="681"/>
      <c r="BJ18" s="681"/>
      <c r="BK18" s="681"/>
      <c r="BL18" s="681"/>
      <c r="BM18" s="681"/>
      <c r="BN18" s="681"/>
      <c r="BO18" s="681"/>
      <c r="BP18" s="681"/>
      <c r="BQ18" s="681"/>
      <c r="BR18" s="681"/>
      <c r="BS18" s="681"/>
      <c r="BT18" s="681"/>
      <c r="BU18" s="681"/>
      <c r="BV18" s="681"/>
      <c r="BW18" s="681"/>
      <c r="BX18" s="681"/>
      <c r="BY18" s="681"/>
      <c r="BZ18" s="681"/>
      <c r="CA18" s="681"/>
      <c r="CB18" s="681"/>
      <c r="CC18" s="681"/>
      <c r="CD18" s="681"/>
      <c r="CE18" s="681"/>
      <c r="CF18" s="681"/>
      <c r="CG18" s="681"/>
      <c r="CH18" s="681"/>
      <c r="CI18" s="681"/>
      <c r="CJ18" s="681"/>
      <c r="CK18" s="681"/>
      <c r="CL18" s="681"/>
      <c r="CM18" s="681"/>
      <c r="CN18" s="681"/>
      <c r="CO18" s="681"/>
      <c r="CP18" s="681"/>
      <c r="CQ18" s="681"/>
      <c r="CR18" s="681"/>
      <c r="CS18" s="681"/>
      <c r="CT18" s="681"/>
      <c r="CU18" s="681"/>
      <c r="CV18" s="681"/>
      <c r="CW18" s="681"/>
      <c r="CX18" s="681"/>
      <c r="CY18" s="681"/>
      <c r="CZ18" s="681"/>
      <c r="DA18" s="681"/>
      <c r="DB18" s="681"/>
    </row>
    <row r="19" spans="1:112" x14ac:dyDescent="0.3">
      <c r="A19" s="682" t="s">
        <v>377</v>
      </c>
      <c r="B19" s="682"/>
      <c r="C19" s="682"/>
      <c r="D19" s="682"/>
      <c r="E19" s="682"/>
      <c r="F19" s="682"/>
      <c r="G19" s="682"/>
      <c r="H19" s="682"/>
      <c r="I19" s="682"/>
      <c r="J19" s="682"/>
      <c r="K19" s="682"/>
      <c r="L19" s="682"/>
      <c r="M19" s="682"/>
      <c r="N19" s="682"/>
      <c r="O19" s="682"/>
      <c r="P19" s="682"/>
      <c r="Q19" s="682"/>
      <c r="R19" s="682"/>
      <c r="S19" s="682"/>
      <c r="T19" s="682"/>
      <c r="U19" s="682"/>
      <c r="V19" s="682"/>
      <c r="W19" s="682"/>
      <c r="X19" s="682"/>
      <c r="Y19" s="682"/>
      <c r="Z19" s="682"/>
      <c r="AA19" s="682"/>
      <c r="AB19" s="682"/>
      <c r="AC19" s="682"/>
      <c r="AD19" s="682"/>
      <c r="AE19" s="682"/>
      <c r="AF19" s="682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  <c r="AX19" s="682"/>
      <c r="AY19" s="682"/>
      <c r="AZ19" s="682"/>
      <c r="BA19" s="682"/>
      <c r="BB19" s="682"/>
      <c r="BC19" s="682"/>
      <c r="BD19" s="682"/>
      <c r="BE19" s="682"/>
      <c r="BF19" s="682"/>
      <c r="BG19" s="682"/>
      <c r="BH19" s="682"/>
      <c r="BI19" s="682"/>
      <c r="BJ19" s="682"/>
      <c r="BK19" s="682"/>
      <c r="BL19" s="682"/>
      <c r="BM19" s="682"/>
      <c r="BN19" s="682"/>
      <c r="BO19" s="682"/>
      <c r="BP19" s="682"/>
      <c r="BQ19" s="682"/>
      <c r="BR19" s="682"/>
      <c r="BS19" s="682"/>
      <c r="BT19" s="682"/>
      <c r="BU19" s="682"/>
      <c r="BV19" s="682"/>
      <c r="BW19" s="682"/>
      <c r="BX19" s="682"/>
      <c r="BY19" s="682"/>
      <c r="BZ19" s="682"/>
      <c r="CA19" s="682"/>
      <c r="CB19" s="682"/>
      <c r="CC19" s="682"/>
      <c r="CD19" s="682"/>
      <c r="CE19" s="682"/>
      <c r="CF19" s="682"/>
      <c r="CG19" s="682"/>
      <c r="CH19" s="682"/>
      <c r="CI19" s="682"/>
      <c r="CJ19" s="682"/>
      <c r="CK19" s="682"/>
      <c r="CL19" s="682"/>
      <c r="CM19" s="682"/>
      <c r="CN19" s="682"/>
      <c r="CO19" s="682"/>
      <c r="CP19" s="682"/>
      <c r="CQ19" s="682"/>
      <c r="CR19" s="682"/>
      <c r="CS19" s="682"/>
      <c r="CT19" s="682"/>
      <c r="CU19" s="682"/>
      <c r="CV19" s="682"/>
      <c r="CW19" s="682"/>
      <c r="CX19" s="682"/>
      <c r="CY19" s="682"/>
      <c r="CZ19" s="682"/>
      <c r="DA19" s="682"/>
      <c r="DB19" s="682"/>
    </row>
    <row r="20" spans="1:112" s="455" customFormat="1" ht="6" customHeight="1" x14ac:dyDescent="0.3">
      <c r="A20" s="683" t="s">
        <v>378</v>
      </c>
      <c r="B20" s="683"/>
      <c r="C20" s="683"/>
      <c r="D20" s="683"/>
      <c r="E20" s="683"/>
      <c r="F20" s="683"/>
      <c r="G20" s="683"/>
      <c r="H20" s="683"/>
      <c r="I20" s="683"/>
      <c r="J20" s="683"/>
      <c r="K20" s="683"/>
      <c r="L20" s="683"/>
      <c r="M20" s="683"/>
      <c r="N20" s="683"/>
      <c r="O20" s="683"/>
      <c r="P20" s="683"/>
      <c r="Q20" s="683"/>
      <c r="R20" s="683"/>
      <c r="S20" s="683"/>
      <c r="T20" s="683"/>
      <c r="U20" s="683"/>
      <c r="V20" s="683"/>
      <c r="W20" s="683"/>
      <c r="X20" s="683"/>
      <c r="Y20" s="683"/>
      <c r="Z20" s="683"/>
      <c r="AA20" s="683"/>
      <c r="AB20" s="683"/>
      <c r="AC20" s="683"/>
      <c r="AD20" s="683"/>
      <c r="AE20" s="683"/>
      <c r="AF20" s="683"/>
      <c r="AG20" s="683"/>
      <c r="AH20" s="683"/>
      <c r="AI20" s="683"/>
      <c r="AJ20" s="683"/>
      <c r="AK20" s="683"/>
      <c r="AL20" s="683"/>
      <c r="AM20" s="683"/>
      <c r="AN20" s="683"/>
      <c r="AO20" s="683"/>
      <c r="AP20" s="683"/>
      <c r="AQ20" s="683"/>
      <c r="AR20" s="683"/>
      <c r="AS20" s="683"/>
      <c r="AT20" s="683"/>
      <c r="AU20" s="683"/>
      <c r="AV20" s="683"/>
      <c r="AW20" s="683"/>
      <c r="AX20" s="683"/>
      <c r="AY20" s="683"/>
      <c r="AZ20" s="683"/>
      <c r="BA20" s="683"/>
      <c r="BB20" s="683"/>
      <c r="BC20" s="683"/>
      <c r="BD20" s="683"/>
      <c r="BE20" s="683"/>
      <c r="BF20" s="683"/>
      <c r="BG20" s="683"/>
      <c r="BH20" s="683"/>
      <c r="BI20" s="683"/>
      <c r="BJ20" s="683"/>
      <c r="BK20" s="683"/>
      <c r="BL20" s="683"/>
      <c r="BM20" s="683"/>
      <c r="BN20" s="683"/>
      <c r="BO20" s="683"/>
      <c r="BP20" s="683"/>
      <c r="BQ20" s="683"/>
      <c r="BR20" s="683"/>
      <c r="BS20" s="683"/>
      <c r="BT20" s="683"/>
      <c r="BU20" s="683"/>
      <c r="BV20" s="683"/>
      <c r="BW20" s="683"/>
      <c r="BX20" s="683"/>
      <c r="BY20" s="683"/>
      <c r="BZ20" s="683"/>
      <c r="CA20" s="683"/>
      <c r="CB20" s="683"/>
      <c r="CC20" s="683"/>
      <c r="CD20" s="683"/>
      <c r="CE20" s="683"/>
      <c r="CF20" s="683"/>
      <c r="CG20" s="683"/>
      <c r="CH20" s="683"/>
      <c r="CI20" s="683"/>
      <c r="CJ20" s="683"/>
      <c r="CK20" s="683"/>
      <c r="CL20" s="683"/>
      <c r="CM20" s="683"/>
      <c r="CN20" s="683"/>
      <c r="CO20" s="683"/>
      <c r="CP20" s="683"/>
      <c r="CQ20" s="683"/>
      <c r="CR20" s="683"/>
      <c r="CS20" s="683"/>
      <c r="CT20" s="683"/>
      <c r="CU20" s="683"/>
      <c r="CV20" s="683"/>
      <c r="CW20" s="683"/>
      <c r="CX20" s="683"/>
      <c r="CY20" s="683"/>
      <c r="CZ20" s="683"/>
      <c r="DA20" s="683"/>
      <c r="DB20" s="683"/>
      <c r="DH20" s="553"/>
    </row>
    <row r="21" spans="1:112" ht="29.4" customHeight="1" x14ac:dyDescent="0.3">
      <c r="A21" s="681" t="s">
        <v>1091</v>
      </c>
      <c r="B21" s="681"/>
      <c r="C21" s="681"/>
      <c r="D21" s="681"/>
      <c r="E21" s="681"/>
      <c r="F21" s="681"/>
      <c r="G21" s="681"/>
      <c r="H21" s="681"/>
      <c r="I21" s="681"/>
      <c r="J21" s="681"/>
      <c r="K21" s="681"/>
      <c r="L21" s="681"/>
      <c r="M21" s="681"/>
      <c r="N21" s="681"/>
      <c r="O21" s="681"/>
      <c r="P21" s="681"/>
      <c r="Q21" s="681"/>
      <c r="R21" s="681"/>
      <c r="S21" s="681"/>
      <c r="T21" s="681"/>
      <c r="U21" s="681"/>
      <c r="V21" s="681"/>
      <c r="W21" s="681"/>
      <c r="X21" s="681"/>
      <c r="Y21" s="681"/>
      <c r="Z21" s="681"/>
      <c r="AA21" s="681"/>
      <c r="AB21" s="681"/>
      <c r="AC21" s="681"/>
      <c r="AD21" s="681"/>
      <c r="AE21" s="681"/>
      <c r="AF21" s="681"/>
      <c r="AG21" s="681"/>
      <c r="AH21" s="681"/>
      <c r="AI21" s="681"/>
      <c r="AJ21" s="681"/>
      <c r="AK21" s="681"/>
      <c r="AL21" s="681"/>
      <c r="AM21" s="681"/>
      <c r="AN21" s="681"/>
      <c r="AO21" s="681"/>
      <c r="AP21" s="681"/>
      <c r="AQ21" s="681"/>
      <c r="AR21" s="681"/>
      <c r="AS21" s="681"/>
      <c r="AT21" s="681"/>
      <c r="AU21" s="681"/>
      <c r="AV21" s="681"/>
      <c r="AW21" s="681"/>
      <c r="AX21" s="681"/>
      <c r="AY21" s="681"/>
      <c r="AZ21" s="681"/>
      <c r="BA21" s="681"/>
      <c r="BB21" s="681"/>
      <c r="BC21" s="681"/>
      <c r="BD21" s="681"/>
      <c r="BE21" s="681"/>
      <c r="BF21" s="681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/>
      <c r="BR21" s="681"/>
      <c r="BS21" s="681"/>
      <c r="BT21" s="681"/>
      <c r="BU21" s="681"/>
      <c r="BV21" s="681"/>
      <c r="BW21" s="681"/>
      <c r="BX21" s="681"/>
      <c r="BY21" s="681"/>
      <c r="BZ21" s="681"/>
      <c r="CA21" s="681"/>
      <c r="CB21" s="681"/>
      <c r="CC21" s="681"/>
      <c r="CD21" s="681"/>
      <c r="CE21" s="681"/>
      <c r="CF21" s="681"/>
      <c r="CG21" s="681"/>
      <c r="CH21" s="681"/>
      <c r="CI21" s="681"/>
      <c r="CJ21" s="681"/>
      <c r="CK21" s="681"/>
      <c r="CL21" s="681"/>
      <c r="CM21" s="681"/>
      <c r="CN21" s="681"/>
      <c r="CO21" s="681"/>
      <c r="CP21" s="681"/>
      <c r="CQ21" s="681"/>
      <c r="CR21" s="681"/>
      <c r="CS21" s="681"/>
      <c r="CT21" s="681"/>
      <c r="CU21" s="681"/>
      <c r="CV21" s="681"/>
      <c r="CW21" s="681"/>
      <c r="CX21" s="681"/>
      <c r="CY21" s="681"/>
      <c r="CZ21" s="681"/>
      <c r="DA21" s="681"/>
      <c r="DB21" s="681"/>
    </row>
    <row r="22" spans="1:112" x14ac:dyDescent="0.3">
      <c r="A22" s="682" t="s">
        <v>377</v>
      </c>
      <c r="B22" s="682"/>
      <c r="C22" s="682"/>
      <c r="D22" s="682"/>
      <c r="E22" s="682"/>
      <c r="F22" s="682"/>
      <c r="G22" s="682"/>
      <c r="H22" s="682"/>
      <c r="I22" s="682"/>
      <c r="J22" s="682"/>
      <c r="K22" s="682"/>
      <c r="L22" s="682"/>
      <c r="M22" s="682"/>
      <c r="N22" s="682"/>
      <c r="O22" s="682"/>
      <c r="P22" s="682"/>
      <c r="Q22" s="682"/>
      <c r="R22" s="682"/>
      <c r="S22" s="682"/>
      <c r="T22" s="682"/>
      <c r="U22" s="682"/>
      <c r="V22" s="682"/>
      <c r="W22" s="682"/>
      <c r="X22" s="682"/>
      <c r="Y22" s="682"/>
      <c r="Z22" s="682"/>
      <c r="AA22" s="682"/>
      <c r="AB22" s="682"/>
      <c r="AC22" s="682"/>
      <c r="AD22" s="682"/>
      <c r="AE22" s="682"/>
      <c r="AF22" s="682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  <c r="AX22" s="682"/>
      <c r="AY22" s="682"/>
      <c r="AZ22" s="682"/>
      <c r="BA22" s="682"/>
      <c r="BB22" s="682"/>
      <c r="BC22" s="682"/>
      <c r="BD22" s="682"/>
      <c r="BE22" s="682"/>
      <c r="BF22" s="682"/>
      <c r="BG22" s="682"/>
      <c r="BH22" s="682"/>
      <c r="BI22" s="682"/>
      <c r="BJ22" s="682"/>
      <c r="BK22" s="682"/>
      <c r="BL22" s="682"/>
      <c r="BM22" s="682"/>
      <c r="BN22" s="682"/>
      <c r="BO22" s="682"/>
      <c r="BP22" s="682"/>
      <c r="BQ22" s="682"/>
      <c r="BR22" s="682"/>
      <c r="BS22" s="682"/>
      <c r="BT22" s="682"/>
      <c r="BU22" s="682"/>
      <c r="BV22" s="682"/>
      <c r="BW22" s="682"/>
      <c r="BX22" s="682"/>
      <c r="BY22" s="682"/>
      <c r="BZ22" s="682"/>
      <c r="CA22" s="682"/>
      <c r="CB22" s="682"/>
      <c r="CC22" s="682"/>
      <c r="CD22" s="682"/>
      <c r="CE22" s="682"/>
      <c r="CF22" s="682"/>
      <c r="CG22" s="682"/>
      <c r="CH22" s="682"/>
      <c r="CI22" s="682"/>
      <c r="CJ22" s="682"/>
      <c r="CK22" s="682"/>
      <c r="CL22" s="682"/>
      <c r="CM22" s="682"/>
      <c r="CN22" s="682"/>
      <c r="CO22" s="682"/>
      <c r="CP22" s="682"/>
      <c r="CQ22" s="682"/>
      <c r="CR22" s="682"/>
      <c r="CS22" s="682"/>
      <c r="CT22" s="682"/>
      <c r="CU22" s="682"/>
      <c r="CV22" s="682"/>
      <c r="CW22" s="682"/>
      <c r="CX22" s="682"/>
      <c r="CY22" s="682"/>
      <c r="CZ22" s="682"/>
      <c r="DA22" s="682"/>
      <c r="DB22" s="682"/>
    </row>
    <row r="23" spans="1:112" s="455" customFormat="1" ht="6" customHeight="1" x14ac:dyDescent="0.3">
      <c r="A23" s="683" t="s">
        <v>378</v>
      </c>
      <c r="B23" s="683"/>
      <c r="C23" s="683"/>
      <c r="D23" s="683"/>
      <c r="E23" s="683"/>
      <c r="F23" s="683"/>
      <c r="G23" s="683"/>
      <c r="H23" s="683"/>
      <c r="I23" s="683"/>
      <c r="J23" s="683"/>
      <c r="K23" s="683"/>
      <c r="L23" s="683"/>
      <c r="M23" s="683"/>
      <c r="N23" s="683"/>
      <c r="O23" s="683"/>
      <c r="P23" s="683"/>
      <c r="Q23" s="683"/>
      <c r="R23" s="683"/>
      <c r="S23" s="683"/>
      <c r="T23" s="683"/>
      <c r="U23" s="683"/>
      <c r="V23" s="683"/>
      <c r="W23" s="683"/>
      <c r="X23" s="683"/>
      <c r="Y23" s="683"/>
      <c r="Z23" s="683"/>
      <c r="AA23" s="683"/>
      <c r="AB23" s="683"/>
      <c r="AC23" s="683"/>
      <c r="AD23" s="683"/>
      <c r="AE23" s="683"/>
      <c r="AF23" s="683"/>
      <c r="AG23" s="683"/>
      <c r="AH23" s="683"/>
      <c r="AI23" s="683"/>
      <c r="AJ23" s="683"/>
      <c r="AK23" s="683"/>
      <c r="AL23" s="683"/>
      <c r="AM23" s="683"/>
      <c r="AN23" s="683"/>
      <c r="AO23" s="683"/>
      <c r="AP23" s="683"/>
      <c r="AQ23" s="683"/>
      <c r="AR23" s="683"/>
      <c r="AS23" s="683"/>
      <c r="AT23" s="683"/>
      <c r="AU23" s="683"/>
      <c r="AV23" s="683"/>
      <c r="AW23" s="683"/>
      <c r="AX23" s="683"/>
      <c r="AY23" s="683"/>
      <c r="AZ23" s="683"/>
      <c r="BA23" s="683"/>
      <c r="BB23" s="683"/>
      <c r="BC23" s="683"/>
      <c r="BD23" s="683"/>
      <c r="BE23" s="683"/>
      <c r="BF23" s="683"/>
      <c r="BG23" s="683"/>
      <c r="BH23" s="683"/>
      <c r="BI23" s="683"/>
      <c r="BJ23" s="683"/>
      <c r="BK23" s="683"/>
      <c r="BL23" s="683"/>
      <c r="BM23" s="683"/>
      <c r="BN23" s="683"/>
      <c r="BO23" s="683"/>
      <c r="BP23" s="683"/>
      <c r="BQ23" s="683"/>
      <c r="BR23" s="683"/>
      <c r="BS23" s="683"/>
      <c r="BT23" s="683"/>
      <c r="BU23" s="683"/>
      <c r="BV23" s="683"/>
      <c r="BW23" s="683"/>
      <c r="BX23" s="683"/>
      <c r="BY23" s="683"/>
      <c r="BZ23" s="683"/>
      <c r="CA23" s="683"/>
      <c r="CB23" s="683"/>
      <c r="CC23" s="683"/>
      <c r="CD23" s="683"/>
      <c r="CE23" s="683"/>
      <c r="CF23" s="683"/>
      <c r="CG23" s="683"/>
      <c r="CH23" s="683"/>
      <c r="CI23" s="683"/>
      <c r="CJ23" s="683"/>
      <c r="CK23" s="683"/>
      <c r="CL23" s="683"/>
      <c r="CM23" s="683"/>
      <c r="CN23" s="683"/>
      <c r="CO23" s="683"/>
      <c r="CP23" s="683"/>
      <c r="CQ23" s="683"/>
      <c r="CR23" s="683"/>
      <c r="CS23" s="683"/>
      <c r="CT23" s="683"/>
      <c r="CU23" s="683"/>
      <c r="CV23" s="683"/>
      <c r="CW23" s="683"/>
      <c r="CX23" s="683"/>
      <c r="CY23" s="683"/>
      <c r="CZ23" s="683"/>
      <c r="DA23" s="683"/>
      <c r="DB23" s="683"/>
      <c r="DH23" s="553"/>
    </row>
    <row r="24" spans="1:112" x14ac:dyDescent="0.3">
      <c r="A24" s="681" t="s">
        <v>380</v>
      </c>
      <c r="B24" s="681"/>
      <c r="C24" s="681"/>
      <c r="D24" s="681"/>
      <c r="E24" s="681"/>
      <c r="F24" s="681"/>
      <c r="G24" s="681"/>
      <c r="H24" s="681"/>
      <c r="I24" s="681"/>
      <c r="J24" s="681"/>
      <c r="K24" s="681"/>
      <c r="L24" s="681"/>
      <c r="M24" s="681"/>
      <c r="N24" s="681"/>
      <c r="O24" s="681"/>
      <c r="P24" s="681"/>
      <c r="Q24" s="681"/>
      <c r="R24" s="681"/>
      <c r="S24" s="681"/>
      <c r="T24" s="681"/>
      <c r="U24" s="681"/>
      <c r="V24" s="681"/>
      <c r="W24" s="681"/>
      <c r="X24" s="681"/>
      <c r="Y24" s="681"/>
      <c r="Z24" s="681"/>
      <c r="AA24" s="681"/>
      <c r="AB24" s="681"/>
      <c r="AC24" s="681"/>
      <c r="AD24" s="681"/>
      <c r="AE24" s="681"/>
      <c r="AF24" s="681"/>
      <c r="AG24" s="681"/>
      <c r="AH24" s="681"/>
      <c r="AI24" s="681"/>
      <c r="AJ24" s="681"/>
      <c r="AK24" s="681"/>
      <c r="AL24" s="681"/>
      <c r="AM24" s="681"/>
      <c r="AN24" s="681"/>
      <c r="AO24" s="681"/>
      <c r="AP24" s="681"/>
      <c r="AQ24" s="681"/>
      <c r="AR24" s="681"/>
      <c r="AS24" s="681"/>
      <c r="AT24" s="681"/>
      <c r="AU24" s="681"/>
      <c r="AV24" s="681"/>
      <c r="AW24" s="681"/>
      <c r="AX24" s="681"/>
      <c r="AY24" s="681"/>
      <c r="AZ24" s="681"/>
      <c r="BA24" s="681"/>
      <c r="BB24" s="681"/>
      <c r="BC24" s="681"/>
      <c r="BD24" s="681"/>
      <c r="BE24" s="681"/>
      <c r="BF24" s="681"/>
      <c r="BG24" s="681"/>
      <c r="BH24" s="681"/>
      <c r="BI24" s="681"/>
      <c r="BJ24" s="681"/>
      <c r="BK24" s="681"/>
      <c r="BL24" s="681"/>
      <c r="BM24" s="681"/>
      <c r="BN24" s="681"/>
      <c r="BO24" s="681"/>
      <c r="BP24" s="681"/>
      <c r="BQ24" s="681"/>
      <c r="BR24" s="681"/>
      <c r="BS24" s="681"/>
      <c r="BT24" s="681"/>
      <c r="BU24" s="681"/>
      <c r="BV24" s="681"/>
      <c r="BW24" s="681"/>
      <c r="BX24" s="681"/>
      <c r="BY24" s="681"/>
      <c r="BZ24" s="681"/>
      <c r="CA24" s="681"/>
      <c r="CB24" s="681"/>
      <c r="CC24" s="681"/>
      <c r="CD24" s="681"/>
      <c r="CE24" s="681"/>
      <c r="CF24" s="681"/>
      <c r="CG24" s="681"/>
      <c r="CH24" s="681"/>
      <c r="CI24" s="681"/>
      <c r="CJ24" s="681"/>
      <c r="CK24" s="681"/>
      <c r="CL24" s="681"/>
      <c r="CM24" s="681"/>
      <c r="CN24" s="681"/>
      <c r="CO24" s="681"/>
      <c r="CP24" s="681"/>
      <c r="CQ24" s="681"/>
      <c r="CR24" s="681"/>
      <c r="CS24" s="681"/>
      <c r="CT24" s="681"/>
      <c r="CU24" s="681"/>
      <c r="CV24" s="681"/>
      <c r="CW24" s="681"/>
      <c r="CX24" s="681"/>
      <c r="CY24" s="681"/>
      <c r="CZ24" s="681"/>
      <c r="DA24" s="681"/>
      <c r="DB24" s="681"/>
    </row>
    <row r="25" spans="1:112" x14ac:dyDescent="0.3">
      <c r="A25" s="682" t="s">
        <v>377</v>
      </c>
      <c r="B25" s="682"/>
      <c r="C25" s="682"/>
      <c r="D25" s="682"/>
      <c r="E25" s="682"/>
      <c r="F25" s="682"/>
      <c r="G25" s="682"/>
      <c r="H25" s="682"/>
      <c r="I25" s="682"/>
      <c r="J25" s="682"/>
      <c r="K25" s="682"/>
      <c r="L25" s="682"/>
      <c r="M25" s="682"/>
      <c r="N25" s="682"/>
      <c r="O25" s="682"/>
      <c r="P25" s="682"/>
      <c r="Q25" s="682"/>
      <c r="R25" s="682"/>
      <c r="S25" s="682"/>
      <c r="T25" s="682"/>
      <c r="U25" s="682"/>
      <c r="V25" s="682"/>
      <c r="W25" s="682"/>
      <c r="X25" s="682"/>
      <c r="Y25" s="682"/>
      <c r="Z25" s="682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  <c r="BX25" s="682"/>
      <c r="BY25" s="682"/>
      <c r="BZ25" s="682"/>
      <c r="CA25" s="682"/>
      <c r="CB25" s="682"/>
      <c r="CC25" s="682"/>
      <c r="CD25" s="682"/>
      <c r="CE25" s="682"/>
      <c r="CF25" s="682"/>
      <c r="CG25" s="682"/>
      <c r="CH25" s="682"/>
      <c r="CI25" s="682"/>
      <c r="CJ25" s="682"/>
      <c r="CK25" s="682"/>
      <c r="CL25" s="682"/>
      <c r="CM25" s="682"/>
      <c r="CN25" s="682"/>
      <c r="CO25" s="682"/>
      <c r="CP25" s="682"/>
      <c r="CQ25" s="682"/>
      <c r="CR25" s="682"/>
      <c r="CS25" s="682"/>
      <c r="CT25" s="682"/>
      <c r="CU25" s="682"/>
      <c r="CV25" s="682"/>
      <c r="CW25" s="682"/>
      <c r="CX25" s="682"/>
      <c r="CY25" s="682"/>
      <c r="CZ25" s="682"/>
      <c r="DA25" s="682"/>
      <c r="DB25" s="682"/>
    </row>
    <row r="26" spans="1:112" s="455" customFormat="1" ht="6" customHeight="1" x14ac:dyDescent="0.3">
      <c r="A26" s="683" t="s">
        <v>378</v>
      </c>
      <c r="B26" s="683"/>
      <c r="C26" s="683"/>
      <c r="D26" s="683"/>
      <c r="E26" s="683"/>
      <c r="F26" s="683"/>
      <c r="G26" s="683"/>
      <c r="H26" s="683"/>
      <c r="I26" s="683"/>
      <c r="J26" s="683"/>
      <c r="K26" s="683"/>
      <c r="L26" s="683"/>
      <c r="M26" s="683"/>
      <c r="N26" s="683"/>
      <c r="O26" s="683"/>
      <c r="P26" s="683"/>
      <c r="Q26" s="683"/>
      <c r="R26" s="683"/>
      <c r="S26" s="683"/>
      <c r="T26" s="683"/>
      <c r="U26" s="683"/>
      <c r="V26" s="683"/>
      <c r="W26" s="683"/>
      <c r="X26" s="683"/>
      <c r="Y26" s="683"/>
      <c r="Z26" s="683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  <c r="BX26" s="683"/>
      <c r="BY26" s="683"/>
      <c r="BZ26" s="683"/>
      <c r="CA26" s="683"/>
      <c r="CB26" s="683"/>
      <c r="CC26" s="683"/>
      <c r="CD26" s="683"/>
      <c r="CE26" s="683"/>
      <c r="CF26" s="683"/>
      <c r="CG26" s="683"/>
      <c r="CH26" s="683"/>
      <c r="CI26" s="683"/>
      <c r="CJ26" s="683"/>
      <c r="CK26" s="683"/>
      <c r="CL26" s="683"/>
      <c r="CM26" s="683"/>
      <c r="CN26" s="683"/>
      <c r="CO26" s="683"/>
      <c r="CP26" s="683"/>
      <c r="CQ26" s="683"/>
      <c r="CR26" s="683"/>
      <c r="CS26" s="683"/>
      <c r="CT26" s="683"/>
      <c r="CU26" s="683"/>
      <c r="CV26" s="683"/>
      <c r="CW26" s="683"/>
      <c r="CX26" s="683"/>
      <c r="CY26" s="683"/>
      <c r="CZ26" s="683"/>
      <c r="DA26" s="683"/>
      <c r="DB26" s="683"/>
      <c r="DH26" s="553"/>
    </row>
    <row r="27" spans="1:112" x14ac:dyDescent="0.3">
      <c r="A27" s="681" t="s">
        <v>1092</v>
      </c>
      <c r="B27" s="681"/>
      <c r="C27" s="681"/>
      <c r="D27" s="681"/>
      <c r="E27" s="681"/>
      <c r="F27" s="681"/>
      <c r="G27" s="681"/>
      <c r="H27" s="681"/>
      <c r="I27" s="681"/>
      <c r="J27" s="681"/>
      <c r="K27" s="681"/>
      <c r="L27" s="681"/>
      <c r="M27" s="681"/>
      <c r="N27" s="681"/>
      <c r="O27" s="681"/>
      <c r="P27" s="681"/>
      <c r="Q27" s="681"/>
      <c r="R27" s="681"/>
      <c r="S27" s="681"/>
      <c r="T27" s="681"/>
      <c r="U27" s="681"/>
      <c r="V27" s="681"/>
      <c r="W27" s="681"/>
      <c r="X27" s="681"/>
      <c r="Y27" s="681"/>
      <c r="Z27" s="681"/>
      <c r="AA27" s="681"/>
      <c r="AB27" s="681"/>
      <c r="AC27" s="681"/>
      <c r="AD27" s="681"/>
      <c r="AE27" s="681"/>
      <c r="AF27" s="681"/>
      <c r="AG27" s="681"/>
      <c r="AH27" s="681"/>
      <c r="AI27" s="681"/>
      <c r="AJ27" s="681"/>
      <c r="AK27" s="681"/>
      <c r="AL27" s="681"/>
      <c r="AM27" s="681"/>
      <c r="AN27" s="681"/>
      <c r="AO27" s="681"/>
      <c r="AP27" s="681"/>
      <c r="AQ27" s="681"/>
      <c r="AR27" s="681"/>
      <c r="AS27" s="681"/>
      <c r="AT27" s="681"/>
      <c r="AU27" s="681"/>
      <c r="AV27" s="681"/>
      <c r="AW27" s="681"/>
      <c r="AX27" s="681"/>
      <c r="AY27" s="681"/>
      <c r="AZ27" s="681"/>
      <c r="BA27" s="681"/>
      <c r="BB27" s="681"/>
      <c r="BC27" s="681"/>
      <c r="BD27" s="681"/>
      <c r="BE27" s="681"/>
      <c r="BF27" s="681"/>
      <c r="BG27" s="681"/>
      <c r="BH27" s="681"/>
      <c r="BI27" s="681"/>
      <c r="BJ27" s="681"/>
      <c r="BK27" s="681"/>
      <c r="BL27" s="681"/>
      <c r="BM27" s="681"/>
      <c r="BN27" s="681"/>
      <c r="BO27" s="681"/>
      <c r="BP27" s="681"/>
      <c r="BQ27" s="681"/>
      <c r="BR27" s="681"/>
      <c r="BS27" s="681"/>
      <c r="BT27" s="681"/>
      <c r="BU27" s="681"/>
      <c r="BV27" s="681"/>
      <c r="BW27" s="681"/>
      <c r="BX27" s="681"/>
      <c r="BY27" s="681"/>
      <c r="BZ27" s="681"/>
      <c r="CA27" s="681"/>
      <c r="CB27" s="681"/>
      <c r="CC27" s="681"/>
      <c r="CD27" s="681"/>
      <c r="CE27" s="681"/>
      <c r="CF27" s="681"/>
      <c r="CG27" s="681"/>
      <c r="CH27" s="681"/>
      <c r="CI27" s="681"/>
      <c r="CJ27" s="681"/>
      <c r="CK27" s="681"/>
      <c r="CL27" s="681"/>
      <c r="CM27" s="681"/>
      <c r="CN27" s="681"/>
      <c r="CO27" s="681"/>
      <c r="CP27" s="681"/>
      <c r="CQ27" s="681"/>
      <c r="CR27" s="681"/>
      <c r="CS27" s="681"/>
      <c r="CT27" s="681"/>
      <c r="CU27" s="681"/>
      <c r="CV27" s="681"/>
      <c r="CW27" s="681"/>
      <c r="CX27" s="681"/>
      <c r="CY27" s="681"/>
      <c r="CZ27" s="681"/>
      <c r="DA27" s="681"/>
      <c r="DB27" s="681"/>
    </row>
    <row r="28" spans="1:112" x14ac:dyDescent="0.3">
      <c r="A28" s="682" t="s">
        <v>377</v>
      </c>
      <c r="B28" s="682"/>
      <c r="C28" s="682"/>
      <c r="D28" s="682"/>
      <c r="E28" s="682"/>
      <c r="F28" s="682"/>
      <c r="G28" s="682"/>
      <c r="H28" s="682"/>
      <c r="I28" s="682"/>
      <c r="J28" s="682"/>
      <c r="K28" s="682"/>
      <c r="L28" s="682"/>
      <c r="M28" s="682"/>
      <c r="N28" s="682"/>
      <c r="O28" s="682"/>
      <c r="P28" s="682"/>
      <c r="Q28" s="682"/>
      <c r="R28" s="682"/>
      <c r="S28" s="682"/>
      <c r="T28" s="682"/>
      <c r="U28" s="682"/>
      <c r="V28" s="682"/>
      <c r="W28" s="682"/>
      <c r="X28" s="682"/>
      <c r="Y28" s="682"/>
      <c r="Z28" s="682"/>
      <c r="AA28" s="682"/>
      <c r="AB28" s="682"/>
      <c r="AC28" s="682"/>
      <c r="AD28" s="682"/>
      <c r="AE28" s="682"/>
      <c r="AF28" s="682"/>
      <c r="AG28" s="682"/>
      <c r="AH28" s="682"/>
      <c r="AI28" s="682"/>
      <c r="AJ28" s="682"/>
      <c r="AK28" s="682"/>
      <c r="AL28" s="682"/>
      <c r="AM28" s="682"/>
      <c r="AN28" s="682"/>
      <c r="AO28" s="682"/>
      <c r="AP28" s="682"/>
      <c r="AQ28" s="682"/>
      <c r="AR28" s="682"/>
      <c r="AS28" s="682"/>
      <c r="AT28" s="682"/>
      <c r="AU28" s="682"/>
      <c r="AV28" s="682"/>
      <c r="AW28" s="682"/>
      <c r="AX28" s="682"/>
      <c r="AY28" s="682"/>
      <c r="AZ28" s="682"/>
      <c r="BA28" s="682"/>
      <c r="BB28" s="682"/>
      <c r="BC28" s="682"/>
      <c r="BD28" s="682"/>
      <c r="BE28" s="682"/>
      <c r="BF28" s="682"/>
      <c r="BG28" s="682"/>
      <c r="BH28" s="682"/>
      <c r="BI28" s="682"/>
      <c r="BJ28" s="682"/>
      <c r="BK28" s="682"/>
      <c r="BL28" s="682"/>
      <c r="BM28" s="682"/>
      <c r="BN28" s="682"/>
      <c r="BO28" s="682"/>
      <c r="BP28" s="682"/>
      <c r="BQ28" s="682"/>
      <c r="BR28" s="682"/>
      <c r="BS28" s="682"/>
      <c r="BT28" s="682"/>
      <c r="BU28" s="682"/>
      <c r="BV28" s="682"/>
      <c r="BW28" s="682"/>
      <c r="BX28" s="682"/>
      <c r="BY28" s="682"/>
      <c r="BZ28" s="682"/>
      <c r="CA28" s="682"/>
      <c r="CB28" s="682"/>
      <c r="CC28" s="682"/>
      <c r="CD28" s="682"/>
      <c r="CE28" s="682"/>
      <c r="CF28" s="682"/>
      <c r="CG28" s="682"/>
      <c r="CH28" s="682"/>
      <c r="CI28" s="682"/>
      <c r="CJ28" s="682"/>
      <c r="CK28" s="682"/>
      <c r="CL28" s="682"/>
      <c r="CM28" s="682"/>
      <c r="CN28" s="682"/>
      <c r="CO28" s="682"/>
      <c r="CP28" s="682"/>
      <c r="CQ28" s="682"/>
      <c r="CR28" s="682"/>
      <c r="CS28" s="682"/>
      <c r="CT28" s="682"/>
      <c r="CU28" s="682"/>
      <c r="CV28" s="682"/>
      <c r="CW28" s="682"/>
      <c r="CX28" s="682"/>
      <c r="CY28" s="682"/>
      <c r="CZ28" s="682"/>
      <c r="DA28" s="682"/>
      <c r="DB28" s="682"/>
    </row>
    <row r="29" spans="1:112" s="455" customFormat="1" ht="6" customHeight="1" x14ac:dyDescent="0.3">
      <c r="A29" s="683" t="s">
        <v>378</v>
      </c>
      <c r="B29" s="683"/>
      <c r="C29" s="683"/>
      <c r="D29" s="683"/>
      <c r="E29" s="683"/>
      <c r="F29" s="683"/>
      <c r="G29" s="683"/>
      <c r="H29" s="683"/>
      <c r="I29" s="683"/>
      <c r="J29" s="683"/>
      <c r="K29" s="683"/>
      <c r="L29" s="683"/>
      <c r="M29" s="683"/>
      <c r="N29" s="683"/>
      <c r="O29" s="683"/>
      <c r="P29" s="683"/>
      <c r="Q29" s="683"/>
      <c r="R29" s="683"/>
      <c r="S29" s="683"/>
      <c r="T29" s="683"/>
      <c r="U29" s="683"/>
      <c r="V29" s="683"/>
      <c r="W29" s="683"/>
      <c r="X29" s="683"/>
      <c r="Y29" s="683"/>
      <c r="Z29" s="683"/>
      <c r="AA29" s="683"/>
      <c r="AB29" s="683"/>
      <c r="AC29" s="683"/>
      <c r="AD29" s="683"/>
      <c r="AE29" s="683"/>
      <c r="AF29" s="683"/>
      <c r="AG29" s="683"/>
      <c r="AH29" s="683"/>
      <c r="AI29" s="683"/>
      <c r="AJ29" s="683"/>
      <c r="AK29" s="683"/>
      <c r="AL29" s="683"/>
      <c r="AM29" s="683"/>
      <c r="AN29" s="683"/>
      <c r="AO29" s="683"/>
      <c r="AP29" s="683"/>
      <c r="AQ29" s="683"/>
      <c r="AR29" s="683"/>
      <c r="AS29" s="683"/>
      <c r="AT29" s="683"/>
      <c r="AU29" s="683"/>
      <c r="AV29" s="683"/>
      <c r="AW29" s="683"/>
      <c r="AX29" s="683"/>
      <c r="AY29" s="683"/>
      <c r="AZ29" s="683"/>
      <c r="BA29" s="683"/>
      <c r="BB29" s="683"/>
      <c r="BC29" s="683"/>
      <c r="BD29" s="683"/>
      <c r="BE29" s="683"/>
      <c r="BF29" s="683"/>
      <c r="BG29" s="683"/>
      <c r="BH29" s="683"/>
      <c r="BI29" s="683"/>
      <c r="BJ29" s="683"/>
      <c r="BK29" s="683"/>
      <c r="BL29" s="683"/>
      <c r="BM29" s="683"/>
      <c r="BN29" s="683"/>
      <c r="BO29" s="683"/>
      <c r="BP29" s="683"/>
      <c r="BQ29" s="683"/>
      <c r="BR29" s="683"/>
      <c r="BS29" s="683"/>
      <c r="BT29" s="683"/>
      <c r="BU29" s="683"/>
      <c r="BV29" s="683"/>
      <c r="BW29" s="683"/>
      <c r="BX29" s="683"/>
      <c r="BY29" s="683"/>
      <c r="BZ29" s="683"/>
      <c r="CA29" s="683"/>
      <c r="CB29" s="683"/>
      <c r="CC29" s="683"/>
      <c r="CD29" s="683"/>
      <c r="CE29" s="683"/>
      <c r="CF29" s="683"/>
      <c r="CG29" s="683"/>
      <c r="CH29" s="683"/>
      <c r="CI29" s="683"/>
      <c r="CJ29" s="683"/>
      <c r="CK29" s="683"/>
      <c r="CL29" s="683"/>
      <c r="CM29" s="683"/>
      <c r="CN29" s="683"/>
      <c r="CO29" s="683"/>
      <c r="CP29" s="683"/>
      <c r="CQ29" s="683"/>
      <c r="CR29" s="683"/>
      <c r="CS29" s="683"/>
      <c r="CT29" s="683"/>
      <c r="CU29" s="683"/>
      <c r="CV29" s="683"/>
      <c r="CW29" s="683"/>
      <c r="CX29" s="683"/>
      <c r="CY29" s="683"/>
      <c r="CZ29" s="683"/>
      <c r="DA29" s="683"/>
      <c r="DB29" s="683"/>
      <c r="DH29" s="553"/>
    </row>
    <row r="30" spans="1:112" ht="28.95" customHeight="1" x14ac:dyDescent="0.3">
      <c r="A30" s="681" t="s">
        <v>1093</v>
      </c>
      <c r="B30" s="681"/>
      <c r="C30" s="681"/>
      <c r="D30" s="681"/>
      <c r="E30" s="681"/>
      <c r="F30" s="681"/>
      <c r="G30" s="681"/>
      <c r="H30" s="681"/>
      <c r="I30" s="681"/>
      <c r="J30" s="681"/>
      <c r="K30" s="681"/>
      <c r="L30" s="681"/>
      <c r="M30" s="681"/>
      <c r="N30" s="681"/>
      <c r="O30" s="681"/>
      <c r="P30" s="681"/>
      <c r="Q30" s="681"/>
      <c r="R30" s="681"/>
      <c r="S30" s="681"/>
      <c r="T30" s="681"/>
      <c r="U30" s="681"/>
      <c r="V30" s="681"/>
      <c r="W30" s="681"/>
      <c r="X30" s="681"/>
      <c r="Y30" s="681"/>
      <c r="Z30" s="681"/>
      <c r="AA30" s="681"/>
      <c r="AB30" s="681"/>
      <c r="AC30" s="681"/>
      <c r="AD30" s="681"/>
      <c r="AE30" s="681"/>
      <c r="AF30" s="681"/>
      <c r="AG30" s="681"/>
      <c r="AH30" s="681"/>
      <c r="AI30" s="681"/>
      <c r="AJ30" s="681"/>
      <c r="AK30" s="681"/>
      <c r="AL30" s="681"/>
      <c r="AM30" s="681"/>
      <c r="AN30" s="681"/>
      <c r="AO30" s="681"/>
      <c r="AP30" s="681"/>
      <c r="AQ30" s="681"/>
      <c r="AR30" s="681"/>
      <c r="AS30" s="681"/>
      <c r="AT30" s="681"/>
      <c r="AU30" s="681"/>
      <c r="AV30" s="681"/>
      <c r="AW30" s="681"/>
      <c r="AX30" s="681"/>
      <c r="AY30" s="681"/>
      <c r="AZ30" s="681"/>
      <c r="BA30" s="681"/>
      <c r="BB30" s="681"/>
      <c r="BC30" s="681"/>
      <c r="BD30" s="681"/>
      <c r="BE30" s="681"/>
      <c r="BF30" s="681"/>
      <c r="BG30" s="681"/>
      <c r="BH30" s="681"/>
      <c r="BI30" s="681"/>
      <c r="BJ30" s="681"/>
      <c r="BK30" s="681"/>
      <c r="BL30" s="681"/>
      <c r="BM30" s="681"/>
      <c r="BN30" s="681"/>
      <c r="BO30" s="681"/>
      <c r="BP30" s="681"/>
      <c r="BQ30" s="681"/>
      <c r="BR30" s="681"/>
      <c r="BS30" s="681"/>
      <c r="BT30" s="681"/>
      <c r="BU30" s="681"/>
      <c r="BV30" s="681"/>
      <c r="BW30" s="681"/>
      <c r="BX30" s="681"/>
      <c r="BY30" s="681"/>
      <c r="BZ30" s="681"/>
      <c r="CA30" s="681"/>
      <c r="CB30" s="681"/>
      <c r="CC30" s="681"/>
      <c r="CD30" s="681"/>
      <c r="CE30" s="681"/>
      <c r="CF30" s="681"/>
      <c r="CG30" s="681"/>
      <c r="CH30" s="681"/>
      <c r="CI30" s="681"/>
      <c r="CJ30" s="681"/>
      <c r="CK30" s="681"/>
      <c r="CL30" s="681"/>
      <c r="CM30" s="681"/>
      <c r="CN30" s="681"/>
      <c r="CO30" s="681"/>
      <c r="CP30" s="681"/>
      <c r="CQ30" s="681"/>
      <c r="CR30" s="681"/>
      <c r="CS30" s="681"/>
      <c r="CT30" s="681"/>
      <c r="CU30" s="681"/>
      <c r="CV30" s="681"/>
      <c r="CW30" s="681"/>
      <c r="CX30" s="681"/>
      <c r="CY30" s="681"/>
      <c r="CZ30" s="681"/>
      <c r="DA30" s="681"/>
      <c r="DB30" s="681"/>
    </row>
    <row r="31" spans="1:112" x14ac:dyDescent="0.3">
      <c r="A31" s="682" t="s">
        <v>377</v>
      </c>
      <c r="B31" s="682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  <c r="AX31" s="682"/>
      <c r="AY31" s="682"/>
      <c r="AZ31" s="682"/>
      <c r="BA31" s="682"/>
      <c r="BB31" s="682"/>
      <c r="BC31" s="682"/>
      <c r="BD31" s="682"/>
      <c r="BE31" s="682"/>
      <c r="BF31" s="682"/>
      <c r="BG31" s="682"/>
      <c r="BH31" s="682"/>
      <c r="BI31" s="682"/>
      <c r="BJ31" s="682"/>
      <c r="BK31" s="682"/>
      <c r="BL31" s="682"/>
      <c r="BM31" s="682"/>
      <c r="BN31" s="682"/>
      <c r="BO31" s="682"/>
      <c r="BP31" s="682"/>
      <c r="BQ31" s="682"/>
      <c r="BR31" s="682"/>
      <c r="BS31" s="682"/>
      <c r="BT31" s="682"/>
      <c r="BU31" s="682"/>
      <c r="BV31" s="682"/>
      <c r="BW31" s="682"/>
      <c r="BX31" s="682"/>
      <c r="BY31" s="682"/>
      <c r="BZ31" s="682"/>
      <c r="CA31" s="682"/>
      <c r="CB31" s="682"/>
      <c r="CC31" s="682"/>
      <c r="CD31" s="682"/>
      <c r="CE31" s="682"/>
      <c r="CF31" s="682"/>
      <c r="CG31" s="682"/>
      <c r="CH31" s="682"/>
      <c r="CI31" s="682"/>
      <c r="CJ31" s="682"/>
      <c r="CK31" s="682"/>
      <c r="CL31" s="682"/>
      <c r="CM31" s="682"/>
      <c r="CN31" s="682"/>
      <c r="CO31" s="682"/>
      <c r="CP31" s="682"/>
      <c r="CQ31" s="682"/>
      <c r="CR31" s="682"/>
      <c r="CS31" s="682"/>
      <c r="CT31" s="682"/>
      <c r="CU31" s="682"/>
      <c r="CV31" s="682"/>
      <c r="CW31" s="682"/>
      <c r="CX31" s="682"/>
      <c r="CY31" s="682"/>
      <c r="CZ31" s="682"/>
      <c r="DA31" s="682"/>
      <c r="DB31" s="682"/>
    </row>
    <row r="32" spans="1:112" s="455" customFormat="1" ht="6" customHeight="1" x14ac:dyDescent="0.3">
      <c r="A32" s="683" t="s">
        <v>378</v>
      </c>
      <c r="B32" s="683"/>
      <c r="C32" s="683"/>
      <c r="D32" s="683"/>
      <c r="E32" s="683"/>
      <c r="F32" s="683"/>
      <c r="G32" s="683"/>
      <c r="H32" s="683"/>
      <c r="I32" s="683"/>
      <c r="J32" s="683"/>
      <c r="K32" s="683"/>
      <c r="L32" s="683"/>
      <c r="M32" s="683"/>
      <c r="N32" s="683"/>
      <c r="O32" s="683"/>
      <c r="P32" s="683"/>
      <c r="Q32" s="683"/>
      <c r="R32" s="683"/>
      <c r="S32" s="683"/>
      <c r="T32" s="683"/>
      <c r="U32" s="683"/>
      <c r="V32" s="683"/>
      <c r="W32" s="683"/>
      <c r="X32" s="683"/>
      <c r="Y32" s="683"/>
      <c r="Z32" s="683"/>
      <c r="AA32" s="683"/>
      <c r="AB32" s="683"/>
      <c r="AC32" s="683"/>
      <c r="AD32" s="683"/>
      <c r="AE32" s="683"/>
      <c r="AF32" s="683"/>
      <c r="AG32" s="683"/>
      <c r="AH32" s="683"/>
      <c r="AI32" s="683"/>
      <c r="AJ32" s="683"/>
      <c r="AK32" s="683"/>
      <c r="AL32" s="683"/>
      <c r="AM32" s="683"/>
      <c r="AN32" s="683"/>
      <c r="AO32" s="683"/>
      <c r="AP32" s="683"/>
      <c r="AQ32" s="683"/>
      <c r="AR32" s="683"/>
      <c r="AS32" s="683"/>
      <c r="AT32" s="683"/>
      <c r="AU32" s="683"/>
      <c r="AV32" s="683"/>
      <c r="AW32" s="683"/>
      <c r="AX32" s="683"/>
      <c r="AY32" s="683"/>
      <c r="AZ32" s="683"/>
      <c r="BA32" s="683"/>
      <c r="BB32" s="683"/>
      <c r="BC32" s="683"/>
      <c r="BD32" s="683"/>
      <c r="BE32" s="683"/>
      <c r="BF32" s="683"/>
      <c r="BG32" s="683"/>
      <c r="BH32" s="683"/>
      <c r="BI32" s="683"/>
      <c r="BJ32" s="683"/>
      <c r="BK32" s="683"/>
      <c r="BL32" s="683"/>
      <c r="BM32" s="683"/>
      <c r="BN32" s="683"/>
      <c r="BO32" s="683"/>
      <c r="BP32" s="683"/>
      <c r="BQ32" s="683"/>
      <c r="BR32" s="683"/>
      <c r="BS32" s="683"/>
      <c r="BT32" s="683"/>
      <c r="BU32" s="683"/>
      <c r="BV32" s="683"/>
      <c r="BW32" s="683"/>
      <c r="BX32" s="683"/>
      <c r="BY32" s="683"/>
      <c r="BZ32" s="683"/>
      <c r="CA32" s="683"/>
      <c r="CB32" s="683"/>
      <c r="CC32" s="683"/>
      <c r="CD32" s="683"/>
      <c r="CE32" s="683"/>
      <c r="CF32" s="683"/>
      <c r="CG32" s="683"/>
      <c r="CH32" s="683"/>
      <c r="CI32" s="683"/>
      <c r="CJ32" s="683"/>
      <c r="CK32" s="683"/>
      <c r="CL32" s="683"/>
      <c r="CM32" s="683"/>
      <c r="CN32" s="683"/>
      <c r="CO32" s="683"/>
      <c r="CP32" s="683"/>
      <c r="CQ32" s="683"/>
      <c r="CR32" s="683"/>
      <c r="CS32" s="683"/>
      <c r="CT32" s="683"/>
      <c r="CU32" s="683"/>
      <c r="CV32" s="683"/>
      <c r="CW32" s="683"/>
      <c r="CX32" s="683"/>
      <c r="CY32" s="683"/>
      <c r="CZ32" s="683"/>
      <c r="DA32" s="683"/>
      <c r="DB32" s="683"/>
      <c r="DH32" s="553"/>
    </row>
    <row r="33" spans="1:112" x14ac:dyDescent="0.3">
      <c r="A33" s="681" t="s">
        <v>1094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681"/>
      <c r="T33" s="681"/>
      <c r="U33" s="681"/>
      <c r="V33" s="681"/>
      <c r="W33" s="681"/>
      <c r="X33" s="681"/>
      <c r="Y33" s="681"/>
      <c r="Z33" s="681"/>
      <c r="AA33" s="681"/>
      <c r="AB33" s="681"/>
      <c r="AC33" s="681"/>
      <c r="AD33" s="681"/>
      <c r="AE33" s="681"/>
      <c r="AF33" s="681"/>
      <c r="AG33" s="681"/>
      <c r="AH33" s="681"/>
      <c r="AI33" s="681"/>
      <c r="AJ33" s="681"/>
      <c r="AK33" s="681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681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681"/>
      <c r="BV33" s="681"/>
      <c r="BW33" s="681"/>
      <c r="BX33" s="681"/>
      <c r="BY33" s="681"/>
      <c r="BZ33" s="681"/>
      <c r="CA33" s="681"/>
      <c r="CB33" s="681"/>
      <c r="CC33" s="681"/>
      <c r="CD33" s="681"/>
      <c r="CE33" s="681"/>
      <c r="CF33" s="681"/>
      <c r="CG33" s="681"/>
      <c r="CH33" s="681"/>
      <c r="CI33" s="681"/>
      <c r="CJ33" s="681"/>
      <c r="CK33" s="681"/>
      <c r="CL33" s="681"/>
      <c r="CM33" s="681"/>
      <c r="CN33" s="681"/>
      <c r="CO33" s="681"/>
      <c r="CP33" s="681"/>
      <c r="CQ33" s="681"/>
      <c r="CR33" s="681"/>
      <c r="CS33" s="681"/>
      <c r="CT33" s="681"/>
      <c r="CU33" s="681"/>
      <c r="CV33" s="681"/>
      <c r="CW33" s="681"/>
      <c r="CX33" s="681"/>
      <c r="CY33" s="681"/>
      <c r="CZ33" s="681"/>
      <c r="DA33" s="681"/>
      <c r="DB33" s="681"/>
    </row>
    <row r="34" spans="1:112" x14ac:dyDescent="0.3">
      <c r="A34" s="682" t="s">
        <v>377</v>
      </c>
      <c r="B34" s="682"/>
      <c r="C34" s="682"/>
      <c r="D34" s="682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2"/>
      <c r="Z34" s="682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682"/>
      <c r="BL34" s="682"/>
      <c r="BM34" s="682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  <c r="BX34" s="682"/>
      <c r="BY34" s="682"/>
      <c r="BZ34" s="682"/>
      <c r="CA34" s="682"/>
      <c r="CB34" s="682"/>
      <c r="CC34" s="682"/>
      <c r="CD34" s="682"/>
      <c r="CE34" s="682"/>
      <c r="CF34" s="682"/>
      <c r="CG34" s="682"/>
      <c r="CH34" s="682"/>
      <c r="CI34" s="682"/>
      <c r="CJ34" s="682"/>
      <c r="CK34" s="682"/>
      <c r="CL34" s="682"/>
      <c r="CM34" s="682"/>
      <c r="CN34" s="682"/>
      <c r="CO34" s="682"/>
      <c r="CP34" s="682"/>
      <c r="CQ34" s="682"/>
      <c r="CR34" s="682"/>
      <c r="CS34" s="682"/>
      <c r="CT34" s="682"/>
      <c r="CU34" s="682"/>
      <c r="CV34" s="682"/>
      <c r="CW34" s="682"/>
      <c r="CX34" s="682"/>
      <c r="CY34" s="682"/>
      <c r="CZ34" s="682"/>
      <c r="DA34" s="682"/>
      <c r="DB34" s="682"/>
    </row>
    <row r="35" spans="1:112" s="455" customFormat="1" ht="6" customHeight="1" x14ac:dyDescent="0.3">
      <c r="A35" s="683" t="s">
        <v>378</v>
      </c>
      <c r="B35" s="683"/>
      <c r="C35" s="683"/>
      <c r="D35" s="683"/>
      <c r="E35" s="683"/>
      <c r="F35" s="683"/>
      <c r="G35" s="683"/>
      <c r="H35" s="683"/>
      <c r="I35" s="683"/>
      <c r="J35" s="683"/>
      <c r="K35" s="683"/>
      <c r="L35" s="683"/>
      <c r="M35" s="683"/>
      <c r="N35" s="683"/>
      <c r="O35" s="683"/>
      <c r="P35" s="683"/>
      <c r="Q35" s="683"/>
      <c r="R35" s="683"/>
      <c r="S35" s="683"/>
      <c r="T35" s="683"/>
      <c r="U35" s="683"/>
      <c r="V35" s="683"/>
      <c r="W35" s="683"/>
      <c r="X35" s="683"/>
      <c r="Y35" s="683"/>
      <c r="Z35" s="683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683"/>
      <c r="BL35" s="683"/>
      <c r="BM35" s="683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  <c r="BX35" s="683"/>
      <c r="BY35" s="683"/>
      <c r="BZ35" s="683"/>
      <c r="CA35" s="683"/>
      <c r="CB35" s="683"/>
      <c r="CC35" s="683"/>
      <c r="CD35" s="683"/>
      <c r="CE35" s="683"/>
      <c r="CF35" s="683"/>
      <c r="CG35" s="683"/>
      <c r="CH35" s="683"/>
      <c r="CI35" s="683"/>
      <c r="CJ35" s="683"/>
      <c r="CK35" s="683"/>
      <c r="CL35" s="683"/>
      <c r="CM35" s="683"/>
      <c r="CN35" s="683"/>
      <c r="CO35" s="683"/>
      <c r="CP35" s="683"/>
      <c r="CQ35" s="683"/>
      <c r="CR35" s="683"/>
      <c r="CS35" s="683"/>
      <c r="CT35" s="683"/>
      <c r="CU35" s="683"/>
      <c r="CV35" s="683"/>
      <c r="CW35" s="683"/>
      <c r="CX35" s="683"/>
      <c r="CY35" s="683"/>
      <c r="CZ35" s="683"/>
      <c r="DA35" s="683"/>
      <c r="DB35" s="683"/>
      <c r="DH35" s="553"/>
    </row>
    <row r="36" spans="1:112" x14ac:dyDescent="0.3">
      <c r="A36" s="579" t="s">
        <v>227</v>
      </c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458"/>
      <c r="Q36" s="458"/>
      <c r="R36" s="601" t="s">
        <v>1095</v>
      </c>
      <c r="S36" s="601"/>
      <c r="T36" s="601"/>
      <c r="U36" s="601"/>
      <c r="V36" s="601"/>
      <c r="W36" s="601"/>
      <c r="X36" s="601"/>
      <c r="Y36" s="601"/>
      <c r="Z36" s="601"/>
      <c r="AA36" s="601"/>
      <c r="AB36" s="601"/>
      <c r="AC36" s="601"/>
      <c r="AD36" s="601"/>
      <c r="AE36" s="601"/>
      <c r="AF36" s="601"/>
      <c r="AG36" s="601"/>
      <c r="AH36" s="601"/>
      <c r="AI36" s="601"/>
      <c r="AJ36" s="601"/>
      <c r="AK36" s="601"/>
      <c r="AL36" s="601"/>
      <c r="AM36" s="601"/>
      <c r="AN36" s="601"/>
      <c r="AO36" s="601"/>
      <c r="AP36" s="601"/>
      <c r="AQ36" s="601"/>
      <c r="AR36" s="601"/>
      <c r="AS36" s="601"/>
      <c r="AT36" s="601"/>
      <c r="AU36" s="601"/>
      <c r="AV36" s="601"/>
      <c r="AW36" s="601"/>
      <c r="AX36" s="601"/>
      <c r="AY36" s="601"/>
      <c r="AZ36" s="601"/>
      <c r="BA36" s="601"/>
      <c r="BB36" s="601"/>
      <c r="BC36" s="601"/>
      <c r="BD36" s="601"/>
      <c r="BE36" s="601"/>
      <c r="BF36" s="601"/>
      <c r="BG36" s="601"/>
      <c r="BH36" s="601"/>
      <c r="BI36" s="601"/>
      <c r="BJ36" s="601"/>
      <c r="BK36" s="601"/>
      <c r="BL36" s="601"/>
      <c r="BM36" s="601"/>
      <c r="BN36" s="601"/>
      <c r="BO36" s="601"/>
      <c r="BP36" s="601"/>
      <c r="BQ36" s="601"/>
      <c r="BR36" s="601"/>
      <c r="BS36" s="601"/>
      <c r="BT36" s="601"/>
      <c r="BU36" s="601"/>
      <c r="BV36" s="601"/>
      <c r="BW36" s="601"/>
      <c r="BX36" s="601"/>
      <c r="BY36" s="601"/>
      <c r="BZ36" s="601"/>
      <c r="CA36" s="601"/>
      <c r="CB36" s="601"/>
      <c r="CC36" s="601"/>
      <c r="CD36" s="601"/>
      <c r="CE36" s="601"/>
      <c r="CF36" s="601"/>
      <c r="CG36" s="601"/>
      <c r="CH36" s="601"/>
      <c r="CI36" s="601"/>
      <c r="CJ36" s="601"/>
      <c r="CK36" s="601"/>
      <c r="CL36" s="601"/>
      <c r="CM36" s="601"/>
      <c r="CN36" s="601"/>
      <c r="CO36" s="601"/>
      <c r="CP36" s="601"/>
      <c r="CQ36" s="601"/>
      <c r="CR36" s="601"/>
      <c r="CS36" s="601"/>
      <c r="CT36" s="601"/>
      <c r="CU36" s="601"/>
      <c r="CV36" s="601"/>
      <c r="CW36" s="601"/>
      <c r="CX36" s="601"/>
      <c r="CY36" s="601"/>
      <c r="CZ36" s="601"/>
      <c r="DA36" s="601"/>
      <c r="DB36" s="601"/>
    </row>
    <row r="37" spans="1:112" ht="14.4" customHeight="1" x14ac:dyDescent="0.3">
      <c r="A37" s="601" t="s">
        <v>1096</v>
      </c>
      <c r="B37" s="601"/>
      <c r="C37" s="601"/>
      <c r="D37" s="601"/>
      <c r="E37" s="601"/>
      <c r="F37" s="601"/>
      <c r="G37" s="601"/>
      <c r="H37" s="601"/>
      <c r="I37" s="601"/>
      <c r="J37" s="601"/>
      <c r="K37" s="601"/>
      <c r="L37" s="601"/>
      <c r="M37" s="601"/>
      <c r="N37" s="601"/>
      <c r="O37" s="601"/>
      <c r="P37" s="601"/>
      <c r="Q37" s="601"/>
      <c r="R37" s="601"/>
      <c r="S37" s="601"/>
      <c r="T37" s="601"/>
      <c r="U37" s="601"/>
      <c r="V37" s="601"/>
      <c r="W37" s="601"/>
      <c r="X37" s="601"/>
      <c r="Y37" s="601"/>
      <c r="Z37" s="601"/>
      <c r="AA37" s="601"/>
      <c r="AB37" s="601"/>
      <c r="AC37" s="601"/>
      <c r="AD37" s="601"/>
      <c r="AE37" s="601"/>
      <c r="AF37" s="601"/>
      <c r="AG37" s="601"/>
      <c r="AH37" s="601"/>
      <c r="AI37" s="601"/>
      <c r="AJ37" s="601"/>
      <c r="AK37" s="601"/>
      <c r="AL37" s="601"/>
      <c r="AM37" s="601"/>
      <c r="AN37" s="601"/>
      <c r="AO37" s="601"/>
      <c r="AP37" s="601"/>
      <c r="AQ37" s="601"/>
      <c r="AR37" s="601"/>
      <c r="AS37" s="601"/>
      <c r="AT37" s="601"/>
      <c r="AU37" s="601"/>
      <c r="AV37" s="601"/>
      <c r="AW37" s="601"/>
      <c r="AX37" s="601"/>
      <c r="AY37" s="601"/>
      <c r="AZ37" s="601"/>
      <c r="BA37" s="601"/>
      <c r="BB37" s="601"/>
      <c r="BC37" s="601"/>
      <c r="BD37" s="601"/>
      <c r="BE37" s="601"/>
      <c r="BF37" s="601"/>
      <c r="BG37" s="601"/>
      <c r="BH37" s="601"/>
      <c r="BI37" s="601"/>
      <c r="BJ37" s="601"/>
      <c r="BK37" s="601"/>
      <c r="BL37" s="601"/>
      <c r="BM37" s="601"/>
      <c r="BN37" s="601"/>
      <c r="BO37" s="601"/>
      <c r="BP37" s="601"/>
      <c r="BQ37" s="601"/>
      <c r="BR37" s="601"/>
      <c r="BS37" s="601"/>
      <c r="BT37" s="601"/>
      <c r="BU37" s="601"/>
      <c r="BV37" s="601"/>
      <c r="BW37" s="601"/>
      <c r="BX37" s="601"/>
      <c r="BY37" s="601"/>
      <c r="BZ37" s="601"/>
      <c r="CA37" s="601"/>
      <c r="CB37" s="601"/>
      <c r="CC37" s="601"/>
      <c r="CD37" s="601"/>
      <c r="CE37" s="601"/>
      <c r="CF37" s="601"/>
      <c r="CG37" s="601"/>
      <c r="CH37" s="601"/>
      <c r="CI37" s="601"/>
      <c r="CJ37" s="601"/>
      <c r="CK37" s="601"/>
      <c r="CL37" s="601"/>
      <c r="CM37" s="601"/>
      <c r="CN37" s="601"/>
      <c r="CO37" s="601"/>
      <c r="CP37" s="601"/>
      <c r="CQ37" s="601"/>
      <c r="CR37" s="601"/>
      <c r="CS37" s="601"/>
      <c r="CT37" s="601"/>
      <c r="CU37" s="601"/>
      <c r="CV37" s="601"/>
      <c r="CW37" s="601"/>
      <c r="CX37" s="601"/>
      <c r="CY37" s="601"/>
      <c r="CZ37" s="601"/>
      <c r="DA37" s="601"/>
      <c r="DB37" s="601"/>
    </row>
    <row r="38" spans="1:112" x14ac:dyDescent="0.3">
      <c r="A38" s="457"/>
      <c r="B38" s="458"/>
      <c r="C38" s="458"/>
      <c r="D38" s="458"/>
      <c r="E38" s="458"/>
      <c r="F38" s="458"/>
      <c r="G38" s="458"/>
      <c r="H38" s="458"/>
      <c r="I38" s="458"/>
      <c r="J38" s="458"/>
      <c r="K38" s="458"/>
      <c r="L38" s="458"/>
      <c r="M38" s="458"/>
      <c r="N38" s="458"/>
      <c r="O38" s="458"/>
      <c r="P38" s="458"/>
      <c r="Q38" s="458"/>
      <c r="R38" s="458"/>
      <c r="S38" s="458"/>
      <c r="T38" s="458"/>
      <c r="U38" s="458"/>
      <c r="V38" s="458"/>
      <c r="W38" s="458"/>
      <c r="X38" s="458"/>
      <c r="Y38" s="458"/>
      <c r="Z38" s="458"/>
      <c r="AA38" s="458"/>
      <c r="AB38" s="458"/>
      <c r="AC38" s="458"/>
      <c r="AD38" s="458"/>
      <c r="AE38" s="458"/>
      <c r="AF38" s="458"/>
      <c r="AG38" s="458"/>
      <c r="AH38" s="458"/>
      <c r="AI38" s="458"/>
      <c r="AJ38" s="458"/>
      <c r="AK38" s="458"/>
      <c r="AL38" s="458"/>
      <c r="AM38" s="458"/>
      <c r="AN38" s="458"/>
      <c r="AO38" s="458"/>
      <c r="AP38" s="458"/>
      <c r="AQ38" s="458"/>
      <c r="AR38" s="458"/>
      <c r="AS38" s="458"/>
      <c r="AT38" s="458"/>
      <c r="AU38" s="458"/>
      <c r="AV38" s="458"/>
      <c r="AW38" s="458"/>
      <c r="AX38" s="458"/>
      <c r="AY38" s="458"/>
      <c r="AZ38" s="458"/>
      <c r="BA38" s="458"/>
      <c r="BB38" s="458"/>
      <c r="BC38" s="458"/>
      <c r="BD38" s="458"/>
      <c r="BE38" s="458"/>
      <c r="BF38" s="458"/>
      <c r="BG38" s="458"/>
      <c r="BH38" s="458"/>
      <c r="BI38" s="458"/>
      <c r="BJ38" s="458"/>
      <c r="BK38" s="458"/>
      <c r="BL38" s="458"/>
      <c r="BM38" s="458"/>
      <c r="BN38" s="458"/>
      <c r="BO38" s="458"/>
      <c r="BP38" s="458"/>
      <c r="BQ38" s="458"/>
      <c r="BR38" s="458"/>
      <c r="BS38" s="458"/>
      <c r="BT38" s="458"/>
      <c r="BU38" s="458"/>
      <c r="BV38" s="458"/>
      <c r="BW38" s="458"/>
      <c r="BX38" s="458"/>
      <c r="BY38" s="458"/>
      <c r="BZ38" s="458"/>
      <c r="CA38" s="458"/>
      <c r="CB38" s="458"/>
      <c r="CC38" s="458"/>
      <c r="CD38" s="458"/>
      <c r="CE38" s="458"/>
      <c r="CF38" s="458"/>
      <c r="CG38" s="458"/>
      <c r="CH38" s="458"/>
      <c r="CI38" s="458"/>
      <c r="CJ38" s="458"/>
      <c r="CK38" s="458"/>
      <c r="CL38" s="458"/>
      <c r="CM38" s="458"/>
      <c r="CN38" s="458"/>
      <c r="CO38" s="458"/>
      <c r="CP38" s="458"/>
      <c r="CQ38" s="458"/>
      <c r="CR38" s="458"/>
      <c r="CS38" s="458"/>
      <c r="CT38" s="458"/>
      <c r="CU38" s="458"/>
      <c r="CV38" s="458"/>
      <c r="CW38" s="458"/>
      <c r="CX38" s="458"/>
      <c r="CY38" s="458"/>
      <c r="CZ38" s="458"/>
      <c r="DA38" s="458"/>
      <c r="DB38" s="458"/>
    </row>
    <row r="39" spans="1:112" ht="30.75" customHeight="1" x14ac:dyDescent="0.3">
      <c r="A39" s="676" t="s">
        <v>712</v>
      </c>
      <c r="B39" s="606"/>
      <c r="C39" s="606"/>
      <c r="D39" s="606"/>
      <c r="E39" s="606"/>
      <c r="F39" s="606"/>
      <c r="G39" s="606"/>
      <c r="H39" s="606"/>
      <c r="I39" s="606"/>
      <c r="J39" s="606"/>
      <c r="K39" s="606"/>
      <c r="L39" s="606"/>
      <c r="M39" s="606"/>
      <c r="N39" s="606"/>
      <c r="O39" s="606"/>
      <c r="P39" s="606"/>
      <c r="Q39" s="606"/>
      <c r="R39" s="606"/>
      <c r="S39" s="606"/>
      <c r="T39" s="606"/>
      <c r="U39" s="606"/>
      <c r="V39" s="606"/>
      <c r="W39" s="606"/>
      <c r="X39" s="606"/>
      <c r="Y39" s="606"/>
      <c r="Z39" s="606"/>
      <c r="AA39" s="606"/>
      <c r="AB39" s="606"/>
      <c r="AC39" s="606"/>
      <c r="AD39" s="606"/>
      <c r="AE39" s="606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602"/>
      <c r="BJ39" s="602"/>
      <c r="BK39" s="602"/>
      <c r="BL39" s="602"/>
      <c r="BM39" s="602"/>
      <c r="BN39" s="602"/>
      <c r="BO39" s="602"/>
      <c r="BP39" s="602"/>
      <c r="BQ39" s="602"/>
      <c r="BR39" s="602"/>
      <c r="BS39" s="602"/>
      <c r="BT39" s="602"/>
      <c r="BU39" s="602"/>
      <c r="BV39" s="602"/>
      <c r="BW39" s="602"/>
      <c r="BX39" s="602"/>
      <c r="BY39" s="602"/>
      <c r="BZ39" s="602"/>
      <c r="CA39" s="602"/>
      <c r="CB39" s="602"/>
      <c r="CC39" s="602"/>
      <c r="CD39" s="602"/>
      <c r="CE39" s="602"/>
      <c r="CF39" s="602"/>
      <c r="CG39" s="19"/>
      <c r="CH39" s="19"/>
      <c r="CI39" s="19"/>
      <c r="CJ39" s="598" t="str">
        <f>ПОДПИСИ!E5</f>
        <v>В.М. Проценко</v>
      </c>
      <c r="CK39" s="598"/>
      <c r="CL39" s="598"/>
      <c r="CM39" s="598"/>
      <c r="CN39" s="598"/>
      <c r="CO39" s="598"/>
      <c r="CP39" s="598"/>
      <c r="CQ39" s="598"/>
      <c r="CR39" s="598"/>
      <c r="CS39" s="598"/>
      <c r="CT39" s="598"/>
      <c r="CU39" s="598"/>
      <c r="CV39" s="598"/>
      <c r="CW39" s="598"/>
      <c r="CX39" s="598"/>
      <c r="CY39" s="598"/>
      <c r="CZ39" s="598"/>
      <c r="DA39" s="598"/>
      <c r="DB39" s="598"/>
      <c r="DH39" s="141"/>
    </row>
    <row r="40" spans="1:112" ht="11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578" t="s">
        <v>11</v>
      </c>
      <c r="BJ40" s="578"/>
      <c r="BK40" s="578"/>
      <c r="BL40" s="578"/>
      <c r="BM40" s="578"/>
      <c r="BN40" s="578"/>
      <c r="BO40" s="578"/>
      <c r="BP40" s="578"/>
      <c r="BQ40" s="578"/>
      <c r="BR40" s="578"/>
      <c r="BS40" s="578"/>
      <c r="BT40" s="578"/>
      <c r="BU40" s="578"/>
      <c r="BV40" s="578"/>
      <c r="BW40" s="578"/>
      <c r="BX40" s="578"/>
      <c r="BY40" s="578"/>
      <c r="BZ40" s="578"/>
      <c r="CA40" s="578"/>
      <c r="CB40" s="578"/>
      <c r="CC40" s="578"/>
      <c r="CD40" s="578"/>
      <c r="CE40" s="578"/>
      <c r="CF40" s="578"/>
      <c r="CG40" s="21"/>
      <c r="CH40" s="21"/>
      <c r="CI40" s="21"/>
      <c r="CJ40" s="578" t="s">
        <v>50</v>
      </c>
      <c r="CK40" s="578"/>
      <c r="CL40" s="578"/>
      <c r="CM40" s="578"/>
      <c r="CN40" s="578"/>
      <c r="CO40" s="578"/>
      <c r="CP40" s="578"/>
      <c r="CQ40" s="578"/>
      <c r="CR40" s="578"/>
      <c r="CS40" s="578"/>
      <c r="CT40" s="578"/>
      <c r="CU40" s="578"/>
      <c r="CV40" s="578"/>
      <c r="CW40" s="578"/>
      <c r="CX40" s="578"/>
      <c r="CY40" s="578"/>
      <c r="CZ40" s="578"/>
      <c r="DA40" s="578"/>
      <c r="DB40" s="578"/>
    </row>
    <row r="41" spans="1:112" ht="34.5" customHeight="1" x14ac:dyDescent="0.3">
      <c r="A41" s="676" t="s">
        <v>720</v>
      </c>
      <c r="B41" s="606"/>
      <c r="C41" s="606"/>
      <c r="D41" s="606"/>
      <c r="E41" s="606"/>
      <c r="F41" s="606"/>
      <c r="G41" s="606"/>
      <c r="H41" s="606"/>
      <c r="I41" s="606"/>
      <c r="J41" s="606"/>
      <c r="K41" s="606"/>
      <c r="L41" s="606"/>
      <c r="M41" s="606"/>
      <c r="N41" s="606"/>
      <c r="O41" s="606"/>
      <c r="P41" s="606"/>
      <c r="Q41" s="606"/>
      <c r="R41" s="606"/>
      <c r="S41" s="606"/>
      <c r="T41" s="606"/>
      <c r="U41" s="606"/>
      <c r="V41" s="606"/>
      <c r="W41" s="606"/>
      <c r="X41" s="606"/>
      <c r="Y41" s="606"/>
      <c r="Z41" s="606"/>
      <c r="AA41" s="606"/>
      <c r="AB41" s="606"/>
      <c r="AC41" s="606"/>
      <c r="AD41" s="606"/>
      <c r="AE41" s="606"/>
      <c r="AF41" s="606"/>
      <c r="AG41" s="606"/>
      <c r="AH41" s="606"/>
      <c r="AI41" s="606"/>
      <c r="AJ41" s="606"/>
      <c r="AK41" s="606"/>
      <c r="AL41" s="606"/>
      <c r="AM41" s="606"/>
      <c r="AN41" s="606"/>
      <c r="AO41" s="606"/>
      <c r="AP41" s="606"/>
      <c r="AQ41" s="606"/>
      <c r="AR41" s="606"/>
      <c r="AS41" s="606"/>
      <c r="AT41" s="606"/>
      <c r="AU41" s="606"/>
      <c r="AV41" s="606"/>
      <c r="AW41" s="606"/>
      <c r="AX41" s="606"/>
      <c r="AY41" s="606"/>
      <c r="AZ41" s="606"/>
      <c r="BA41" s="606"/>
      <c r="BB41" s="606"/>
      <c r="BC41" s="606"/>
      <c r="BD41" s="606"/>
      <c r="BE41" s="606"/>
      <c r="BF41" s="19"/>
      <c r="BG41" s="19"/>
      <c r="BH41" s="19"/>
      <c r="BI41" s="602"/>
      <c r="BJ41" s="602"/>
      <c r="BK41" s="602"/>
      <c r="BL41" s="602"/>
      <c r="BM41" s="602"/>
      <c r="BN41" s="602"/>
      <c r="BO41" s="602"/>
      <c r="BP41" s="602"/>
      <c r="BQ41" s="602"/>
      <c r="BR41" s="602"/>
      <c r="BS41" s="602"/>
      <c r="BT41" s="602"/>
      <c r="BU41" s="602"/>
      <c r="BV41" s="602"/>
      <c r="BW41" s="602"/>
      <c r="BX41" s="602"/>
      <c r="BY41" s="602"/>
      <c r="BZ41" s="602"/>
      <c r="CA41" s="602"/>
      <c r="CB41" s="602"/>
      <c r="CC41" s="602"/>
      <c r="CD41" s="602"/>
      <c r="CE41" s="602"/>
      <c r="CF41" s="602"/>
      <c r="CG41" s="23"/>
      <c r="CH41" s="23"/>
      <c r="CI41" s="23"/>
      <c r="CJ41" s="598" t="str">
        <f>IF(ПОДПИСИ!E12=0," ",ПОДПИСИ!E12)</f>
        <v>А.В. Курбатов</v>
      </c>
      <c r="CK41" s="598"/>
      <c r="CL41" s="598"/>
      <c r="CM41" s="598"/>
      <c r="CN41" s="598"/>
      <c r="CO41" s="598"/>
      <c r="CP41" s="598"/>
      <c r="CQ41" s="598"/>
      <c r="CR41" s="598"/>
      <c r="CS41" s="598"/>
      <c r="CT41" s="598"/>
      <c r="CU41" s="598"/>
      <c r="CV41" s="598"/>
      <c r="CW41" s="598"/>
      <c r="CX41" s="598"/>
      <c r="CY41" s="598"/>
      <c r="CZ41" s="598"/>
      <c r="DA41" s="598"/>
      <c r="DB41" s="598"/>
      <c r="DH41" s="141"/>
    </row>
    <row r="42" spans="1:112" x14ac:dyDescent="0.3">
      <c r="BI42" s="578" t="s">
        <v>11</v>
      </c>
      <c r="BJ42" s="578"/>
      <c r="BK42" s="578"/>
      <c r="BL42" s="578"/>
      <c r="BM42" s="578"/>
      <c r="BN42" s="578"/>
      <c r="BO42" s="578"/>
      <c r="BP42" s="578"/>
      <c r="BQ42" s="578"/>
      <c r="BR42" s="578"/>
      <c r="BS42" s="578"/>
      <c r="BT42" s="578"/>
      <c r="BU42" s="578"/>
      <c r="BV42" s="578"/>
      <c r="BW42" s="578"/>
      <c r="BX42" s="578"/>
      <c r="BY42" s="578"/>
      <c r="BZ42" s="578"/>
      <c r="CA42" s="578"/>
      <c r="CB42" s="578"/>
      <c r="CC42" s="578"/>
      <c r="CD42" s="578"/>
      <c r="CE42" s="578"/>
      <c r="CF42" s="578"/>
      <c r="CG42" s="21"/>
      <c r="CH42" s="21"/>
      <c r="CI42" s="21"/>
      <c r="CJ42" s="578" t="s">
        <v>50</v>
      </c>
      <c r="CK42" s="578"/>
      <c r="CL42" s="578"/>
      <c r="CM42" s="578"/>
      <c r="CN42" s="578"/>
      <c r="CO42" s="578"/>
      <c r="CP42" s="578"/>
      <c r="CQ42" s="578"/>
      <c r="CR42" s="578"/>
      <c r="CS42" s="578"/>
      <c r="CT42" s="578"/>
      <c r="CU42" s="578"/>
      <c r="CV42" s="578"/>
      <c r="CW42" s="578"/>
      <c r="CX42" s="578"/>
      <c r="CY42" s="578"/>
      <c r="CZ42" s="578"/>
      <c r="DA42" s="578"/>
      <c r="DB42" s="578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65" priority="3" operator="equal">
      <formula>0</formula>
    </cfRule>
  </conditionalFormatting>
  <conditionalFormatting sqref="DH2:DH7">
    <cfRule type="cellIs" dxfId="64" priority="2" operator="equal">
      <formula>0</formula>
    </cfRule>
  </conditionalFormatting>
  <conditionalFormatting sqref="DH9">
    <cfRule type="cellIs" dxfId="6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  <pageSetUpPr fitToPage="1"/>
  </sheetPr>
  <dimension ref="A1:Q17"/>
  <sheetViews>
    <sheetView view="pageBreakPreview" zoomScaleNormal="85" zoomScaleSheetLayoutView="100" workbookViewId="0">
      <pane ySplit="2" topLeftCell="A3" activePane="bottomLeft" state="frozen"/>
      <selection activeCell="BB9" sqref="BB9:DB9"/>
      <selection pane="bottomLeft" activeCell="BB9" sqref="BB9:DB9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6" width="2.6640625" style="19" customWidth="1"/>
    <col min="7" max="7" width="15.109375" style="19" customWidth="1"/>
    <col min="8" max="8" width="4.5546875" style="19" customWidth="1"/>
    <col min="9" max="9" width="2.6640625" style="19" customWidth="1"/>
    <col min="10" max="10" width="14.33203125" style="19" customWidth="1"/>
    <col min="11" max="11" width="0.88671875" style="19" customWidth="1"/>
    <col min="12" max="12" width="9.109375" style="19"/>
    <col min="13" max="13" width="2.5546875" style="19" customWidth="1"/>
    <col min="14" max="16" width="15.6640625" style="19" customWidth="1"/>
    <col min="17" max="16384" width="9.109375" style="19"/>
  </cols>
  <sheetData>
    <row r="1" spans="1:17" ht="14.4" x14ac:dyDescent="0.3">
      <c r="A1" s="685" t="s">
        <v>399</v>
      </c>
      <c r="B1" s="685"/>
      <c r="C1" s="685"/>
      <c r="D1" s="685"/>
      <c r="E1" s="685"/>
      <c r="F1" s="685"/>
      <c r="G1" s="685"/>
      <c r="H1" s="685"/>
      <c r="I1" s="685"/>
      <c r="J1" s="685"/>
      <c r="K1" s="685"/>
      <c r="L1" s="684">
        <v>0</v>
      </c>
      <c r="M1" s="673"/>
      <c r="N1"/>
      <c r="O1"/>
      <c r="P1"/>
      <c r="Q1"/>
    </row>
    <row r="2" spans="1:17" ht="14.4" x14ac:dyDescent="0.3">
      <c r="A2" s="685" t="s">
        <v>400</v>
      </c>
      <c r="B2" s="685"/>
      <c r="C2" s="685"/>
      <c r="D2" s="685"/>
      <c r="E2" s="685"/>
      <c r="F2" s="685"/>
      <c r="G2" s="685"/>
      <c r="H2" s="685"/>
      <c r="I2" s="685"/>
      <c r="J2" s="685"/>
      <c r="K2" s="685"/>
      <c r="N2"/>
      <c r="O2"/>
      <c r="P2"/>
      <c r="Q2"/>
    </row>
    <row r="3" spans="1:17" x14ac:dyDescent="0.25">
      <c r="A3" s="678"/>
      <c r="B3" s="678"/>
      <c r="C3" s="678"/>
      <c r="D3" s="678"/>
      <c r="E3" s="678"/>
      <c r="F3" s="678"/>
      <c r="G3" s="678"/>
      <c r="H3" s="678"/>
      <c r="I3" s="678"/>
      <c r="J3" s="678"/>
      <c r="K3" s="678"/>
    </row>
    <row r="4" spans="1:17" x14ac:dyDescent="0.25">
      <c r="A4" s="580" t="s">
        <v>18</v>
      </c>
      <c r="B4" s="580"/>
      <c r="C4" s="580"/>
      <c r="D4" s="580"/>
      <c r="E4" s="580"/>
      <c r="F4" s="580"/>
      <c r="G4" s="580"/>
      <c r="H4" s="580"/>
      <c r="I4" s="580"/>
      <c r="J4" s="580"/>
      <c r="K4" s="580"/>
    </row>
    <row r="5" spans="1:17" x14ac:dyDescent="0.25">
      <c r="A5" s="580" t="s">
        <v>401</v>
      </c>
      <c r="B5" s="580"/>
      <c r="C5" s="580"/>
      <c r="D5" s="580"/>
      <c r="E5" s="580"/>
      <c r="F5" s="580"/>
      <c r="G5" s="580"/>
      <c r="H5" s="580"/>
      <c r="I5" s="580"/>
      <c r="J5" s="580"/>
      <c r="K5" s="580"/>
    </row>
    <row r="6" spans="1:17" x14ac:dyDescent="0.25">
      <c r="A6" s="580" t="s">
        <v>402</v>
      </c>
      <c r="B6" s="580"/>
      <c r="C6" s="580"/>
      <c r="D6" s="580"/>
      <c r="E6" s="580"/>
      <c r="F6" s="580"/>
      <c r="G6" s="580"/>
      <c r="H6" s="580"/>
      <c r="I6" s="580"/>
      <c r="J6" s="580"/>
      <c r="K6" s="580"/>
      <c r="O6" s="19" t="s">
        <v>1210</v>
      </c>
    </row>
    <row r="7" spans="1:17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</row>
    <row r="8" spans="1:17" ht="15" customHeight="1" x14ac:dyDescent="0.25">
      <c r="A8" s="581" t="s">
        <v>403</v>
      </c>
      <c r="B8" s="650" t="s">
        <v>91</v>
      </c>
      <c r="C8" s="652"/>
      <c r="D8" s="656" t="s">
        <v>36</v>
      </c>
      <c r="E8" s="657"/>
      <c r="F8" s="658"/>
      <c r="G8" s="656" t="s">
        <v>28</v>
      </c>
      <c r="H8" s="581" t="s">
        <v>27</v>
      </c>
      <c r="I8" s="581"/>
      <c r="J8" s="581"/>
      <c r="K8" s="581"/>
    </row>
    <row r="9" spans="1:17" ht="15" customHeight="1" x14ac:dyDescent="0.25">
      <c r="A9" s="581"/>
      <c r="B9" s="653"/>
      <c r="C9" s="655"/>
      <c r="D9" s="659"/>
      <c r="E9" s="660"/>
      <c r="F9" s="661"/>
      <c r="G9" s="659"/>
      <c r="H9" s="581"/>
      <c r="I9" s="581"/>
      <c r="J9" s="581"/>
      <c r="K9" s="581"/>
    </row>
    <row r="10" spans="1:17" ht="40.799999999999997" customHeight="1" x14ac:dyDescent="0.25">
      <c r="A10" s="237">
        <v>1</v>
      </c>
      <c r="B10" s="686" t="s">
        <v>622</v>
      </c>
      <c r="C10" s="687"/>
      <c r="D10" s="662" t="str">
        <f>'Форма 5_Обор.'!C16</f>
        <v>КТП 1000кВА-10/0,4 кВ</v>
      </c>
      <c r="E10" s="664"/>
      <c r="F10" s="663"/>
      <c r="G10" s="554">
        <v>1</v>
      </c>
      <c r="H10" s="688"/>
      <c r="I10" s="689"/>
      <c r="J10" s="689"/>
      <c r="K10" s="690"/>
    </row>
    <row r="11" spans="1:17" ht="40.799999999999997" customHeight="1" x14ac:dyDescent="0.25">
      <c r="A11" s="237">
        <v>2</v>
      </c>
      <c r="B11" s="686" t="s">
        <v>1312</v>
      </c>
      <c r="C11" s="687"/>
      <c r="D11" s="662" t="str">
        <f>'Форма 5_Обор.'!C17</f>
        <v>ТМГ 1000кВА-10/0,4 кВ</v>
      </c>
      <c r="E11" s="664"/>
      <c r="F11" s="663"/>
      <c r="G11" s="555">
        <v>1</v>
      </c>
      <c r="H11" s="688"/>
      <c r="I11" s="689"/>
      <c r="J11" s="689"/>
      <c r="K11" s="690"/>
    </row>
    <row r="12" spans="1:17" ht="40.799999999999997" customHeight="1" x14ac:dyDescent="0.25">
      <c r="A12" s="237"/>
      <c r="B12" s="692"/>
      <c r="C12" s="693"/>
      <c r="D12" s="695"/>
      <c r="E12" s="696"/>
      <c r="F12" s="697"/>
      <c r="G12" s="258"/>
      <c r="H12" s="688"/>
      <c r="I12" s="689"/>
      <c r="J12" s="689"/>
      <c r="K12" s="690"/>
    </row>
    <row r="13" spans="1:17" ht="40.799999999999997" customHeight="1" x14ac:dyDescent="0.25">
      <c r="A13" s="237"/>
      <c r="B13" s="692"/>
      <c r="C13" s="693"/>
      <c r="D13" s="695"/>
      <c r="E13" s="696"/>
      <c r="F13" s="697"/>
      <c r="G13" s="258"/>
      <c r="H13" s="688"/>
      <c r="I13" s="689"/>
      <c r="J13" s="689"/>
      <c r="K13" s="690"/>
    </row>
    <row r="14" spans="1:17" ht="40.799999999999997" customHeight="1" x14ac:dyDescent="0.25">
      <c r="A14" s="237"/>
      <c r="B14" s="692"/>
      <c r="C14" s="693"/>
      <c r="D14" s="695"/>
      <c r="E14" s="696"/>
      <c r="F14" s="697"/>
      <c r="G14" s="258"/>
      <c r="H14" s="688"/>
      <c r="I14" s="689"/>
      <c r="J14" s="689"/>
      <c r="K14" s="690"/>
    </row>
    <row r="15" spans="1:17" ht="74.25" customHeight="1" x14ac:dyDescent="0.25">
      <c r="A15" s="608" t="s">
        <v>482</v>
      </c>
      <c r="B15" s="609"/>
      <c r="D15" s="694" t="str">
        <f>ПОДПИСИ!B12</f>
        <v>Начальник участка ООО «Электромонтаж-110»</v>
      </c>
      <c r="E15" s="694"/>
      <c r="G15" s="691"/>
      <c r="H15" s="691"/>
      <c r="J15" s="598" t="str">
        <f>ПОДПИСИ!E12</f>
        <v>А.В. Курбатов</v>
      </c>
      <c r="K15" s="598"/>
    </row>
    <row r="16" spans="1:17" ht="15" customHeight="1" x14ac:dyDescent="0.25">
      <c r="A16" s="580"/>
      <c r="B16" s="580"/>
      <c r="D16" s="578" t="s">
        <v>48</v>
      </c>
      <c r="E16" s="578"/>
      <c r="F16" s="21"/>
      <c r="G16" s="612" t="s">
        <v>49</v>
      </c>
      <c r="H16" s="612"/>
      <c r="I16" s="21"/>
      <c r="J16" s="612" t="s">
        <v>50</v>
      </c>
      <c r="K16" s="612"/>
      <c r="L16" s="23"/>
      <c r="M16" s="23"/>
      <c r="N16" s="23"/>
      <c r="O16" s="23"/>
      <c r="P16" s="23"/>
      <c r="Q16" s="23"/>
    </row>
    <row r="17" spans="1:17" ht="12.75" customHeight="1" x14ac:dyDescent="0.25">
      <c r="A17" s="24"/>
      <c r="L17" s="24"/>
      <c r="M17" s="24"/>
      <c r="N17" s="24"/>
      <c r="O17" s="24"/>
      <c r="P17" s="24"/>
      <c r="Q17" s="24"/>
    </row>
  </sheetData>
  <mergeCells count="35">
    <mergeCell ref="D15:E15"/>
    <mergeCell ref="D16:E16"/>
    <mergeCell ref="D10:F10"/>
    <mergeCell ref="D11:F11"/>
    <mergeCell ref="D12:F12"/>
    <mergeCell ref="D13:F13"/>
    <mergeCell ref="D14:F14"/>
    <mergeCell ref="J15:K15"/>
    <mergeCell ref="J16:K16"/>
    <mergeCell ref="B10:C10"/>
    <mergeCell ref="H10:K10"/>
    <mergeCell ref="A15:B15"/>
    <mergeCell ref="G15:H15"/>
    <mergeCell ref="G16:H16"/>
    <mergeCell ref="A16:B16"/>
    <mergeCell ref="B11:C11"/>
    <mergeCell ref="H11:K11"/>
    <mergeCell ref="B12:C12"/>
    <mergeCell ref="H12:K12"/>
    <mergeCell ref="B14:C14"/>
    <mergeCell ref="H14:K14"/>
    <mergeCell ref="B13:C13"/>
    <mergeCell ref="H13:K13"/>
    <mergeCell ref="L1:M1"/>
    <mergeCell ref="A8:A9"/>
    <mergeCell ref="B8:C9"/>
    <mergeCell ref="G8:G9"/>
    <mergeCell ref="H8:K9"/>
    <mergeCell ref="A4:K4"/>
    <mergeCell ref="A5:K5"/>
    <mergeCell ref="A6:K6"/>
    <mergeCell ref="A1:K1"/>
    <mergeCell ref="A2:K2"/>
    <mergeCell ref="A3:K3"/>
    <mergeCell ref="D8:F9"/>
  </mergeCells>
  <pageMargins left="0.78740157480314965" right="0.39370078740157483" top="0.55118110236220474" bottom="0.43307086614173229" header="0" footer="0"/>
  <pageSetup paperSize="9" scale="93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00"/>
  </sheetPr>
  <dimension ref="A1:DH79"/>
  <sheetViews>
    <sheetView tabSelected="1" view="pageBreakPreview" zoomScale="115" zoomScaleNormal="85" zoomScaleSheetLayoutView="115" workbookViewId="0">
      <pane ySplit="2" topLeftCell="A24" activePane="bottomLeft" state="frozen"/>
      <selection activeCell="A41" sqref="A41:DB41"/>
      <selection pane="bottomLeft" activeCell="A41" sqref="A41:DB4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257</v>
      </c>
      <c r="DC1"/>
      <c r="DD1"/>
      <c r="DE1"/>
      <c r="DF1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AO2" s="613"/>
      <c r="AP2" s="613"/>
      <c r="AQ2" s="613"/>
      <c r="AR2" s="613"/>
      <c r="AS2" s="613"/>
      <c r="AT2" s="613"/>
      <c r="BD2" s="598" t="str">
        <f>ФОРМА!G2</f>
        <v>Санкт-Петербург</v>
      </c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C2"/>
      <c r="DD2"/>
      <c r="DE2"/>
      <c r="DF2"/>
      <c r="DH2" s="142"/>
    </row>
    <row r="3" spans="1:112" s="50" customFormat="1" ht="15" customHeight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AO3" s="612"/>
      <c r="AP3" s="612"/>
      <c r="AQ3" s="612"/>
      <c r="AR3" s="612"/>
      <c r="AS3" s="612"/>
      <c r="AT3" s="612"/>
      <c r="AU3" s="21"/>
      <c r="AV3" s="21"/>
      <c r="AW3" s="21"/>
      <c r="AX3" s="21"/>
      <c r="AY3" s="21"/>
      <c r="AZ3" s="21"/>
      <c r="BA3" s="21"/>
      <c r="BB3" s="21"/>
      <c r="BC3" s="21"/>
      <c r="BD3" s="612" t="s">
        <v>0</v>
      </c>
      <c r="BE3" s="612"/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H3" s="143"/>
    </row>
    <row r="4" spans="1:112" ht="22.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BD4" s="614" t="str">
        <f>ФОРМА!B2</f>
        <v>ПАО "Россети Ленэнерго"</v>
      </c>
      <c r="BE4" s="614"/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H4" s="144" t="str">
        <f>BD4</f>
        <v>ПАО "Россети Ленэнерго"</v>
      </c>
    </row>
    <row r="5" spans="1:112" ht="15" customHeight="1" x14ac:dyDescent="0.25">
      <c r="A5" s="612" t="s">
        <v>44</v>
      </c>
      <c r="B5" s="612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2"/>
      <c r="T5" s="612"/>
      <c r="U5" s="612"/>
      <c r="V5" s="612"/>
      <c r="W5" s="612"/>
      <c r="X5" s="612"/>
      <c r="Y5" s="612"/>
      <c r="Z5" s="612"/>
      <c r="AA5" s="612"/>
      <c r="AB5" s="612"/>
      <c r="AC5" s="612"/>
      <c r="AD5" s="612"/>
      <c r="AE5" s="612"/>
      <c r="AF5" s="612"/>
      <c r="AG5" s="612"/>
      <c r="AH5" s="612"/>
      <c r="AI5" s="612"/>
      <c r="AJ5" s="612"/>
      <c r="AK5" s="612"/>
      <c r="AL5" s="612"/>
      <c r="AM5" s="612"/>
      <c r="AN5" s="612"/>
      <c r="AO5" s="612"/>
      <c r="AP5" s="612"/>
      <c r="AQ5" s="612"/>
      <c r="AR5" s="612"/>
      <c r="AS5" s="612"/>
      <c r="AT5" s="612"/>
      <c r="AU5" s="21"/>
      <c r="AV5" s="21"/>
      <c r="AW5" s="21"/>
      <c r="AX5" s="21"/>
      <c r="AY5" s="21"/>
      <c r="AZ5" s="21"/>
      <c r="BA5" s="21"/>
      <c r="BB5" s="21"/>
      <c r="BC5" s="21"/>
      <c r="BD5" s="612" t="s">
        <v>2</v>
      </c>
      <c r="BE5" s="612"/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27.8" customHeight="1" x14ac:dyDescent="0.25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615"/>
      <c r="AP6" s="615"/>
      <c r="AQ6" s="615"/>
      <c r="AR6" s="615"/>
      <c r="AS6" s="615"/>
      <c r="AT6" s="615"/>
      <c r="AU6" s="21"/>
      <c r="AV6" s="21"/>
      <c r="AW6" s="21"/>
      <c r="AX6" s="21"/>
      <c r="AY6" s="21"/>
      <c r="AZ6" s="21"/>
      <c r="BA6" s="21"/>
      <c r="BB6" s="21"/>
      <c r="BC6" s="21"/>
      <c r="BD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E6" s="614"/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BD6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ht="12.75" customHeight="1" x14ac:dyDescent="0.25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612"/>
      <c r="AU7" s="21"/>
      <c r="AV7" s="21"/>
      <c r="AW7" s="21"/>
      <c r="AX7" s="21"/>
      <c r="AY7" s="21"/>
      <c r="AZ7" s="21"/>
      <c r="BA7" s="21"/>
      <c r="BB7" s="21"/>
      <c r="BC7" s="21"/>
      <c r="BD7" s="612" t="s">
        <v>38</v>
      </c>
      <c r="BE7" s="612"/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143"/>
    </row>
    <row r="8" spans="1:112" ht="13.8" x14ac:dyDescent="0.25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598"/>
      <c r="BD8" s="577">
        <f>ФОРМА!B13</f>
        <v>45576</v>
      </c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51"/>
      <c r="DH8" s="145"/>
    </row>
    <row r="9" spans="1:112" ht="10.5" customHeight="1" x14ac:dyDescent="0.25">
      <c r="A9" s="612" t="s">
        <v>1</v>
      </c>
      <c r="B9" s="612"/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612"/>
      <c r="AU9" s="21"/>
      <c r="AV9" s="21"/>
      <c r="AW9" s="21"/>
      <c r="AX9" s="21"/>
      <c r="AY9" s="21"/>
      <c r="AZ9" s="21"/>
      <c r="BA9" s="21"/>
      <c r="BB9" s="21"/>
      <c r="BC9" s="21"/>
      <c r="BD9" s="612" t="s">
        <v>3</v>
      </c>
      <c r="BE9" s="612"/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J9" s="612"/>
      <c r="CK9" s="612"/>
      <c r="CL9" s="612"/>
      <c r="CM9" s="612"/>
      <c r="CN9" s="612"/>
      <c r="CO9" s="612"/>
      <c r="CP9" s="612"/>
      <c r="CQ9" s="612"/>
      <c r="CR9" s="612"/>
      <c r="CS9" s="612"/>
      <c r="CT9" s="612"/>
      <c r="CU9" s="612"/>
      <c r="CV9" s="612"/>
      <c r="CW9" s="612"/>
      <c r="CX9" s="612"/>
      <c r="CY9" s="612"/>
      <c r="CZ9" s="612"/>
      <c r="DA9" s="612"/>
      <c r="DB9" s="612"/>
      <c r="DH9" s="146"/>
    </row>
    <row r="10" spans="1:112" ht="30" customHeight="1" x14ac:dyDescent="0.3">
      <c r="A10" s="580" t="s">
        <v>608</v>
      </c>
      <c r="B10" s="580"/>
      <c r="C10" s="580"/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  <c r="X10" s="580"/>
      <c r="Y10" s="580"/>
      <c r="Z10" s="580"/>
      <c r="AA10" s="580"/>
      <c r="AB10" s="580"/>
      <c r="AC10" s="580"/>
      <c r="AD10" s="580"/>
      <c r="AE10" s="580"/>
      <c r="AF10" s="580"/>
      <c r="AG10" s="580"/>
      <c r="AH10" s="580"/>
      <c r="AI10" s="580"/>
      <c r="AJ10" s="580"/>
      <c r="AK10" s="580"/>
      <c r="AL10" s="580"/>
      <c r="AM10" s="580"/>
      <c r="AN10" s="580"/>
      <c r="AO10" s="580"/>
      <c r="AP10" s="580"/>
      <c r="AQ10" s="580"/>
      <c r="AR10" s="580"/>
      <c r="AS10" s="580"/>
      <c r="AT10" s="580"/>
      <c r="AU10" s="580"/>
      <c r="AV10" s="580"/>
      <c r="AW10" s="580"/>
      <c r="AX10" s="580"/>
      <c r="AY10" s="580"/>
      <c r="AZ10" s="580"/>
      <c r="BA10" s="580"/>
      <c r="BB10" s="580"/>
      <c r="BC10" s="580"/>
      <c r="BD10" s="580"/>
      <c r="BE10" s="580"/>
      <c r="BF10" s="580"/>
      <c r="BG10" s="580"/>
      <c r="BH10" s="580"/>
      <c r="BI10" s="580"/>
      <c r="BJ10" s="580"/>
      <c r="BK10" s="580"/>
      <c r="BL10" s="580"/>
      <c r="BM10" s="580"/>
      <c r="BN10" s="580"/>
      <c r="BO10" s="580"/>
      <c r="BP10" s="580"/>
      <c r="BQ10" s="580"/>
      <c r="BR10" s="580"/>
      <c r="BS10" s="580"/>
      <c r="BT10" s="580"/>
      <c r="BU10" s="580"/>
      <c r="BV10" s="580"/>
      <c r="BW10" s="580"/>
      <c r="BX10" s="580"/>
      <c r="BY10" s="580"/>
      <c r="BZ10" s="580"/>
      <c r="CA10" s="580"/>
      <c r="CB10" s="580"/>
      <c r="CC10" s="580"/>
      <c r="CD10" s="580"/>
      <c r="CE10" s="580"/>
      <c r="CF10" s="580"/>
      <c r="CG10" s="580"/>
      <c r="CH10" s="580"/>
      <c r="CI10" s="580"/>
      <c r="CJ10" s="580"/>
      <c r="CK10" s="580"/>
      <c r="CL10" s="580"/>
      <c r="CM10" s="580"/>
      <c r="CN10" s="580"/>
      <c r="CO10" s="580"/>
      <c r="CP10" s="580"/>
      <c r="CQ10" s="580"/>
      <c r="CR10" s="580"/>
      <c r="CS10" s="580"/>
      <c r="CT10" s="580"/>
      <c r="CU10" s="580"/>
      <c r="CV10" s="580"/>
      <c r="CW10" s="580"/>
      <c r="CX10" s="580"/>
      <c r="CY10" s="580"/>
      <c r="CZ10" s="580"/>
      <c r="DA10" s="580"/>
      <c r="DB10" s="580"/>
    </row>
    <row r="11" spans="1:112" ht="13.8" x14ac:dyDescent="0.25">
      <c r="A11" s="634" t="str">
        <f>'Форма 5_Обор.'!C16</f>
        <v>КТП 1000кВА-10/0,4 кВ</v>
      </c>
      <c r="B11" s="634"/>
      <c r="C11" s="634"/>
      <c r="D11" s="634"/>
      <c r="E11" s="634"/>
      <c r="F11" s="634"/>
      <c r="G11" s="634"/>
      <c r="H11" s="634"/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  <c r="U11" s="634"/>
      <c r="V11" s="634"/>
      <c r="W11" s="634"/>
      <c r="X11" s="634"/>
      <c r="Y11" s="634"/>
      <c r="Z11" s="634"/>
      <c r="AA11" s="634"/>
      <c r="AB11" s="634"/>
      <c r="AC11" s="634"/>
      <c r="AD11" s="634"/>
      <c r="AE11" s="634"/>
      <c r="AF11" s="634"/>
      <c r="AG11" s="634"/>
      <c r="AH11" s="634"/>
      <c r="AI11" s="634"/>
      <c r="AJ11" s="634"/>
      <c r="AK11" s="634"/>
      <c r="AL11" s="634"/>
      <c r="AM11" s="634"/>
      <c r="AN11" s="634"/>
      <c r="AO11" s="634"/>
      <c r="AP11" s="634"/>
      <c r="AQ11" s="634"/>
      <c r="AR11" s="634"/>
      <c r="AS11" s="634"/>
      <c r="AT11" s="634"/>
      <c r="AU11" s="634"/>
      <c r="AV11" s="634"/>
      <c r="AW11" s="634"/>
      <c r="AX11" s="634"/>
      <c r="AY11" s="634"/>
      <c r="AZ11" s="634"/>
      <c r="BA11" s="634"/>
      <c r="BB11" s="634"/>
      <c r="BC11" s="634"/>
      <c r="BD11" s="634"/>
      <c r="BE11" s="634"/>
      <c r="BF11" s="634"/>
      <c r="BG11" s="634"/>
      <c r="BH11" s="634"/>
      <c r="BI11" s="634"/>
      <c r="BJ11" s="634"/>
      <c r="BK11" s="634"/>
      <c r="BL11" s="634"/>
      <c r="BM11" s="634"/>
      <c r="BN11" s="634"/>
      <c r="BO11" s="634"/>
      <c r="BP11" s="634"/>
      <c r="BQ11" s="634"/>
      <c r="BR11" s="634"/>
      <c r="BS11" s="634"/>
      <c r="BT11" s="634"/>
      <c r="BU11" s="634"/>
      <c r="BV11" s="634"/>
      <c r="BW11" s="634"/>
      <c r="BX11" s="634"/>
      <c r="BY11" s="634"/>
      <c r="BZ11" s="634"/>
      <c r="CA11" s="634"/>
      <c r="CB11" s="634"/>
      <c r="CC11" s="634"/>
      <c r="CD11" s="634"/>
      <c r="CE11" s="634"/>
      <c r="CF11" s="634"/>
      <c r="CG11" s="634"/>
      <c r="CH11" s="634"/>
      <c r="CI11" s="634"/>
      <c r="CJ11" s="634"/>
      <c r="CK11" s="634"/>
      <c r="CL11" s="634"/>
      <c r="CM11" s="634"/>
      <c r="CN11" s="634"/>
      <c r="CO11" s="634"/>
      <c r="CP11" s="634"/>
      <c r="CQ11" s="634"/>
      <c r="CR11" s="634"/>
      <c r="CS11" s="634"/>
      <c r="CT11" s="634"/>
      <c r="CU11" s="634"/>
      <c r="CV11" s="634"/>
      <c r="CW11" s="634"/>
      <c r="CX11" s="634"/>
      <c r="CY11" s="634"/>
      <c r="CZ11" s="634"/>
      <c r="DA11" s="634"/>
      <c r="DB11" s="634"/>
      <c r="DH11" s="141"/>
    </row>
    <row r="12" spans="1:112" ht="15" customHeight="1" x14ac:dyDescent="0.3">
      <c r="A12" s="609" t="s">
        <v>4</v>
      </c>
      <c r="B12" s="609"/>
      <c r="C12" s="609"/>
      <c r="D12" s="609"/>
      <c r="E12" s="609"/>
      <c r="F12" s="609"/>
      <c r="G12" s="609"/>
      <c r="H12" s="609"/>
      <c r="I12" s="609"/>
      <c r="J12" s="609"/>
      <c r="K12" s="609"/>
      <c r="L12" s="609"/>
      <c r="M12" s="609"/>
      <c r="N12" s="609"/>
      <c r="O12" s="609"/>
      <c r="P12" s="609"/>
      <c r="Q12" s="609"/>
      <c r="R12" s="609"/>
      <c r="S12" s="609"/>
      <c r="T12" s="609"/>
      <c r="U12" s="609"/>
      <c r="V12" s="609"/>
      <c r="W12" s="609"/>
      <c r="X12" s="609"/>
      <c r="Y12" s="609"/>
      <c r="Z12" s="609"/>
      <c r="AA12" s="609"/>
      <c r="AB12" s="609"/>
      <c r="AC12" s="609"/>
      <c r="AD12" s="609"/>
      <c r="AE12" s="609"/>
      <c r="AF12" s="609"/>
    </row>
    <row r="13" spans="1:112" ht="30" customHeight="1" x14ac:dyDescent="0.3">
      <c r="A13" s="609" t="s">
        <v>727</v>
      </c>
      <c r="B13" s="609"/>
      <c r="C13" s="609"/>
      <c r="D13" s="609"/>
      <c r="E13" s="609"/>
      <c r="F13" s="609"/>
      <c r="G13" s="609"/>
      <c r="H13" s="609"/>
      <c r="I13" s="609"/>
      <c r="J13" s="609"/>
      <c r="K13" s="609"/>
      <c r="L13" s="609"/>
      <c r="M13" s="609"/>
      <c r="N13" s="609"/>
      <c r="O13" s="609"/>
      <c r="P13" s="609"/>
      <c r="Q13" s="609"/>
      <c r="R13" s="609"/>
      <c r="S13" s="609"/>
      <c r="T13" s="609"/>
      <c r="U13" s="609"/>
      <c r="V13" s="609"/>
      <c r="W13" s="609"/>
      <c r="X13" s="609"/>
      <c r="Y13" s="609"/>
      <c r="Z13" s="609"/>
      <c r="AA13" s="609"/>
      <c r="AB13" s="609"/>
      <c r="AC13" s="609"/>
      <c r="AD13" s="609"/>
      <c r="AE13" s="609"/>
      <c r="AF13" s="609"/>
      <c r="AG13" s="698" t="str">
        <f>ПОДПИСИ!B5</f>
        <v>Старший мастер Всеволожского РЭС филиала ПАО "Россети Ленэнерго" "СЭС" по ТП</v>
      </c>
      <c r="AH13" s="698"/>
      <c r="AI13" s="698"/>
      <c r="AJ13" s="698"/>
      <c r="AK13" s="698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698"/>
      <c r="BV13" s="698"/>
      <c r="BW13" s="698"/>
      <c r="BX13" s="698"/>
      <c r="BY13" s="698"/>
      <c r="BZ13" s="698"/>
      <c r="CA13" s="698"/>
      <c r="CB13" s="698"/>
      <c r="CC13" s="698"/>
      <c r="CD13" s="698"/>
      <c r="CE13" s="698"/>
      <c r="CF13" s="698"/>
      <c r="CG13" s="698"/>
      <c r="CH13" s="698"/>
      <c r="CI13" s="698"/>
      <c r="CJ13" s="698"/>
      <c r="CK13" s="698"/>
      <c r="CL13" s="698"/>
      <c r="CM13" s="698"/>
      <c r="CN13" s="698"/>
      <c r="CO13" s="698"/>
      <c r="CP13" s="698"/>
      <c r="CQ13" s="698"/>
      <c r="CR13" s="698"/>
      <c r="CS13" s="698"/>
      <c r="CT13" s="698"/>
      <c r="CU13" s="698"/>
      <c r="CV13" s="698"/>
      <c r="CW13" s="698"/>
      <c r="CX13" s="698"/>
      <c r="CY13" s="698"/>
      <c r="CZ13" s="698"/>
      <c r="DA13" s="698"/>
      <c r="DB13" s="698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612" t="s">
        <v>5</v>
      </c>
      <c r="AX14" s="612"/>
      <c r="AY14" s="612"/>
      <c r="AZ14" s="612"/>
      <c r="BA14" s="612"/>
      <c r="BB14" s="612"/>
      <c r="BC14" s="612"/>
      <c r="BD14" s="612"/>
      <c r="BE14" s="612"/>
      <c r="BF14" s="612"/>
      <c r="BG14" s="612"/>
      <c r="BH14" s="612"/>
      <c r="BI14" s="612"/>
      <c r="BJ14" s="612"/>
      <c r="BK14" s="612"/>
      <c r="BL14" s="612"/>
      <c r="BM14" s="612"/>
      <c r="BN14" s="612"/>
      <c r="BO14" s="612"/>
      <c r="BP14" s="612"/>
      <c r="BQ14" s="612"/>
      <c r="BR14" s="612"/>
      <c r="BS14" s="612"/>
      <c r="BT14" s="612"/>
      <c r="BU14" s="612"/>
      <c r="BV14" s="612"/>
      <c r="BW14" s="612"/>
      <c r="BX14" s="612"/>
      <c r="BY14" s="612"/>
      <c r="BZ14" s="612"/>
      <c r="CA14" s="612"/>
      <c r="CB14" s="612"/>
      <c r="CC14" s="612"/>
      <c r="CD14" s="612"/>
      <c r="CE14" s="612"/>
      <c r="CF14" s="612"/>
      <c r="CG14" s="612"/>
      <c r="CH14" s="612"/>
      <c r="CI14" s="612"/>
      <c r="CJ14" s="612"/>
      <c r="CK14" s="612"/>
      <c r="CL14" s="612"/>
      <c r="CM14" s="612"/>
      <c r="CN14" s="612"/>
      <c r="CO14" s="612"/>
      <c r="CP14" s="612"/>
      <c r="CQ14" s="612"/>
      <c r="CR14" s="612"/>
      <c r="CS14" s="612"/>
      <c r="CT14" s="612"/>
      <c r="CU14" s="612"/>
      <c r="CV14" s="612"/>
      <c r="CW14" s="612"/>
      <c r="CX14" s="612"/>
      <c r="CY14" s="612"/>
      <c r="CZ14" s="612"/>
      <c r="DA14" s="612"/>
      <c r="DB14" s="612"/>
    </row>
    <row r="15" spans="1:112" ht="15" customHeight="1" x14ac:dyDescent="0.3">
      <c r="A15" s="601" t="str">
        <f>ПОДПИСИ!C5</f>
        <v>Проценко В.М.</v>
      </c>
      <c r="B15" s="601"/>
      <c r="C15" s="601"/>
      <c r="D15" s="601"/>
      <c r="E15" s="601"/>
      <c r="F15" s="601"/>
      <c r="G15" s="601"/>
      <c r="H15" s="601"/>
      <c r="I15" s="601"/>
      <c r="J15" s="601"/>
      <c r="K15" s="601"/>
      <c r="L15" s="601"/>
      <c r="M15" s="601"/>
      <c r="N15" s="601"/>
      <c r="O15" s="601"/>
      <c r="P15" s="601"/>
      <c r="Q15" s="601"/>
      <c r="R15" s="601"/>
      <c r="S15" s="601"/>
      <c r="T15" s="601"/>
      <c r="U15" s="601"/>
      <c r="V15" s="601"/>
      <c r="W15" s="601"/>
      <c r="X15" s="601"/>
      <c r="Y15" s="601"/>
      <c r="Z15" s="601"/>
      <c r="AA15" s="601"/>
      <c r="AB15" s="601"/>
      <c r="AC15" s="601"/>
      <c r="AD15" s="601"/>
      <c r="AE15" s="601"/>
      <c r="AF15" s="601"/>
      <c r="AG15" s="601"/>
      <c r="AH15" s="601"/>
      <c r="AI15" s="601"/>
      <c r="AJ15" s="601"/>
      <c r="AK15" s="601"/>
      <c r="AL15" s="601"/>
      <c r="AM15" s="601"/>
      <c r="AN15" s="601"/>
      <c r="AO15" s="601"/>
      <c r="AP15" s="601"/>
      <c r="AQ15" s="601"/>
      <c r="AR15" s="601"/>
      <c r="AS15" s="601"/>
      <c r="AT15" s="601"/>
      <c r="AU15" s="601"/>
      <c r="AV15" s="601"/>
      <c r="AW15" s="601"/>
      <c r="AX15" s="601"/>
      <c r="AY15" s="601"/>
      <c r="AZ15" s="601"/>
      <c r="BA15" s="601"/>
      <c r="BB15" s="601"/>
      <c r="BC15" s="601"/>
      <c r="BD15" s="601"/>
      <c r="BE15" s="601"/>
      <c r="BF15" s="601"/>
      <c r="BG15" s="601"/>
      <c r="BH15" s="601"/>
      <c r="BI15" s="601"/>
      <c r="BJ15" s="601"/>
      <c r="BK15" s="601"/>
      <c r="BL15" s="601"/>
      <c r="BM15" s="601"/>
      <c r="BN15" s="601"/>
      <c r="BO15" s="601"/>
      <c r="BP15" s="601"/>
      <c r="BQ15" s="601"/>
      <c r="BR15" s="601"/>
      <c r="BS15" s="601"/>
      <c r="BT15" s="601"/>
      <c r="BU15" s="601"/>
      <c r="BV15" s="601"/>
      <c r="BW15" s="601"/>
      <c r="BX15" s="601"/>
      <c r="BY15" s="601"/>
      <c r="BZ15" s="601"/>
      <c r="CA15" s="601"/>
      <c r="CB15" s="601"/>
      <c r="CC15" s="601"/>
      <c r="CD15" s="601"/>
      <c r="CE15" s="601"/>
      <c r="CF15" s="601"/>
      <c r="CG15" s="601"/>
      <c r="CH15" s="601"/>
      <c r="CI15" s="601"/>
      <c r="CJ15" s="601"/>
      <c r="CK15" s="601"/>
      <c r="CL15" s="601"/>
      <c r="CM15" s="601"/>
      <c r="CN15" s="601"/>
      <c r="CO15" s="601"/>
      <c r="CP15" s="601"/>
      <c r="CQ15" s="601"/>
      <c r="CR15" s="601"/>
      <c r="CS15" s="601"/>
      <c r="CT15" s="601"/>
      <c r="CU15" s="601"/>
      <c r="CV15" s="601"/>
      <c r="CW15" s="601"/>
      <c r="CX15" s="601"/>
      <c r="CY15" s="601"/>
      <c r="CZ15" s="601"/>
      <c r="DA15" s="601"/>
      <c r="DB15" s="601"/>
    </row>
    <row r="16" spans="1:112" ht="28.5" customHeight="1" x14ac:dyDescent="0.3">
      <c r="A16" s="635" t="s">
        <v>13</v>
      </c>
      <c r="B16" s="635"/>
      <c r="C16" s="635"/>
      <c r="D16" s="635"/>
      <c r="E16" s="635"/>
      <c r="F16" s="635"/>
      <c r="G16" s="635"/>
      <c r="H16" s="635"/>
      <c r="I16" s="635"/>
      <c r="J16" s="635"/>
      <c r="K16" s="635"/>
      <c r="L16" s="635"/>
      <c r="M16" s="635"/>
      <c r="N16" s="635"/>
      <c r="O16" s="635"/>
      <c r="P16" s="635"/>
      <c r="Q16" s="635"/>
      <c r="R16" s="635"/>
      <c r="S16" s="635"/>
      <c r="T16" s="635"/>
      <c r="U16" s="635"/>
      <c r="V16" s="635"/>
      <c r="W16" s="635"/>
      <c r="X16" s="635"/>
      <c r="Y16" s="635"/>
      <c r="Z16" s="635"/>
      <c r="AA16" s="635"/>
      <c r="AB16" s="635"/>
      <c r="AC16" s="635"/>
      <c r="AD16" s="635"/>
      <c r="AE16" s="635"/>
      <c r="AF16" s="635"/>
      <c r="AG16" s="635"/>
      <c r="AH16" s="635"/>
      <c r="AI16" s="635"/>
      <c r="AJ16" s="635"/>
      <c r="AK16" s="635"/>
      <c r="AL16" s="635"/>
      <c r="AM16" s="635"/>
      <c r="AN16" s="635"/>
      <c r="AO16" s="635"/>
      <c r="AP16" s="635"/>
      <c r="AQ16" s="635"/>
      <c r="AR16" s="635"/>
      <c r="AS16" s="635"/>
      <c r="AT16" s="635"/>
      <c r="AU16" s="635"/>
      <c r="AV16" s="635"/>
      <c r="AW16" s="635"/>
      <c r="AX16" s="635"/>
      <c r="AY16" s="635"/>
      <c r="AZ16" s="635"/>
      <c r="BA16" s="635"/>
      <c r="BB16" s="635"/>
      <c r="BC16" s="699" t="str">
        <f>ПОДПИСИ!B12</f>
        <v>Начальник участка ООО «Электромонтаж-110»</v>
      </c>
      <c r="BD16" s="699"/>
      <c r="BE16" s="699"/>
      <c r="BF16" s="699"/>
      <c r="BG16" s="699"/>
      <c r="BH16" s="699"/>
      <c r="BI16" s="699"/>
      <c r="BJ16" s="699"/>
      <c r="BK16" s="699"/>
      <c r="BL16" s="699"/>
      <c r="BM16" s="699"/>
      <c r="BN16" s="699"/>
      <c r="BO16" s="699"/>
      <c r="BP16" s="699"/>
      <c r="BQ16" s="699"/>
      <c r="BR16" s="699"/>
      <c r="BS16" s="699"/>
      <c r="BT16" s="699"/>
      <c r="BU16" s="699"/>
      <c r="BV16" s="699"/>
      <c r="BW16" s="699"/>
      <c r="BX16" s="699"/>
      <c r="BY16" s="699"/>
      <c r="BZ16" s="699"/>
      <c r="CA16" s="699"/>
      <c r="CB16" s="699"/>
      <c r="CC16" s="699"/>
      <c r="CD16" s="699"/>
      <c r="CE16" s="699"/>
      <c r="CF16" s="699"/>
      <c r="CG16" s="699"/>
      <c r="CH16" s="699"/>
      <c r="CI16" s="699"/>
      <c r="CJ16" s="699"/>
      <c r="CK16" s="699"/>
      <c r="CL16" s="699"/>
      <c r="CM16" s="699"/>
      <c r="CN16" s="699"/>
      <c r="CO16" s="699"/>
      <c r="CP16" s="699"/>
      <c r="CQ16" s="699"/>
      <c r="CR16" s="699"/>
      <c r="CS16" s="699"/>
      <c r="CT16" s="699"/>
      <c r="CU16" s="699"/>
      <c r="CV16" s="699"/>
      <c r="CW16" s="699"/>
      <c r="CX16" s="699"/>
      <c r="CY16" s="699"/>
      <c r="CZ16" s="699"/>
      <c r="DA16" s="699"/>
      <c r="DB16" s="699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612" t="s">
        <v>5</v>
      </c>
      <c r="AB17" s="612"/>
      <c r="AC17" s="612"/>
      <c r="AD17" s="612"/>
      <c r="AE17" s="612"/>
      <c r="AF17" s="612"/>
      <c r="AG17" s="612"/>
      <c r="AH17" s="612"/>
      <c r="AI17" s="612"/>
      <c r="AJ17" s="612"/>
      <c r="AK17" s="612"/>
      <c r="AL17" s="612"/>
      <c r="AM17" s="612"/>
      <c r="AN17" s="612"/>
      <c r="AO17" s="612"/>
      <c r="AP17" s="612"/>
      <c r="AQ17" s="612"/>
      <c r="AR17" s="612"/>
      <c r="AS17" s="612"/>
      <c r="AT17" s="612"/>
      <c r="AU17" s="612"/>
      <c r="AV17" s="612"/>
      <c r="AW17" s="612"/>
      <c r="AX17" s="612"/>
      <c r="AY17" s="612"/>
      <c r="AZ17" s="612"/>
      <c r="BA17" s="612"/>
      <c r="BB17" s="612"/>
      <c r="BC17" s="612"/>
      <c r="BD17" s="612"/>
      <c r="BE17" s="612"/>
      <c r="BF17" s="612"/>
      <c r="BG17" s="612"/>
      <c r="BH17" s="612"/>
      <c r="BI17" s="612"/>
      <c r="BJ17" s="612"/>
      <c r="BK17" s="612"/>
      <c r="BL17" s="612"/>
      <c r="BM17" s="612"/>
      <c r="BN17" s="612"/>
      <c r="BO17" s="612"/>
      <c r="BP17" s="612"/>
      <c r="BQ17" s="612"/>
      <c r="BR17" s="612"/>
      <c r="BS17" s="612"/>
      <c r="BT17" s="612"/>
      <c r="BU17" s="612"/>
      <c r="BV17" s="612"/>
      <c r="BW17" s="612"/>
      <c r="BX17" s="612"/>
      <c r="BY17" s="612"/>
      <c r="BZ17" s="612"/>
      <c r="CA17" s="612"/>
      <c r="CB17" s="612"/>
      <c r="CC17" s="612"/>
      <c r="CD17" s="612"/>
      <c r="CE17" s="612"/>
      <c r="CF17" s="612"/>
      <c r="CG17" s="612"/>
      <c r="CH17" s="612"/>
      <c r="CI17" s="612"/>
      <c r="CJ17" s="612"/>
      <c r="CK17" s="612"/>
      <c r="CL17" s="612"/>
      <c r="CM17" s="612"/>
      <c r="CN17" s="612"/>
      <c r="CO17" s="612"/>
      <c r="CP17" s="612"/>
      <c r="CQ17" s="612"/>
      <c r="CR17" s="612"/>
      <c r="CS17" s="612"/>
      <c r="CT17" s="612"/>
      <c r="CU17" s="612"/>
      <c r="CV17" s="612"/>
      <c r="CW17" s="612"/>
      <c r="CX17" s="612"/>
      <c r="CY17" s="612"/>
      <c r="CZ17" s="612"/>
      <c r="DA17" s="612"/>
      <c r="DB17" s="612"/>
    </row>
    <row r="18" spans="1:112" ht="15" customHeight="1" x14ac:dyDescent="0.3">
      <c r="A18" s="601" t="str">
        <f>ПОДПИСИ!C12</f>
        <v>Курбатов А.В.</v>
      </c>
      <c r="B18" s="601"/>
      <c r="C18" s="601"/>
      <c r="D18" s="601"/>
      <c r="E18" s="601"/>
      <c r="F18" s="601"/>
      <c r="G18" s="601"/>
      <c r="H18" s="601"/>
      <c r="I18" s="601"/>
      <c r="J18" s="601"/>
      <c r="K18" s="601"/>
      <c r="L18" s="601"/>
      <c r="M18" s="601"/>
      <c r="N18" s="601"/>
      <c r="O18" s="601"/>
      <c r="P18" s="601"/>
      <c r="Q18" s="601"/>
      <c r="R18" s="601"/>
      <c r="S18" s="601"/>
      <c r="T18" s="601"/>
      <c r="U18" s="601"/>
      <c r="V18" s="601"/>
      <c r="W18" s="601"/>
      <c r="X18" s="601"/>
      <c r="Y18" s="601"/>
      <c r="Z18" s="601"/>
      <c r="AA18" s="601"/>
      <c r="AB18" s="601"/>
      <c r="AC18" s="601"/>
      <c r="AD18" s="601"/>
      <c r="AE18" s="601"/>
      <c r="AF18" s="601"/>
      <c r="AG18" s="601"/>
      <c r="AH18" s="601"/>
      <c r="AI18" s="601"/>
      <c r="AJ18" s="601"/>
      <c r="AK18" s="601"/>
      <c r="AL18" s="601"/>
      <c r="AM18" s="601"/>
      <c r="AN18" s="601"/>
      <c r="AO18" s="601"/>
      <c r="AP18" s="601"/>
      <c r="AQ18" s="601"/>
      <c r="AR18" s="601"/>
      <c r="AS18" s="601"/>
      <c r="AT18" s="601"/>
      <c r="AU18" s="601"/>
      <c r="AV18" s="601"/>
      <c r="AW18" s="601"/>
      <c r="AX18" s="601"/>
      <c r="AY18" s="601"/>
      <c r="AZ18" s="601"/>
      <c r="BA18" s="601"/>
      <c r="BB18" s="601"/>
      <c r="BC18" s="601"/>
      <c r="BD18" s="601"/>
      <c r="BE18" s="601"/>
      <c r="BF18" s="601"/>
      <c r="BG18" s="601"/>
      <c r="BH18" s="601"/>
      <c r="BI18" s="601"/>
      <c r="BJ18" s="601"/>
      <c r="BK18" s="601"/>
      <c r="BL18" s="601"/>
      <c r="BM18" s="601"/>
      <c r="BN18" s="601"/>
      <c r="BO18" s="601"/>
      <c r="BP18" s="601"/>
      <c r="BQ18" s="601"/>
      <c r="BR18" s="601"/>
      <c r="BS18" s="601"/>
      <c r="BT18" s="601"/>
      <c r="BU18" s="601"/>
      <c r="BV18" s="601"/>
      <c r="BW18" s="601"/>
      <c r="BX18" s="601"/>
      <c r="BY18" s="601"/>
      <c r="BZ18" s="601"/>
      <c r="CA18" s="601"/>
      <c r="CB18" s="601"/>
      <c r="CC18" s="601"/>
      <c r="CD18" s="601"/>
      <c r="CE18" s="601"/>
      <c r="CF18" s="601"/>
      <c r="CG18" s="601"/>
      <c r="CH18" s="601"/>
      <c r="CI18" s="601"/>
      <c r="CJ18" s="601"/>
      <c r="CK18" s="601"/>
      <c r="CL18" s="601"/>
      <c r="CM18" s="601"/>
      <c r="CN18" s="601"/>
      <c r="CO18" s="601"/>
      <c r="CP18" s="601"/>
      <c r="CQ18" s="601"/>
      <c r="CR18" s="601"/>
      <c r="CS18" s="601"/>
      <c r="CT18" s="601"/>
      <c r="CU18" s="601"/>
      <c r="CV18" s="601"/>
      <c r="CW18" s="601"/>
      <c r="CX18" s="601"/>
      <c r="CY18" s="601"/>
      <c r="CZ18" s="601"/>
      <c r="DA18" s="601"/>
      <c r="DB18" s="601"/>
    </row>
    <row r="19" spans="1:112" ht="11.1" customHeight="1" x14ac:dyDescent="0.3">
      <c r="A19" s="578"/>
      <c r="B19" s="578"/>
      <c r="C19" s="578"/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  <c r="AF19" s="578"/>
      <c r="AG19" s="578"/>
      <c r="AH19" s="578"/>
      <c r="AI19" s="578"/>
      <c r="AJ19" s="578"/>
      <c r="AK19" s="578"/>
      <c r="AL19" s="578"/>
      <c r="AM19" s="578"/>
      <c r="AN19" s="578"/>
      <c r="AO19" s="578"/>
      <c r="AP19" s="578"/>
      <c r="AQ19" s="578"/>
      <c r="AR19" s="578"/>
      <c r="AS19" s="578"/>
      <c r="AT19" s="578"/>
      <c r="AU19" s="578"/>
      <c r="AV19" s="578"/>
      <c r="AW19" s="578"/>
      <c r="AX19" s="578"/>
      <c r="AY19" s="578"/>
      <c r="AZ19" s="578"/>
      <c r="BA19" s="578"/>
      <c r="BB19" s="578"/>
      <c r="BC19" s="578"/>
      <c r="BD19" s="578"/>
      <c r="BE19" s="578"/>
      <c r="BF19" s="578"/>
      <c r="BG19" s="578"/>
      <c r="BH19" s="578"/>
      <c r="BI19" s="578"/>
      <c r="BJ19" s="578"/>
      <c r="BK19" s="578"/>
      <c r="BL19" s="578"/>
      <c r="BM19" s="578"/>
      <c r="BN19" s="578"/>
      <c r="BO19" s="578"/>
      <c r="BP19" s="578"/>
      <c r="BQ19" s="578"/>
      <c r="BR19" s="578"/>
      <c r="BS19" s="578"/>
      <c r="BT19" s="578"/>
      <c r="BU19" s="578"/>
      <c r="BV19" s="578"/>
      <c r="BW19" s="578"/>
      <c r="BX19" s="578"/>
      <c r="BY19" s="578"/>
      <c r="BZ19" s="578"/>
      <c r="CA19" s="578"/>
      <c r="CB19" s="578"/>
      <c r="CC19" s="578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8"/>
      <c r="CU19" s="578"/>
      <c r="CV19" s="578"/>
      <c r="CW19" s="578"/>
      <c r="CX19" s="578"/>
      <c r="CY19" s="578"/>
      <c r="CZ19" s="578"/>
      <c r="DA19" s="578"/>
      <c r="DB19" s="578"/>
    </row>
    <row r="20" spans="1:112" x14ac:dyDescent="0.3">
      <c r="A20" s="19" t="s">
        <v>228</v>
      </c>
    </row>
    <row r="21" spans="1:112" x14ac:dyDescent="0.3">
      <c r="A21" s="19" t="s">
        <v>229</v>
      </c>
    </row>
    <row r="22" spans="1:112" x14ac:dyDescent="0.3">
      <c r="A22" s="606" t="s">
        <v>230</v>
      </c>
      <c r="B22" s="606"/>
      <c r="C22" s="606"/>
      <c r="D22" s="606"/>
      <c r="E22" s="606"/>
      <c r="F22" s="606"/>
      <c r="G22" s="606"/>
      <c r="H22" s="606"/>
      <c r="I22" s="606"/>
      <c r="J22" s="606"/>
      <c r="K22" s="606"/>
      <c r="L22" s="606"/>
      <c r="M22" s="606"/>
      <c r="N22" s="606"/>
      <c r="O22" s="606"/>
      <c r="P22" s="606"/>
      <c r="Q22" s="606"/>
      <c r="R22" s="606"/>
      <c r="S22" s="606"/>
      <c r="T22" s="606"/>
      <c r="U22" s="606"/>
      <c r="V22" s="606"/>
      <c r="W22" s="606"/>
      <c r="X22" s="606"/>
      <c r="Y22" s="606"/>
      <c r="Z22" s="606"/>
      <c r="AA22" s="606"/>
      <c r="AB22" s="606"/>
      <c r="AC22" s="606"/>
      <c r="AD22" s="606"/>
      <c r="AE22" s="606"/>
      <c r="AF22" s="606"/>
      <c r="AG22" s="606"/>
      <c r="AH22" s="606"/>
      <c r="AI22" s="606"/>
      <c r="AJ22" s="606"/>
      <c r="AK22" s="606"/>
      <c r="AL22" s="606"/>
      <c r="AM22" s="606"/>
      <c r="AN22" s="606"/>
      <c r="AO22" s="606"/>
      <c r="AP22" s="606"/>
      <c r="AQ22" s="606"/>
      <c r="AR22" s="606"/>
      <c r="AS22" s="606"/>
      <c r="AT22" s="606"/>
      <c r="AU22" s="606"/>
      <c r="AV22" s="606"/>
      <c r="AW22" s="606"/>
      <c r="AX22" s="606"/>
      <c r="AY22" s="606"/>
      <c r="AZ22" s="606"/>
      <c r="BA22" s="606"/>
      <c r="BB22" s="606"/>
      <c r="BC22" s="606"/>
      <c r="BD22" s="606"/>
      <c r="BE22" s="606"/>
      <c r="BF22" s="606"/>
      <c r="BG22" s="606"/>
      <c r="BH22" s="606"/>
      <c r="BI22" s="606"/>
      <c r="BJ22" s="606"/>
      <c r="BK22" s="606"/>
      <c r="BL22" s="606"/>
      <c r="BM22" s="606"/>
      <c r="BN22" s="606"/>
      <c r="BO22" s="606"/>
      <c r="BP22" s="606"/>
      <c r="BQ22" s="606"/>
      <c r="BR22" s="606"/>
      <c r="BS22" s="606"/>
      <c r="BT22" s="606"/>
      <c r="BU22" s="606"/>
      <c r="BV22" s="606"/>
      <c r="BW22" s="606"/>
      <c r="BX22" s="606"/>
      <c r="BY22" s="606"/>
      <c r="BZ22" s="606"/>
      <c r="CA22" s="606"/>
      <c r="CB22" s="606"/>
      <c r="CC22" s="606"/>
      <c r="CD22" s="606"/>
      <c r="CE22" s="606"/>
      <c r="CF22" s="606"/>
      <c r="CG22" s="606"/>
      <c r="CH22" s="606"/>
      <c r="CI22" s="606"/>
      <c r="CJ22" s="606"/>
      <c r="CK22" s="606"/>
      <c r="CL22" s="606"/>
      <c r="CM22" s="606"/>
      <c r="CN22" s="606"/>
      <c r="CO22" s="606"/>
      <c r="CP22" s="606"/>
      <c r="CQ22" s="606"/>
      <c r="CR22" s="606"/>
      <c r="CS22" s="606"/>
      <c r="CT22" s="606"/>
      <c r="CU22" s="606"/>
      <c r="CV22" s="606"/>
      <c r="CW22" s="606"/>
      <c r="CX22" s="606"/>
      <c r="CY22" s="606"/>
      <c r="CZ22" s="606"/>
      <c r="DA22" s="606"/>
      <c r="DB22" s="606"/>
    </row>
    <row r="23" spans="1:112" ht="53.25" customHeight="1" x14ac:dyDescent="0.3">
      <c r="A23" s="70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23" s="700"/>
      <c r="C23" s="700"/>
      <c r="D23" s="700"/>
      <c r="E23" s="700"/>
      <c r="F23" s="700"/>
      <c r="G23" s="700"/>
      <c r="H23" s="700"/>
      <c r="I23" s="700"/>
      <c r="J23" s="700"/>
      <c r="K23" s="700"/>
      <c r="L23" s="700"/>
      <c r="M23" s="700"/>
      <c r="N23" s="700"/>
      <c r="O23" s="700"/>
      <c r="P23" s="700"/>
      <c r="Q23" s="700"/>
      <c r="R23" s="700"/>
      <c r="S23" s="700"/>
      <c r="T23" s="700"/>
      <c r="U23" s="700"/>
      <c r="V23" s="700"/>
      <c r="W23" s="700"/>
      <c r="X23" s="700"/>
      <c r="Y23" s="700"/>
      <c r="Z23" s="700"/>
      <c r="AA23" s="700"/>
      <c r="AB23" s="700"/>
      <c r="AC23" s="700"/>
      <c r="AD23" s="700"/>
      <c r="AE23" s="700"/>
      <c r="AF23" s="700"/>
      <c r="AG23" s="700"/>
      <c r="AH23" s="700"/>
      <c r="AI23" s="700"/>
      <c r="AJ23" s="700"/>
      <c r="AK23" s="700"/>
      <c r="AL23" s="700"/>
      <c r="AM23" s="700"/>
      <c r="AN23" s="700"/>
      <c r="AO23" s="700"/>
      <c r="AP23" s="700"/>
      <c r="AQ23" s="700"/>
      <c r="AR23" s="700"/>
      <c r="AS23" s="700"/>
      <c r="AT23" s="700"/>
      <c r="AU23" s="700"/>
      <c r="AV23" s="700"/>
      <c r="AW23" s="700"/>
      <c r="AX23" s="700"/>
      <c r="AY23" s="700"/>
      <c r="AZ23" s="700"/>
      <c r="BA23" s="700"/>
      <c r="BB23" s="700"/>
      <c r="BC23" s="700"/>
      <c r="BD23" s="700"/>
      <c r="BE23" s="700"/>
      <c r="BF23" s="700"/>
      <c r="BG23" s="700"/>
      <c r="BH23" s="700"/>
      <c r="BI23" s="700"/>
      <c r="BJ23" s="700"/>
      <c r="BK23" s="700"/>
      <c r="BL23" s="700"/>
      <c r="BM23" s="700"/>
      <c r="BN23" s="700"/>
      <c r="BO23" s="700"/>
      <c r="BP23" s="700"/>
      <c r="BQ23" s="700"/>
      <c r="BR23" s="700"/>
      <c r="BS23" s="700"/>
      <c r="BT23" s="700"/>
      <c r="BU23" s="700"/>
      <c r="BV23" s="700"/>
      <c r="BW23" s="700"/>
      <c r="BX23" s="700"/>
      <c r="BY23" s="700"/>
      <c r="BZ23" s="700"/>
      <c r="CA23" s="700"/>
      <c r="CB23" s="700"/>
      <c r="CC23" s="700"/>
      <c r="CD23" s="700"/>
      <c r="CE23" s="700"/>
      <c r="CF23" s="700"/>
      <c r="CG23" s="700"/>
      <c r="CH23" s="700"/>
      <c r="CI23" s="700"/>
      <c r="CJ23" s="700"/>
      <c r="CK23" s="700"/>
      <c r="CL23" s="700"/>
      <c r="CM23" s="700"/>
      <c r="CN23" s="700"/>
      <c r="CO23" s="700"/>
      <c r="CP23" s="700"/>
      <c r="CQ23" s="700"/>
      <c r="CR23" s="700"/>
      <c r="CS23" s="700"/>
      <c r="CT23" s="700"/>
      <c r="CU23" s="700"/>
      <c r="CV23" s="700"/>
      <c r="CW23" s="700"/>
      <c r="CX23" s="700"/>
      <c r="CY23" s="700"/>
      <c r="CZ23" s="700"/>
      <c r="DA23" s="700"/>
      <c r="DB23" s="700"/>
      <c r="DD23" s="56"/>
      <c r="DE23" s="57"/>
      <c r="DF23" s="57"/>
    </row>
    <row r="24" spans="1:112" s="24" customFormat="1" ht="10.199999999999999" customHeight="1" x14ac:dyDescent="0.3">
      <c r="A24" s="701" t="s">
        <v>231</v>
      </c>
      <c r="B24" s="701"/>
      <c r="C24" s="701"/>
      <c r="D24" s="701"/>
      <c r="E24" s="701"/>
      <c r="F24" s="701"/>
      <c r="G24" s="701"/>
      <c r="H24" s="701"/>
      <c r="I24" s="701"/>
      <c r="J24" s="701"/>
      <c r="K24" s="701"/>
      <c r="L24" s="701"/>
      <c r="M24" s="701"/>
      <c r="N24" s="701"/>
      <c r="O24" s="701"/>
      <c r="P24" s="701"/>
      <c r="Q24" s="701"/>
      <c r="R24" s="701"/>
      <c r="S24" s="701"/>
      <c r="T24" s="701"/>
      <c r="U24" s="701"/>
      <c r="V24" s="701"/>
      <c r="W24" s="701"/>
      <c r="X24" s="701"/>
      <c r="Y24" s="701"/>
      <c r="Z24" s="701"/>
      <c r="AA24" s="701"/>
      <c r="AB24" s="701"/>
      <c r="AC24" s="701"/>
      <c r="AD24" s="701"/>
      <c r="AE24" s="701"/>
      <c r="AF24" s="701"/>
      <c r="AG24" s="701"/>
      <c r="AH24" s="701"/>
      <c r="AI24" s="701"/>
      <c r="AJ24" s="701"/>
      <c r="AK24" s="701"/>
      <c r="AL24" s="701"/>
      <c r="AM24" s="701"/>
      <c r="AN24" s="701"/>
      <c r="AO24" s="701"/>
      <c r="AP24" s="701"/>
      <c r="AQ24" s="701"/>
      <c r="AR24" s="701"/>
      <c r="AS24" s="701"/>
      <c r="AT24" s="701"/>
      <c r="AU24" s="701"/>
      <c r="AV24" s="701"/>
      <c r="AW24" s="701"/>
      <c r="AX24" s="701"/>
      <c r="AY24" s="701"/>
      <c r="AZ24" s="701"/>
      <c r="BA24" s="701"/>
      <c r="BB24" s="701"/>
      <c r="BC24" s="701"/>
      <c r="BD24" s="701"/>
      <c r="BE24" s="701"/>
      <c r="BF24" s="701"/>
      <c r="BG24" s="701"/>
      <c r="BH24" s="701"/>
      <c r="BI24" s="701"/>
      <c r="BJ24" s="701"/>
      <c r="BK24" s="701"/>
      <c r="BL24" s="701"/>
      <c r="BM24" s="701"/>
      <c r="BN24" s="701"/>
      <c r="BO24" s="701"/>
      <c r="BP24" s="701"/>
      <c r="BQ24" s="701"/>
      <c r="BR24" s="701"/>
      <c r="BS24" s="701"/>
      <c r="BT24" s="701"/>
      <c r="BU24" s="701"/>
      <c r="BV24" s="701"/>
      <c r="BW24" s="701"/>
      <c r="BX24" s="701"/>
      <c r="BY24" s="701"/>
      <c r="BZ24" s="701"/>
      <c r="CA24" s="701"/>
      <c r="CB24" s="701"/>
      <c r="CC24" s="701"/>
      <c r="CD24" s="701"/>
      <c r="CE24" s="701"/>
      <c r="CF24" s="701"/>
      <c r="CG24" s="701"/>
      <c r="CH24" s="701"/>
      <c r="CI24" s="701"/>
      <c r="CJ24" s="701"/>
      <c r="CK24" s="701"/>
      <c r="CL24" s="701"/>
      <c r="CM24" s="701"/>
      <c r="CN24" s="701"/>
      <c r="CO24" s="701"/>
      <c r="CP24" s="701"/>
      <c r="CQ24" s="701"/>
      <c r="CR24" s="701"/>
      <c r="CS24" s="701"/>
      <c r="CT24" s="701"/>
      <c r="CU24" s="701"/>
      <c r="CV24" s="701"/>
      <c r="CW24" s="701"/>
      <c r="CX24" s="701"/>
      <c r="CY24" s="701"/>
      <c r="CZ24" s="701"/>
      <c r="DA24" s="701"/>
      <c r="DB24" s="701"/>
      <c r="DD24" s="124"/>
      <c r="DE24" s="125"/>
      <c r="DF24" s="125"/>
      <c r="DH24" s="147"/>
    </row>
    <row r="25" spans="1:112" ht="13.8" x14ac:dyDescent="0.25">
      <c r="A25" s="19" t="s">
        <v>232</v>
      </c>
      <c r="Q25" s="598" t="str">
        <f>IF(ФОРМА!B8=0," ",ФОРМА!B8)</f>
        <v>ООО «Электромонтаж-110»</v>
      </c>
      <c r="R25" s="598"/>
      <c r="S25" s="598"/>
      <c r="T25" s="598"/>
      <c r="U25" s="598"/>
      <c r="V25" s="598"/>
      <c r="W25" s="598"/>
      <c r="X25" s="598"/>
      <c r="Y25" s="598"/>
      <c r="Z25" s="598"/>
      <c r="AA25" s="598"/>
      <c r="AB25" s="598"/>
      <c r="AC25" s="598"/>
      <c r="AD25" s="598"/>
      <c r="AE25" s="598"/>
      <c r="AF25" s="598"/>
      <c r="AG25" s="598"/>
      <c r="AH25" s="598"/>
      <c r="AI25" s="598"/>
      <c r="AJ25" s="598"/>
      <c r="AK25" s="598"/>
      <c r="AL25" s="598"/>
      <c r="AM25" s="598"/>
      <c r="AN25" s="598"/>
      <c r="AO25" s="598"/>
      <c r="AP25" s="598"/>
      <c r="AQ25" s="598"/>
      <c r="AR25" s="598"/>
      <c r="AS25" s="598"/>
      <c r="AT25" s="598"/>
      <c r="AU25" s="598"/>
      <c r="AV25" s="598"/>
      <c r="AW25" s="598"/>
      <c r="AX25" s="598"/>
      <c r="AY25" s="598"/>
      <c r="AZ25" s="19" t="s">
        <v>233</v>
      </c>
      <c r="BN25" s="698" t="str">
        <f>IF(ФОРМА!B9=0," ",CONCATENATE("Шифр ",ФОРМА!B9))</f>
        <v>Шифр СЭС-21-080098-ИЛО1</v>
      </c>
      <c r="BO25" s="698"/>
      <c r="BP25" s="698"/>
      <c r="BQ25" s="698"/>
      <c r="BR25" s="698"/>
      <c r="BS25" s="698"/>
      <c r="BT25" s="698"/>
      <c r="BU25" s="698"/>
      <c r="BV25" s="698"/>
      <c r="BW25" s="698"/>
      <c r="BX25" s="698"/>
      <c r="BY25" s="698"/>
      <c r="BZ25" s="698"/>
      <c r="CA25" s="698"/>
      <c r="CB25" s="698"/>
      <c r="CC25" s="698"/>
      <c r="CD25" s="698"/>
      <c r="CE25" s="698"/>
      <c r="CF25" s="698"/>
      <c r="CG25" s="698"/>
      <c r="CH25" s="698"/>
      <c r="CI25" s="698"/>
      <c r="CJ25" s="698"/>
      <c r="CK25" s="698"/>
      <c r="CL25" s="698"/>
      <c r="CM25" s="698"/>
      <c r="CN25" s="698"/>
      <c r="CO25" s="698"/>
      <c r="CP25" s="698"/>
      <c r="CQ25" s="698"/>
      <c r="CR25" s="698"/>
      <c r="CS25" s="698"/>
      <c r="CT25" s="698"/>
      <c r="CU25" s="698"/>
      <c r="CV25" s="698"/>
      <c r="CW25" s="698"/>
      <c r="CX25" s="698"/>
      <c r="CY25" s="698"/>
      <c r="CZ25" s="698"/>
      <c r="DA25" s="698"/>
      <c r="DB25" s="698"/>
      <c r="DH25" s="148"/>
    </row>
    <row r="26" spans="1:112" ht="10.5" customHeight="1" x14ac:dyDescent="0.3">
      <c r="Q26" s="578" t="s">
        <v>10</v>
      </c>
      <c r="R26" s="578"/>
      <c r="S26" s="578"/>
      <c r="T26" s="578"/>
      <c r="U26" s="578"/>
      <c r="V26" s="578"/>
      <c r="W26" s="578"/>
      <c r="X26" s="578"/>
      <c r="Y26" s="578"/>
      <c r="Z26" s="578"/>
      <c r="AA26" s="578"/>
      <c r="AB26" s="578"/>
      <c r="AC26" s="578"/>
      <c r="AD26" s="578"/>
      <c r="AE26" s="578"/>
      <c r="AF26" s="578"/>
      <c r="AG26" s="578"/>
      <c r="AH26" s="578"/>
      <c r="AI26" s="578"/>
      <c r="AJ26" s="578"/>
      <c r="AK26" s="578"/>
      <c r="AL26" s="578"/>
      <c r="AM26" s="578"/>
      <c r="AN26" s="578"/>
      <c r="AO26" s="578"/>
      <c r="AP26" s="578"/>
      <c r="AQ26" s="578"/>
      <c r="AR26" s="578"/>
      <c r="AS26" s="578"/>
      <c r="AT26" s="578"/>
      <c r="AU26" s="578"/>
      <c r="AV26" s="578"/>
      <c r="AW26" s="578"/>
      <c r="AX26" s="578"/>
      <c r="AY26" s="578"/>
      <c r="BN26" s="578" t="s">
        <v>234</v>
      </c>
      <c r="BO26" s="578"/>
      <c r="BP26" s="578"/>
      <c r="BQ26" s="578"/>
      <c r="BR26" s="578"/>
      <c r="BS26" s="578"/>
      <c r="BT26" s="578"/>
      <c r="BU26" s="578"/>
      <c r="BV26" s="578"/>
      <c r="BW26" s="578"/>
      <c r="BX26" s="578"/>
      <c r="BY26" s="578"/>
      <c r="BZ26" s="578"/>
      <c r="CA26" s="578"/>
      <c r="CB26" s="578"/>
      <c r="CC26" s="578"/>
      <c r="CD26" s="578"/>
      <c r="CE26" s="578"/>
      <c r="CF26" s="578"/>
      <c r="CG26" s="578"/>
      <c r="CH26" s="578"/>
      <c r="CI26" s="578"/>
      <c r="CJ26" s="578"/>
      <c r="CK26" s="578"/>
      <c r="CL26" s="578"/>
      <c r="CM26" s="578"/>
      <c r="CN26" s="578"/>
      <c r="CO26" s="578"/>
      <c r="CP26" s="578"/>
      <c r="CQ26" s="578"/>
      <c r="CR26" s="578"/>
      <c r="CS26" s="578"/>
      <c r="CT26" s="578"/>
      <c r="CU26" s="578"/>
      <c r="CV26" s="578"/>
      <c r="CW26" s="578"/>
      <c r="CX26" s="578"/>
      <c r="CY26" s="578"/>
      <c r="CZ26" s="578"/>
      <c r="DA26" s="578"/>
      <c r="DB26" s="578"/>
    </row>
    <row r="27" spans="1:112" ht="15" customHeight="1" x14ac:dyDescent="0.3">
      <c r="A27" s="19" t="s">
        <v>235</v>
      </c>
      <c r="AB27" s="601" t="s">
        <v>397</v>
      </c>
      <c r="AC27" s="601"/>
      <c r="AD27" s="601"/>
      <c r="AE27" s="601"/>
      <c r="AF27" s="601"/>
      <c r="AG27" s="601"/>
      <c r="AH27" s="601"/>
      <c r="AI27" s="601"/>
      <c r="AJ27" s="601"/>
      <c r="AK27" s="601"/>
      <c r="AL27" s="601"/>
      <c r="AM27" s="601"/>
      <c r="AN27" s="601"/>
      <c r="AO27" s="601"/>
      <c r="AP27" s="601"/>
      <c r="AQ27" s="601"/>
      <c r="AR27" s="601"/>
      <c r="AS27" s="601"/>
      <c r="AT27" s="601"/>
      <c r="AU27" s="601"/>
      <c r="AV27" s="601"/>
      <c r="AW27" s="601"/>
      <c r="AX27" s="601"/>
      <c r="AY27" s="601"/>
      <c r="AZ27" s="601"/>
      <c r="BA27" s="601"/>
      <c r="BB27" s="601"/>
      <c r="BC27" s="601"/>
      <c r="BD27" s="601"/>
      <c r="BE27" s="601"/>
      <c r="BF27" s="601"/>
      <c r="BG27" s="601"/>
      <c r="BH27" s="601"/>
      <c r="BI27" s="601"/>
      <c r="BJ27" s="601"/>
      <c r="BK27" s="601"/>
      <c r="BL27" s="601"/>
      <c r="BM27" s="601"/>
      <c r="BN27" s="601"/>
      <c r="BO27" s="601"/>
      <c r="BP27" s="601"/>
      <c r="BQ27" s="601"/>
      <c r="BR27" s="601"/>
      <c r="BS27" s="601"/>
      <c r="BT27" s="601"/>
      <c r="BU27" s="601"/>
      <c r="BV27" s="601"/>
      <c r="BW27" s="601"/>
      <c r="BX27" s="601"/>
      <c r="BY27" s="601"/>
      <c r="BZ27" s="601"/>
      <c r="CA27" s="601"/>
      <c r="CB27" s="601"/>
      <c r="CC27" s="601"/>
      <c r="CD27" s="601"/>
      <c r="CE27" s="601"/>
      <c r="CF27" s="601"/>
      <c r="CG27" s="601"/>
      <c r="CH27" s="601"/>
      <c r="CI27" s="601"/>
      <c r="CJ27" s="601"/>
      <c r="CK27" s="601"/>
      <c r="CL27" s="601"/>
      <c r="CM27" s="601"/>
      <c r="CN27" s="601"/>
      <c r="CO27" s="601"/>
      <c r="CP27" s="601"/>
      <c r="CQ27" s="601"/>
      <c r="CR27" s="601"/>
      <c r="CS27" s="601"/>
      <c r="CT27" s="601"/>
      <c r="CU27" s="601"/>
      <c r="CV27" s="601"/>
      <c r="CW27" s="601"/>
      <c r="CX27" s="601"/>
      <c r="CY27" s="601"/>
      <c r="CZ27" s="601"/>
      <c r="DA27" s="601"/>
      <c r="DB27" s="601"/>
    </row>
    <row r="28" spans="1:112" ht="15" customHeight="1" x14ac:dyDescent="0.3">
      <c r="A28" s="19" t="s">
        <v>236</v>
      </c>
      <c r="P28" s="598" t="s">
        <v>65</v>
      </c>
      <c r="Q28" s="598"/>
      <c r="R28" s="598"/>
      <c r="S28" s="598"/>
      <c r="T28" s="598"/>
      <c r="U28" s="598"/>
      <c r="V28" s="598"/>
      <c r="W28" s="598"/>
      <c r="X28" s="598"/>
      <c r="Y28" s="598"/>
      <c r="Z28" s="598"/>
      <c r="AA28" s="598"/>
      <c r="AB28" s="598"/>
      <c r="AC28" s="598"/>
      <c r="AD28" s="598"/>
      <c r="AE28" s="598"/>
      <c r="AF28" s="598"/>
      <c r="AG28" s="598"/>
      <c r="AH28" s="598"/>
      <c r="AI28" s="598"/>
      <c r="AJ28" s="598"/>
      <c r="AK28" s="598"/>
      <c r="AL28" s="598"/>
      <c r="AM28" s="598"/>
      <c r="AN28" s="598"/>
      <c r="AO28" s="598"/>
      <c r="AP28" s="598"/>
      <c r="AQ28" s="598"/>
      <c r="AR28" s="598"/>
      <c r="AS28" s="598"/>
      <c r="AT28" s="598"/>
      <c r="AU28" s="598"/>
      <c r="AV28" s="598"/>
      <c r="AW28" s="598"/>
      <c r="AX28" s="598"/>
      <c r="AY28" s="598"/>
      <c r="AZ28" s="598"/>
      <c r="BA28" s="598"/>
      <c r="BB28" s="598"/>
      <c r="BC28" s="598"/>
      <c r="BD28" s="598"/>
      <c r="BE28" s="598"/>
      <c r="BF28" s="598"/>
      <c r="BG28" s="598"/>
      <c r="BH28" s="598"/>
      <c r="BI28" s="598"/>
      <c r="BJ28" s="598"/>
      <c r="BK28" s="598"/>
      <c r="BL28" s="598"/>
      <c r="BM28" s="598"/>
      <c r="BN28" s="598"/>
      <c r="BO28" s="598"/>
      <c r="BP28" s="598"/>
      <c r="BQ28" s="598"/>
      <c r="BR28" s="598"/>
      <c r="BS28" s="598"/>
      <c r="BT28" s="598"/>
      <c r="BU28" s="598"/>
      <c r="BV28" s="598"/>
      <c r="BW28" s="598"/>
      <c r="BX28" s="598"/>
      <c r="BY28" s="598"/>
      <c r="BZ28" s="598"/>
      <c r="CA28" s="598"/>
      <c r="CB28" s="598"/>
      <c r="CC28" s="598"/>
      <c r="CD28" s="598"/>
      <c r="CE28" s="598"/>
      <c r="CF28" s="598"/>
      <c r="CG28" s="598"/>
      <c r="CH28" s="598"/>
      <c r="CI28" s="598"/>
      <c r="CJ28" s="598"/>
      <c r="CK28" s="598"/>
      <c r="CL28" s="598"/>
      <c r="CM28" s="598"/>
      <c r="CN28" s="598"/>
      <c r="CO28" s="598"/>
      <c r="CP28" s="598"/>
      <c r="CQ28" s="598"/>
      <c r="CR28" s="598"/>
      <c r="CS28" s="598"/>
      <c r="CT28" s="598"/>
      <c r="CU28" s="598"/>
      <c r="CV28" s="598"/>
      <c r="CW28" s="598"/>
      <c r="CX28" s="598"/>
      <c r="CY28" s="598"/>
      <c r="CZ28" s="598"/>
      <c r="DA28" s="598"/>
      <c r="DB28" s="598"/>
    </row>
    <row r="29" spans="1:112" ht="11.25" customHeight="1" x14ac:dyDescent="0.3">
      <c r="P29" s="578" t="s">
        <v>238</v>
      </c>
      <c r="Q29" s="578"/>
      <c r="R29" s="578"/>
      <c r="S29" s="578"/>
      <c r="T29" s="578"/>
      <c r="U29" s="578"/>
      <c r="V29" s="578"/>
      <c r="W29" s="578"/>
      <c r="X29" s="578"/>
      <c r="Y29" s="578"/>
      <c r="Z29" s="578"/>
      <c r="AA29" s="578"/>
      <c r="AB29" s="578"/>
      <c r="AC29" s="578"/>
      <c r="AD29" s="578"/>
      <c r="AE29" s="578"/>
      <c r="AF29" s="578"/>
      <c r="AG29" s="578"/>
      <c r="AH29" s="578"/>
      <c r="AI29" s="578"/>
      <c r="AJ29" s="578"/>
      <c r="AK29" s="578"/>
      <c r="AL29" s="578"/>
      <c r="AM29" s="578"/>
      <c r="AN29" s="578"/>
      <c r="AO29" s="578"/>
      <c r="AP29" s="578"/>
      <c r="AQ29" s="578"/>
      <c r="AR29" s="578"/>
      <c r="AS29" s="578"/>
      <c r="AT29" s="578"/>
      <c r="AU29" s="578"/>
      <c r="AV29" s="578"/>
      <c r="AW29" s="578"/>
      <c r="AX29" s="578"/>
      <c r="AY29" s="578"/>
      <c r="AZ29" s="578"/>
      <c r="BA29" s="578"/>
      <c r="BB29" s="578"/>
      <c r="BC29" s="578"/>
      <c r="BD29" s="578"/>
      <c r="BE29" s="578"/>
      <c r="BF29" s="578"/>
      <c r="BG29" s="578"/>
      <c r="BH29" s="578"/>
      <c r="BI29" s="578"/>
      <c r="BJ29" s="578"/>
      <c r="BK29" s="578"/>
      <c r="BL29" s="578"/>
      <c r="BM29" s="578"/>
      <c r="BN29" s="578"/>
      <c r="BO29" s="578"/>
      <c r="BP29" s="578"/>
      <c r="BQ29" s="578"/>
      <c r="BR29" s="578"/>
      <c r="BS29" s="578"/>
      <c r="BT29" s="578"/>
      <c r="BU29" s="578"/>
      <c r="BV29" s="578"/>
      <c r="BW29" s="578"/>
      <c r="BX29" s="578"/>
      <c r="BY29" s="578"/>
      <c r="BZ29" s="578"/>
      <c r="CA29" s="578"/>
      <c r="CB29" s="578"/>
      <c r="CC29" s="578"/>
      <c r="CD29" s="578"/>
      <c r="CE29" s="578"/>
      <c r="CF29" s="578"/>
      <c r="CG29" s="578"/>
      <c r="CH29" s="578"/>
      <c r="CI29" s="578"/>
      <c r="CJ29" s="578"/>
      <c r="CK29" s="578"/>
      <c r="CL29" s="578"/>
      <c r="CM29" s="578"/>
      <c r="CN29" s="578"/>
      <c r="CO29" s="578"/>
      <c r="CP29" s="578"/>
      <c r="CQ29" s="578"/>
      <c r="CR29" s="578"/>
      <c r="CS29" s="578"/>
      <c r="CT29" s="578"/>
      <c r="CU29" s="578"/>
      <c r="CV29" s="578"/>
      <c r="CW29" s="578"/>
      <c r="CX29" s="578"/>
      <c r="CY29" s="578"/>
      <c r="CZ29" s="578"/>
      <c r="DA29" s="578"/>
      <c r="DB29" s="578"/>
    </row>
    <row r="30" spans="1:112" ht="15" customHeight="1" x14ac:dyDescent="0.25">
      <c r="A30" s="19" t="s">
        <v>237</v>
      </c>
      <c r="W30" s="598" t="s">
        <v>65</v>
      </c>
      <c r="X30" s="598"/>
      <c r="Y30" s="598"/>
      <c r="Z30" s="598"/>
      <c r="AA30" s="598"/>
      <c r="AB30" s="598"/>
      <c r="AC30" s="598"/>
      <c r="AD30" s="598"/>
      <c r="AE30" s="598"/>
      <c r="AF30" s="598"/>
      <c r="AG30" s="598"/>
      <c r="AH30" s="598"/>
      <c r="AI30" s="598"/>
      <c r="AJ30" s="598"/>
      <c r="AK30" s="598"/>
      <c r="AL30" s="598"/>
      <c r="AM30" s="598"/>
      <c r="AN30" s="598"/>
      <c r="AO30" s="598"/>
      <c r="AP30" s="598"/>
      <c r="AQ30" s="598"/>
      <c r="AR30" s="598"/>
      <c r="AS30" s="598"/>
      <c r="AT30" s="598"/>
      <c r="AU30" s="598"/>
      <c r="AV30" s="598"/>
      <c r="AW30" s="598"/>
      <c r="AX30" s="598"/>
      <c r="AY30" s="598"/>
      <c r="AZ30" s="598"/>
      <c r="BA30" s="598"/>
      <c r="BB30" s="598"/>
      <c r="BC30" s="598"/>
      <c r="BD30" s="598"/>
      <c r="BE30" s="598"/>
      <c r="BF30" s="598"/>
      <c r="BG30" s="598"/>
      <c r="BH30" s="598"/>
      <c r="BI30" s="598"/>
      <c r="BJ30" s="598"/>
      <c r="BK30" s="598"/>
      <c r="BL30" s="598"/>
      <c r="BM30" s="598"/>
      <c r="BN30" s="598"/>
      <c r="BO30" s="598"/>
      <c r="BP30" s="598"/>
      <c r="BQ30" s="598"/>
      <c r="BR30" s="598"/>
      <c r="BS30" s="598"/>
      <c r="BT30" s="598"/>
      <c r="BU30" s="598"/>
      <c r="BV30" s="598"/>
      <c r="BW30" s="598"/>
      <c r="BX30" s="598"/>
      <c r="BY30" s="598"/>
      <c r="BZ30" s="598"/>
      <c r="CA30" s="598"/>
      <c r="CB30" s="598"/>
      <c r="CC30" s="598"/>
      <c r="CD30" s="598"/>
      <c r="CE30" s="598"/>
      <c r="CF30" s="598"/>
      <c r="CG30" s="598"/>
      <c r="CH30" s="598"/>
      <c r="CI30" s="598"/>
      <c r="CJ30" s="598"/>
      <c r="CK30" s="598"/>
      <c r="CL30" s="598"/>
      <c r="CM30" s="598"/>
      <c r="CN30" s="598"/>
      <c r="CO30" s="598"/>
      <c r="CP30" s="598"/>
      <c r="CQ30" s="598"/>
      <c r="CR30" s="598"/>
      <c r="CS30" s="598"/>
      <c r="CT30" s="598"/>
      <c r="CU30" s="598"/>
      <c r="CV30" s="598"/>
      <c r="CW30" s="598"/>
      <c r="CX30" s="598"/>
      <c r="CY30" s="598"/>
      <c r="CZ30" s="598"/>
      <c r="DA30" s="598"/>
      <c r="DB30" s="598"/>
      <c r="DH30" s="141"/>
    </row>
    <row r="31" spans="1:112" ht="11.25" customHeight="1" x14ac:dyDescent="0.25">
      <c r="W31" s="578" t="s">
        <v>234</v>
      </c>
      <c r="X31" s="578"/>
      <c r="Y31" s="578"/>
      <c r="Z31" s="578"/>
      <c r="AA31" s="578"/>
      <c r="AB31" s="578"/>
      <c r="AC31" s="578"/>
      <c r="AD31" s="578"/>
      <c r="AE31" s="578"/>
      <c r="AF31" s="578"/>
      <c r="AG31" s="578"/>
      <c r="AH31" s="578"/>
      <c r="AI31" s="578"/>
      <c r="AJ31" s="578"/>
      <c r="AK31" s="578"/>
      <c r="AL31" s="578"/>
      <c r="AM31" s="578"/>
      <c r="AN31" s="578"/>
      <c r="AO31" s="578"/>
      <c r="AP31" s="578"/>
      <c r="AQ31" s="578"/>
      <c r="AR31" s="578"/>
      <c r="AS31" s="578"/>
      <c r="AT31" s="578"/>
      <c r="AU31" s="578"/>
      <c r="AV31" s="578"/>
      <c r="AW31" s="578"/>
      <c r="AX31" s="578"/>
      <c r="AY31" s="578"/>
      <c r="AZ31" s="578"/>
      <c r="BA31" s="578"/>
      <c r="BB31" s="578"/>
      <c r="BC31" s="578"/>
      <c r="BD31" s="578"/>
      <c r="BE31" s="578"/>
      <c r="BF31" s="578"/>
      <c r="BG31" s="578"/>
      <c r="BH31" s="578"/>
      <c r="BI31" s="578"/>
      <c r="BJ31" s="578"/>
      <c r="BK31" s="578"/>
      <c r="BL31" s="578"/>
      <c r="BM31" s="578"/>
      <c r="BN31" s="578"/>
      <c r="BO31" s="578"/>
      <c r="BP31" s="578"/>
      <c r="BQ31" s="578"/>
      <c r="BR31" s="578"/>
      <c r="BS31" s="578"/>
      <c r="BT31" s="578"/>
      <c r="BU31" s="578"/>
      <c r="BV31" s="578"/>
      <c r="BW31" s="578"/>
      <c r="BX31" s="578"/>
      <c r="BY31" s="578"/>
      <c r="BZ31" s="578"/>
      <c r="CA31" s="578"/>
      <c r="CB31" s="578"/>
      <c r="CC31" s="578"/>
      <c r="CD31" s="578"/>
      <c r="CE31" s="578"/>
      <c r="CF31" s="578"/>
      <c r="CG31" s="578"/>
      <c r="CH31" s="578"/>
      <c r="CI31" s="578"/>
      <c r="CJ31" s="578"/>
      <c r="CK31" s="578"/>
      <c r="CL31" s="578"/>
      <c r="CM31" s="578"/>
      <c r="CN31" s="578"/>
      <c r="CO31" s="578"/>
      <c r="CP31" s="578"/>
      <c r="CQ31" s="578"/>
      <c r="CR31" s="578"/>
      <c r="CS31" s="578"/>
      <c r="CT31" s="578"/>
      <c r="CU31" s="578"/>
      <c r="CV31" s="578"/>
      <c r="CW31" s="578"/>
      <c r="CX31" s="578"/>
      <c r="CY31" s="578"/>
      <c r="CZ31" s="578"/>
      <c r="DA31" s="578"/>
      <c r="DB31" s="578"/>
      <c r="DH31" s="141"/>
    </row>
    <row r="32" spans="1:112" ht="15" customHeight="1" x14ac:dyDescent="0.3">
      <c r="A32" s="19" t="s">
        <v>239</v>
      </c>
    </row>
    <row r="33" spans="1:112" ht="21.75" customHeight="1" x14ac:dyDescent="0.25">
      <c r="A33" s="680" t="s">
        <v>241</v>
      </c>
      <c r="B33" s="680"/>
      <c r="C33" s="680"/>
      <c r="D33" s="680"/>
      <c r="E33" s="680"/>
      <c r="F33" s="680" t="s">
        <v>240</v>
      </c>
      <c r="G33" s="680"/>
      <c r="H33" s="680"/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680"/>
      <c r="T33" s="680"/>
      <c r="U33" s="680"/>
      <c r="V33" s="680"/>
      <c r="W33" s="680"/>
      <c r="X33" s="680"/>
      <c r="Y33" s="680"/>
      <c r="Z33" s="680" t="s">
        <v>242</v>
      </c>
      <c r="AA33" s="680"/>
      <c r="AB33" s="680"/>
      <c r="AC33" s="680"/>
      <c r="AD33" s="680"/>
      <c r="AE33" s="680"/>
      <c r="AF33" s="680"/>
      <c r="AG33" s="680"/>
      <c r="AH33" s="680"/>
      <c r="AI33" s="680"/>
      <c r="AJ33" s="680"/>
      <c r="AK33" s="680"/>
      <c r="AL33" s="680"/>
      <c r="AM33" s="680"/>
      <c r="AN33" s="680"/>
      <c r="AO33" s="680"/>
      <c r="AP33" s="680"/>
      <c r="AQ33" s="680"/>
      <c r="AR33" s="680"/>
      <c r="AS33" s="680"/>
      <c r="AT33" s="680"/>
      <c r="AU33" s="680"/>
      <c r="AV33" s="680"/>
      <c r="AW33" s="680"/>
      <c r="AX33" s="680"/>
      <c r="AY33" s="680"/>
      <c r="AZ33" s="680"/>
      <c r="BA33" s="680"/>
      <c r="BB33" s="680"/>
      <c r="BC33" s="680"/>
      <c r="BD33" s="680"/>
      <c r="BE33" s="680"/>
      <c r="BF33" s="680"/>
      <c r="BG33" s="680"/>
      <c r="BH33" s="680"/>
      <c r="BI33" s="680"/>
      <c r="BJ33" s="680"/>
      <c r="BK33" s="680"/>
      <c r="BL33" s="680"/>
      <c r="BM33" s="680"/>
      <c r="BN33" s="680"/>
      <c r="BO33" s="680"/>
      <c r="BP33" s="680"/>
      <c r="BQ33" s="680"/>
      <c r="BR33" s="680"/>
      <c r="BS33" s="680"/>
      <c r="BT33" s="680"/>
      <c r="BU33" s="680"/>
      <c r="BV33" s="680"/>
      <c r="BW33" s="680"/>
      <c r="BX33" s="680"/>
      <c r="BY33" s="680"/>
      <c r="BZ33" s="680"/>
      <c r="CA33" s="680"/>
      <c r="CB33" s="680"/>
      <c r="CC33" s="680"/>
      <c r="CD33" s="680"/>
      <c r="CE33" s="680"/>
      <c r="CF33" s="680"/>
      <c r="CG33" s="680"/>
      <c r="CH33" s="680"/>
      <c r="CI33" s="680"/>
      <c r="CJ33" s="680"/>
      <c r="CK33" s="680"/>
      <c r="CL33" s="680"/>
      <c r="CM33" s="680"/>
      <c r="CN33" s="680"/>
      <c r="CO33" s="680" t="s">
        <v>27</v>
      </c>
      <c r="CP33" s="680"/>
      <c r="CQ33" s="680"/>
      <c r="CR33" s="680"/>
      <c r="CS33" s="680"/>
      <c r="CT33" s="680"/>
      <c r="CU33" s="680"/>
      <c r="CV33" s="680"/>
      <c r="CW33" s="680"/>
      <c r="CX33" s="680"/>
      <c r="CY33" s="680"/>
      <c r="CZ33" s="680"/>
      <c r="DA33" s="680"/>
      <c r="DB33" s="680"/>
      <c r="DH33" s="141"/>
    </row>
    <row r="34" spans="1:112" ht="27" customHeight="1" x14ac:dyDescent="0.3">
      <c r="A34" s="680"/>
      <c r="B34" s="680"/>
      <c r="C34" s="680"/>
      <c r="D34" s="680"/>
      <c r="E34" s="680"/>
      <c r="F34" s="680"/>
      <c r="G34" s="680"/>
      <c r="H34" s="680"/>
      <c r="I34" s="680"/>
      <c r="J34" s="680"/>
      <c r="K34" s="680"/>
      <c r="L34" s="680"/>
      <c r="M34" s="680"/>
      <c r="N34" s="680"/>
      <c r="O34" s="680"/>
      <c r="P34" s="680"/>
      <c r="Q34" s="680"/>
      <c r="R34" s="680"/>
      <c r="S34" s="680"/>
      <c r="T34" s="680"/>
      <c r="U34" s="680"/>
      <c r="V34" s="680"/>
      <c r="W34" s="680"/>
      <c r="X34" s="680"/>
      <c r="Y34" s="680"/>
      <c r="Z34" s="680" t="s">
        <v>243</v>
      </c>
      <c r="AA34" s="680"/>
      <c r="AB34" s="680"/>
      <c r="AC34" s="680"/>
      <c r="AD34" s="680"/>
      <c r="AE34" s="680"/>
      <c r="AF34" s="680"/>
      <c r="AG34" s="680"/>
      <c r="AH34" s="680"/>
      <c r="AI34" s="680"/>
      <c r="AJ34" s="680"/>
      <c r="AK34" s="680"/>
      <c r="AL34" s="680" t="s">
        <v>244</v>
      </c>
      <c r="AM34" s="680"/>
      <c r="AN34" s="680"/>
      <c r="AO34" s="680"/>
      <c r="AP34" s="680"/>
      <c r="AQ34" s="680"/>
      <c r="AR34" s="680"/>
      <c r="AS34" s="680"/>
      <c r="AT34" s="680"/>
      <c r="AU34" s="680"/>
      <c r="AV34" s="680"/>
      <c r="AW34" s="680"/>
      <c r="AX34" s="680"/>
      <c r="AY34" s="680"/>
      <c r="AZ34" s="680" t="s">
        <v>245</v>
      </c>
      <c r="BA34" s="680"/>
      <c r="BB34" s="680"/>
      <c r="BC34" s="680"/>
      <c r="BD34" s="680"/>
      <c r="BE34" s="680"/>
      <c r="BF34" s="680"/>
      <c r="BG34" s="680"/>
      <c r="BH34" s="680"/>
      <c r="BI34" s="680"/>
      <c r="BJ34" s="680"/>
      <c r="BK34" s="680"/>
      <c r="BL34" s="680"/>
      <c r="BM34" s="680" t="s">
        <v>246</v>
      </c>
      <c r="BN34" s="680"/>
      <c r="BO34" s="680"/>
      <c r="BP34" s="680"/>
      <c r="BQ34" s="680"/>
      <c r="BR34" s="680"/>
      <c r="BS34" s="680"/>
      <c r="BT34" s="680"/>
      <c r="BU34" s="680"/>
      <c r="BV34" s="680"/>
      <c r="BW34" s="680"/>
      <c r="BX34" s="680"/>
      <c r="BY34" s="680"/>
      <c r="BZ34" s="680" t="s">
        <v>247</v>
      </c>
      <c r="CA34" s="680"/>
      <c r="CB34" s="680"/>
      <c r="CC34" s="680"/>
      <c r="CD34" s="680"/>
      <c r="CE34" s="680"/>
      <c r="CF34" s="680"/>
      <c r="CG34" s="680"/>
      <c r="CH34" s="680"/>
      <c r="CI34" s="680"/>
      <c r="CJ34" s="680"/>
      <c r="CK34" s="680"/>
      <c r="CL34" s="680"/>
      <c r="CM34" s="680"/>
      <c r="CN34" s="680"/>
      <c r="CO34" s="680"/>
      <c r="CP34" s="680"/>
      <c r="CQ34" s="680"/>
      <c r="CR34" s="680"/>
      <c r="CS34" s="680"/>
      <c r="CT34" s="680"/>
      <c r="CU34" s="680"/>
      <c r="CV34" s="680"/>
      <c r="CW34" s="680"/>
      <c r="CX34" s="680"/>
      <c r="CY34" s="680"/>
      <c r="CZ34" s="680"/>
      <c r="DA34" s="680"/>
      <c r="DB34" s="680"/>
    </row>
    <row r="35" spans="1:112" ht="27" customHeight="1" x14ac:dyDescent="0.3">
      <c r="A35" s="705">
        <v>1</v>
      </c>
      <c r="B35" s="705"/>
      <c r="C35" s="705"/>
      <c r="D35" s="705"/>
      <c r="E35" s="705"/>
      <c r="F35" s="705" t="s">
        <v>371</v>
      </c>
      <c r="G35" s="705"/>
      <c r="H35" s="705"/>
      <c r="I35" s="705"/>
      <c r="J35" s="705"/>
      <c r="K35" s="705"/>
      <c r="L35" s="705"/>
      <c r="M35" s="705"/>
      <c r="N35" s="705"/>
      <c r="O35" s="705"/>
      <c r="P35" s="705"/>
      <c r="Q35" s="705"/>
      <c r="R35" s="705"/>
      <c r="S35" s="705"/>
      <c r="T35" s="705"/>
      <c r="U35" s="705"/>
      <c r="V35" s="705"/>
      <c r="W35" s="705"/>
      <c r="X35" s="705"/>
      <c r="Y35" s="705"/>
      <c r="Z35" s="705" t="s">
        <v>373</v>
      </c>
      <c r="AA35" s="705"/>
      <c r="AB35" s="705"/>
      <c r="AC35" s="705"/>
      <c r="AD35" s="705"/>
      <c r="AE35" s="705"/>
      <c r="AF35" s="705"/>
      <c r="AG35" s="705"/>
      <c r="AH35" s="705"/>
      <c r="AI35" s="705"/>
      <c r="AJ35" s="705"/>
      <c r="AK35" s="705"/>
      <c r="AL35" s="705" t="s">
        <v>376</v>
      </c>
      <c r="AM35" s="705"/>
      <c r="AN35" s="705"/>
      <c r="AO35" s="705"/>
      <c r="AP35" s="705"/>
      <c r="AQ35" s="705"/>
      <c r="AR35" s="705"/>
      <c r="AS35" s="705"/>
      <c r="AT35" s="705"/>
      <c r="AU35" s="705"/>
      <c r="AV35" s="705"/>
      <c r="AW35" s="705"/>
      <c r="AX35" s="705"/>
      <c r="AY35" s="705"/>
      <c r="AZ35" s="705" t="s">
        <v>1313</v>
      </c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  <c r="BM35" s="704" t="s">
        <v>1226</v>
      </c>
      <c r="BN35" s="704"/>
      <c r="BO35" s="704"/>
      <c r="BP35" s="704"/>
      <c r="BQ35" s="704"/>
      <c r="BR35" s="704"/>
      <c r="BS35" s="704"/>
      <c r="BT35" s="704"/>
      <c r="BU35" s="704"/>
      <c r="BV35" s="704"/>
      <c r="BW35" s="704"/>
      <c r="BX35" s="704"/>
      <c r="BY35" s="704"/>
      <c r="BZ35" s="705">
        <v>0.7</v>
      </c>
      <c r="CA35" s="705"/>
      <c r="CB35" s="705"/>
      <c r="CC35" s="705"/>
      <c r="CD35" s="705"/>
      <c r="CE35" s="705"/>
      <c r="CF35" s="705"/>
      <c r="CG35" s="705"/>
      <c r="CH35" s="705"/>
      <c r="CI35" s="705"/>
      <c r="CJ35" s="705"/>
      <c r="CK35" s="705"/>
      <c r="CL35" s="705"/>
      <c r="CM35" s="705"/>
      <c r="CN35" s="705"/>
      <c r="CO35" s="705" t="s">
        <v>375</v>
      </c>
      <c r="CP35" s="705"/>
      <c r="CQ35" s="705"/>
      <c r="CR35" s="705"/>
      <c r="CS35" s="705"/>
      <c r="CT35" s="705"/>
      <c r="CU35" s="705"/>
      <c r="CV35" s="705"/>
      <c r="CW35" s="705"/>
      <c r="CX35" s="705"/>
      <c r="CY35" s="705"/>
      <c r="CZ35" s="705"/>
      <c r="DA35" s="705"/>
      <c r="DB35" s="705"/>
    </row>
    <row r="36" spans="1:112" ht="27" customHeight="1" x14ac:dyDescent="0.3">
      <c r="A36" s="705">
        <v>2</v>
      </c>
      <c r="B36" s="705"/>
      <c r="C36" s="705"/>
      <c r="D36" s="705"/>
      <c r="E36" s="705"/>
      <c r="F36" s="705" t="s">
        <v>372</v>
      </c>
      <c r="G36" s="705"/>
      <c r="H36" s="705"/>
      <c r="I36" s="705"/>
      <c r="J36" s="705"/>
      <c r="K36" s="705"/>
      <c r="L36" s="705"/>
      <c r="M36" s="705"/>
      <c r="N36" s="705"/>
      <c r="O36" s="705"/>
      <c r="P36" s="705"/>
      <c r="Q36" s="705"/>
      <c r="R36" s="705"/>
      <c r="S36" s="705"/>
      <c r="T36" s="705"/>
      <c r="U36" s="705"/>
      <c r="V36" s="705"/>
      <c r="W36" s="705"/>
      <c r="X36" s="705"/>
      <c r="Y36" s="705"/>
      <c r="Z36" s="705" t="s">
        <v>373</v>
      </c>
      <c r="AA36" s="705"/>
      <c r="AB36" s="705"/>
      <c r="AC36" s="705"/>
      <c r="AD36" s="705"/>
      <c r="AE36" s="705"/>
      <c r="AF36" s="705"/>
      <c r="AG36" s="705"/>
      <c r="AH36" s="705"/>
      <c r="AI36" s="705"/>
      <c r="AJ36" s="705"/>
      <c r="AK36" s="705"/>
      <c r="AL36" s="705" t="s">
        <v>374</v>
      </c>
      <c r="AM36" s="705"/>
      <c r="AN36" s="705"/>
      <c r="AO36" s="705"/>
      <c r="AP36" s="705"/>
      <c r="AQ36" s="705"/>
      <c r="AR36" s="705"/>
      <c r="AS36" s="705"/>
      <c r="AT36" s="705"/>
      <c r="AU36" s="705"/>
      <c r="AV36" s="705"/>
      <c r="AW36" s="705"/>
      <c r="AX36" s="705"/>
      <c r="AY36" s="705"/>
      <c r="AZ36" s="705" t="s">
        <v>1314</v>
      </c>
      <c r="BA36" s="705"/>
      <c r="BB36" s="705"/>
      <c r="BC36" s="705"/>
      <c r="BD36" s="705"/>
      <c r="BE36" s="705"/>
      <c r="BF36" s="705"/>
      <c r="BG36" s="705"/>
      <c r="BH36" s="705"/>
      <c r="BI36" s="705"/>
      <c r="BJ36" s="705"/>
      <c r="BK36" s="705"/>
      <c r="BL36" s="705"/>
      <c r="BM36" s="704">
        <v>24.64</v>
      </c>
      <c r="BN36" s="704"/>
      <c r="BO36" s="704"/>
      <c r="BP36" s="704"/>
      <c r="BQ36" s="704"/>
      <c r="BR36" s="704"/>
      <c r="BS36" s="704"/>
      <c r="BT36" s="704"/>
      <c r="BU36" s="704"/>
      <c r="BV36" s="704"/>
      <c r="BW36" s="704"/>
      <c r="BX36" s="704"/>
      <c r="BY36" s="704"/>
      <c r="BZ36" s="705">
        <v>0.7</v>
      </c>
      <c r="CA36" s="705"/>
      <c r="CB36" s="705"/>
      <c r="CC36" s="705"/>
      <c r="CD36" s="705"/>
      <c r="CE36" s="705"/>
      <c r="CF36" s="705"/>
      <c r="CG36" s="705"/>
      <c r="CH36" s="705"/>
      <c r="CI36" s="705"/>
      <c r="CJ36" s="705"/>
      <c r="CK36" s="705"/>
      <c r="CL36" s="705"/>
      <c r="CM36" s="705"/>
      <c r="CN36" s="705"/>
      <c r="CO36" s="705" t="s">
        <v>375</v>
      </c>
      <c r="CP36" s="705"/>
      <c r="CQ36" s="705"/>
      <c r="CR36" s="705"/>
      <c r="CS36" s="705"/>
      <c r="CT36" s="705"/>
      <c r="CU36" s="705"/>
      <c r="CV36" s="705"/>
      <c r="CW36" s="705"/>
      <c r="CX36" s="705"/>
      <c r="CY36" s="705"/>
      <c r="CZ36" s="705"/>
      <c r="DA36" s="705"/>
      <c r="DB36" s="705"/>
    </row>
    <row r="37" spans="1:112" ht="15" customHeight="1" x14ac:dyDescent="0.25">
      <c r="A37" s="19" t="s">
        <v>248</v>
      </c>
      <c r="DH37" s="141"/>
    </row>
    <row r="38" spans="1:112" ht="15" customHeight="1" x14ac:dyDescent="0.3">
      <c r="A38" s="19" t="s">
        <v>249</v>
      </c>
      <c r="AR38" s="601" t="s">
        <v>409</v>
      </c>
      <c r="AS38" s="601"/>
      <c r="AT38" s="601"/>
      <c r="AU38" s="601"/>
      <c r="AV38" s="601"/>
      <c r="AW38" s="601"/>
      <c r="AX38" s="601"/>
      <c r="AY38" s="601"/>
      <c r="AZ38" s="601"/>
      <c r="BA38" s="601"/>
      <c r="BB38" s="601"/>
      <c r="BC38" s="601"/>
      <c r="BD38" s="601"/>
      <c r="BE38" s="601"/>
      <c r="BF38" s="601"/>
      <c r="BG38" s="601"/>
      <c r="BH38" s="601"/>
      <c r="BI38" s="601"/>
      <c r="BJ38" s="601"/>
      <c r="BK38" s="601"/>
      <c r="BL38" s="601"/>
      <c r="BM38" s="601"/>
      <c r="BN38" s="601"/>
      <c r="BO38" s="601"/>
      <c r="BP38" s="601"/>
      <c r="BQ38" s="601"/>
      <c r="BR38" s="601"/>
      <c r="BS38" s="601"/>
      <c r="BT38" s="601"/>
      <c r="BU38" s="601"/>
      <c r="BV38" s="601"/>
      <c r="BW38" s="601"/>
      <c r="BX38" s="601"/>
      <c r="BY38" s="601"/>
      <c r="BZ38" s="601"/>
      <c r="CA38" s="601"/>
      <c r="CB38" s="601"/>
      <c r="CC38" s="601"/>
      <c r="CD38" s="601"/>
      <c r="CE38" s="601"/>
      <c r="CF38" s="601"/>
      <c r="CG38" s="601"/>
      <c r="CH38" s="601"/>
      <c r="CI38" s="601"/>
      <c r="CJ38" s="601"/>
      <c r="CK38" s="601"/>
      <c r="CL38" s="601"/>
      <c r="CM38" s="601"/>
      <c r="CN38" s="601"/>
      <c r="CO38" s="601"/>
      <c r="CP38" s="601"/>
      <c r="CQ38" s="601"/>
      <c r="CR38" s="601"/>
      <c r="CS38" s="601"/>
      <c r="CT38" s="601"/>
      <c r="CU38" s="601"/>
      <c r="CV38" s="601"/>
      <c r="CW38" s="601"/>
      <c r="CX38" s="601"/>
      <c r="CY38" s="601"/>
      <c r="CZ38" s="601"/>
      <c r="DA38" s="601"/>
      <c r="DB38" s="601"/>
    </row>
    <row r="39" spans="1:112" ht="15" customHeight="1" x14ac:dyDescent="0.3">
      <c r="A39" s="598"/>
      <c r="B39" s="598"/>
      <c r="C39" s="598"/>
      <c r="D39" s="598"/>
      <c r="E39" s="598"/>
      <c r="F39" s="598"/>
      <c r="G39" s="598"/>
      <c r="H39" s="598"/>
      <c r="I39" s="598"/>
      <c r="J39" s="598"/>
      <c r="K39" s="598"/>
      <c r="L39" s="598"/>
      <c r="M39" s="598"/>
      <c r="N39" s="598"/>
      <c r="O39" s="598"/>
      <c r="P39" s="598"/>
      <c r="Q39" s="598"/>
      <c r="R39" s="598"/>
      <c r="S39" s="598"/>
      <c r="T39" s="598"/>
      <c r="U39" s="598"/>
      <c r="V39" s="598"/>
      <c r="W39" s="598"/>
      <c r="X39" s="598"/>
      <c r="Y39" s="598"/>
      <c r="Z39" s="598"/>
      <c r="AA39" s="598"/>
      <c r="AB39" s="598"/>
      <c r="AC39" s="598"/>
      <c r="AD39" s="598"/>
      <c r="AE39" s="598"/>
      <c r="AF39" s="598"/>
      <c r="AG39" s="598"/>
      <c r="AH39" s="598"/>
      <c r="AI39" s="598"/>
      <c r="AJ39" s="598"/>
      <c r="AK39" s="598"/>
      <c r="AL39" s="598"/>
      <c r="AM39" s="598"/>
      <c r="AN39" s="598"/>
      <c r="AO39" s="598"/>
      <c r="AP39" s="598"/>
      <c r="AQ39" s="598"/>
      <c r="AR39" s="598"/>
      <c r="AS39" s="598"/>
      <c r="AT39" s="598"/>
      <c r="AU39" s="598"/>
      <c r="AV39" s="598"/>
      <c r="AW39" s="598"/>
      <c r="AX39" s="598"/>
      <c r="AY39" s="598"/>
      <c r="AZ39" s="598"/>
      <c r="BA39" s="598"/>
      <c r="BB39" s="598"/>
      <c r="BC39" s="598"/>
      <c r="BD39" s="598"/>
      <c r="BE39" s="598"/>
      <c r="BF39" s="598"/>
      <c r="BG39" s="598"/>
      <c r="BH39" s="598"/>
      <c r="BI39" s="598"/>
      <c r="BJ39" s="598"/>
      <c r="BK39" s="598"/>
      <c r="BL39" s="598"/>
      <c r="BM39" s="598"/>
      <c r="BN39" s="598"/>
      <c r="BO39" s="598"/>
      <c r="BP39" s="598"/>
      <c r="BQ39" s="598"/>
      <c r="BR39" s="598"/>
      <c r="BS39" s="598"/>
      <c r="BT39" s="598"/>
      <c r="BU39" s="598"/>
      <c r="BV39" s="598"/>
      <c r="BW39" s="598"/>
      <c r="BX39" s="598"/>
      <c r="BY39" s="598"/>
      <c r="BZ39" s="598"/>
      <c r="CA39" s="598"/>
      <c r="CB39" s="598"/>
      <c r="CC39" s="598"/>
      <c r="CD39" s="598"/>
      <c r="CE39" s="598"/>
      <c r="CF39" s="598"/>
      <c r="CG39" s="598"/>
      <c r="CH39" s="598"/>
      <c r="CI39" s="598"/>
      <c r="CJ39" s="598"/>
      <c r="CK39" s="598"/>
      <c r="CL39" s="598"/>
      <c r="CM39" s="598"/>
      <c r="CN39" s="598"/>
      <c r="CO39" s="598"/>
      <c r="CP39" s="598"/>
      <c r="CQ39" s="598"/>
      <c r="CR39" s="598"/>
      <c r="CS39" s="598"/>
      <c r="CT39" s="598"/>
      <c r="CU39" s="598"/>
      <c r="CV39" s="598"/>
      <c r="CW39" s="598"/>
      <c r="CX39" s="598"/>
      <c r="CY39" s="598"/>
      <c r="CZ39" s="598"/>
      <c r="DA39" s="598"/>
      <c r="DB39" s="598"/>
    </row>
    <row r="40" spans="1:112" ht="15" customHeight="1" x14ac:dyDescent="0.25">
      <c r="A40" s="702" t="s">
        <v>250</v>
      </c>
      <c r="B40" s="702"/>
      <c r="C40" s="702"/>
      <c r="D40" s="702"/>
      <c r="E40" s="702"/>
      <c r="F40" s="702"/>
      <c r="G40" s="702"/>
      <c r="H40" s="702"/>
      <c r="I40" s="702"/>
      <c r="J40" s="702"/>
      <c r="K40" s="702"/>
      <c r="L40" s="702"/>
      <c r="M40" s="702"/>
      <c r="N40" s="702"/>
      <c r="O40" s="702"/>
      <c r="P40" s="702"/>
      <c r="Q40" s="702"/>
      <c r="R40" s="702"/>
      <c r="S40" s="702"/>
      <c r="T40" s="702"/>
      <c r="U40" s="702"/>
      <c r="V40" s="702"/>
      <c r="W40" s="702"/>
      <c r="X40" s="703" t="s">
        <v>254</v>
      </c>
      <c r="Y40" s="703"/>
      <c r="Z40" s="703"/>
      <c r="AA40" s="703"/>
      <c r="AB40" s="703"/>
      <c r="AC40" s="703"/>
      <c r="AD40" s="703"/>
      <c r="AE40" s="703"/>
      <c r="AF40" s="703"/>
      <c r="AG40" s="703"/>
      <c r="AH40" s="703"/>
      <c r="AI40" s="703"/>
      <c r="AJ40" s="703"/>
      <c r="AK40" s="703"/>
      <c r="AL40" s="703"/>
      <c r="AM40" s="703"/>
      <c r="AN40" s="703"/>
      <c r="AO40" s="703"/>
      <c r="AP40" s="703"/>
      <c r="AQ40" s="703"/>
      <c r="AR40" s="703"/>
      <c r="AS40" s="703"/>
      <c r="AT40" s="703"/>
      <c r="AU40" s="703"/>
      <c r="AV40" s="703"/>
      <c r="AW40" s="703"/>
      <c r="AX40" s="703"/>
      <c r="AY40" s="703"/>
      <c r="AZ40" s="703"/>
      <c r="BA40" s="703"/>
      <c r="BB40" s="703"/>
      <c r="BC40" s="703"/>
      <c r="BD40" s="703"/>
      <c r="BE40" s="703"/>
      <c r="BF40" s="703"/>
      <c r="BG40" s="703"/>
      <c r="BH40" s="703"/>
      <c r="BI40" s="703"/>
      <c r="BJ40" s="703"/>
      <c r="BK40" s="703"/>
      <c r="BL40" s="703"/>
      <c r="BM40" s="703"/>
      <c r="BN40" s="703"/>
      <c r="BO40" s="703"/>
      <c r="BP40" s="703"/>
      <c r="BQ40" s="703"/>
      <c r="BR40" s="703"/>
      <c r="BS40" s="703"/>
      <c r="BT40" s="703"/>
      <c r="BU40" s="703"/>
      <c r="BV40" s="703"/>
      <c r="BW40" s="703"/>
      <c r="BX40" s="703"/>
      <c r="BY40" s="703"/>
      <c r="BZ40" s="703"/>
      <c r="CA40" s="703"/>
      <c r="CB40" s="703"/>
      <c r="CC40" s="703"/>
      <c r="CD40" s="703"/>
      <c r="CE40" s="703"/>
      <c r="CF40" s="703"/>
      <c r="CG40" s="703"/>
      <c r="CH40" s="703"/>
      <c r="CI40" s="703"/>
      <c r="CJ40" s="703"/>
      <c r="CK40" s="703"/>
      <c r="CL40" s="703"/>
      <c r="CM40" s="703"/>
      <c r="CN40" s="703"/>
      <c r="CO40" s="703"/>
      <c r="CP40" s="703"/>
      <c r="CQ40" s="703"/>
      <c r="CR40" s="703"/>
      <c r="CS40" s="703"/>
      <c r="CT40" s="703"/>
      <c r="CU40" s="703"/>
      <c r="CV40" s="703"/>
      <c r="CW40" s="703"/>
      <c r="CX40" s="703"/>
      <c r="CY40" s="703"/>
      <c r="CZ40" s="703"/>
      <c r="DA40" s="703"/>
      <c r="DB40" s="703"/>
      <c r="DH40" s="141"/>
    </row>
    <row r="41" spans="1:112" ht="15" customHeight="1" x14ac:dyDescent="0.25">
      <c r="A41" s="609" t="s">
        <v>251</v>
      </c>
      <c r="B41" s="609"/>
      <c r="C41" s="609"/>
      <c r="D41" s="609"/>
      <c r="E41" s="609"/>
      <c r="F41" s="609"/>
      <c r="G41" s="609"/>
      <c r="H41" s="609"/>
      <c r="I41" s="609"/>
      <c r="J41" s="609"/>
      <c r="K41" s="609"/>
      <c r="L41" s="609"/>
      <c r="M41" s="609"/>
      <c r="N41" s="609"/>
      <c r="O41" s="609"/>
      <c r="P41" s="609"/>
      <c r="Q41" s="609"/>
      <c r="R41" s="598" t="s">
        <v>252</v>
      </c>
      <c r="S41" s="598"/>
      <c r="T41" s="598"/>
      <c r="U41" s="598"/>
      <c r="V41" s="598"/>
      <c r="W41" s="598"/>
      <c r="X41" s="598"/>
      <c r="Y41" s="598"/>
      <c r="Z41" s="598"/>
      <c r="AA41" s="598"/>
      <c r="AB41" s="598"/>
      <c r="AC41" s="598"/>
      <c r="AD41" s="598"/>
      <c r="AE41" s="598"/>
      <c r="AF41" s="598"/>
      <c r="AG41" s="598"/>
      <c r="AH41" s="598"/>
      <c r="AI41" s="598"/>
      <c r="AJ41" s="598"/>
      <c r="AK41" s="598"/>
      <c r="AL41" s="598"/>
      <c r="AM41" s="598"/>
      <c r="AN41" s="598"/>
      <c r="AO41" s="598"/>
      <c r="AP41" s="598"/>
      <c r="AQ41" s="598"/>
      <c r="AR41" s="598"/>
      <c r="AS41" s="598"/>
      <c r="AT41" s="598"/>
      <c r="AU41" s="598"/>
      <c r="AV41" s="598"/>
      <c r="AW41" s="598"/>
      <c r="AX41" s="598"/>
      <c r="AY41" s="598"/>
      <c r="AZ41" s="598"/>
      <c r="BA41" s="598"/>
      <c r="BB41" s="598"/>
      <c r="BC41" s="598"/>
      <c r="BD41" s="598"/>
      <c r="BE41" s="598"/>
      <c r="BF41" s="598"/>
      <c r="BG41" s="598"/>
      <c r="BH41" s="598"/>
      <c r="BI41" s="598"/>
      <c r="BJ41" s="598"/>
      <c r="BK41" s="598"/>
      <c r="BL41" s="598"/>
      <c r="BM41" s="598"/>
      <c r="BN41" s="598"/>
      <c r="BO41" s="598"/>
      <c r="BP41" s="598"/>
      <c r="BQ41" s="598"/>
      <c r="BR41" s="598"/>
      <c r="BS41" s="598"/>
      <c r="BT41" s="598"/>
      <c r="BU41" s="598"/>
      <c r="BV41" s="598"/>
      <c r="BW41" s="598"/>
      <c r="BX41" s="598"/>
      <c r="BY41" s="598"/>
      <c r="BZ41" s="598"/>
      <c r="CA41" s="598"/>
      <c r="CB41" s="598"/>
      <c r="CC41" s="598"/>
      <c r="CD41" s="598"/>
      <c r="CE41" s="598"/>
      <c r="CF41" s="598"/>
      <c r="CG41" s="598"/>
      <c r="CH41" s="598"/>
      <c r="CI41" s="598"/>
      <c r="CJ41" s="598"/>
      <c r="CK41" s="598"/>
      <c r="CL41" s="598"/>
      <c r="CM41" s="598"/>
      <c r="CN41" s="598"/>
      <c r="CO41" s="598"/>
      <c r="CP41" s="598"/>
      <c r="CQ41" s="598"/>
      <c r="CR41" s="598"/>
      <c r="CS41" s="598"/>
      <c r="CT41" s="598"/>
      <c r="CU41" s="598"/>
      <c r="CV41" s="598"/>
      <c r="CW41" s="598"/>
      <c r="CX41" s="598"/>
      <c r="CY41" s="598"/>
      <c r="CZ41" s="598"/>
      <c r="DA41" s="598"/>
      <c r="DB41" s="598"/>
      <c r="DH41" s="141"/>
    </row>
    <row r="42" spans="1:112" ht="9" customHeight="1" x14ac:dyDescent="0.3"/>
    <row r="43" spans="1:112" customFormat="1" ht="41.25" customHeight="1" x14ac:dyDescent="0.3">
      <c r="A43" s="609" t="s">
        <v>726</v>
      </c>
      <c r="B43" s="609"/>
      <c r="C43" s="609"/>
      <c r="D43" s="609"/>
      <c r="E43" s="609"/>
      <c r="F43" s="609"/>
      <c r="G43" s="609"/>
      <c r="H43" s="609"/>
      <c r="I43" s="609"/>
      <c r="J43" s="609"/>
      <c r="K43" s="609"/>
      <c r="L43" s="609"/>
      <c r="M43" s="609"/>
      <c r="N43" s="609"/>
      <c r="O43" s="609"/>
      <c r="P43" s="609"/>
      <c r="Q43" s="609"/>
      <c r="R43" s="609"/>
      <c r="S43" s="609"/>
      <c r="T43" s="609"/>
      <c r="U43" s="609"/>
      <c r="V43" s="609"/>
      <c r="W43" s="609"/>
      <c r="X43" s="609"/>
      <c r="Y43" s="609"/>
      <c r="Z43" s="609"/>
      <c r="AA43" s="609"/>
      <c r="AB43" s="609"/>
      <c r="AC43" s="609"/>
      <c r="AD43" s="609"/>
      <c r="AE43" s="609"/>
      <c r="AF43" s="609"/>
      <c r="AG43" s="609"/>
      <c r="AH43" s="609"/>
      <c r="AI43" s="609"/>
      <c r="AJ43" s="609"/>
      <c r="AK43" s="609"/>
      <c r="AL43" s="609"/>
      <c r="AM43" s="609"/>
      <c r="AN43" s="609"/>
      <c r="AO43" s="609"/>
      <c r="AP43" s="609"/>
      <c r="AQ43" s="609"/>
      <c r="AR43" s="609"/>
      <c r="AS43" s="609"/>
      <c r="AT43" s="609"/>
      <c r="AU43" s="609"/>
      <c r="AV43" s="609"/>
      <c r="AW43" s="609"/>
      <c r="AX43" s="609"/>
      <c r="AY43" s="609"/>
      <c r="AZ43" s="609"/>
      <c r="BA43" s="609"/>
      <c r="BB43" s="609"/>
      <c r="BC43" s="609"/>
      <c r="BD43" s="609"/>
      <c r="BE43" s="609"/>
      <c r="BF43" s="609"/>
      <c r="BG43" s="19"/>
      <c r="BH43" s="19"/>
      <c r="BI43" s="602"/>
      <c r="BJ43" s="602"/>
      <c r="BK43" s="602"/>
      <c r="BL43" s="602"/>
      <c r="BM43" s="602"/>
      <c r="BN43" s="602"/>
      <c r="BO43" s="602"/>
      <c r="BP43" s="602"/>
      <c r="BQ43" s="602"/>
      <c r="BR43" s="602"/>
      <c r="BS43" s="602"/>
      <c r="BT43" s="602"/>
      <c r="BU43" s="602"/>
      <c r="BV43" s="602"/>
      <c r="BW43" s="602"/>
      <c r="BX43" s="602"/>
      <c r="BY43" s="602"/>
      <c r="BZ43" s="602"/>
      <c r="CA43" s="602"/>
      <c r="CB43" s="602"/>
      <c r="CC43" s="602"/>
      <c r="CD43" s="602"/>
      <c r="CE43" s="602"/>
      <c r="CF43" s="602"/>
      <c r="CG43" s="23"/>
      <c r="CH43" s="23"/>
      <c r="CI43" s="23"/>
      <c r="CJ43" s="598" t="str">
        <f>ПОДПИСИ!E4</f>
        <v>А.А. Полозов</v>
      </c>
      <c r="CK43" s="598"/>
      <c r="CL43" s="598"/>
      <c r="CM43" s="598"/>
      <c r="CN43" s="598"/>
      <c r="CO43" s="598"/>
      <c r="CP43" s="598"/>
      <c r="CQ43" s="598"/>
      <c r="CR43" s="598"/>
      <c r="CS43" s="598"/>
      <c r="CT43" s="598"/>
      <c r="CU43" s="598"/>
      <c r="CV43" s="598"/>
      <c r="CW43" s="598"/>
      <c r="CX43" s="598"/>
      <c r="CY43" s="598"/>
      <c r="CZ43" s="598"/>
      <c r="DA43" s="598"/>
      <c r="DB43" s="598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578" t="s">
        <v>11</v>
      </c>
      <c r="BJ44" s="578"/>
      <c r="BK44" s="578"/>
      <c r="BL44" s="578"/>
      <c r="BM44" s="578"/>
      <c r="BN44" s="578"/>
      <c r="BO44" s="578"/>
      <c r="BP44" s="578"/>
      <c r="BQ44" s="578"/>
      <c r="BR44" s="578"/>
      <c r="BS44" s="578"/>
      <c r="BT44" s="578"/>
      <c r="BU44" s="578"/>
      <c r="BV44" s="578"/>
      <c r="BW44" s="578"/>
      <c r="BX44" s="578"/>
      <c r="BY44" s="578"/>
      <c r="BZ44" s="578"/>
      <c r="CA44" s="578"/>
      <c r="CB44" s="578"/>
      <c r="CC44" s="578"/>
      <c r="CD44" s="578"/>
      <c r="CE44" s="578"/>
      <c r="CF44" s="578"/>
      <c r="CG44" s="21"/>
      <c r="CH44" s="21"/>
      <c r="CI44" s="21"/>
      <c r="CJ44" s="706" t="s">
        <v>50</v>
      </c>
      <c r="CK44" s="706"/>
      <c r="CL44" s="706"/>
      <c r="CM44" s="706"/>
      <c r="CN44" s="706"/>
      <c r="CO44" s="706"/>
      <c r="CP44" s="706"/>
      <c r="CQ44" s="706"/>
      <c r="CR44" s="706"/>
      <c r="CS44" s="706"/>
      <c r="CT44" s="706"/>
      <c r="CU44" s="706"/>
      <c r="CV44" s="706"/>
      <c r="CW44" s="706"/>
      <c r="CX44" s="706"/>
      <c r="CY44" s="706"/>
      <c r="CZ44" s="706"/>
      <c r="DA44" s="706"/>
      <c r="DB44" s="706"/>
      <c r="DH44" s="141"/>
    </row>
    <row r="45" spans="1:112" customFormat="1" ht="40.5" customHeight="1" x14ac:dyDescent="0.3">
      <c r="A45" s="609" t="s">
        <v>16</v>
      </c>
      <c r="B45" s="609"/>
      <c r="C45" s="609"/>
      <c r="D45" s="609"/>
      <c r="E45" s="609"/>
      <c r="F45" s="609"/>
      <c r="G45" s="609"/>
      <c r="H45" s="609"/>
      <c r="I45" s="609"/>
      <c r="J45" s="609"/>
      <c r="K45" s="609"/>
      <c r="L45" s="609"/>
      <c r="M45" s="609"/>
      <c r="N45" s="609"/>
      <c r="O45" s="609"/>
      <c r="P45" s="609"/>
      <c r="Q45" s="609"/>
      <c r="R45" s="609"/>
      <c r="S45" s="609"/>
      <c r="T45" s="609"/>
      <c r="U45" s="609"/>
      <c r="V45" s="609"/>
      <c r="W45" s="609"/>
      <c r="X45" s="609"/>
      <c r="Y45" s="609"/>
      <c r="Z45" s="609"/>
      <c r="AA45" s="609"/>
      <c r="AB45" s="609"/>
      <c r="AC45" s="609"/>
      <c r="AD45" s="609"/>
      <c r="AE45" s="609"/>
      <c r="AF45" s="609"/>
      <c r="AG45" s="609"/>
      <c r="AH45" s="609"/>
      <c r="AI45" s="609"/>
      <c r="AJ45" s="609"/>
      <c r="AK45" s="609"/>
      <c r="AL45" s="609"/>
      <c r="AM45" s="609"/>
      <c r="AN45" s="609"/>
      <c r="AO45" s="609"/>
      <c r="AP45" s="609"/>
      <c r="AQ45" s="609"/>
      <c r="AR45" s="609"/>
      <c r="AS45" s="609"/>
      <c r="AT45" s="609"/>
      <c r="AU45" s="609"/>
      <c r="AV45" s="609"/>
      <c r="AW45" s="609"/>
      <c r="AX45" s="609"/>
      <c r="AY45" s="609"/>
      <c r="AZ45" s="609"/>
      <c r="BA45" s="609"/>
      <c r="BB45" s="609"/>
      <c r="BC45" s="609"/>
      <c r="BD45" s="609"/>
      <c r="BE45" s="609"/>
      <c r="BF45" s="19"/>
      <c r="BG45" s="19"/>
      <c r="BH45" s="19"/>
      <c r="BI45" s="602"/>
      <c r="BJ45" s="602"/>
      <c r="BK45" s="602"/>
      <c r="BL45" s="602"/>
      <c r="BM45" s="602"/>
      <c r="BN45" s="602"/>
      <c r="BO45" s="602"/>
      <c r="BP45" s="602"/>
      <c r="BQ45" s="602"/>
      <c r="BR45" s="602"/>
      <c r="BS45" s="602"/>
      <c r="BT45" s="602"/>
      <c r="BU45" s="602"/>
      <c r="BV45" s="602"/>
      <c r="BW45" s="602"/>
      <c r="BX45" s="602"/>
      <c r="BY45" s="602"/>
      <c r="BZ45" s="602"/>
      <c r="CA45" s="602"/>
      <c r="CB45" s="602"/>
      <c r="CC45" s="602"/>
      <c r="CD45" s="602"/>
      <c r="CE45" s="602"/>
      <c r="CF45" s="602"/>
      <c r="CG45" s="19"/>
      <c r="CH45" s="19"/>
      <c r="CI45" s="19"/>
      <c r="CJ45" s="598" t="str">
        <f>ПОДПИСИ!E12</f>
        <v>А.В. Курбатов</v>
      </c>
      <c r="CK45" s="598"/>
      <c r="CL45" s="598"/>
      <c r="CM45" s="598"/>
      <c r="CN45" s="598"/>
      <c r="CO45" s="598"/>
      <c r="CP45" s="598"/>
      <c r="CQ45" s="598"/>
      <c r="CR45" s="598"/>
      <c r="CS45" s="598"/>
      <c r="CT45" s="598"/>
      <c r="CU45" s="598"/>
      <c r="CV45" s="598"/>
      <c r="CW45" s="598"/>
      <c r="CX45" s="598"/>
      <c r="CY45" s="598"/>
      <c r="CZ45" s="598"/>
      <c r="DA45" s="598"/>
      <c r="DB45" s="598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578" t="s">
        <v>11</v>
      </c>
      <c r="BJ46" s="578"/>
      <c r="BK46" s="578"/>
      <c r="BL46" s="578"/>
      <c r="BM46" s="578"/>
      <c r="BN46" s="578"/>
      <c r="BO46" s="578"/>
      <c r="BP46" s="578"/>
      <c r="BQ46" s="578"/>
      <c r="BR46" s="578"/>
      <c r="BS46" s="578"/>
      <c r="BT46" s="578"/>
      <c r="BU46" s="578"/>
      <c r="BV46" s="578"/>
      <c r="BW46" s="578"/>
      <c r="BX46" s="578"/>
      <c r="BY46" s="578"/>
      <c r="BZ46" s="578"/>
      <c r="CA46" s="578"/>
      <c r="CB46" s="578"/>
      <c r="CC46" s="578"/>
      <c r="CD46" s="578"/>
      <c r="CE46" s="578"/>
      <c r="CF46" s="578"/>
      <c r="CG46" s="21"/>
      <c r="CH46" s="21"/>
      <c r="CI46" s="21"/>
      <c r="CJ46" s="706" t="s">
        <v>50</v>
      </c>
      <c r="CK46" s="706"/>
      <c r="CL46" s="706"/>
      <c r="CM46" s="706"/>
      <c r="CN46" s="706"/>
      <c r="CO46" s="706"/>
      <c r="CP46" s="706"/>
      <c r="CQ46" s="706"/>
      <c r="CR46" s="706"/>
      <c r="CS46" s="706"/>
      <c r="CT46" s="706"/>
      <c r="CU46" s="706"/>
      <c r="CV46" s="706"/>
      <c r="CW46" s="706"/>
      <c r="CX46" s="706"/>
      <c r="CY46" s="706"/>
      <c r="CZ46" s="706"/>
      <c r="DA46" s="706"/>
      <c r="DB46" s="706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62" priority="4" operator="equal">
      <formula>0</formula>
    </cfRule>
  </conditionalFormatting>
  <conditionalFormatting sqref="DH2:DH7">
    <cfRule type="cellIs" dxfId="61" priority="2" operator="equal">
      <formula>0</formula>
    </cfRule>
  </conditionalFormatting>
  <conditionalFormatting sqref="DH9">
    <cfRule type="cellIs" dxfId="6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zoomScale="85" zoomScaleNormal="100" zoomScaleSheetLayoutView="85" workbookViewId="0">
      <pane ySplit="2" topLeftCell="A12" activePane="bottomLeft" state="frozen"/>
      <selection activeCell="BD9" sqref="BD9:DB9"/>
      <selection pane="bottomLeft" activeCell="DE30" sqref="DE3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709" t="s">
        <v>555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  <c r="AK1" s="709"/>
      <c r="AL1" s="709"/>
      <c r="AM1" s="709"/>
      <c r="AN1" s="709"/>
      <c r="AO1" s="709"/>
      <c r="AP1" s="709"/>
      <c r="AQ1" s="709"/>
      <c r="AR1" s="709"/>
      <c r="AS1" s="709"/>
      <c r="AT1" s="709"/>
      <c r="AU1" s="709"/>
      <c r="AV1" s="709"/>
      <c r="AW1" s="709"/>
      <c r="AX1" s="709"/>
      <c r="AY1" s="709"/>
      <c r="AZ1" s="709"/>
      <c r="BA1" s="709"/>
      <c r="BB1" s="709"/>
      <c r="BC1" s="709"/>
      <c r="BD1" s="709"/>
      <c r="BE1" s="709"/>
      <c r="BF1" s="709"/>
      <c r="BG1" s="709"/>
      <c r="BH1" s="709"/>
      <c r="BI1" s="709"/>
      <c r="BJ1" s="709"/>
      <c r="BK1" s="709"/>
      <c r="BL1" s="709"/>
      <c r="BM1" s="709"/>
      <c r="BN1" s="709"/>
      <c r="BO1" s="709"/>
      <c r="BP1" s="709"/>
      <c r="BQ1" s="709"/>
      <c r="BR1" s="709"/>
      <c r="BS1" s="709"/>
      <c r="BT1" s="709"/>
      <c r="BU1" s="709"/>
      <c r="BV1" s="709"/>
      <c r="BW1" s="709"/>
      <c r="BX1" s="709"/>
      <c r="BY1" s="709"/>
      <c r="BZ1" s="709"/>
      <c r="CA1" s="709"/>
      <c r="CB1" s="709"/>
      <c r="CC1" s="709"/>
      <c r="CD1" s="709"/>
      <c r="CE1" s="709"/>
      <c r="CF1" s="709"/>
      <c r="CG1" s="709"/>
      <c r="CH1" s="709"/>
      <c r="CI1" s="709"/>
      <c r="CJ1" s="709"/>
      <c r="CK1" s="709"/>
      <c r="CL1" s="709"/>
      <c r="CM1" s="709"/>
      <c r="CN1" s="709"/>
      <c r="CO1" s="709"/>
      <c r="CP1" s="709"/>
      <c r="CQ1" s="709"/>
      <c r="CR1" s="709"/>
      <c r="CS1" s="709"/>
      <c r="CT1" s="709"/>
      <c r="CU1" s="709"/>
      <c r="CV1" s="709"/>
      <c r="CW1" s="709"/>
      <c r="CX1" s="709"/>
      <c r="CY1" s="709"/>
      <c r="CZ1" s="709"/>
      <c r="DA1" s="709"/>
      <c r="DB1" s="709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BH2" s="598" t="str">
        <f>ФОРМА!G2</f>
        <v>Санкт-Петербург</v>
      </c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C2"/>
      <c r="DD2"/>
      <c r="DE2"/>
      <c r="DF2"/>
      <c r="DG2"/>
      <c r="DH2" s="142"/>
    </row>
    <row r="3" spans="1:112" s="21" customFormat="1" ht="10.199999999999999" x14ac:dyDescent="0.2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BH3" s="612" t="s">
        <v>0</v>
      </c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C3" s="1"/>
      <c r="DD3" s="1"/>
      <c r="DE3" s="1"/>
      <c r="DF3" s="1"/>
      <c r="DG3" s="1"/>
      <c r="DH3" s="143"/>
    </row>
    <row r="4" spans="1:112" ht="1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BH4" s="598" t="str">
        <f>ФОРМА!B2</f>
        <v>ПАО "Россети Ленэнерго"</v>
      </c>
      <c r="BI4" s="598"/>
      <c r="BJ4" s="598"/>
      <c r="BK4" s="598"/>
      <c r="BL4" s="598"/>
      <c r="BM4" s="598"/>
      <c r="BN4" s="598"/>
      <c r="BO4" s="598"/>
      <c r="BP4" s="598"/>
      <c r="BQ4" s="598"/>
      <c r="BR4" s="598"/>
      <c r="BS4" s="598"/>
      <c r="BT4" s="598"/>
      <c r="BU4" s="598"/>
      <c r="BV4" s="598"/>
      <c r="BW4" s="598"/>
      <c r="BX4" s="598"/>
      <c r="BY4" s="598"/>
      <c r="BZ4" s="598"/>
      <c r="CA4" s="598"/>
      <c r="CB4" s="598"/>
      <c r="CC4" s="598"/>
      <c r="CD4" s="598"/>
      <c r="CE4" s="598"/>
      <c r="CF4" s="598"/>
      <c r="CG4" s="598"/>
      <c r="CH4" s="598"/>
      <c r="CI4" s="598"/>
      <c r="CJ4" s="598"/>
      <c r="CK4" s="598"/>
      <c r="CL4" s="598"/>
      <c r="CM4" s="598"/>
      <c r="CN4" s="598"/>
      <c r="CO4" s="598"/>
      <c r="CP4" s="598"/>
      <c r="CQ4" s="598"/>
      <c r="CR4" s="598"/>
      <c r="CS4" s="598"/>
      <c r="CT4" s="598"/>
      <c r="CU4" s="598"/>
      <c r="CV4" s="598"/>
      <c r="CW4" s="598"/>
      <c r="CX4" s="598"/>
      <c r="CY4" s="598"/>
      <c r="CZ4" s="598"/>
      <c r="DA4" s="598"/>
      <c r="DB4" s="598"/>
      <c r="DH4" s="144" t="str">
        <f>BH4</f>
        <v>ПАО "Россети Ленэнерго"</v>
      </c>
    </row>
    <row r="5" spans="1:112" s="24" customFormat="1" ht="10.199999999999999" x14ac:dyDescent="0.2">
      <c r="A5" s="578" t="s">
        <v>44</v>
      </c>
      <c r="B5" s="578"/>
      <c r="C5" s="578"/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  <c r="AF5" s="578"/>
      <c r="AG5" s="578"/>
      <c r="AH5" s="578"/>
      <c r="AI5" s="578"/>
      <c r="AJ5" s="578"/>
      <c r="AK5" s="578"/>
      <c r="AL5" s="578"/>
      <c r="AM5" s="578"/>
      <c r="AN5" s="5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612" t="s">
        <v>2</v>
      </c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51.80000000000001" x14ac:dyDescent="0.25">
      <c r="A6" s="598"/>
      <c r="B6" s="598"/>
      <c r="C6" s="598"/>
      <c r="D6" s="598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598"/>
      <c r="P6" s="598"/>
      <c r="Q6" s="598"/>
      <c r="R6" s="598"/>
      <c r="S6" s="598"/>
      <c r="T6" s="598"/>
      <c r="U6" s="598"/>
      <c r="V6" s="598"/>
      <c r="W6" s="598"/>
      <c r="X6" s="598"/>
      <c r="Y6" s="598"/>
      <c r="Z6" s="598"/>
      <c r="AA6" s="598"/>
      <c r="AB6" s="598"/>
      <c r="AC6" s="598"/>
      <c r="AD6" s="598"/>
      <c r="AE6" s="598"/>
      <c r="AF6" s="598"/>
      <c r="AG6" s="598"/>
      <c r="AH6" s="598"/>
      <c r="AI6" s="598"/>
      <c r="AJ6" s="598"/>
      <c r="AK6" s="598"/>
      <c r="AL6" s="598"/>
      <c r="AM6" s="598"/>
      <c r="AN6" s="59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BH6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s="24" customFormat="1" ht="10.199999999999999" x14ac:dyDescent="0.2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612" t="s">
        <v>38</v>
      </c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234"/>
    </row>
    <row r="8" spans="1:112" x14ac:dyDescent="0.3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BH8" s="577">
        <f>ФОРМА!B13</f>
        <v>45576</v>
      </c>
      <c r="BI8" s="598"/>
      <c r="BJ8" s="598"/>
      <c r="BK8" s="598"/>
      <c r="BL8" s="598"/>
      <c r="BM8" s="598"/>
      <c r="BN8" s="598"/>
      <c r="BO8" s="598"/>
      <c r="BP8" s="598"/>
      <c r="BQ8" s="598"/>
      <c r="BR8" s="598"/>
      <c r="BS8" s="598"/>
      <c r="BT8" s="598"/>
      <c r="BU8" s="598"/>
      <c r="BV8" s="598"/>
      <c r="BW8" s="598"/>
      <c r="BX8" s="598"/>
      <c r="BY8" s="598"/>
      <c r="BZ8" s="598"/>
      <c r="CA8" s="598"/>
      <c r="CB8" s="598"/>
      <c r="CC8" s="598"/>
      <c r="CD8" s="598"/>
      <c r="CE8" s="598"/>
      <c r="CF8" s="598"/>
      <c r="CG8" s="598"/>
      <c r="CH8" s="598"/>
      <c r="CI8" s="598"/>
      <c r="CJ8" s="598"/>
      <c r="CK8" s="598"/>
      <c r="CL8" s="598"/>
      <c r="CM8" s="598"/>
      <c r="CN8" s="598"/>
      <c r="CO8" s="598"/>
      <c r="CP8" s="598"/>
      <c r="CQ8" s="598"/>
      <c r="CR8" s="598"/>
      <c r="CS8" s="598"/>
      <c r="CT8" s="598"/>
      <c r="CU8" s="598"/>
      <c r="CV8" s="598"/>
      <c r="CW8" s="598"/>
      <c r="CX8" s="598"/>
      <c r="CY8" s="598"/>
      <c r="CZ8" s="598"/>
      <c r="DA8" s="598"/>
      <c r="DB8" s="598"/>
      <c r="DC8" s="51"/>
    </row>
    <row r="9" spans="1:112" s="24" customFormat="1" ht="10.199999999999999" x14ac:dyDescent="0.2">
      <c r="A9" s="578" t="s">
        <v>1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578"/>
      <c r="AL9" s="578"/>
      <c r="AM9" s="578"/>
      <c r="AN9" s="5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578" t="s">
        <v>3</v>
      </c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8"/>
      <c r="BV9" s="578"/>
      <c r="BW9" s="578"/>
      <c r="BX9" s="578"/>
      <c r="BY9" s="578"/>
      <c r="BZ9" s="578"/>
      <c r="CA9" s="578"/>
      <c r="CB9" s="578"/>
      <c r="CC9" s="578"/>
      <c r="CD9" s="578"/>
      <c r="CE9" s="578"/>
      <c r="CF9" s="578"/>
      <c r="CG9" s="578"/>
      <c r="CH9" s="578"/>
      <c r="CI9" s="578"/>
      <c r="CJ9" s="578"/>
      <c r="CK9" s="578"/>
      <c r="CL9" s="578"/>
      <c r="CM9" s="578"/>
      <c r="CN9" s="578"/>
      <c r="CO9" s="578"/>
      <c r="CP9" s="578"/>
      <c r="CQ9" s="578"/>
      <c r="CR9" s="578"/>
      <c r="CS9" s="578"/>
      <c r="CT9" s="578"/>
      <c r="CU9" s="578"/>
      <c r="CV9" s="578"/>
      <c r="CW9" s="578"/>
      <c r="CX9" s="578"/>
      <c r="CY9" s="578"/>
      <c r="CZ9" s="578"/>
      <c r="DA9" s="578"/>
      <c r="DB9" s="578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580" t="s">
        <v>68</v>
      </c>
      <c r="B11" s="580"/>
      <c r="C11" s="580"/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  <c r="X11" s="580"/>
      <c r="Y11" s="580"/>
      <c r="Z11" s="580"/>
      <c r="AA11" s="580"/>
      <c r="AB11" s="580"/>
      <c r="AC11" s="580"/>
      <c r="AD11" s="580"/>
      <c r="AE11" s="580"/>
      <c r="AF11" s="580"/>
      <c r="AG11" s="580"/>
      <c r="AH11" s="580"/>
      <c r="AI11" s="580"/>
      <c r="AJ11" s="580"/>
      <c r="AK11" s="580"/>
      <c r="AL11" s="580"/>
      <c r="AM11" s="580"/>
      <c r="AN11" s="580"/>
      <c r="AO11" s="580"/>
      <c r="AP11" s="580"/>
      <c r="AQ11" s="580"/>
      <c r="AR11" s="580"/>
      <c r="AS11" s="580"/>
      <c r="AT11" s="580"/>
      <c r="AU11" s="580"/>
      <c r="AV11" s="580"/>
      <c r="AW11" s="580"/>
      <c r="AX11" s="580"/>
      <c r="AY11" s="580"/>
      <c r="AZ11" s="580"/>
      <c r="BA11" s="580"/>
      <c r="BB11" s="580"/>
      <c r="BC11" s="580"/>
      <c r="BD11" s="580"/>
      <c r="BE11" s="580"/>
      <c r="BF11" s="580"/>
      <c r="BG11" s="580"/>
      <c r="BH11" s="580"/>
      <c r="BI11" s="580"/>
      <c r="BJ11" s="580"/>
      <c r="BK11" s="580"/>
      <c r="BL11" s="580"/>
      <c r="BM11" s="580"/>
      <c r="BN11" s="580"/>
      <c r="BO11" s="580"/>
      <c r="BP11" s="580"/>
      <c r="BQ11" s="580"/>
      <c r="BR11" s="580"/>
      <c r="BS11" s="580"/>
      <c r="BT11" s="580"/>
      <c r="BU11" s="580"/>
      <c r="BV11" s="580"/>
      <c r="BW11" s="580"/>
      <c r="BX11" s="580"/>
      <c r="BY11" s="580"/>
      <c r="BZ11" s="580"/>
      <c r="CA11" s="580"/>
      <c r="CB11" s="580"/>
      <c r="CC11" s="580"/>
      <c r="CD11" s="580"/>
      <c r="CE11" s="580"/>
      <c r="CF11" s="580"/>
      <c r="CG11" s="580"/>
      <c r="CH11" s="580"/>
      <c r="CI11" s="580"/>
      <c r="CJ11" s="580"/>
      <c r="CK11" s="580"/>
      <c r="CL11" s="580"/>
      <c r="CM11" s="580"/>
      <c r="CN11" s="580"/>
      <c r="CO11" s="580"/>
      <c r="CP11" s="580"/>
      <c r="CQ11" s="580"/>
      <c r="CR11" s="580"/>
      <c r="CS11" s="580"/>
      <c r="CT11" s="580"/>
      <c r="CU11" s="580"/>
      <c r="CV11" s="580"/>
      <c r="CW11" s="580"/>
      <c r="CX11" s="580"/>
      <c r="CY11" s="580"/>
      <c r="CZ11" s="580"/>
      <c r="DA11" s="580"/>
      <c r="DB11" s="580"/>
      <c r="DH11" s="228"/>
    </row>
    <row r="12" spans="1:112" x14ac:dyDescent="0.3">
      <c r="A12" s="580" t="s">
        <v>844</v>
      </c>
      <c r="B12" s="580"/>
      <c r="C12" s="580"/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  <c r="X12" s="580"/>
      <c r="Y12" s="580"/>
      <c r="Z12" s="580"/>
      <c r="AA12" s="580"/>
      <c r="AB12" s="580"/>
      <c r="AC12" s="580"/>
      <c r="AD12" s="580"/>
      <c r="AE12" s="580"/>
      <c r="AF12" s="580"/>
      <c r="AG12" s="580"/>
      <c r="AH12" s="580"/>
      <c r="AI12" s="580"/>
      <c r="AJ12" s="580"/>
      <c r="AK12" s="580"/>
      <c r="AL12" s="580"/>
      <c r="AM12" s="580"/>
      <c r="AN12" s="580"/>
      <c r="AO12" s="580"/>
      <c r="AP12" s="580"/>
      <c r="AQ12" s="580"/>
      <c r="AR12" s="580"/>
      <c r="AS12" s="580"/>
      <c r="AT12" s="580"/>
      <c r="AU12" s="580"/>
      <c r="AV12" s="580"/>
      <c r="AW12" s="580"/>
      <c r="AX12" s="580"/>
      <c r="AY12" s="580"/>
      <c r="AZ12" s="580"/>
      <c r="BA12" s="580"/>
      <c r="BB12" s="580"/>
      <c r="BC12" s="580"/>
      <c r="BD12" s="580"/>
      <c r="BE12" s="580"/>
      <c r="BF12" s="580"/>
      <c r="BG12" s="580"/>
      <c r="BH12" s="580"/>
      <c r="BI12" s="580"/>
      <c r="BJ12" s="580"/>
      <c r="BK12" s="580"/>
      <c r="BL12" s="580"/>
      <c r="BM12" s="580"/>
      <c r="BN12" s="580"/>
      <c r="BO12" s="580"/>
      <c r="BP12" s="580"/>
      <c r="BQ12" s="580"/>
      <c r="BR12" s="580"/>
      <c r="BS12" s="580"/>
      <c r="BT12" s="580"/>
      <c r="BU12" s="580"/>
      <c r="BV12" s="580"/>
      <c r="BW12" s="580"/>
      <c r="BX12" s="580"/>
      <c r="BY12" s="580"/>
      <c r="BZ12" s="580"/>
      <c r="CA12" s="580"/>
      <c r="CB12" s="580"/>
      <c r="CC12" s="580"/>
      <c r="CD12" s="580"/>
      <c r="CE12" s="580"/>
      <c r="CF12" s="580"/>
      <c r="CG12" s="580"/>
      <c r="CH12" s="580"/>
      <c r="CI12" s="580"/>
      <c r="CJ12" s="580"/>
      <c r="CK12" s="580"/>
      <c r="CL12" s="580"/>
      <c r="CM12" s="580"/>
      <c r="CN12" s="580"/>
      <c r="CO12" s="580"/>
      <c r="CP12" s="580"/>
      <c r="CQ12" s="580"/>
      <c r="CR12" s="580"/>
      <c r="CS12" s="580"/>
      <c r="CT12" s="580"/>
      <c r="CU12" s="580"/>
      <c r="CV12" s="580"/>
      <c r="CW12" s="580"/>
      <c r="CX12" s="580"/>
      <c r="CY12" s="580"/>
      <c r="CZ12" s="580"/>
      <c r="DA12" s="580"/>
      <c r="DB12" s="580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609" t="s">
        <v>4</v>
      </c>
      <c r="B14" s="609"/>
      <c r="C14" s="609"/>
      <c r="D14" s="609"/>
      <c r="E14" s="609"/>
      <c r="F14" s="609"/>
      <c r="G14" s="609"/>
      <c r="H14" s="609"/>
      <c r="I14" s="609"/>
      <c r="J14" s="609"/>
      <c r="K14" s="609"/>
      <c r="L14" s="609"/>
      <c r="M14" s="609"/>
      <c r="N14" s="609"/>
      <c r="O14" s="609"/>
      <c r="P14" s="609"/>
      <c r="Q14" s="609"/>
      <c r="R14" s="609"/>
      <c r="S14" s="609"/>
      <c r="T14" s="609"/>
      <c r="U14" s="609"/>
      <c r="V14" s="609"/>
      <c r="W14" s="609"/>
      <c r="X14" s="609"/>
      <c r="Y14" s="609"/>
      <c r="DH14" s="228"/>
    </row>
    <row r="15" spans="1:112" ht="30" customHeight="1" x14ac:dyDescent="0.25">
      <c r="A15" s="608" t="s">
        <v>120</v>
      </c>
      <c r="B15" s="608"/>
      <c r="C15" s="608"/>
      <c r="D15" s="608"/>
      <c r="E15" s="608"/>
      <c r="F15" s="608"/>
      <c r="G15" s="608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4" t="str">
        <f>ПОДПИСИ!B5</f>
        <v>Старший мастер Всеволожского РЭС филиала ПАО "Россети Ленэнерго" "СЭС" по ТП</v>
      </c>
      <c r="AG15" s="604"/>
      <c r="AH15" s="604"/>
      <c r="AI15" s="604"/>
      <c r="AJ15" s="604"/>
      <c r="AK15" s="604"/>
      <c r="AL15" s="604"/>
      <c r="AM15" s="604"/>
      <c r="AN15" s="604"/>
      <c r="AO15" s="604"/>
      <c r="AP15" s="604"/>
      <c r="AQ15" s="604"/>
      <c r="AR15" s="604"/>
      <c r="AS15" s="604"/>
      <c r="AT15" s="604"/>
      <c r="AU15" s="604"/>
      <c r="AV15" s="604"/>
      <c r="AW15" s="604"/>
      <c r="AX15" s="604"/>
      <c r="AY15" s="604"/>
      <c r="AZ15" s="604"/>
      <c r="BA15" s="604"/>
      <c r="BB15" s="604"/>
      <c r="BC15" s="604"/>
      <c r="BD15" s="604"/>
      <c r="BE15" s="604"/>
      <c r="BF15" s="604"/>
      <c r="BG15" s="604"/>
      <c r="BH15" s="604"/>
      <c r="BI15" s="604"/>
      <c r="BJ15" s="604"/>
      <c r="BK15" s="604"/>
      <c r="BL15" s="604"/>
      <c r="BM15" s="604"/>
      <c r="BN15" s="604"/>
      <c r="BO15" s="604"/>
      <c r="BP15" s="604"/>
      <c r="BQ15" s="604"/>
      <c r="BR15" s="604"/>
      <c r="BS15" s="604"/>
      <c r="BT15" s="604"/>
      <c r="BU15" s="604"/>
      <c r="BV15" s="604"/>
      <c r="BW15" s="604"/>
      <c r="BX15" s="604"/>
      <c r="BY15" s="604"/>
      <c r="BZ15" s="604"/>
      <c r="CA15" s="604"/>
      <c r="CB15" s="604"/>
      <c r="CC15" s="604"/>
      <c r="CD15" s="604"/>
      <c r="CE15" s="604"/>
      <c r="CF15" s="604"/>
      <c r="CG15" s="604"/>
      <c r="CH15" s="604"/>
      <c r="CI15" s="604"/>
      <c r="CJ15" s="604"/>
      <c r="CK15" s="604"/>
      <c r="CL15" s="604"/>
      <c r="CM15" s="604"/>
      <c r="CN15" s="604"/>
      <c r="CO15" s="604"/>
      <c r="CP15" s="604"/>
      <c r="CQ15" s="604"/>
      <c r="CR15" s="604"/>
      <c r="CS15" s="604"/>
      <c r="CT15" s="604"/>
      <c r="CU15" s="604"/>
      <c r="CV15" s="604"/>
      <c r="CW15" s="604"/>
      <c r="CX15" s="604"/>
      <c r="CY15" s="604"/>
      <c r="CZ15" s="604"/>
      <c r="DA15" s="604"/>
      <c r="DB15" s="60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612" t="s">
        <v>5</v>
      </c>
      <c r="AH16" s="612"/>
      <c r="AI16" s="612"/>
      <c r="AJ16" s="612"/>
      <c r="AK16" s="612"/>
      <c r="AL16" s="612"/>
      <c r="AM16" s="612"/>
      <c r="AN16" s="612"/>
      <c r="AO16" s="612"/>
      <c r="AP16" s="612"/>
      <c r="AQ16" s="612"/>
      <c r="AR16" s="612"/>
      <c r="AS16" s="612"/>
      <c r="AT16" s="612"/>
      <c r="AU16" s="612"/>
      <c r="AV16" s="612"/>
      <c r="AW16" s="612"/>
      <c r="AX16" s="612"/>
      <c r="AY16" s="612"/>
      <c r="AZ16" s="612"/>
      <c r="BA16" s="612"/>
      <c r="BB16" s="612"/>
      <c r="BC16" s="612"/>
      <c r="BD16" s="612"/>
      <c r="BE16" s="612"/>
      <c r="BF16" s="612"/>
      <c r="BG16" s="612"/>
      <c r="BH16" s="612"/>
      <c r="BI16" s="612"/>
      <c r="BJ16" s="612"/>
      <c r="BK16" s="612"/>
      <c r="BL16" s="612"/>
      <c r="BM16" s="612"/>
      <c r="BN16" s="612"/>
      <c r="BO16" s="612"/>
      <c r="BP16" s="612"/>
      <c r="BQ16" s="612"/>
      <c r="BR16" s="612"/>
      <c r="BS16" s="612"/>
      <c r="BT16" s="612"/>
      <c r="BU16" s="612"/>
      <c r="BV16" s="612"/>
      <c r="BW16" s="612"/>
      <c r="BX16" s="612"/>
      <c r="BY16" s="612"/>
      <c r="BZ16" s="612"/>
      <c r="CA16" s="612"/>
      <c r="CB16" s="612"/>
      <c r="CC16" s="612"/>
      <c r="CD16" s="612"/>
      <c r="CE16" s="612"/>
      <c r="CF16" s="612"/>
      <c r="CG16" s="612"/>
      <c r="CH16" s="612"/>
      <c r="CI16" s="612"/>
      <c r="CJ16" s="612"/>
      <c r="CK16" s="612"/>
      <c r="CL16" s="612"/>
      <c r="CM16" s="612"/>
      <c r="CN16" s="612"/>
      <c r="CO16" s="612"/>
      <c r="CP16" s="612"/>
      <c r="CQ16" s="612"/>
      <c r="CR16" s="612"/>
      <c r="CS16" s="612"/>
      <c r="CT16" s="612"/>
      <c r="CU16" s="612"/>
      <c r="CV16" s="612"/>
      <c r="CW16" s="612"/>
      <c r="CX16" s="612"/>
      <c r="CY16" s="612"/>
      <c r="CZ16" s="612"/>
      <c r="DA16" s="612"/>
      <c r="DB16" s="612"/>
    </row>
    <row r="17" spans="1:112" ht="15" customHeight="1" x14ac:dyDescent="0.3">
      <c r="A17" s="708" t="str">
        <f>ПОДПИСИ!C5</f>
        <v>Проценко В.М.</v>
      </c>
      <c r="B17" s="708"/>
      <c r="C17" s="708"/>
      <c r="D17" s="708"/>
      <c r="E17" s="708"/>
      <c r="F17" s="708"/>
      <c r="G17" s="708"/>
      <c r="H17" s="708"/>
      <c r="I17" s="708"/>
      <c r="J17" s="708"/>
      <c r="K17" s="708"/>
      <c r="L17" s="708"/>
      <c r="M17" s="708"/>
      <c r="N17" s="708"/>
      <c r="O17" s="708"/>
      <c r="P17" s="708"/>
      <c r="Q17" s="708"/>
      <c r="R17" s="708"/>
      <c r="S17" s="708"/>
      <c r="T17" s="708"/>
      <c r="U17" s="708"/>
      <c r="V17" s="708"/>
      <c r="W17" s="708"/>
      <c r="X17" s="708"/>
      <c r="Y17" s="708"/>
      <c r="Z17" s="708"/>
      <c r="AA17" s="708"/>
      <c r="AB17" s="708"/>
      <c r="AC17" s="708"/>
      <c r="AD17" s="708"/>
      <c r="AE17" s="708"/>
      <c r="AF17" s="708"/>
      <c r="AG17" s="708"/>
      <c r="AH17" s="708"/>
      <c r="AI17" s="708"/>
      <c r="AJ17" s="708"/>
      <c r="AK17" s="708"/>
      <c r="AL17" s="708"/>
      <c r="AM17" s="708"/>
      <c r="AN17" s="708"/>
      <c r="AO17" s="708"/>
      <c r="AP17" s="708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708"/>
      <c r="BR17" s="708"/>
      <c r="BS17" s="708"/>
      <c r="BT17" s="708"/>
      <c r="BU17" s="708"/>
      <c r="BV17" s="708"/>
      <c r="BW17" s="708"/>
      <c r="BX17" s="708"/>
      <c r="BY17" s="708"/>
      <c r="BZ17" s="708"/>
      <c r="CA17" s="708"/>
      <c r="CB17" s="708"/>
      <c r="CC17" s="708"/>
      <c r="CD17" s="708"/>
      <c r="CE17" s="708"/>
      <c r="CF17" s="708"/>
      <c r="CG17" s="708"/>
      <c r="CH17" s="708"/>
      <c r="CI17" s="708"/>
      <c r="CJ17" s="708"/>
      <c r="CK17" s="708"/>
      <c r="CL17" s="708"/>
      <c r="CM17" s="708"/>
      <c r="CN17" s="708"/>
      <c r="CO17" s="708"/>
      <c r="CP17" s="708"/>
      <c r="CQ17" s="708"/>
      <c r="CR17" s="708"/>
      <c r="CS17" s="708"/>
      <c r="CT17" s="708"/>
      <c r="CU17" s="708"/>
      <c r="CV17" s="708"/>
      <c r="CW17" s="708"/>
      <c r="CX17" s="708"/>
      <c r="CY17" s="708"/>
      <c r="CZ17" s="708"/>
      <c r="DA17" s="708"/>
      <c r="DB17" s="708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608" t="s">
        <v>718</v>
      </c>
      <c r="B19" s="608"/>
      <c r="C19" s="608"/>
      <c r="D19" s="608"/>
      <c r="E19" s="608"/>
      <c r="F19" s="608"/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8"/>
      <c r="U19" s="608"/>
      <c r="V19" s="608"/>
      <c r="W19" s="608"/>
      <c r="X19" s="608"/>
      <c r="Y19" s="608"/>
      <c r="Z19" s="608"/>
      <c r="AA19" s="608"/>
      <c r="AB19" s="608"/>
      <c r="AC19" s="608"/>
      <c r="AD19" s="608"/>
      <c r="AE19" s="608"/>
      <c r="AF19" s="608"/>
      <c r="AG19" s="608"/>
      <c r="AH19" s="608"/>
      <c r="AI19" s="608"/>
      <c r="AJ19" s="608"/>
      <c r="AK19" s="608"/>
      <c r="AL19" s="608"/>
      <c r="AM19" s="608"/>
      <c r="AN19" s="608"/>
      <c r="AO19" s="604" t="str">
        <f>ПОДПИСИ!B12</f>
        <v>Начальник участка ООО «Электромонтаж-110»</v>
      </c>
      <c r="AP19" s="604"/>
      <c r="AQ19" s="604"/>
      <c r="AR19" s="604"/>
      <c r="AS19" s="604"/>
      <c r="AT19" s="604"/>
      <c r="AU19" s="604"/>
      <c r="AV19" s="604"/>
      <c r="AW19" s="604"/>
      <c r="AX19" s="604"/>
      <c r="AY19" s="604"/>
      <c r="AZ19" s="604"/>
      <c r="BA19" s="604"/>
      <c r="BB19" s="604"/>
      <c r="BC19" s="604"/>
      <c r="BD19" s="604"/>
      <c r="BE19" s="604"/>
      <c r="BF19" s="604"/>
      <c r="BG19" s="604"/>
      <c r="BH19" s="604"/>
      <c r="BI19" s="604"/>
      <c r="BJ19" s="604"/>
      <c r="BK19" s="604"/>
      <c r="BL19" s="604"/>
      <c r="BM19" s="604"/>
      <c r="BN19" s="604"/>
      <c r="BO19" s="604"/>
      <c r="BP19" s="604"/>
      <c r="BQ19" s="604"/>
      <c r="BR19" s="604"/>
      <c r="BS19" s="604"/>
      <c r="BT19" s="604"/>
      <c r="BU19" s="604"/>
      <c r="BV19" s="604"/>
      <c r="BW19" s="604"/>
      <c r="BX19" s="604"/>
      <c r="BY19" s="604"/>
      <c r="BZ19" s="604"/>
      <c r="CA19" s="604"/>
      <c r="CB19" s="604"/>
      <c r="CC19" s="604"/>
      <c r="CD19" s="604"/>
      <c r="CE19" s="604"/>
      <c r="CF19" s="604"/>
      <c r="CG19" s="604"/>
      <c r="CH19" s="604"/>
      <c r="CI19" s="604"/>
      <c r="CJ19" s="604"/>
      <c r="CK19" s="604"/>
      <c r="CL19" s="604"/>
      <c r="CM19" s="604"/>
      <c r="CN19" s="604"/>
      <c r="CO19" s="604"/>
      <c r="CP19" s="604"/>
      <c r="CQ19" s="604"/>
      <c r="CR19" s="604"/>
      <c r="CS19" s="604"/>
      <c r="CT19" s="604"/>
      <c r="CU19" s="604"/>
      <c r="CV19" s="604"/>
      <c r="CW19" s="604"/>
      <c r="CX19" s="604"/>
      <c r="CY19" s="604"/>
      <c r="CZ19" s="604"/>
      <c r="DA19" s="604"/>
      <c r="DB19" s="60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612" t="s">
        <v>5</v>
      </c>
      <c r="AP20" s="612"/>
      <c r="AQ20" s="612"/>
      <c r="AR20" s="612"/>
      <c r="AS20" s="612"/>
      <c r="AT20" s="612"/>
      <c r="AU20" s="612"/>
      <c r="AV20" s="612"/>
      <c r="AW20" s="612"/>
      <c r="AX20" s="612"/>
      <c r="AY20" s="612"/>
      <c r="AZ20" s="612"/>
      <c r="BA20" s="612"/>
      <c r="BB20" s="612"/>
      <c r="BC20" s="612"/>
      <c r="BD20" s="612"/>
      <c r="BE20" s="612"/>
      <c r="BF20" s="612"/>
      <c r="BG20" s="612"/>
      <c r="BH20" s="612"/>
      <c r="BI20" s="612"/>
      <c r="BJ20" s="612"/>
      <c r="BK20" s="612"/>
      <c r="BL20" s="612"/>
      <c r="BM20" s="612"/>
      <c r="BN20" s="612"/>
      <c r="BO20" s="612"/>
      <c r="BP20" s="612"/>
      <c r="BQ20" s="612"/>
      <c r="BR20" s="612"/>
      <c r="BS20" s="612"/>
      <c r="BT20" s="612"/>
      <c r="BU20" s="612"/>
      <c r="BV20" s="612"/>
      <c r="BW20" s="612"/>
      <c r="BX20" s="612"/>
      <c r="BY20" s="612"/>
      <c r="BZ20" s="612"/>
      <c r="CA20" s="612"/>
      <c r="CB20" s="612"/>
      <c r="CC20" s="612"/>
      <c r="CD20" s="612"/>
      <c r="CE20" s="612"/>
      <c r="CF20" s="612"/>
      <c r="CG20" s="612"/>
      <c r="CH20" s="612"/>
      <c r="CI20" s="612"/>
      <c r="CJ20" s="612"/>
      <c r="CK20" s="612"/>
      <c r="CL20" s="612"/>
      <c r="CM20" s="612"/>
      <c r="CN20" s="612"/>
      <c r="CO20" s="612"/>
      <c r="CP20" s="612"/>
      <c r="CQ20" s="612"/>
      <c r="CR20" s="612"/>
      <c r="CS20" s="612"/>
      <c r="CT20" s="612"/>
      <c r="CU20" s="612"/>
      <c r="CV20" s="612"/>
      <c r="CW20" s="612"/>
      <c r="CX20" s="612"/>
      <c r="CY20" s="612"/>
      <c r="CZ20" s="612"/>
      <c r="DA20" s="612"/>
      <c r="DB20" s="612"/>
    </row>
    <row r="21" spans="1:112" ht="15" customHeight="1" x14ac:dyDescent="0.25">
      <c r="A21" s="601" t="str">
        <f>ПОДПИСИ!C12</f>
        <v>Курбатов А.В.</v>
      </c>
      <c r="B21" s="601"/>
      <c r="C21" s="601"/>
      <c r="D21" s="601"/>
      <c r="E21" s="601"/>
      <c r="F21" s="601"/>
      <c r="G21" s="601"/>
      <c r="H21" s="601"/>
      <c r="I21" s="601"/>
      <c r="J21" s="601"/>
      <c r="K21" s="601"/>
      <c r="L21" s="601"/>
      <c r="M21" s="601"/>
      <c r="N21" s="601"/>
      <c r="O21" s="601"/>
      <c r="P21" s="601"/>
      <c r="Q21" s="601"/>
      <c r="R21" s="601"/>
      <c r="S21" s="601"/>
      <c r="T21" s="601"/>
      <c r="U21" s="601"/>
      <c r="V21" s="601"/>
      <c r="W21" s="601"/>
      <c r="X21" s="601"/>
      <c r="Y21" s="601"/>
      <c r="Z21" s="601"/>
      <c r="AA21" s="601"/>
      <c r="AB21" s="601"/>
      <c r="AC21" s="601"/>
      <c r="AD21" s="601"/>
      <c r="AE21" s="601"/>
      <c r="AF21" s="601"/>
      <c r="AG21" s="601"/>
      <c r="AH21" s="601"/>
      <c r="AI21" s="601"/>
      <c r="AJ21" s="601"/>
      <c r="AK21" s="601"/>
      <c r="AL21" s="601"/>
      <c r="AM21" s="601"/>
      <c r="AN21" s="601"/>
      <c r="AO21" s="601"/>
      <c r="AP21" s="601"/>
      <c r="AQ21" s="601"/>
      <c r="AR21" s="601"/>
      <c r="AS21" s="601"/>
      <c r="AT21" s="601"/>
      <c r="AU21" s="601"/>
      <c r="AV21" s="601"/>
      <c r="AW21" s="601"/>
      <c r="AX21" s="601"/>
      <c r="AY21" s="601"/>
      <c r="AZ21" s="601"/>
      <c r="BA21" s="601"/>
      <c r="BB21" s="601"/>
      <c r="BC21" s="601"/>
      <c r="BD21" s="601"/>
      <c r="BE21" s="601"/>
      <c r="BF21" s="601"/>
      <c r="BG21" s="601"/>
      <c r="BH21" s="601"/>
      <c r="BI21" s="601"/>
      <c r="BJ21" s="601"/>
      <c r="BK21" s="601"/>
      <c r="BL21" s="601"/>
      <c r="BM21" s="601"/>
      <c r="BN21" s="601"/>
      <c r="BO21" s="601"/>
      <c r="BP21" s="601"/>
      <c r="BQ21" s="601"/>
      <c r="BR21" s="601"/>
      <c r="BS21" s="601"/>
      <c r="BT21" s="601"/>
      <c r="BU21" s="601"/>
      <c r="BV21" s="601"/>
      <c r="BW21" s="601"/>
      <c r="BX21" s="601"/>
      <c r="BY21" s="601"/>
      <c r="BZ21" s="601"/>
      <c r="CA21" s="601"/>
      <c r="CB21" s="601"/>
      <c r="CC21" s="601"/>
      <c r="CD21" s="601"/>
      <c r="CE21" s="601"/>
      <c r="CF21" s="601"/>
      <c r="CG21" s="601"/>
      <c r="CH21" s="601"/>
      <c r="CI21" s="601"/>
      <c r="CJ21" s="601"/>
      <c r="CK21" s="601"/>
      <c r="CL21" s="601"/>
      <c r="CM21" s="601"/>
      <c r="CN21" s="601"/>
      <c r="CO21" s="601"/>
      <c r="CP21" s="601"/>
      <c r="CQ21" s="601"/>
      <c r="CR21" s="601"/>
      <c r="CS21" s="601"/>
      <c r="CT21" s="601"/>
      <c r="CU21" s="601"/>
      <c r="CV21" s="601"/>
      <c r="CW21" s="601"/>
      <c r="CX21" s="601"/>
      <c r="CY21" s="601"/>
      <c r="CZ21" s="601"/>
      <c r="DA21" s="601"/>
      <c r="DB21" s="601"/>
      <c r="DH21" s="141"/>
    </row>
    <row r="22" spans="1:112" x14ac:dyDescent="0.3">
      <c r="A22" s="19" t="s">
        <v>845</v>
      </c>
      <c r="DD22" s="19" t="s">
        <v>846</v>
      </c>
    </row>
    <row r="23" spans="1:112" ht="29.25" customHeight="1" x14ac:dyDescent="0.3">
      <c r="A23" s="707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14 шт из стали марки полоса ст.40х4 мм, уголок ст.63х63х5 L=3 м, круг d10мм</v>
      </c>
      <c r="B23" s="707"/>
      <c r="C23" s="707"/>
      <c r="D23" s="707"/>
      <c r="E23" s="707"/>
      <c r="F23" s="707"/>
      <c r="G23" s="707"/>
      <c r="H23" s="707"/>
      <c r="I23" s="707"/>
      <c r="J23" s="707"/>
      <c r="K23" s="707"/>
      <c r="L23" s="707"/>
      <c r="M23" s="707"/>
      <c r="N23" s="707"/>
      <c r="O23" s="707"/>
      <c r="P23" s="707"/>
      <c r="Q23" s="707"/>
      <c r="R23" s="707"/>
      <c r="S23" s="707"/>
      <c r="T23" s="707"/>
      <c r="U23" s="707"/>
      <c r="V23" s="707"/>
      <c r="W23" s="707"/>
      <c r="X23" s="707"/>
      <c r="Y23" s="707"/>
      <c r="Z23" s="707"/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  <c r="BX23" s="707"/>
      <c r="BY23" s="707"/>
      <c r="BZ23" s="707"/>
      <c r="CA23" s="707"/>
      <c r="CB23" s="707"/>
      <c r="CC23" s="707"/>
      <c r="CD23" s="707"/>
      <c r="CE23" s="707"/>
      <c r="CF23" s="707"/>
      <c r="CG23" s="707"/>
      <c r="CH23" s="707"/>
      <c r="CI23" s="707"/>
      <c r="CJ23" s="707"/>
      <c r="CK23" s="707"/>
      <c r="CL23" s="707"/>
      <c r="CM23" s="707"/>
      <c r="CN23" s="707"/>
      <c r="CO23" s="707"/>
      <c r="CP23" s="707"/>
      <c r="CQ23" s="707"/>
      <c r="CR23" s="707"/>
      <c r="CS23" s="707"/>
      <c r="CT23" s="707"/>
      <c r="CU23" s="707"/>
      <c r="CV23" s="707"/>
      <c r="CW23" s="707"/>
      <c r="CX23" s="707"/>
      <c r="CY23" s="707"/>
      <c r="CZ23" s="707"/>
      <c r="DA23" s="707"/>
      <c r="DB23" s="707"/>
      <c r="DD23" s="370">
        <v>14</v>
      </c>
    </row>
    <row r="24" spans="1:112" ht="13.5" customHeight="1" x14ac:dyDescent="0.3">
      <c r="A24" s="619" t="s">
        <v>847</v>
      </c>
      <c r="B24" s="619"/>
      <c r="C24" s="619"/>
      <c r="D24" s="619"/>
      <c r="E24" s="619"/>
      <c r="F24" s="619"/>
      <c r="G24" s="619"/>
      <c r="H24" s="619"/>
      <c r="I24" s="619"/>
      <c r="J24" s="619"/>
      <c r="K24" s="619"/>
      <c r="L24" s="619"/>
      <c r="M24" s="619"/>
      <c r="N24" s="619"/>
      <c r="O24" s="619"/>
      <c r="P24" s="619"/>
      <c r="Q24" s="619"/>
      <c r="R24" s="619"/>
      <c r="S24" s="619"/>
      <c r="T24" s="619"/>
      <c r="U24" s="619"/>
      <c r="V24" s="619"/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619"/>
      <c r="AL24" s="619"/>
      <c r="AM24" s="619"/>
      <c r="AN24" s="619"/>
      <c r="AO24" s="619"/>
      <c r="AP24" s="619"/>
      <c r="AQ24" s="619"/>
      <c r="AR24" s="619"/>
      <c r="AS24" s="619"/>
      <c r="AT24" s="619"/>
      <c r="AU24" s="619"/>
      <c r="AV24" s="619"/>
      <c r="AW24" s="619"/>
      <c r="AX24" s="619"/>
      <c r="AY24" s="619"/>
      <c r="AZ24" s="619"/>
      <c r="BA24" s="619"/>
      <c r="BB24" s="619"/>
      <c r="BC24" s="619"/>
      <c r="BD24" s="619"/>
      <c r="BE24" s="619"/>
      <c r="BF24" s="619"/>
      <c r="BG24" s="619"/>
      <c r="BH24" s="619"/>
      <c r="BI24" s="619"/>
      <c r="BJ24" s="619"/>
      <c r="BK24" s="619"/>
      <c r="BL24" s="619"/>
      <c r="BM24" s="619"/>
      <c r="BN24" s="619"/>
      <c r="BO24" s="619"/>
      <c r="BP24" s="619"/>
      <c r="BQ24" s="619"/>
      <c r="BR24" s="619"/>
      <c r="BS24" s="619"/>
      <c r="BT24" s="619"/>
      <c r="BU24" s="619"/>
      <c r="BV24" s="619"/>
      <c r="BW24" s="619"/>
      <c r="BX24" s="619"/>
      <c r="BY24" s="619"/>
      <c r="BZ24" s="619"/>
      <c r="CA24" s="619"/>
      <c r="CB24" s="619"/>
      <c r="CC24" s="619"/>
      <c r="CD24" s="619"/>
      <c r="CE24" s="619"/>
      <c r="CF24" s="619"/>
      <c r="CG24" s="619"/>
      <c r="CH24" s="619"/>
      <c r="CI24" s="619"/>
      <c r="CJ24" s="619"/>
      <c r="CK24" s="619"/>
      <c r="CL24" s="619"/>
      <c r="CM24" s="619"/>
      <c r="CN24" s="619"/>
      <c r="CO24" s="619"/>
      <c r="CP24" s="619"/>
      <c r="CQ24" s="619"/>
      <c r="CR24" s="619"/>
      <c r="CS24" s="619"/>
      <c r="CT24" s="619"/>
      <c r="CU24" s="619"/>
      <c r="CV24" s="619"/>
      <c r="CW24" s="619"/>
      <c r="CX24" s="619"/>
      <c r="CY24" s="619"/>
      <c r="CZ24" s="619"/>
      <c r="DA24" s="619"/>
      <c r="DB24" s="619"/>
    </row>
    <row r="25" spans="1:112" x14ac:dyDescent="0.3">
      <c r="A25" s="19" t="s">
        <v>848</v>
      </c>
      <c r="DD25" s="19" t="s">
        <v>849</v>
      </c>
    </row>
    <row r="26" spans="1:112" x14ac:dyDescent="0.3">
      <c r="A26" s="19" t="s">
        <v>850</v>
      </c>
    </row>
    <row r="27" spans="1:112" x14ac:dyDescent="0.3">
      <c r="A27" s="19" t="s">
        <v>851</v>
      </c>
    </row>
    <row r="28" spans="1:112" x14ac:dyDescent="0.3">
      <c r="A28" s="19" t="s">
        <v>852</v>
      </c>
    </row>
    <row r="29" spans="1:112" x14ac:dyDescent="0.3">
      <c r="A29" s="19" t="s">
        <v>853</v>
      </c>
    </row>
    <row r="30" spans="1:112" ht="29.25" customHeight="1" x14ac:dyDescent="0.3">
      <c r="A30" s="676" t="s">
        <v>854</v>
      </c>
      <c r="B30" s="676"/>
      <c r="C30" s="676"/>
      <c r="D30" s="676"/>
      <c r="E30" s="676"/>
      <c r="F30" s="676"/>
      <c r="G30" s="676"/>
      <c r="H30" s="676"/>
      <c r="I30" s="676"/>
      <c r="J30" s="676"/>
      <c r="K30" s="676"/>
      <c r="L30" s="676"/>
      <c r="M30" s="676"/>
      <c r="N30" s="676"/>
      <c r="O30" s="676"/>
      <c r="P30" s="676"/>
      <c r="Q30" s="676"/>
      <c r="R30" s="676"/>
      <c r="S30" s="676"/>
      <c r="T30" s="676"/>
      <c r="U30" s="676"/>
      <c r="V30" s="676"/>
      <c r="W30" s="676"/>
      <c r="X30" s="676"/>
      <c r="Y30" s="676"/>
      <c r="Z30" s="676"/>
      <c r="AA30" s="676"/>
      <c r="AB30" s="676"/>
      <c r="AC30" s="676"/>
      <c r="AD30" s="676"/>
      <c r="AE30" s="676"/>
      <c r="AF30" s="676"/>
      <c r="AG30" s="676"/>
      <c r="AH30" s="676"/>
      <c r="AI30" s="676"/>
      <c r="AJ30" s="676"/>
      <c r="AK30" s="676"/>
      <c r="AL30" s="676"/>
      <c r="AM30" s="676"/>
      <c r="AN30" s="676"/>
      <c r="AO30" s="676"/>
      <c r="AP30" s="676"/>
      <c r="AQ30" s="676"/>
      <c r="AR30" s="676"/>
      <c r="AS30" s="676"/>
      <c r="AT30" s="676"/>
      <c r="AU30" s="676"/>
      <c r="AV30" s="676"/>
      <c r="AW30" s="676"/>
      <c r="AX30" s="676"/>
      <c r="AY30" s="676"/>
      <c r="AZ30" s="676"/>
      <c r="BA30" s="676"/>
      <c r="BB30" s="676"/>
      <c r="BC30" s="676"/>
      <c r="BD30" s="676"/>
      <c r="BE30" s="676"/>
      <c r="BF30" s="676"/>
      <c r="BG30" s="676"/>
      <c r="BH30" s="676"/>
      <c r="BI30" s="676"/>
      <c r="BJ30" s="676"/>
      <c r="BK30" s="676"/>
      <c r="BL30" s="676"/>
      <c r="BM30" s="676"/>
      <c r="BN30" s="676"/>
      <c r="BO30" s="676"/>
      <c r="BP30" s="676"/>
      <c r="BQ30" s="676"/>
      <c r="BR30" s="676"/>
      <c r="BS30" s="676"/>
      <c r="BT30" s="676"/>
      <c r="BU30" s="676"/>
      <c r="BV30" s="676"/>
      <c r="BW30" s="676"/>
      <c r="BX30" s="676"/>
      <c r="BY30" s="676"/>
      <c r="BZ30" s="676"/>
      <c r="CA30" s="676"/>
      <c r="CB30" s="676"/>
      <c r="CC30" s="676"/>
      <c r="CD30" s="676"/>
      <c r="CE30" s="676"/>
      <c r="CF30" s="676"/>
      <c r="CG30" s="676"/>
      <c r="CH30" s="676"/>
      <c r="CI30" s="676"/>
      <c r="CJ30" s="676"/>
      <c r="CK30" s="676"/>
      <c r="CL30" s="676"/>
      <c r="CM30" s="676"/>
      <c r="CN30" s="676"/>
      <c r="CO30" s="676"/>
      <c r="CP30" s="676"/>
      <c r="CQ30" s="676"/>
      <c r="CR30" s="676"/>
      <c r="CS30" s="676"/>
      <c r="CT30" s="676"/>
      <c r="CU30" s="676"/>
      <c r="CV30" s="676"/>
      <c r="CW30" s="676"/>
      <c r="CX30" s="676"/>
      <c r="CY30" s="676"/>
      <c r="CZ30" s="676"/>
      <c r="DA30" s="676"/>
      <c r="DB30" s="676"/>
    </row>
    <row r="31" spans="1:112" ht="9" customHeight="1" x14ac:dyDescent="0.3"/>
    <row r="32" spans="1:112" ht="25.2" customHeight="1" x14ac:dyDescent="0.25">
      <c r="A32" s="30" t="s">
        <v>855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608" t="s">
        <v>723</v>
      </c>
      <c r="B33" s="609"/>
      <c r="C33" s="609"/>
      <c r="D33" s="609"/>
      <c r="E33" s="609"/>
      <c r="F33" s="609"/>
      <c r="G33" s="609"/>
      <c r="H33" s="609"/>
      <c r="I33" s="609"/>
      <c r="J33" s="609"/>
      <c r="K33" s="609"/>
      <c r="L33" s="609"/>
      <c r="M33" s="609"/>
      <c r="N33" s="609"/>
      <c r="O33" s="609"/>
      <c r="P33" s="609"/>
      <c r="Q33" s="609"/>
      <c r="R33" s="609"/>
      <c r="S33" s="609"/>
      <c r="T33" s="609"/>
      <c r="U33" s="609"/>
      <c r="V33" s="609"/>
      <c r="W33" s="609"/>
      <c r="X33" s="609"/>
      <c r="Y33" s="609"/>
      <c r="Z33" s="609"/>
      <c r="AA33" s="609"/>
      <c r="AB33" s="609"/>
      <c r="AC33" s="609"/>
      <c r="AD33" s="609"/>
      <c r="AE33" s="609"/>
      <c r="AF33" s="609"/>
      <c r="AG33" s="609"/>
      <c r="AH33" s="609"/>
      <c r="AI33" s="609"/>
      <c r="AJ33" s="609"/>
      <c r="AK33" s="609"/>
      <c r="AL33" s="609"/>
      <c r="AM33" s="60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602"/>
      <c r="BJ33" s="602"/>
      <c r="BK33" s="602"/>
      <c r="BL33" s="602"/>
      <c r="BM33" s="602"/>
      <c r="BN33" s="602"/>
      <c r="BO33" s="602"/>
      <c r="BP33" s="602"/>
      <c r="BQ33" s="602"/>
      <c r="BR33" s="602"/>
      <c r="BS33" s="602"/>
      <c r="BT33" s="602"/>
      <c r="BU33" s="602"/>
      <c r="BV33" s="602"/>
      <c r="BW33" s="602"/>
      <c r="BX33" s="602"/>
      <c r="BY33" s="602"/>
      <c r="BZ33" s="602"/>
      <c r="CA33" s="602"/>
      <c r="CB33" s="602"/>
      <c r="CC33" s="602"/>
      <c r="CD33" s="602"/>
      <c r="CE33" s="602"/>
      <c r="CF33" s="602"/>
      <c r="CG33" s="23"/>
      <c r="CH33" s="23"/>
      <c r="CI33" s="23"/>
      <c r="CJ33" s="598" t="str">
        <f>ПОДПИСИ!E5</f>
        <v>В.М. Проценко</v>
      </c>
      <c r="CK33" s="598"/>
      <c r="CL33" s="598"/>
      <c r="CM33" s="598"/>
      <c r="CN33" s="598"/>
      <c r="CO33" s="598"/>
      <c r="CP33" s="598"/>
      <c r="CQ33" s="598"/>
      <c r="CR33" s="598"/>
      <c r="CS33" s="598"/>
      <c r="CT33" s="598"/>
      <c r="CU33" s="598"/>
      <c r="CV33" s="598"/>
      <c r="CW33" s="598"/>
      <c r="CX33" s="598"/>
      <c r="CY33" s="598"/>
      <c r="CZ33" s="598"/>
      <c r="DA33" s="598"/>
      <c r="DB33" s="598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578" t="s">
        <v>11</v>
      </c>
      <c r="BJ34" s="578"/>
      <c r="BK34" s="578"/>
      <c r="BL34" s="578"/>
      <c r="BM34" s="578"/>
      <c r="BN34" s="578"/>
      <c r="BO34" s="578"/>
      <c r="BP34" s="578"/>
      <c r="BQ34" s="578"/>
      <c r="BR34" s="578"/>
      <c r="BS34" s="578"/>
      <c r="BT34" s="578"/>
      <c r="BU34" s="578"/>
      <c r="BV34" s="578"/>
      <c r="BW34" s="578"/>
      <c r="BX34" s="578"/>
      <c r="BY34" s="578"/>
      <c r="BZ34" s="578"/>
      <c r="CA34" s="578"/>
      <c r="CB34" s="578"/>
      <c r="CC34" s="578"/>
      <c r="CD34" s="578"/>
      <c r="CE34" s="578"/>
      <c r="CF34" s="578"/>
      <c r="CG34" s="21"/>
      <c r="CH34" s="21"/>
      <c r="CI34" s="21"/>
      <c r="CJ34" s="706" t="s">
        <v>50</v>
      </c>
      <c r="CK34" s="706"/>
      <c r="CL34" s="706"/>
      <c r="CM34" s="706"/>
      <c r="CN34" s="706"/>
      <c r="CO34" s="706"/>
      <c r="CP34" s="706"/>
      <c r="CQ34" s="706"/>
      <c r="CR34" s="706"/>
      <c r="CS34" s="706"/>
      <c r="CT34" s="706"/>
      <c r="CU34" s="706"/>
      <c r="CV34" s="706"/>
      <c r="CW34" s="706"/>
      <c r="CX34" s="706"/>
      <c r="CY34" s="706"/>
      <c r="CZ34" s="706"/>
      <c r="DA34" s="706"/>
      <c r="DB34" s="706"/>
      <c r="DH34" s="148"/>
    </row>
    <row r="35" spans="1:112" customFormat="1" ht="33" customHeight="1" x14ac:dyDescent="0.3">
      <c r="A35" s="608" t="s">
        <v>717</v>
      </c>
      <c r="B35" s="609"/>
      <c r="C35" s="609"/>
      <c r="D35" s="609"/>
      <c r="E35" s="609"/>
      <c r="F35" s="609"/>
      <c r="G35" s="609"/>
      <c r="H35" s="609"/>
      <c r="I35" s="609"/>
      <c r="J35" s="609"/>
      <c r="K35" s="609"/>
      <c r="L35" s="609"/>
      <c r="M35" s="609"/>
      <c r="N35" s="609"/>
      <c r="O35" s="609"/>
      <c r="P35" s="609"/>
      <c r="Q35" s="609"/>
      <c r="R35" s="609"/>
      <c r="S35" s="609"/>
      <c r="T35" s="609"/>
      <c r="U35" s="609"/>
      <c r="V35" s="609"/>
      <c r="W35" s="609"/>
      <c r="X35" s="609"/>
      <c r="Y35" s="609"/>
      <c r="Z35" s="609"/>
      <c r="AA35" s="609"/>
      <c r="AB35" s="609"/>
      <c r="AC35" s="609"/>
      <c r="AD35" s="609"/>
      <c r="AE35" s="609"/>
      <c r="AF35" s="609"/>
      <c r="AG35" s="609"/>
      <c r="AH35" s="609"/>
      <c r="AI35" s="609"/>
      <c r="AJ35" s="609"/>
      <c r="AK35" s="609"/>
      <c r="AL35" s="609"/>
      <c r="AM35" s="60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602"/>
      <c r="BJ35" s="602"/>
      <c r="BK35" s="602"/>
      <c r="BL35" s="602"/>
      <c r="BM35" s="602"/>
      <c r="BN35" s="602"/>
      <c r="BO35" s="602"/>
      <c r="BP35" s="602"/>
      <c r="BQ35" s="602"/>
      <c r="BR35" s="602"/>
      <c r="BS35" s="602"/>
      <c r="BT35" s="602"/>
      <c r="BU35" s="602"/>
      <c r="BV35" s="602"/>
      <c r="BW35" s="602"/>
      <c r="BX35" s="602"/>
      <c r="BY35" s="602"/>
      <c r="BZ35" s="602"/>
      <c r="CA35" s="602"/>
      <c r="CB35" s="602"/>
      <c r="CC35" s="602"/>
      <c r="CD35" s="602"/>
      <c r="CE35" s="602"/>
      <c r="CF35" s="602"/>
      <c r="CG35" s="19"/>
      <c r="CH35" s="19"/>
      <c r="CI35" s="19"/>
      <c r="CJ35" s="598" t="str">
        <f>ПОДПИСИ!E12</f>
        <v>А.В. Курбатов</v>
      </c>
      <c r="CK35" s="598"/>
      <c r="CL35" s="598"/>
      <c r="CM35" s="598"/>
      <c r="CN35" s="598"/>
      <c r="CO35" s="598"/>
      <c r="CP35" s="598"/>
      <c r="CQ35" s="598"/>
      <c r="CR35" s="598"/>
      <c r="CS35" s="598"/>
      <c r="CT35" s="598"/>
      <c r="CU35" s="598"/>
      <c r="CV35" s="598"/>
      <c r="CW35" s="598"/>
      <c r="CX35" s="598"/>
      <c r="CY35" s="598"/>
      <c r="CZ35" s="598"/>
      <c r="DA35" s="598"/>
      <c r="DB35" s="598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578" t="s">
        <v>11</v>
      </c>
      <c r="BJ36" s="578"/>
      <c r="BK36" s="578"/>
      <c r="BL36" s="578"/>
      <c r="BM36" s="578"/>
      <c r="BN36" s="578"/>
      <c r="BO36" s="578"/>
      <c r="BP36" s="578"/>
      <c r="BQ36" s="578"/>
      <c r="BR36" s="578"/>
      <c r="BS36" s="578"/>
      <c r="BT36" s="578"/>
      <c r="BU36" s="578"/>
      <c r="BV36" s="578"/>
      <c r="BW36" s="578"/>
      <c r="BX36" s="578"/>
      <c r="BY36" s="578"/>
      <c r="BZ36" s="578"/>
      <c r="CA36" s="578"/>
      <c r="CB36" s="578"/>
      <c r="CC36" s="578"/>
      <c r="CD36" s="578"/>
      <c r="CE36" s="578"/>
      <c r="CF36" s="578"/>
      <c r="CG36" s="21"/>
      <c r="CH36" s="21"/>
      <c r="CI36" s="21"/>
      <c r="CJ36" s="706" t="s">
        <v>50</v>
      </c>
      <c r="CK36" s="706"/>
      <c r="CL36" s="706"/>
      <c r="CM36" s="706"/>
      <c r="CN36" s="706"/>
      <c r="CO36" s="706"/>
      <c r="CP36" s="706"/>
      <c r="CQ36" s="706"/>
      <c r="CR36" s="706"/>
      <c r="CS36" s="706"/>
      <c r="CT36" s="706"/>
      <c r="CU36" s="706"/>
      <c r="CV36" s="706"/>
      <c r="CW36" s="706"/>
      <c r="CX36" s="706"/>
      <c r="CY36" s="706"/>
      <c r="CZ36" s="706"/>
      <c r="DA36" s="706"/>
      <c r="DB36" s="706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59" priority="3" operator="equal">
      <formula>0</formula>
    </cfRule>
  </conditionalFormatting>
  <conditionalFormatting sqref="BH10:DB10">
    <cfRule type="cellIs" dxfId="58" priority="2" operator="equal">
      <formula>0</formula>
    </cfRule>
  </conditionalFormatting>
  <conditionalFormatting sqref="DH2:DH6">
    <cfRule type="cellIs" dxfId="5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Normal="85" zoomScaleSheetLayoutView="100" workbookViewId="0">
      <pane ySplit="2" topLeftCell="A15" activePane="bottomLeft" state="frozen"/>
      <selection activeCell="BR9" sqref="BR9"/>
      <selection pane="bottomLeft" activeCell="K30" sqref="K3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613"/>
      <c r="B1" s="613"/>
      <c r="C1" s="613"/>
      <c r="D1" s="613"/>
      <c r="G1" s="598" t="str">
        <f>ФОРМА!G2</f>
        <v>Санкт-Петербург</v>
      </c>
      <c r="H1" s="598"/>
      <c r="I1" s="59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612"/>
      <c r="B2" s="612"/>
      <c r="C2" s="612"/>
      <c r="D2" s="612"/>
      <c r="E2" s="21"/>
      <c r="F2" s="21"/>
      <c r="G2" s="612" t="s">
        <v>0</v>
      </c>
      <c r="H2" s="612"/>
      <c r="I2" s="612"/>
      <c r="J2"/>
      <c r="K2"/>
      <c r="L2"/>
      <c r="M2"/>
      <c r="O2" s="146"/>
      <c r="P2" s="21"/>
      <c r="Q2" s="21"/>
    </row>
    <row r="3" spans="1:17" outlineLevel="1" x14ac:dyDescent="0.25">
      <c r="A3" s="598" t="str">
        <f>ФОРМА!B4</f>
        <v>ООО «Электромонтаж-110»</v>
      </c>
      <c r="B3" s="598"/>
      <c r="C3" s="598"/>
      <c r="D3" s="598"/>
      <c r="G3" s="614" t="str">
        <f>ФОРМА!B2</f>
        <v>ПАО "Россети Ленэнерго"</v>
      </c>
      <c r="H3" s="614"/>
      <c r="I3" s="61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578" t="s">
        <v>44</v>
      </c>
      <c r="B4" s="578"/>
      <c r="C4" s="578"/>
      <c r="D4" s="578"/>
      <c r="E4" s="21"/>
      <c r="F4" s="21"/>
      <c r="G4" s="612" t="s">
        <v>2</v>
      </c>
      <c r="H4" s="612"/>
      <c r="I4" s="612"/>
      <c r="O4" s="146"/>
      <c r="P4" s="21"/>
      <c r="Q4" s="21"/>
    </row>
    <row r="5" spans="1:17" ht="151.80000000000001" outlineLevel="1" x14ac:dyDescent="0.25">
      <c r="A5" s="615"/>
      <c r="B5" s="615"/>
      <c r="C5" s="615"/>
      <c r="D5" s="615"/>
      <c r="E5" s="21"/>
      <c r="F5" s="21"/>
      <c r="G5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H5" s="614"/>
      <c r="I5" s="614"/>
      <c r="O5" s="155" t="str">
        <f>G5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P5" s="105"/>
      <c r="Q5" s="105"/>
    </row>
    <row r="6" spans="1:17" ht="12.75" customHeight="1" outlineLevel="1" x14ac:dyDescent="0.25">
      <c r="A6" s="612" t="s">
        <v>45</v>
      </c>
      <c r="B6" s="612"/>
      <c r="C6" s="612"/>
      <c r="D6" s="612"/>
      <c r="E6" s="21"/>
      <c r="F6" s="21"/>
      <c r="G6" s="612" t="s">
        <v>38</v>
      </c>
      <c r="H6" s="612"/>
      <c r="I6" s="612"/>
      <c r="O6" s="146"/>
      <c r="P6" s="21"/>
      <c r="Q6" s="21"/>
    </row>
    <row r="7" spans="1:17" outlineLevel="1" x14ac:dyDescent="0.25">
      <c r="A7" s="598"/>
      <c r="B7" s="598"/>
      <c r="C7" s="598"/>
      <c r="D7" s="598"/>
      <c r="G7" s="577">
        <f>ФОРМА!B13</f>
        <v>45576</v>
      </c>
      <c r="H7" s="598"/>
      <c r="I7" s="598"/>
      <c r="J7" s="51"/>
      <c r="O7" s="170"/>
      <c r="P7" s="23"/>
      <c r="Q7" s="23"/>
    </row>
    <row r="8" spans="1:17" ht="10.5" customHeight="1" outlineLevel="1" x14ac:dyDescent="0.25">
      <c r="A8" s="578" t="s">
        <v>1</v>
      </c>
      <c r="B8" s="578"/>
      <c r="C8" s="578"/>
      <c r="D8" s="578"/>
      <c r="E8" s="21"/>
      <c r="F8" s="21"/>
      <c r="G8" s="712"/>
      <c r="H8" s="712"/>
      <c r="I8" s="7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713"/>
      <c r="H9" s="713"/>
      <c r="I9" s="713"/>
      <c r="O9" s="146"/>
      <c r="P9" s="21"/>
      <c r="Q9" s="21"/>
    </row>
    <row r="10" spans="1:17" ht="26.25" customHeight="1" x14ac:dyDescent="0.25">
      <c r="A10" s="633" t="s">
        <v>856</v>
      </c>
      <c r="B10" s="634"/>
      <c r="C10" s="634"/>
      <c r="D10" s="634"/>
      <c r="E10" s="634"/>
      <c r="F10" s="634"/>
      <c r="G10" s="634"/>
      <c r="H10" s="634"/>
      <c r="I10" s="634"/>
    </row>
    <row r="11" spans="1:17" x14ac:dyDescent="0.25">
      <c r="A11" s="633" t="s">
        <v>1286</v>
      </c>
      <c r="B11" s="633"/>
      <c r="C11" s="633"/>
      <c r="D11" s="633"/>
      <c r="E11" s="633"/>
      <c r="F11" s="633"/>
      <c r="G11" s="633"/>
      <c r="H11" s="633"/>
      <c r="I11" s="633"/>
    </row>
    <row r="12" spans="1:17" ht="15" customHeight="1" x14ac:dyDescent="0.25">
      <c r="A12" s="609" t="s">
        <v>4</v>
      </c>
      <c r="B12" s="609"/>
      <c r="C12" s="609"/>
      <c r="D12" s="609"/>
      <c r="E12" s="609"/>
      <c r="F12" s="609"/>
      <c r="G12" s="609"/>
      <c r="H12" s="609"/>
      <c r="I12" s="609"/>
    </row>
    <row r="13" spans="1:17" ht="30" customHeight="1" x14ac:dyDescent="0.25">
      <c r="A13" s="30" t="s">
        <v>120</v>
      </c>
      <c r="B13" s="30"/>
      <c r="C13" s="30"/>
      <c r="D13" s="604" t="str">
        <f>ПОДПИСИ!B5</f>
        <v>Старший мастер Всеволожского РЭС филиала ПАО "Россети Ленэнерго" "СЭС" по ТП</v>
      </c>
      <c r="E13" s="604"/>
      <c r="F13" s="604"/>
      <c r="G13" s="604"/>
      <c r="H13" s="604"/>
      <c r="I13" s="604"/>
    </row>
    <row r="14" spans="1:17" ht="11.25" customHeight="1" x14ac:dyDescent="0.25">
      <c r="A14" s="711"/>
      <c r="B14" s="711"/>
      <c r="C14" s="711"/>
      <c r="D14" s="711"/>
      <c r="E14" s="711"/>
      <c r="F14" s="612" t="s">
        <v>5</v>
      </c>
      <c r="G14" s="612"/>
      <c r="H14" s="612"/>
      <c r="I14" s="612"/>
    </row>
    <row r="15" spans="1:17" ht="15" customHeight="1" x14ac:dyDescent="0.25">
      <c r="A15" s="601" t="str">
        <f>ПОДПИСИ!C5</f>
        <v>Проценко В.М.</v>
      </c>
      <c r="B15" s="601"/>
      <c r="C15" s="601"/>
      <c r="D15" s="601"/>
      <c r="E15" s="601"/>
      <c r="F15" s="601"/>
      <c r="G15" s="601"/>
      <c r="H15" s="601"/>
      <c r="I15" s="60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608" t="s">
        <v>718</v>
      </c>
      <c r="B17" s="608"/>
      <c r="C17" s="608"/>
      <c r="D17" s="608"/>
      <c r="E17" s="608"/>
      <c r="F17" s="604" t="str">
        <f>ПОДПИСИ!B12</f>
        <v>Начальник участка ООО «Электромонтаж-110»</v>
      </c>
      <c r="G17" s="604"/>
      <c r="H17" s="604"/>
      <c r="I17" s="604"/>
    </row>
    <row r="18" spans="1:17" ht="9.75" customHeight="1" x14ac:dyDescent="0.25">
      <c r="A18" s="612"/>
      <c r="B18" s="612"/>
      <c r="C18" s="612"/>
      <c r="D18" s="612" t="s">
        <v>5</v>
      </c>
      <c r="E18" s="612"/>
      <c r="F18" s="612"/>
      <c r="G18" s="612"/>
      <c r="H18" s="612"/>
      <c r="I18" s="612"/>
    </row>
    <row r="19" spans="1:17" ht="15" customHeight="1" x14ac:dyDescent="0.25">
      <c r="A19" s="601" t="str">
        <f>ПОДПИСИ!C12</f>
        <v>Курбатов А.В.</v>
      </c>
      <c r="B19" s="601"/>
      <c r="C19" s="601"/>
      <c r="D19" s="601"/>
      <c r="E19" s="601"/>
      <c r="F19" s="601"/>
      <c r="G19" s="601"/>
      <c r="H19" s="601"/>
      <c r="I19" s="601"/>
    </row>
    <row r="20" spans="1:17" x14ac:dyDescent="0.25">
      <c r="A20" s="606" t="s">
        <v>858</v>
      </c>
      <c r="B20" s="606"/>
      <c r="C20" s="606"/>
      <c r="D20" s="606"/>
      <c r="E20" s="606"/>
      <c r="F20" s="606"/>
      <c r="G20" s="606"/>
      <c r="H20" s="606"/>
      <c r="I20" s="606"/>
    </row>
    <row r="21" spans="1:17" x14ac:dyDescent="0.25">
      <c r="A21" s="710" t="s">
        <v>1287</v>
      </c>
      <c r="B21" s="710"/>
      <c r="C21" s="710"/>
      <c r="D21" s="710"/>
      <c r="E21" s="710"/>
      <c r="F21" s="710"/>
      <c r="G21" s="710"/>
      <c r="H21" s="710"/>
      <c r="I21" s="710"/>
    </row>
    <row r="22" spans="1:17" ht="12.75" customHeight="1" x14ac:dyDescent="0.25">
      <c r="A22" s="619" t="s">
        <v>860</v>
      </c>
      <c r="B22" s="619"/>
      <c r="C22" s="619"/>
      <c r="D22" s="619"/>
      <c r="E22" s="619"/>
      <c r="F22" s="619"/>
      <c r="G22" s="619"/>
      <c r="H22" s="619"/>
      <c r="I22" s="619"/>
    </row>
    <row r="23" spans="1:17" x14ac:dyDescent="0.25">
      <c r="A23" s="710" t="s">
        <v>901</v>
      </c>
      <c r="B23" s="710"/>
      <c r="C23" s="710"/>
      <c r="D23" s="710"/>
      <c r="E23" s="710"/>
      <c r="F23" s="710"/>
      <c r="G23" s="710"/>
      <c r="H23" s="710"/>
      <c r="I23" s="710"/>
    </row>
    <row r="24" spans="1:17" ht="12.75" customHeight="1" x14ac:dyDescent="0.25">
      <c r="A24" s="619" t="s">
        <v>861</v>
      </c>
      <c r="B24" s="619"/>
      <c r="C24" s="619"/>
      <c r="D24" s="619"/>
      <c r="E24" s="619"/>
      <c r="F24" s="619"/>
      <c r="G24" s="619"/>
      <c r="H24" s="619"/>
      <c r="I24" s="619"/>
    </row>
    <row r="25" spans="1:17" x14ac:dyDescent="0.25">
      <c r="A25" s="606" t="str">
        <f>CONCATENATE("3. Объем выполненных работ ",K25,"м2")</f>
        <v>3. Объем выполненных работ 0,16м2</v>
      </c>
      <c r="B25" s="606"/>
      <c r="C25" s="606"/>
      <c r="D25" s="606"/>
      <c r="E25" s="606"/>
      <c r="F25" s="606"/>
      <c r="G25" s="606"/>
      <c r="H25" s="606"/>
      <c r="I25" s="606"/>
      <c r="K25" s="370">
        <v>0.16</v>
      </c>
    </row>
    <row r="26" spans="1:17" x14ac:dyDescent="0.25">
      <c r="A26" s="47" t="s">
        <v>862</v>
      </c>
      <c r="B26" s="47"/>
      <c r="C26" s="47"/>
      <c r="D26" s="678"/>
      <c r="E26" s="678"/>
      <c r="F26" s="47"/>
      <c r="G26" s="47"/>
      <c r="H26" s="47"/>
      <c r="I26" s="47"/>
    </row>
    <row r="27" spans="1:17" x14ac:dyDescent="0.25">
      <c r="A27" s="47" t="s">
        <v>863</v>
      </c>
      <c r="B27" s="47"/>
      <c r="C27" s="47"/>
      <c r="D27" s="678"/>
      <c r="E27" s="678"/>
      <c r="F27" s="47"/>
      <c r="G27" s="47"/>
      <c r="H27" s="47"/>
      <c r="I27" s="47"/>
    </row>
    <row r="28" spans="1:17" x14ac:dyDescent="0.25">
      <c r="A28" s="47" t="s">
        <v>864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855</v>
      </c>
      <c r="B30" s="613"/>
      <c r="C30" s="613"/>
      <c r="D30" s="613"/>
      <c r="E30" s="613"/>
      <c r="F30" s="613"/>
      <c r="G30" s="613"/>
      <c r="H30" s="613"/>
      <c r="I30" s="613"/>
    </row>
    <row r="31" spans="1:17" customFormat="1" ht="32.25" customHeight="1" x14ac:dyDescent="0.3">
      <c r="A31" s="609" t="s">
        <v>716</v>
      </c>
      <c r="B31" s="609"/>
      <c r="C31" s="609"/>
      <c r="D31" s="609"/>
      <c r="E31" s="609"/>
      <c r="F31" s="19"/>
      <c r="G31" s="53"/>
      <c r="H31" s="23"/>
      <c r="I31" s="114" t="str">
        <f>ПОДПИСИ!E5</f>
        <v>В.М. Проценко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608" t="s">
        <v>717</v>
      </c>
      <c r="B33" s="609"/>
      <c r="C33" s="609"/>
      <c r="D33" s="609"/>
      <c r="E33" s="609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6" priority="2" operator="equal">
      <formula>0</formula>
    </cfRule>
  </conditionalFormatting>
  <conditionalFormatting sqref="O1:O6 O8:O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zoomScale="85" zoomScaleNormal="100" zoomScaleSheetLayoutView="85" workbookViewId="0">
      <pane ySplit="1" topLeftCell="A17" activePane="bottomLeft" state="frozen"/>
      <selection activeCell="BR9" sqref="BR9"/>
      <selection pane="bottomLeft" activeCell="BR9" sqref="BR9"/>
    </sheetView>
  </sheetViews>
  <sheetFormatPr defaultRowHeight="13.8" outlineLevelRow="1" x14ac:dyDescent="0.25"/>
  <cols>
    <col min="1" max="52" width="1.6640625" style="283" customWidth="1"/>
    <col min="53" max="53" width="0.109375" style="283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14" t="s">
        <v>578</v>
      </c>
      <c r="B1" s="714"/>
      <c r="C1" s="714"/>
      <c r="D1" s="714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  <c r="AB1" s="714"/>
      <c r="AC1" s="714"/>
      <c r="AD1" s="714"/>
      <c r="AE1" s="714"/>
      <c r="AF1" s="714"/>
      <c r="AG1" s="714"/>
      <c r="AH1" s="714"/>
      <c r="AI1" s="714"/>
      <c r="AJ1" s="714"/>
      <c r="AK1" s="714"/>
      <c r="AL1" s="714"/>
      <c r="AM1" s="714"/>
      <c r="AN1" s="714"/>
      <c r="AO1" s="714"/>
      <c r="AP1" s="714"/>
      <c r="AQ1" s="714"/>
      <c r="AR1" s="714"/>
      <c r="AS1" s="714"/>
      <c r="AT1" s="714"/>
      <c r="AU1" s="714"/>
      <c r="AV1" s="714"/>
      <c r="AW1" s="714"/>
      <c r="AX1" s="714"/>
      <c r="AY1" s="714"/>
      <c r="AZ1" s="714"/>
    </row>
    <row r="2" spans="1:63" ht="12" customHeight="1" x14ac:dyDescent="0.25">
      <c r="A2" s="715" t="s">
        <v>75</v>
      </c>
      <c r="B2" s="715"/>
      <c r="C2" s="715"/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5"/>
      <c r="AK2" s="715"/>
      <c r="AL2" s="715"/>
      <c r="AM2" s="715"/>
      <c r="AN2" s="715"/>
      <c r="AO2" s="715"/>
      <c r="AP2" s="715"/>
      <c r="AQ2" s="715"/>
      <c r="AR2" s="715"/>
      <c r="AS2" s="715"/>
      <c r="AT2" s="715"/>
      <c r="AU2" s="715"/>
      <c r="AV2" s="715"/>
      <c r="AW2" s="715"/>
      <c r="AX2" s="715"/>
      <c r="AY2" s="715"/>
      <c r="AZ2" s="715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716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16"/>
      <c r="C3" s="716"/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/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717" t="s">
        <v>523</v>
      </c>
      <c r="B4" s="717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718" t="s">
        <v>776</v>
      </c>
      <c r="B5" s="718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8"/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8"/>
      <c r="AP5" s="718"/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19" t="str">
        <f>ФОРМА!B2</f>
        <v>ПАО "Россети Ленэнерго"</v>
      </c>
      <c r="B6" s="719"/>
      <c r="C6" s="719"/>
      <c r="D6" s="719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19"/>
      <c r="AD6" s="719"/>
      <c r="AE6" s="719"/>
      <c r="AF6" s="719"/>
      <c r="AG6" s="719"/>
      <c r="AH6" s="719"/>
      <c r="AI6" s="719"/>
      <c r="AJ6" s="719"/>
      <c r="AK6" s="719"/>
      <c r="AL6" s="719"/>
      <c r="AM6" s="719"/>
      <c r="AN6" s="719"/>
      <c r="AO6" s="719"/>
      <c r="AP6" s="719"/>
      <c r="AQ6" s="719"/>
      <c r="AR6" s="719"/>
      <c r="AS6" s="719"/>
      <c r="AT6" s="719"/>
      <c r="AU6" s="719"/>
      <c r="AV6" s="719"/>
      <c r="AW6" s="719"/>
      <c r="AX6" s="719"/>
      <c r="AY6" s="719"/>
      <c r="AZ6" s="719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17" t="s">
        <v>777</v>
      </c>
      <c r="B7" s="717"/>
      <c r="C7" s="717"/>
      <c r="D7" s="717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7"/>
      <c r="AD7" s="717"/>
      <c r="AE7" s="717"/>
      <c r="AF7" s="717"/>
      <c r="AG7" s="717"/>
      <c r="AH7" s="717"/>
      <c r="AI7" s="717"/>
      <c r="AJ7" s="717"/>
      <c r="AK7" s="717"/>
      <c r="AL7" s="717"/>
      <c r="AM7" s="717"/>
      <c r="AN7" s="717"/>
      <c r="AO7" s="717"/>
      <c r="AP7" s="717"/>
      <c r="AQ7" s="717"/>
      <c r="AR7" s="717"/>
      <c r="AS7" s="717"/>
      <c r="AT7" s="717"/>
      <c r="AU7" s="717"/>
      <c r="AV7" s="717"/>
      <c r="AW7" s="717"/>
      <c r="AX7" s="717"/>
      <c r="AY7" s="717"/>
      <c r="AZ7" s="717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60.75" customHeight="1" x14ac:dyDescent="0.25">
      <c r="A8" s="7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19"/>
      <c r="C8" s="719"/>
      <c r="D8" s="719"/>
      <c r="E8" s="719"/>
      <c r="F8" s="719"/>
      <c r="G8" s="719"/>
      <c r="H8" s="719"/>
      <c r="I8" s="719"/>
      <c r="J8" s="719"/>
      <c r="K8" s="719"/>
      <c r="L8" s="719"/>
      <c r="M8" s="719"/>
      <c r="N8" s="719"/>
      <c r="O8" s="719"/>
      <c r="P8" s="719"/>
      <c r="Q8" s="719"/>
      <c r="R8" s="719"/>
      <c r="S8" s="719"/>
      <c r="T8" s="719"/>
      <c r="U8" s="719"/>
      <c r="V8" s="719"/>
      <c r="W8" s="719"/>
      <c r="X8" s="719"/>
      <c r="Y8" s="719"/>
      <c r="Z8" s="719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723" t="s">
        <v>778</v>
      </c>
      <c r="B9" s="723"/>
      <c r="C9" s="723"/>
      <c r="D9" s="723"/>
      <c r="E9" s="723"/>
      <c r="F9" s="723"/>
      <c r="G9" s="723"/>
      <c r="H9" s="723"/>
      <c r="I9" s="723"/>
      <c r="J9" s="723"/>
      <c r="K9" s="723"/>
      <c r="L9" s="723"/>
      <c r="M9" s="723"/>
      <c r="N9" s="723"/>
      <c r="O9" s="723"/>
      <c r="P9" s="723"/>
      <c r="Q9" s="723"/>
      <c r="R9" s="723"/>
      <c r="S9" s="723"/>
      <c r="T9" s="723"/>
      <c r="U9" s="723"/>
      <c r="V9" s="723"/>
      <c r="W9" s="723"/>
      <c r="X9" s="723"/>
      <c r="Y9" s="723"/>
      <c r="Z9" s="723"/>
      <c r="AA9" s="723"/>
      <c r="AB9" s="723"/>
      <c r="AC9" s="723"/>
      <c r="AD9" s="723"/>
      <c r="AE9" s="723"/>
      <c r="AF9" s="723"/>
      <c r="AG9" s="723"/>
      <c r="AH9" s="723"/>
      <c r="AI9" s="723"/>
      <c r="AJ9" s="723"/>
      <c r="AK9" s="723"/>
      <c r="AL9" s="723"/>
      <c r="AM9" s="723"/>
      <c r="AN9" s="723"/>
      <c r="AO9" s="723"/>
      <c r="AP9" s="723"/>
      <c r="AQ9" s="723"/>
      <c r="AR9" s="723"/>
      <c r="AS9" s="723"/>
      <c r="AT9" s="723"/>
      <c r="AU9" s="723"/>
      <c r="AV9" s="723"/>
      <c r="AW9" s="723"/>
      <c r="AX9" s="723"/>
      <c r="AY9" s="723"/>
      <c r="AZ9" s="723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726"/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726"/>
      <c r="M10" s="726"/>
      <c r="N10" s="726"/>
      <c r="O10" s="726"/>
      <c r="P10" s="726"/>
      <c r="Q10" s="726"/>
      <c r="R10" s="726"/>
      <c r="S10" s="726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725" t="s">
        <v>779</v>
      </c>
      <c r="B11" s="725"/>
      <c r="C11" s="725"/>
      <c r="D11" s="725"/>
      <c r="E11" s="725"/>
      <c r="F11" s="725"/>
      <c r="G11" s="725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  <c r="T11" s="725"/>
      <c r="U11" s="725"/>
      <c r="V11" s="725"/>
      <c r="W11" s="725"/>
      <c r="X11" s="725"/>
      <c r="Y11" s="725"/>
      <c r="Z11" s="725"/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715" t="s">
        <v>780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2" customHeight="1" x14ac:dyDescent="0.25">
      <c r="A13" s="722" t="str">
        <f>ФОРМА!B3</f>
        <v>ООО «Электромонтаж-110»</v>
      </c>
      <c r="B13" s="722"/>
      <c r="C13" s="722"/>
      <c r="D13" s="722"/>
      <c r="E13" s="722"/>
      <c r="F13" s="722"/>
      <c r="G13" s="722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</row>
    <row r="14" spans="1:63" s="301" customFormat="1" ht="6" customHeight="1" x14ac:dyDescent="0.3">
      <c r="A14" s="717" t="s">
        <v>781</v>
      </c>
      <c r="B14" s="717"/>
      <c r="C14" s="717"/>
      <c r="D14" s="717"/>
      <c r="E14" s="717"/>
      <c r="F14" s="717"/>
      <c r="G14" s="717"/>
      <c r="H14" s="717"/>
      <c r="I14" s="717"/>
      <c r="J14" s="717"/>
      <c r="K14" s="717"/>
      <c r="L14" s="717"/>
      <c r="M14" s="717"/>
      <c r="N14" s="717"/>
      <c r="O14" s="717"/>
      <c r="P14" s="717"/>
      <c r="Q14" s="717"/>
      <c r="R14" s="717"/>
      <c r="S14" s="717"/>
      <c r="T14" s="717"/>
      <c r="U14" s="717"/>
      <c r="V14" s="717"/>
      <c r="W14" s="717"/>
      <c r="X14" s="717"/>
      <c r="Y14" s="717"/>
      <c r="Z14" s="717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300"/>
    </row>
    <row r="15" spans="1:63" ht="26.25" customHeight="1" x14ac:dyDescent="0.25">
      <c r="A15" s="722" t="str">
        <f>ФОРМА!D3</f>
        <v>ОГРН 1089847302225, ИНН 7842391090, КПП 780101001, 199004, город Санкт-Петербург, пр-кт Средний В.О., д. 4 литер а, пом/ком 6н/177</v>
      </c>
      <c r="B15" s="722"/>
      <c r="C15" s="722"/>
      <c r="D15" s="722"/>
      <c r="E15" s="722"/>
      <c r="F15" s="722"/>
      <c r="G15" s="722"/>
      <c r="H15" s="722"/>
      <c r="I15" s="722"/>
      <c r="J15" s="722"/>
      <c r="K15" s="722"/>
      <c r="L15" s="722"/>
      <c r="M15" s="722"/>
      <c r="N15" s="722"/>
      <c r="O15" s="722"/>
      <c r="P15" s="722"/>
      <c r="Q15" s="722"/>
      <c r="R15" s="722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722"/>
      <c r="AD15" s="722"/>
      <c r="AE15" s="722"/>
      <c r="AF15" s="722"/>
      <c r="AG15" s="722"/>
      <c r="AH15" s="722"/>
      <c r="AI15" s="722"/>
      <c r="AJ15" s="722"/>
      <c r="AK15" s="722"/>
      <c r="AL15" s="722"/>
      <c r="AM15" s="722"/>
      <c r="AN15" s="722"/>
      <c r="AO15" s="722"/>
      <c r="AP15" s="722"/>
      <c r="AQ15" s="722"/>
      <c r="AR15" s="722"/>
      <c r="AS15" s="722"/>
      <c r="AT15" s="722"/>
      <c r="AU15" s="722"/>
      <c r="AV15" s="722"/>
      <c r="AW15" s="722"/>
      <c r="AX15" s="722"/>
      <c r="AY15" s="722"/>
      <c r="AZ15" s="722"/>
      <c r="BA15" s="722"/>
    </row>
    <row r="16" spans="1:63" s="301" customFormat="1" ht="6" customHeight="1" x14ac:dyDescent="0.3">
      <c r="A16" s="723" t="s">
        <v>782</v>
      </c>
      <c r="B16" s="723"/>
      <c r="C16" s="723"/>
      <c r="D16" s="723"/>
      <c r="E16" s="723"/>
      <c r="F16" s="723"/>
      <c r="G16" s="723"/>
      <c r="H16" s="723"/>
      <c r="I16" s="723"/>
      <c r="J16" s="723"/>
      <c r="K16" s="723"/>
      <c r="L16" s="723"/>
      <c r="M16" s="723"/>
      <c r="N16" s="723"/>
      <c r="O16" s="723"/>
      <c r="P16" s="723"/>
      <c r="Q16" s="723"/>
      <c r="R16" s="723"/>
      <c r="S16" s="723"/>
      <c r="T16" s="723"/>
      <c r="U16" s="723"/>
      <c r="V16" s="723"/>
      <c r="W16" s="723"/>
      <c r="X16" s="723"/>
      <c r="Y16" s="723"/>
      <c r="Z16" s="723"/>
      <c r="AA16" s="723"/>
      <c r="AB16" s="723"/>
      <c r="AC16" s="723"/>
      <c r="AD16" s="723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3"/>
      <c r="AV16" s="723"/>
      <c r="AW16" s="723"/>
      <c r="AX16" s="723"/>
      <c r="AY16" s="723"/>
      <c r="AZ16" s="723"/>
      <c r="BA16" s="300"/>
    </row>
    <row r="17" spans="1:53" s="301" customFormat="1" ht="9.6" x14ac:dyDescent="0.3">
      <c r="A17" s="724"/>
      <c r="B17" s="724"/>
      <c r="C17" s="724"/>
      <c r="D17" s="724"/>
      <c r="E17" s="724"/>
      <c r="F17" s="724"/>
      <c r="G17" s="724"/>
      <c r="H17" s="724"/>
      <c r="I17" s="724"/>
      <c r="J17" s="724"/>
      <c r="K17" s="724"/>
      <c r="L17" s="724"/>
      <c r="M17" s="724"/>
      <c r="N17" s="724"/>
      <c r="O17" s="724"/>
      <c r="P17" s="724"/>
      <c r="Q17" s="724"/>
      <c r="R17" s="724"/>
      <c r="S17" s="724"/>
      <c r="T17" s="724"/>
      <c r="U17" s="724"/>
      <c r="V17" s="724"/>
      <c r="W17" s="724"/>
      <c r="X17" s="724"/>
      <c r="Y17" s="724"/>
      <c r="Z17" s="724"/>
      <c r="AA17" s="724"/>
      <c r="AB17" s="724"/>
      <c r="AC17" s="724"/>
      <c r="AD17" s="724"/>
      <c r="AE17" s="724"/>
      <c r="AF17" s="724"/>
      <c r="AG17" s="724"/>
      <c r="AH17" s="724"/>
      <c r="AI17" s="724"/>
      <c r="AJ17" s="724"/>
      <c r="AK17" s="724"/>
      <c r="AL17" s="724"/>
      <c r="AM17" s="724"/>
      <c r="AN17" s="724"/>
      <c r="AO17" s="724"/>
      <c r="AP17" s="724"/>
      <c r="AQ17" s="724"/>
      <c r="AR17" s="724"/>
      <c r="AS17" s="724"/>
      <c r="AT17" s="724"/>
      <c r="AU17" s="724"/>
      <c r="AV17" s="724"/>
      <c r="AW17" s="724"/>
      <c r="AX17" s="724"/>
      <c r="AY17" s="724"/>
      <c r="AZ17" s="724"/>
      <c r="BA17" s="300"/>
    </row>
    <row r="18" spans="1:53" s="301" customFormat="1" ht="15" customHeight="1" x14ac:dyDescent="0.3">
      <c r="A18" s="725" t="s">
        <v>783</v>
      </c>
      <c r="B18" s="725"/>
      <c r="C18" s="725"/>
      <c r="D18" s="725"/>
      <c r="E18" s="725"/>
      <c r="F18" s="725"/>
      <c r="G18" s="725"/>
      <c r="H18" s="725"/>
      <c r="I18" s="725"/>
      <c r="J18" s="725"/>
      <c r="K18" s="725"/>
      <c r="L18" s="725"/>
      <c r="M18" s="725"/>
      <c r="N18" s="725"/>
      <c r="O18" s="725"/>
      <c r="P18" s="725"/>
      <c r="Q18" s="725"/>
      <c r="R18" s="725"/>
      <c r="S18" s="725"/>
      <c r="T18" s="725"/>
      <c r="U18" s="725"/>
      <c r="V18" s="725"/>
      <c r="W18" s="725"/>
      <c r="X18" s="725"/>
      <c r="Y18" s="725"/>
      <c r="Z18" s="725"/>
      <c r="AA18" s="725"/>
      <c r="AB18" s="725"/>
      <c r="AC18" s="725"/>
      <c r="AD18" s="725"/>
      <c r="AE18" s="725"/>
      <c r="AF18" s="725"/>
      <c r="AG18" s="725"/>
      <c r="AH18" s="725"/>
      <c r="AI18" s="725"/>
      <c r="AJ18" s="725"/>
      <c r="AK18" s="725"/>
      <c r="AL18" s="725"/>
      <c r="AM18" s="725"/>
      <c r="AN18" s="725"/>
      <c r="AO18" s="725"/>
      <c r="AP18" s="725"/>
      <c r="AQ18" s="725"/>
      <c r="AR18" s="725"/>
      <c r="AS18" s="725"/>
      <c r="AT18" s="725"/>
      <c r="AU18" s="725"/>
      <c r="AV18" s="725"/>
      <c r="AW18" s="725"/>
      <c r="AX18" s="725"/>
      <c r="AY18" s="725"/>
      <c r="AZ18" s="725"/>
      <c r="BA18" s="300"/>
    </row>
    <row r="19" spans="1:53" ht="12" customHeight="1" x14ac:dyDescent="0.25">
      <c r="A19" s="715" t="s">
        <v>77</v>
      </c>
      <c r="B19" s="715"/>
      <c r="C19" s="715"/>
      <c r="D19" s="715"/>
      <c r="E19" s="715"/>
      <c r="F19" s="715"/>
      <c r="G19" s="715"/>
      <c r="H19" s="715"/>
      <c r="I19" s="715"/>
      <c r="J19" s="715"/>
      <c r="K19" s="715"/>
      <c r="L19" s="715"/>
      <c r="M19" s="715"/>
      <c r="N19" s="715"/>
      <c r="O19" s="715"/>
      <c r="P19" s="715"/>
      <c r="Q19" s="715"/>
      <c r="R19" s="715"/>
      <c r="S19" s="715"/>
      <c r="T19" s="715"/>
      <c r="U19" s="715"/>
      <c r="V19" s="715"/>
      <c r="W19" s="715"/>
      <c r="X19" s="715"/>
      <c r="Y19" s="715"/>
      <c r="Z19" s="715"/>
      <c r="AA19" s="715"/>
      <c r="AB19" s="715"/>
      <c r="AC19" s="715"/>
      <c r="AD19" s="715"/>
      <c r="AE19" s="715"/>
      <c r="AF19" s="715"/>
      <c r="AG19" s="715"/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299"/>
    </row>
    <row r="20" spans="1:53" ht="12" customHeight="1" x14ac:dyDescent="0.25">
      <c r="A20" s="722" t="str">
        <f>ФОРМА!B8</f>
        <v>ООО «Электромонтаж-110»</v>
      </c>
      <c r="B20" s="722"/>
      <c r="C20" s="722"/>
      <c r="D20" s="722"/>
      <c r="E20" s="722"/>
      <c r="F20" s="722"/>
      <c r="G20" s="722"/>
      <c r="H20" s="722"/>
      <c r="I20" s="722"/>
      <c r="J20" s="722"/>
      <c r="K20" s="722"/>
      <c r="L20" s="722"/>
      <c r="M20" s="722"/>
      <c r="N20" s="722"/>
      <c r="O20" s="722"/>
      <c r="P20" s="722"/>
      <c r="Q20" s="722"/>
      <c r="R20" s="722"/>
      <c r="S20" s="722"/>
      <c r="T20" s="722"/>
      <c r="U20" s="722"/>
      <c r="V20" s="722"/>
      <c r="W20" s="722"/>
      <c r="X20" s="722"/>
      <c r="Y20" s="722"/>
      <c r="Z20" s="722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</row>
    <row r="21" spans="1:53" s="304" customFormat="1" ht="6" customHeight="1" x14ac:dyDescent="0.2">
      <c r="A21" s="717" t="s">
        <v>781</v>
      </c>
      <c r="B21" s="717"/>
      <c r="C21" s="717"/>
      <c r="D21" s="717"/>
      <c r="E21" s="717"/>
      <c r="F21" s="717"/>
      <c r="G21" s="717"/>
      <c r="H21" s="717"/>
      <c r="I21" s="717"/>
      <c r="J21" s="717"/>
      <c r="K21" s="717"/>
      <c r="L21" s="717"/>
      <c r="M21" s="717"/>
      <c r="N21" s="717"/>
      <c r="O21" s="717"/>
      <c r="P21" s="717"/>
      <c r="Q21" s="717"/>
      <c r="R21" s="717"/>
      <c r="S21" s="717"/>
      <c r="T21" s="717"/>
      <c r="U21" s="717"/>
      <c r="V21" s="717"/>
      <c r="W21" s="717"/>
      <c r="X21" s="717"/>
      <c r="Y21" s="717"/>
      <c r="Z21" s="717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303"/>
    </row>
    <row r="22" spans="1:53" ht="25.5" customHeight="1" x14ac:dyDescent="0.25">
      <c r="A22" s="722" t="str">
        <f>ФОРМА!D8</f>
        <v>ОГРН 1089847302225, ИНН 7842391090, КПП 780101001, 199004, город Санкт-Петербург, пр-кт Средний В.О., д. 4 литер а, пом/ком 6н/177</v>
      </c>
      <c r="B22" s="722"/>
      <c r="C22" s="722"/>
      <c r="D22" s="722"/>
      <c r="E22" s="722"/>
      <c r="F22" s="722"/>
      <c r="G22" s="722"/>
      <c r="H22" s="722"/>
      <c r="I22" s="722"/>
      <c r="J22" s="722"/>
      <c r="K22" s="722"/>
      <c r="L22" s="722"/>
      <c r="M22" s="722"/>
      <c r="N22" s="722"/>
      <c r="O22" s="722"/>
      <c r="P22" s="722"/>
      <c r="Q22" s="722"/>
      <c r="R22" s="722"/>
      <c r="S22" s="722"/>
      <c r="T22" s="722"/>
      <c r="U22" s="722"/>
      <c r="V22" s="722"/>
      <c r="W22" s="722"/>
      <c r="X22" s="722"/>
      <c r="Y22" s="722"/>
      <c r="Z22" s="722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299"/>
    </row>
    <row r="23" spans="1:53" s="304" customFormat="1" ht="9.6" x14ac:dyDescent="0.2">
      <c r="A23" s="723" t="s">
        <v>778</v>
      </c>
      <c r="B23" s="723"/>
      <c r="C23" s="723"/>
      <c r="D23" s="723"/>
      <c r="E23" s="723"/>
      <c r="F23" s="723"/>
      <c r="G23" s="723"/>
      <c r="H23" s="723"/>
      <c r="I23" s="723"/>
      <c r="J23" s="723"/>
      <c r="K23" s="723"/>
      <c r="L23" s="723"/>
      <c r="M23" s="723"/>
      <c r="N23" s="723"/>
      <c r="O23" s="723"/>
      <c r="P23" s="723"/>
      <c r="Q23" s="723"/>
      <c r="R23" s="723"/>
      <c r="S23" s="723"/>
      <c r="T23" s="723"/>
      <c r="U23" s="723"/>
      <c r="V23" s="723"/>
      <c r="W23" s="723"/>
      <c r="X23" s="723"/>
      <c r="Y23" s="723"/>
      <c r="Z23" s="723"/>
      <c r="AA23" s="723"/>
      <c r="AB23" s="723"/>
      <c r="AC23" s="723"/>
      <c r="AD23" s="723"/>
      <c r="AE23" s="723"/>
      <c r="AF23" s="723"/>
      <c r="AG23" s="723"/>
      <c r="AH23" s="723"/>
      <c r="AI23" s="723"/>
      <c r="AJ23" s="723"/>
      <c r="AK23" s="723"/>
      <c r="AL23" s="723"/>
      <c r="AM23" s="723"/>
      <c r="AN23" s="723"/>
      <c r="AO23" s="723"/>
      <c r="AP23" s="723"/>
      <c r="AQ23" s="723"/>
      <c r="AR23" s="723"/>
      <c r="AS23" s="723"/>
      <c r="AT23" s="723"/>
      <c r="AU23" s="723"/>
      <c r="AV23" s="723"/>
      <c r="AW23" s="723"/>
      <c r="AX23" s="723"/>
      <c r="AY23" s="723"/>
      <c r="AZ23" s="723"/>
      <c r="BA23" s="303"/>
    </row>
    <row r="24" spans="1:53" s="304" customFormat="1" ht="10.5" customHeight="1" x14ac:dyDescent="0.2">
      <c r="A24" s="724"/>
      <c r="B24" s="724"/>
      <c r="C24" s="724"/>
      <c r="D24" s="724"/>
      <c r="E24" s="724"/>
      <c r="F24" s="724"/>
      <c r="G24" s="724"/>
      <c r="H24" s="724"/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4"/>
      <c r="AM24" s="724"/>
      <c r="AN24" s="724"/>
      <c r="AO24" s="724"/>
      <c r="AP24" s="724"/>
      <c r="AQ24" s="724"/>
      <c r="AR24" s="724"/>
      <c r="AS24" s="724"/>
      <c r="AT24" s="724"/>
      <c r="AU24" s="724"/>
      <c r="AV24" s="724"/>
      <c r="AW24" s="724"/>
      <c r="AX24" s="724"/>
      <c r="AY24" s="724"/>
      <c r="AZ24" s="724"/>
      <c r="BA24" s="303"/>
    </row>
    <row r="25" spans="1:53" s="304" customFormat="1" ht="15" customHeight="1" x14ac:dyDescent="0.2">
      <c r="A25" s="725" t="s">
        <v>784</v>
      </c>
      <c r="B25" s="725"/>
      <c r="C25" s="725"/>
      <c r="D25" s="725"/>
      <c r="E25" s="725"/>
      <c r="F25" s="725"/>
      <c r="G25" s="725"/>
      <c r="H25" s="725"/>
      <c r="I25" s="725"/>
      <c r="J25" s="725"/>
      <c r="K25" s="725"/>
      <c r="L25" s="725"/>
      <c r="M25" s="725"/>
      <c r="N25" s="725"/>
      <c r="O25" s="725"/>
      <c r="P25" s="725"/>
      <c r="Q25" s="725"/>
      <c r="R25" s="725"/>
      <c r="S25" s="725"/>
      <c r="T25" s="725"/>
      <c r="U25" s="725"/>
      <c r="V25" s="725"/>
      <c r="W25" s="725"/>
      <c r="X25" s="725"/>
      <c r="Y25" s="725"/>
      <c r="Z25" s="725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727" t="s">
        <v>604</v>
      </c>
      <c r="B27" s="728"/>
      <c r="C27" s="728"/>
      <c r="D27" s="728"/>
      <c r="E27" s="728"/>
      <c r="F27" s="728"/>
      <c r="G27" s="728"/>
      <c r="H27" s="728"/>
      <c r="I27" s="728"/>
      <c r="J27" s="728"/>
      <c r="K27" s="728"/>
      <c r="L27" s="728"/>
      <c r="M27" s="728"/>
      <c r="N27" s="728"/>
      <c r="O27" s="728"/>
      <c r="P27" s="728"/>
      <c r="Q27" s="728"/>
      <c r="R27" s="728"/>
      <c r="S27" s="728"/>
      <c r="T27" s="728"/>
      <c r="U27" s="728"/>
      <c r="V27" s="728"/>
      <c r="W27" s="728"/>
      <c r="X27" s="728"/>
      <c r="Y27" s="728"/>
      <c r="Z27" s="728"/>
      <c r="AA27" s="728"/>
      <c r="AB27" s="728"/>
      <c r="AC27" s="728"/>
      <c r="AD27" s="728"/>
      <c r="AE27" s="728"/>
      <c r="AF27" s="728"/>
      <c r="AG27" s="728"/>
      <c r="AH27" s="728"/>
      <c r="AI27" s="728"/>
      <c r="AJ27" s="728"/>
      <c r="AK27" s="728"/>
      <c r="AL27" s="728"/>
      <c r="AM27" s="728"/>
      <c r="AN27" s="728"/>
      <c r="AO27" s="728"/>
      <c r="AP27" s="728"/>
      <c r="AQ27" s="728"/>
      <c r="AR27" s="728"/>
      <c r="AS27" s="728"/>
      <c r="AT27" s="728"/>
      <c r="AU27" s="728"/>
      <c r="AV27" s="728"/>
      <c r="AW27" s="728"/>
      <c r="AX27" s="728"/>
      <c r="AY27" s="728"/>
      <c r="AZ27" s="728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729" t="s">
        <v>19</v>
      </c>
      <c r="B29" s="729"/>
      <c r="C29" s="730">
        <f>ФОРМА!B22</f>
        <v>1</v>
      </c>
      <c r="D29" s="730"/>
      <c r="E29" s="730"/>
      <c r="F29" s="730"/>
      <c r="G29" s="730"/>
      <c r="H29" s="730"/>
      <c r="I29" s="730"/>
      <c r="J29" s="730"/>
      <c r="K29" s="730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731"/>
      <c r="AH29" s="731"/>
      <c r="AI29" s="731"/>
      <c r="AJ29" s="306"/>
      <c r="AK29" s="306"/>
      <c r="AL29" s="732">
        <f>ФОРМА!C22</f>
        <v>45444</v>
      </c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1"/>
      <c r="AX29" s="731"/>
      <c r="AY29" s="731"/>
      <c r="AZ29" s="731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717" t="s">
        <v>458</v>
      </c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303"/>
      <c r="AX30" s="303"/>
      <c r="AY30" s="303"/>
      <c r="AZ30" s="303"/>
      <c r="BA30" s="303"/>
    </row>
    <row r="31" spans="1:53" ht="21" customHeight="1" x14ac:dyDescent="0.25">
      <c r="A31" s="718" t="s">
        <v>785</v>
      </c>
      <c r="B31" s="718"/>
      <c r="C31" s="718"/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  <c r="P31" s="718"/>
      <c r="Q31" s="718"/>
      <c r="R31" s="718"/>
      <c r="S31" s="718"/>
      <c r="T31" s="718"/>
      <c r="U31" s="718"/>
      <c r="V31" s="718"/>
      <c r="W31" s="718"/>
      <c r="X31" s="718"/>
      <c r="Y31" s="718"/>
      <c r="Z31" s="718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299"/>
    </row>
    <row r="32" spans="1:53" ht="12" customHeight="1" x14ac:dyDescent="0.25">
      <c r="A32" s="735" t="str">
        <f>ПОДПИСИ!B9</f>
        <v>Ведущий инженер-геодезист АО "ЛЭСР"</v>
      </c>
      <c r="B32" s="735"/>
      <c r="C32" s="735"/>
      <c r="D32" s="735"/>
      <c r="E32" s="735"/>
      <c r="F32" s="735"/>
      <c r="G32" s="735"/>
      <c r="H32" s="735"/>
      <c r="I32" s="735"/>
      <c r="J32" s="735"/>
      <c r="K32" s="735"/>
      <c r="L32" s="735"/>
      <c r="M32" s="735"/>
      <c r="N32" s="735"/>
      <c r="O32" s="735"/>
      <c r="P32" s="735"/>
      <c r="Q32" s="735"/>
      <c r="R32" s="735"/>
      <c r="S32" s="735"/>
      <c r="T32" s="735"/>
      <c r="U32" s="735"/>
      <c r="V32" s="735"/>
      <c r="W32" s="735"/>
      <c r="X32" s="735"/>
      <c r="Y32" s="735"/>
      <c r="Z32" s="735"/>
      <c r="AA32" s="735"/>
      <c r="AB32" s="735"/>
      <c r="AC32" s="735"/>
      <c r="AD32" s="735"/>
      <c r="AE32" s="735"/>
      <c r="AF32" s="735"/>
      <c r="AG32" s="735"/>
      <c r="AH32" s="735"/>
      <c r="AI32" s="735"/>
      <c r="AJ32" s="735"/>
      <c r="AK32" s="735"/>
      <c r="AL32" s="735"/>
      <c r="AM32" s="735"/>
      <c r="AN32" s="735"/>
      <c r="AO32" s="735"/>
      <c r="AP32" s="735"/>
      <c r="AQ32" s="735"/>
      <c r="AR32" s="735"/>
      <c r="AS32" s="735"/>
      <c r="AT32" s="735"/>
      <c r="AU32" s="735"/>
      <c r="AV32" s="735"/>
      <c r="AW32" s="735"/>
      <c r="AX32" s="735"/>
      <c r="AY32" s="735"/>
      <c r="AZ32" s="735"/>
      <c r="BA32" s="299"/>
    </row>
    <row r="33" spans="1:53" ht="12" customHeight="1" x14ac:dyDescent="0.25">
      <c r="A33" s="733" t="str">
        <f>ПОДПИСИ!C9</f>
        <v>Николаева О.И.</v>
      </c>
      <c r="B33" s="733"/>
      <c r="C33" s="733"/>
      <c r="D33" s="733"/>
      <c r="E33" s="733"/>
      <c r="F33" s="733"/>
      <c r="G33" s="733"/>
      <c r="H33" s="733"/>
      <c r="I33" s="733"/>
      <c r="J33" s="733"/>
      <c r="K33" s="733"/>
      <c r="L33" s="733"/>
      <c r="M33" s="733"/>
      <c r="N33" s="733"/>
      <c r="O33" s="733"/>
      <c r="P33" s="733"/>
      <c r="Q33" s="733"/>
      <c r="R33" s="733"/>
      <c r="S33" s="733"/>
      <c r="T33" s="733"/>
      <c r="U33" s="733"/>
      <c r="V33" s="733"/>
      <c r="W33" s="733"/>
      <c r="X33" s="733"/>
      <c r="Y33" s="733"/>
      <c r="Z33" s="733"/>
      <c r="AA33" s="733"/>
      <c r="AB33" s="733"/>
      <c r="AC33" s="733"/>
      <c r="AD33" s="733"/>
      <c r="AE33" s="733"/>
      <c r="AF33" s="733"/>
      <c r="AG33" s="733"/>
      <c r="AH33" s="733"/>
      <c r="AI33" s="733"/>
      <c r="AJ33" s="733"/>
      <c r="AK33" s="733"/>
      <c r="AL33" s="733"/>
      <c r="AM33" s="733"/>
      <c r="AN33" s="733"/>
      <c r="AO33" s="733"/>
      <c r="AP33" s="733"/>
      <c r="AQ33" s="733"/>
      <c r="AR33" s="733"/>
      <c r="AS33" s="733"/>
      <c r="AT33" s="733"/>
      <c r="AU33" s="733"/>
      <c r="AV33" s="733"/>
      <c r="AW33" s="733"/>
      <c r="AX33" s="733"/>
      <c r="AY33" s="733"/>
      <c r="AZ33" s="733"/>
      <c r="BA33" s="299"/>
    </row>
    <row r="34" spans="1:53" ht="15" customHeight="1" x14ac:dyDescent="0.25">
      <c r="A34" s="723" t="s">
        <v>786</v>
      </c>
      <c r="B34" s="723"/>
      <c r="C34" s="723"/>
      <c r="D34" s="723"/>
      <c r="E34" s="723"/>
      <c r="F34" s="723"/>
      <c r="G34" s="723"/>
      <c r="H34" s="723"/>
      <c r="I34" s="723"/>
      <c r="J34" s="723"/>
      <c r="K34" s="723"/>
      <c r="L34" s="723"/>
      <c r="M34" s="723"/>
      <c r="N34" s="723"/>
      <c r="O34" s="723"/>
      <c r="P34" s="723"/>
      <c r="Q34" s="723"/>
      <c r="R34" s="723"/>
      <c r="S34" s="723"/>
      <c r="T34" s="723"/>
      <c r="U34" s="723"/>
      <c r="V34" s="723"/>
      <c r="W34" s="723"/>
      <c r="X34" s="723"/>
      <c r="Y34" s="723"/>
      <c r="Z34" s="723"/>
      <c r="AA34" s="723"/>
      <c r="AB34" s="723"/>
      <c r="AC34" s="723"/>
      <c r="AD34" s="723"/>
      <c r="AE34" s="723"/>
      <c r="AF34" s="723"/>
      <c r="AG34" s="723"/>
      <c r="AH34" s="723"/>
      <c r="AI34" s="723"/>
      <c r="AJ34" s="723"/>
      <c r="AK34" s="723"/>
      <c r="AL34" s="723"/>
      <c r="AM34" s="723"/>
      <c r="AN34" s="723"/>
      <c r="AO34" s="723"/>
      <c r="AP34" s="723"/>
      <c r="AQ34" s="723"/>
      <c r="AR34" s="723"/>
      <c r="AS34" s="723"/>
      <c r="AT34" s="723"/>
      <c r="AU34" s="723"/>
      <c r="AV34" s="723"/>
      <c r="AW34" s="723"/>
      <c r="AX34" s="723"/>
      <c r="AY34" s="723"/>
      <c r="AZ34" s="723"/>
      <c r="BA34" s="299"/>
    </row>
    <row r="35" spans="1:53" ht="15" customHeight="1" x14ac:dyDescent="0.25">
      <c r="A35" s="724"/>
      <c r="B35" s="724"/>
      <c r="C35" s="724"/>
      <c r="D35" s="724"/>
      <c r="E35" s="724"/>
      <c r="F35" s="724"/>
      <c r="G35" s="724"/>
      <c r="H35" s="724"/>
      <c r="I35" s="724"/>
      <c r="J35" s="724"/>
      <c r="K35" s="724"/>
      <c r="L35" s="724"/>
      <c r="M35" s="724"/>
      <c r="N35" s="724"/>
      <c r="O35" s="724"/>
      <c r="P35" s="724"/>
      <c r="Q35" s="724"/>
      <c r="R35" s="724"/>
      <c r="S35" s="724"/>
      <c r="T35" s="724"/>
      <c r="U35" s="724"/>
      <c r="V35" s="724"/>
      <c r="W35" s="724"/>
      <c r="X35" s="724"/>
      <c r="Y35" s="724"/>
      <c r="Z35" s="724"/>
      <c r="AA35" s="724"/>
      <c r="AB35" s="724"/>
      <c r="AC35" s="724"/>
      <c r="AD35" s="724"/>
      <c r="AE35" s="724"/>
      <c r="AF35" s="724"/>
      <c r="AG35" s="724"/>
      <c r="AH35" s="724"/>
      <c r="AI35" s="724"/>
      <c r="AJ35" s="724"/>
      <c r="AK35" s="724"/>
      <c r="AL35" s="724"/>
      <c r="AM35" s="724"/>
      <c r="AN35" s="724"/>
      <c r="AO35" s="724"/>
      <c r="AP35" s="724"/>
      <c r="AQ35" s="724"/>
      <c r="AR35" s="724"/>
      <c r="AS35" s="724"/>
      <c r="AT35" s="724"/>
      <c r="AU35" s="724"/>
      <c r="AV35" s="724"/>
      <c r="AW35" s="724"/>
      <c r="AX35" s="724"/>
      <c r="AY35" s="724"/>
      <c r="AZ35" s="724"/>
      <c r="BA35" s="299"/>
    </row>
    <row r="36" spans="1:53" ht="21" customHeight="1" x14ac:dyDescent="0.25">
      <c r="A36" s="725" t="s">
        <v>787</v>
      </c>
      <c r="B36" s="725"/>
      <c r="C36" s="725"/>
      <c r="D36" s="725"/>
      <c r="E36" s="725"/>
      <c r="F36" s="725"/>
      <c r="G36" s="725"/>
      <c r="H36" s="725"/>
      <c r="I36" s="725"/>
      <c r="J36" s="725"/>
      <c r="K36" s="725"/>
      <c r="L36" s="725"/>
      <c r="M36" s="725"/>
      <c r="N36" s="725"/>
      <c r="O36" s="725"/>
      <c r="P36" s="725"/>
      <c r="Q36" s="725"/>
      <c r="R36" s="725"/>
      <c r="S36" s="725"/>
      <c r="T36" s="725"/>
      <c r="U36" s="725"/>
      <c r="V36" s="725"/>
      <c r="W36" s="725"/>
      <c r="X36" s="725"/>
      <c r="Y36" s="725"/>
      <c r="Z36" s="725"/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299"/>
    </row>
    <row r="37" spans="1:53" ht="12" customHeight="1" x14ac:dyDescent="0.25">
      <c r="A37" s="715" t="s">
        <v>788</v>
      </c>
      <c r="B37" s="715"/>
      <c r="C37" s="715"/>
      <c r="D37" s="715"/>
      <c r="E37" s="715"/>
      <c r="F37" s="715"/>
      <c r="G37" s="715"/>
      <c r="H37" s="715"/>
      <c r="I37" s="715"/>
      <c r="J37" s="715"/>
      <c r="K37" s="715"/>
      <c r="L37" s="715"/>
      <c r="M37" s="715"/>
      <c r="N37" s="715"/>
      <c r="O37" s="715"/>
      <c r="P37" s="715"/>
      <c r="Q37" s="715"/>
      <c r="R37" s="715"/>
      <c r="S37" s="715"/>
      <c r="T37" s="715"/>
      <c r="U37" s="715"/>
      <c r="V37" s="715"/>
      <c r="W37" s="715"/>
      <c r="X37" s="715"/>
      <c r="Y37" s="715"/>
      <c r="Z37" s="715"/>
      <c r="AA37" s="715"/>
      <c r="AB37" s="715"/>
      <c r="AC37" s="715"/>
      <c r="AD37" s="715"/>
      <c r="AE37" s="715"/>
      <c r="AF37" s="715"/>
      <c r="AG37" s="715"/>
      <c r="AH37" s="715"/>
      <c r="AI37" s="715"/>
      <c r="AJ37" s="715"/>
      <c r="AK37" s="715"/>
      <c r="AL37" s="715"/>
      <c r="AM37" s="715"/>
      <c r="AN37" s="715"/>
      <c r="AO37" s="715"/>
      <c r="AP37" s="715"/>
      <c r="AQ37" s="715"/>
      <c r="AR37" s="715"/>
      <c r="AS37" s="715"/>
      <c r="AT37" s="715"/>
      <c r="AU37" s="715"/>
      <c r="AV37" s="715"/>
      <c r="AW37" s="715"/>
      <c r="AX37" s="715"/>
      <c r="AY37" s="715"/>
      <c r="AZ37" s="715"/>
      <c r="BA37" s="299"/>
    </row>
    <row r="38" spans="1:53" ht="12" customHeight="1" x14ac:dyDescent="0.25">
      <c r="A38" s="733" t="str">
        <f>ПОДПИСИ!B15</f>
        <v>Заместитель генерального директора по капитальному  строительству ООО «Электромонтаж-110»</v>
      </c>
      <c r="B38" s="733"/>
      <c r="C38" s="733"/>
      <c r="D38" s="733"/>
      <c r="E38" s="733"/>
      <c r="F38" s="733"/>
      <c r="G38" s="733"/>
      <c r="H38" s="733"/>
      <c r="I38" s="733"/>
      <c r="J38" s="733"/>
      <c r="K38" s="733"/>
      <c r="L38" s="733"/>
      <c r="M38" s="733"/>
      <c r="N38" s="733"/>
      <c r="O38" s="733"/>
      <c r="P38" s="733"/>
      <c r="Q38" s="733"/>
      <c r="R38" s="733"/>
      <c r="S38" s="733"/>
      <c r="T38" s="733"/>
      <c r="U38" s="733"/>
      <c r="V38" s="733"/>
      <c r="W38" s="733"/>
      <c r="X38" s="733"/>
      <c r="Y38" s="733"/>
      <c r="Z38" s="733"/>
      <c r="AA38" s="733"/>
      <c r="AB38" s="733"/>
      <c r="AC38" s="733"/>
      <c r="AD38" s="733"/>
      <c r="AE38" s="733"/>
      <c r="AF38" s="733"/>
      <c r="AG38" s="733"/>
      <c r="AH38" s="733"/>
      <c r="AI38" s="733"/>
      <c r="AJ38" s="733"/>
      <c r="AK38" s="733"/>
      <c r="AL38" s="733"/>
      <c r="AM38" s="733"/>
      <c r="AN38" s="733"/>
      <c r="AO38" s="733"/>
      <c r="AP38" s="733"/>
      <c r="AQ38" s="733"/>
      <c r="AR38" s="733"/>
      <c r="AS38" s="733"/>
      <c r="AT38" s="733"/>
      <c r="AU38" s="733"/>
      <c r="AV38" s="733"/>
      <c r="AW38" s="733"/>
      <c r="AX38" s="733"/>
      <c r="AY38" s="733"/>
      <c r="AZ38" s="733"/>
      <c r="BA38" s="299"/>
    </row>
    <row r="39" spans="1:53" ht="12" customHeight="1" x14ac:dyDescent="0.25">
      <c r="A39" s="733" t="str">
        <f>CONCATENATE(ПОДПИСИ!C15," ",ПОДПИСИ!F15)</f>
        <v>Шлёнский С.В. Приказ №2024-21СМР от 15.05.2024</v>
      </c>
      <c r="B39" s="733"/>
      <c r="C39" s="733"/>
      <c r="D39" s="733"/>
      <c r="E39" s="733"/>
      <c r="F39" s="733"/>
      <c r="G39" s="733"/>
      <c r="H39" s="733"/>
      <c r="I39" s="733"/>
      <c r="J39" s="733"/>
      <c r="K39" s="733"/>
      <c r="L39" s="733"/>
      <c r="M39" s="733"/>
      <c r="N39" s="733"/>
      <c r="O39" s="733"/>
      <c r="P39" s="733"/>
      <c r="Q39" s="733"/>
      <c r="R39" s="733"/>
      <c r="S39" s="733"/>
      <c r="T39" s="733"/>
      <c r="U39" s="733"/>
      <c r="V39" s="733"/>
      <c r="W39" s="733"/>
      <c r="X39" s="733"/>
      <c r="Y39" s="733"/>
      <c r="Z39" s="733"/>
      <c r="AA39" s="733"/>
      <c r="AB39" s="733"/>
      <c r="AC39" s="733"/>
      <c r="AD39" s="733"/>
      <c r="AE39" s="733"/>
      <c r="AF39" s="733"/>
      <c r="AG39" s="733"/>
      <c r="AH39" s="733"/>
      <c r="AI39" s="733"/>
      <c r="AJ39" s="733"/>
      <c r="AK39" s="733"/>
      <c r="AL39" s="733"/>
      <c r="AM39" s="733"/>
      <c r="AN39" s="733"/>
      <c r="AO39" s="733"/>
      <c r="AP39" s="733"/>
      <c r="AQ39" s="733"/>
      <c r="AR39" s="733"/>
      <c r="AS39" s="733"/>
      <c r="AT39" s="733"/>
      <c r="AU39" s="733"/>
      <c r="AV39" s="733"/>
      <c r="AW39" s="733"/>
      <c r="AX39" s="733"/>
      <c r="AY39" s="733"/>
      <c r="AZ39" s="733"/>
      <c r="BA39" s="299"/>
    </row>
    <row r="40" spans="1:53" ht="15" customHeight="1" x14ac:dyDescent="0.25">
      <c r="A40" s="723" t="s">
        <v>789</v>
      </c>
      <c r="B40" s="723"/>
      <c r="C40" s="723"/>
      <c r="D40" s="723"/>
      <c r="E40" s="723"/>
      <c r="F40" s="723"/>
      <c r="G40" s="723"/>
      <c r="H40" s="723"/>
      <c r="I40" s="723"/>
      <c r="J40" s="723"/>
      <c r="K40" s="723"/>
      <c r="L40" s="723"/>
      <c r="M40" s="723"/>
      <c r="N40" s="723"/>
      <c r="O40" s="723"/>
      <c r="P40" s="723"/>
      <c r="Q40" s="723"/>
      <c r="R40" s="723"/>
      <c r="S40" s="723"/>
      <c r="T40" s="723"/>
      <c r="U40" s="723"/>
      <c r="V40" s="723"/>
      <c r="W40" s="723"/>
      <c r="X40" s="723"/>
      <c r="Y40" s="723"/>
      <c r="Z40" s="723"/>
      <c r="AA40" s="723"/>
      <c r="AB40" s="723"/>
      <c r="AC40" s="723"/>
      <c r="AD40" s="723"/>
      <c r="AE40" s="723"/>
      <c r="AF40" s="723"/>
      <c r="AG40" s="723"/>
      <c r="AH40" s="723"/>
      <c r="AI40" s="723"/>
      <c r="AJ40" s="723"/>
      <c r="AK40" s="723"/>
      <c r="AL40" s="723"/>
      <c r="AM40" s="723"/>
      <c r="AN40" s="723"/>
      <c r="AO40" s="723"/>
      <c r="AP40" s="723"/>
      <c r="AQ40" s="723"/>
      <c r="AR40" s="723"/>
      <c r="AS40" s="723"/>
      <c r="AT40" s="723"/>
      <c r="AU40" s="723"/>
      <c r="AV40" s="723"/>
      <c r="AW40" s="723"/>
      <c r="AX40" s="723"/>
      <c r="AY40" s="723"/>
      <c r="AZ40" s="723"/>
      <c r="BA40" s="299"/>
    </row>
    <row r="41" spans="1:53" ht="12" customHeight="1" x14ac:dyDescent="0.25">
      <c r="A41" s="734"/>
      <c r="B41" s="734"/>
      <c r="C41" s="734"/>
      <c r="D41" s="734"/>
      <c r="E41" s="734"/>
      <c r="F41" s="734"/>
      <c r="G41" s="734"/>
      <c r="H41" s="734"/>
      <c r="I41" s="734"/>
      <c r="J41" s="734"/>
      <c r="K41" s="734"/>
      <c r="L41" s="734"/>
      <c r="M41" s="734"/>
      <c r="N41" s="734"/>
      <c r="O41" s="734"/>
      <c r="P41" s="734"/>
      <c r="Q41" s="734"/>
      <c r="R41" s="734"/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299"/>
    </row>
    <row r="42" spans="1:53" ht="15" customHeight="1" x14ac:dyDescent="0.25">
      <c r="A42" s="725" t="s">
        <v>790</v>
      </c>
      <c r="B42" s="725"/>
      <c r="C42" s="725"/>
      <c r="D42" s="725"/>
      <c r="E42" s="725"/>
      <c r="F42" s="725"/>
      <c r="G42" s="725"/>
      <c r="H42" s="725"/>
      <c r="I42" s="725"/>
      <c r="J42" s="725"/>
      <c r="K42" s="725"/>
      <c r="L42" s="725"/>
      <c r="M42" s="725"/>
      <c r="N42" s="725"/>
      <c r="O42" s="725"/>
      <c r="P42" s="725"/>
      <c r="Q42" s="725"/>
      <c r="R42" s="725"/>
      <c r="S42" s="725"/>
      <c r="T42" s="725"/>
      <c r="U42" s="725"/>
      <c r="V42" s="725"/>
      <c r="W42" s="725"/>
      <c r="X42" s="725"/>
      <c r="Y42" s="725"/>
      <c r="Z42" s="725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299"/>
    </row>
    <row r="43" spans="1:53" ht="23.25" customHeight="1" x14ac:dyDescent="0.25">
      <c r="A43" s="720" t="s">
        <v>816</v>
      </c>
      <c r="B43" s="720"/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299"/>
    </row>
    <row r="44" spans="1:53" ht="10.5" customHeight="1" x14ac:dyDescent="0.25">
      <c r="A44" s="721" t="str">
        <f>ПОДПИСИ!B17</f>
        <v>Заместитель генерального директора по капитальному  строительству ООО «Электромонтаж-110»</v>
      </c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721"/>
      <c r="Z44" s="721"/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299"/>
    </row>
    <row r="45" spans="1:53" ht="12.75" customHeight="1" x14ac:dyDescent="0.25">
      <c r="A45" s="721" t="str">
        <f>CONCATENATE(ПОДПИСИ!C17," ",ПОДПИСИ!F17)</f>
        <v>Шлёнский С.В. Идентификационный номер №С-78-032783 от 12.07.2017г.; Приказ №2024-20СМР от 15.05.2024</v>
      </c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721"/>
      <c r="Z45" s="721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  <c r="BA45" s="299"/>
    </row>
    <row r="46" spans="1:53" ht="15" customHeight="1" x14ac:dyDescent="0.25">
      <c r="A46" s="740" t="s">
        <v>786</v>
      </c>
      <c r="B46" s="740"/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740"/>
      <c r="AL46" s="740"/>
      <c r="AM46" s="740"/>
      <c r="AN46" s="740"/>
      <c r="AO46" s="740"/>
      <c r="AP46" s="740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  <c r="BA46" s="299"/>
    </row>
    <row r="47" spans="1:53" ht="15" customHeight="1" x14ac:dyDescent="0.25">
      <c r="A47" s="741"/>
      <c r="B47" s="741"/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741"/>
      <c r="AC47" s="741"/>
      <c r="AD47" s="741"/>
      <c r="AE47" s="741"/>
      <c r="AF47" s="741"/>
      <c r="AG47" s="741"/>
      <c r="AH47" s="741"/>
      <c r="AI47" s="741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  <c r="BA47" s="299"/>
    </row>
    <row r="48" spans="1:53" ht="7.5" customHeight="1" x14ac:dyDescent="0.25">
      <c r="A48" s="740" t="s">
        <v>817</v>
      </c>
      <c r="B48" s="740"/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  <c r="BA48" s="299"/>
    </row>
    <row r="49" spans="1:54" ht="39" customHeight="1" x14ac:dyDescent="0.25">
      <c r="A49" s="718" t="s">
        <v>791</v>
      </c>
      <c r="B49" s="718"/>
      <c r="C49" s="718"/>
      <c r="D49" s="718"/>
      <c r="E49" s="718"/>
      <c r="F49" s="718"/>
      <c r="G49" s="718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718"/>
      <c r="AK49" s="718"/>
      <c r="AL49" s="718"/>
      <c r="AM49" s="718"/>
      <c r="AN49" s="718"/>
      <c r="AO49" s="718"/>
      <c r="AP49" s="718"/>
      <c r="AQ49" s="718"/>
      <c r="AR49" s="718"/>
      <c r="AS49" s="718"/>
      <c r="AT49" s="718"/>
      <c r="AU49" s="718"/>
      <c r="AV49" s="718"/>
      <c r="AW49" s="718"/>
      <c r="AX49" s="718"/>
      <c r="AY49" s="718"/>
      <c r="AZ49" s="718"/>
      <c r="BA49" s="299"/>
    </row>
    <row r="50" spans="1:54" ht="12" customHeight="1" x14ac:dyDescent="0.25">
      <c r="A50" s="734" t="str">
        <f>ПОДПИСИ!B19</f>
        <v xml:space="preserve"> </v>
      </c>
      <c r="B50" s="734"/>
      <c r="C50" s="734"/>
      <c r="D50" s="734"/>
      <c r="E50" s="734"/>
      <c r="F50" s="734"/>
      <c r="G50" s="734"/>
      <c r="H50" s="734"/>
      <c r="I50" s="734"/>
      <c r="J50" s="734"/>
      <c r="K50" s="734"/>
      <c r="L50" s="734"/>
      <c r="M50" s="734"/>
      <c r="N50" s="734"/>
      <c r="O50" s="734"/>
      <c r="P50" s="734"/>
      <c r="Q50" s="734"/>
      <c r="R50" s="734"/>
      <c r="S50" s="734"/>
      <c r="T50" s="734"/>
      <c r="U50" s="734"/>
      <c r="V50" s="734"/>
      <c r="W50" s="734"/>
      <c r="X50" s="734"/>
      <c r="Y50" s="734"/>
      <c r="Z50" s="734"/>
      <c r="AA50" s="734"/>
      <c r="AB50" s="734"/>
      <c r="AC50" s="734"/>
      <c r="AD50" s="734"/>
      <c r="AE50" s="734"/>
      <c r="AF50" s="734"/>
      <c r="AG50" s="734"/>
      <c r="AH50" s="734"/>
      <c r="AI50" s="734"/>
      <c r="AJ50" s="734"/>
      <c r="AK50" s="734"/>
      <c r="AL50" s="734"/>
      <c r="AM50" s="734"/>
      <c r="AN50" s="734"/>
      <c r="AO50" s="734"/>
      <c r="AP50" s="734"/>
      <c r="AQ50" s="734"/>
      <c r="AR50" s="734"/>
      <c r="AS50" s="734"/>
      <c r="AT50" s="734"/>
      <c r="AU50" s="734"/>
      <c r="AV50" s="734"/>
      <c r="AW50" s="734"/>
      <c r="AX50" s="734"/>
      <c r="AY50" s="734"/>
      <c r="AZ50" s="734"/>
      <c r="BA50" s="299"/>
    </row>
    <row r="51" spans="1:54" ht="11.25" customHeight="1" x14ac:dyDescent="0.25">
      <c r="A51" s="737" t="str">
        <f>CONCATENATE(ПОДПИСИ!C19," ",ПОДПИСИ!F19)</f>
        <v xml:space="preserve">   </v>
      </c>
      <c r="B51" s="737"/>
      <c r="C51" s="737"/>
      <c r="D51" s="737"/>
      <c r="E51" s="737"/>
      <c r="F51" s="737"/>
      <c r="G51" s="737"/>
      <c r="H51" s="737"/>
      <c r="I51" s="737"/>
      <c r="J51" s="737"/>
      <c r="K51" s="737"/>
      <c r="L51" s="737"/>
      <c r="M51" s="737"/>
      <c r="N51" s="737"/>
      <c r="O51" s="737"/>
      <c r="P51" s="737"/>
      <c r="Q51" s="737"/>
      <c r="R51" s="737"/>
      <c r="S51" s="737"/>
      <c r="T51" s="737"/>
      <c r="U51" s="737"/>
      <c r="V51" s="737"/>
      <c r="W51" s="737"/>
      <c r="X51" s="737"/>
      <c r="Y51" s="737"/>
      <c r="Z51" s="737"/>
      <c r="AA51" s="737"/>
      <c r="AB51" s="737"/>
      <c r="AC51" s="737"/>
      <c r="AD51" s="737"/>
      <c r="AE51" s="737"/>
      <c r="AF51" s="737"/>
      <c r="AG51" s="737"/>
      <c r="AH51" s="737"/>
      <c r="AI51" s="737"/>
      <c r="AJ51" s="737"/>
      <c r="AK51" s="737"/>
      <c r="AL51" s="737"/>
      <c r="AM51" s="737"/>
      <c r="AN51" s="737"/>
      <c r="AO51" s="737"/>
      <c r="AP51" s="737"/>
      <c r="AQ51" s="737"/>
      <c r="AR51" s="737"/>
      <c r="AS51" s="737"/>
      <c r="AT51" s="737"/>
      <c r="AU51" s="737"/>
      <c r="AV51" s="737"/>
      <c r="AW51" s="737"/>
      <c r="AX51" s="737"/>
      <c r="AY51" s="737"/>
      <c r="AZ51" s="737"/>
      <c r="BA51" s="299"/>
    </row>
    <row r="52" spans="1:54" ht="6" customHeight="1" x14ac:dyDescent="0.25">
      <c r="A52" s="738" t="s">
        <v>792</v>
      </c>
      <c r="B52" s="738"/>
      <c r="C52" s="738"/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  <c r="AA52" s="738"/>
      <c r="AB52" s="738"/>
      <c r="AC52" s="738"/>
      <c r="AD52" s="738"/>
      <c r="AE52" s="738"/>
      <c r="AF52" s="738"/>
      <c r="AG52" s="738"/>
      <c r="AH52" s="738"/>
      <c r="AI52" s="738"/>
      <c r="AJ52" s="738"/>
      <c r="AK52" s="738"/>
      <c r="AL52" s="738"/>
      <c r="AM52" s="738"/>
      <c r="AN52" s="738"/>
      <c r="AO52" s="738"/>
      <c r="AP52" s="738"/>
      <c r="AQ52" s="738"/>
      <c r="AR52" s="738"/>
      <c r="AS52" s="738"/>
      <c r="AT52" s="738"/>
      <c r="AU52" s="738"/>
      <c r="AV52" s="738"/>
      <c r="AW52" s="738"/>
      <c r="AX52" s="738"/>
      <c r="AY52" s="738"/>
      <c r="AZ52" s="738"/>
      <c r="BA52" s="299"/>
    </row>
    <row r="53" spans="1:54" ht="15" customHeight="1" x14ac:dyDescent="0.25">
      <c r="A53" s="739"/>
      <c r="B53" s="739"/>
      <c r="C53" s="739"/>
      <c r="D53" s="739"/>
      <c r="E53" s="739"/>
      <c r="F53" s="739"/>
      <c r="G53" s="739"/>
      <c r="H53" s="739"/>
      <c r="I53" s="739"/>
      <c r="J53" s="739"/>
      <c r="K53" s="739"/>
      <c r="L53" s="739"/>
      <c r="M53" s="739"/>
      <c r="N53" s="739"/>
      <c r="O53" s="739"/>
      <c r="P53" s="739"/>
      <c r="Q53" s="739"/>
      <c r="R53" s="739"/>
      <c r="S53" s="739"/>
      <c r="T53" s="739"/>
      <c r="U53" s="739"/>
      <c r="V53" s="739"/>
      <c r="W53" s="739"/>
      <c r="X53" s="739"/>
      <c r="Y53" s="739"/>
      <c r="Z53" s="739"/>
      <c r="AA53" s="739"/>
      <c r="AB53" s="739"/>
      <c r="AC53" s="739"/>
      <c r="AD53" s="739"/>
      <c r="AE53" s="739"/>
      <c r="AF53" s="739"/>
      <c r="AG53" s="739"/>
      <c r="AH53" s="739"/>
      <c r="AI53" s="739"/>
      <c r="AJ53" s="739"/>
      <c r="AK53" s="739"/>
      <c r="AL53" s="739"/>
      <c r="AM53" s="739"/>
      <c r="AN53" s="739"/>
      <c r="AO53" s="739"/>
      <c r="AP53" s="739"/>
      <c r="AQ53" s="739"/>
      <c r="AR53" s="739"/>
      <c r="AS53" s="739"/>
      <c r="AT53" s="739"/>
      <c r="AU53" s="739"/>
      <c r="AV53" s="739"/>
      <c r="AW53" s="739"/>
      <c r="AX53" s="739"/>
      <c r="AY53" s="739"/>
      <c r="AZ53" s="739"/>
      <c r="BA53" s="299"/>
    </row>
    <row r="54" spans="1:54" ht="15" customHeight="1" x14ac:dyDescent="0.25">
      <c r="A54" s="725" t="s">
        <v>793</v>
      </c>
      <c r="B54" s="725"/>
      <c r="C54" s="725"/>
      <c r="D54" s="725"/>
      <c r="E54" s="725"/>
      <c r="F54" s="725"/>
      <c r="G54" s="725"/>
      <c r="H54" s="725"/>
      <c r="I54" s="725"/>
      <c r="J54" s="725"/>
      <c r="K54" s="725"/>
      <c r="L54" s="725"/>
      <c r="M54" s="725"/>
      <c r="N54" s="725"/>
      <c r="O54" s="725"/>
      <c r="P54" s="725"/>
      <c r="Q54" s="725"/>
      <c r="R54" s="725"/>
      <c r="S54" s="725"/>
      <c r="T54" s="725"/>
      <c r="U54" s="725"/>
      <c r="V54" s="725"/>
      <c r="W54" s="725"/>
      <c r="X54" s="725"/>
      <c r="Y54" s="725"/>
      <c r="Z54" s="725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299"/>
    </row>
    <row r="55" spans="1:54" ht="21" customHeight="1" x14ac:dyDescent="0.25">
      <c r="A55" s="718" t="s">
        <v>794</v>
      </c>
      <c r="B55" s="718"/>
      <c r="C55" s="718"/>
      <c r="D55" s="718"/>
      <c r="E55" s="718"/>
      <c r="F55" s="718"/>
      <c r="G55" s="718"/>
      <c r="H55" s="718"/>
      <c r="I55" s="718"/>
      <c r="J55" s="718"/>
      <c r="K55" s="718"/>
      <c r="L55" s="718"/>
      <c r="M55" s="718"/>
      <c r="N55" s="718"/>
      <c r="O55" s="718"/>
      <c r="P55" s="718"/>
      <c r="Q55" s="718"/>
      <c r="R55" s="718"/>
      <c r="S55" s="718"/>
      <c r="T55" s="718"/>
      <c r="U55" s="718"/>
      <c r="V55" s="718"/>
      <c r="W55" s="718"/>
      <c r="X55" s="718"/>
      <c r="Y55" s="718"/>
      <c r="Z55" s="718"/>
      <c r="AA55" s="718"/>
      <c r="AB55" s="718"/>
      <c r="AC55" s="718"/>
      <c r="AD55" s="718"/>
      <c r="AE55" s="718"/>
      <c r="AF55" s="718"/>
      <c r="AG55" s="718"/>
      <c r="AH55" s="718"/>
      <c r="AI55" s="718"/>
      <c r="AJ55" s="718"/>
      <c r="AK55" s="718"/>
      <c r="AL55" s="718"/>
      <c r="AM55" s="718"/>
      <c r="AN55" s="718"/>
      <c r="AO55" s="718"/>
      <c r="AP55" s="718"/>
      <c r="AQ55" s="718"/>
      <c r="AR55" s="718"/>
      <c r="AS55" s="718"/>
      <c r="AT55" s="718"/>
      <c r="AU55" s="718"/>
      <c r="AV55" s="718"/>
      <c r="AW55" s="718"/>
      <c r="AX55" s="718"/>
      <c r="AY55" s="718"/>
      <c r="AZ55" s="718"/>
      <c r="BA55" s="299"/>
    </row>
    <row r="56" spans="1:54" ht="12" customHeight="1" x14ac:dyDescent="0.3">
      <c r="A56" s="736" t="str">
        <f>ПОДПИСИ!B14</f>
        <v>Начальник геодезического отдела ООО «Электромонтаж-110»</v>
      </c>
      <c r="B56" s="736"/>
      <c r="C56" s="736"/>
      <c r="D56" s="736"/>
      <c r="E56" s="736"/>
      <c r="F56" s="736"/>
      <c r="G56" s="736"/>
      <c r="H56" s="736"/>
      <c r="I56" s="736"/>
      <c r="J56" s="736"/>
      <c r="K56" s="736"/>
      <c r="L56" s="736"/>
      <c r="M56" s="736"/>
      <c r="N56" s="736"/>
      <c r="O56" s="736"/>
      <c r="P56" s="736"/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307"/>
      <c r="BB56" s="293"/>
    </row>
    <row r="57" spans="1:54" ht="12" customHeight="1" x14ac:dyDescent="0.25">
      <c r="A57" s="733" t="str">
        <f>CONCATENATE(ПОДПИСИ!C14," ",ПОДПИСИ!F14)</f>
        <v>Фатахова Е.Я. Приказ №2024-18СМР от 15.05.2024</v>
      </c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299"/>
    </row>
    <row r="58" spans="1:54" ht="6" customHeight="1" x14ac:dyDescent="0.25">
      <c r="A58" s="723" t="s">
        <v>792</v>
      </c>
      <c r="B58" s="723"/>
      <c r="C58" s="723"/>
      <c r="D58" s="723"/>
      <c r="E58" s="723"/>
      <c r="F58" s="723"/>
      <c r="G58" s="723"/>
      <c r="H58" s="723"/>
      <c r="I58" s="723"/>
      <c r="J58" s="723"/>
      <c r="K58" s="723"/>
      <c r="L58" s="723"/>
      <c r="M58" s="723"/>
      <c r="N58" s="723"/>
      <c r="O58" s="723"/>
      <c r="P58" s="723"/>
      <c r="Q58" s="723"/>
      <c r="R58" s="723"/>
      <c r="S58" s="723"/>
      <c r="T58" s="723"/>
      <c r="U58" s="723"/>
      <c r="V58" s="723"/>
      <c r="W58" s="723"/>
      <c r="X58" s="723"/>
      <c r="Y58" s="723"/>
      <c r="Z58" s="723"/>
      <c r="AA58" s="723"/>
      <c r="AB58" s="723"/>
      <c r="AC58" s="723"/>
      <c r="AD58" s="723"/>
      <c r="AE58" s="723"/>
      <c r="AF58" s="723"/>
      <c r="AG58" s="723"/>
      <c r="AH58" s="723"/>
      <c r="AI58" s="723"/>
      <c r="AJ58" s="723"/>
      <c r="AK58" s="723"/>
      <c r="AL58" s="723"/>
      <c r="AM58" s="723"/>
      <c r="AN58" s="723"/>
      <c r="AO58" s="723"/>
      <c r="AP58" s="723"/>
      <c r="AQ58" s="723"/>
      <c r="AR58" s="723"/>
      <c r="AS58" s="723"/>
      <c r="AT58" s="723"/>
      <c r="AU58" s="723"/>
      <c r="AV58" s="723"/>
      <c r="AW58" s="723"/>
      <c r="AX58" s="723"/>
      <c r="AY58" s="723"/>
      <c r="AZ58" s="723"/>
      <c r="BA58" s="299"/>
    </row>
    <row r="59" spans="1:54" x14ac:dyDescent="0.25">
      <c r="A59" s="724"/>
      <c r="B59" s="724"/>
      <c r="C59" s="724"/>
      <c r="D59" s="724"/>
      <c r="E59" s="724"/>
      <c r="F59" s="724"/>
      <c r="G59" s="724"/>
      <c r="H59" s="724"/>
      <c r="I59" s="724"/>
      <c r="J59" s="724"/>
      <c r="K59" s="724"/>
      <c r="L59" s="724"/>
      <c r="M59" s="724"/>
      <c r="N59" s="724"/>
      <c r="O59" s="724"/>
      <c r="P59" s="724"/>
      <c r="Q59" s="724"/>
      <c r="R59" s="724"/>
      <c r="S59" s="724"/>
      <c r="T59" s="724"/>
      <c r="U59" s="724"/>
      <c r="V59" s="724"/>
      <c r="W59" s="724"/>
      <c r="X59" s="724"/>
      <c r="Y59" s="724"/>
      <c r="Z59" s="724"/>
      <c r="AA59" s="724"/>
      <c r="AB59" s="724"/>
      <c r="AC59" s="724"/>
      <c r="AD59" s="724"/>
      <c r="AE59" s="724"/>
      <c r="AF59" s="724"/>
      <c r="AG59" s="724"/>
      <c r="AH59" s="724"/>
      <c r="AI59" s="724"/>
      <c r="AJ59" s="724"/>
      <c r="AK59" s="724"/>
      <c r="AL59" s="724"/>
      <c r="AM59" s="724"/>
      <c r="AN59" s="724"/>
      <c r="AO59" s="724"/>
      <c r="AP59" s="724"/>
      <c r="AQ59" s="724"/>
      <c r="AR59" s="724"/>
      <c r="AS59" s="724"/>
      <c r="AT59" s="724"/>
      <c r="AU59" s="724"/>
      <c r="AV59" s="724"/>
      <c r="AW59" s="724"/>
      <c r="AX59" s="724"/>
      <c r="AY59" s="724"/>
      <c r="AZ59" s="724"/>
      <c r="BA59" s="299"/>
    </row>
    <row r="60" spans="1:54" ht="15" customHeight="1" x14ac:dyDescent="0.25">
      <c r="A60" s="725" t="s">
        <v>795</v>
      </c>
      <c r="B60" s="725"/>
      <c r="C60" s="725"/>
      <c r="D60" s="725"/>
      <c r="E60" s="725"/>
      <c r="F60" s="725"/>
      <c r="G60" s="725"/>
      <c r="H60" s="725"/>
      <c r="I60" s="725"/>
      <c r="J60" s="725"/>
      <c r="K60" s="725"/>
      <c r="L60" s="725"/>
      <c r="M60" s="725"/>
      <c r="N60" s="725"/>
      <c r="O60" s="725"/>
      <c r="P60" s="725"/>
      <c r="Q60" s="725"/>
      <c r="R60" s="725"/>
      <c r="S60" s="725"/>
      <c r="T60" s="725"/>
      <c r="U60" s="725"/>
      <c r="V60" s="725"/>
      <c r="W60" s="725"/>
      <c r="X60" s="725"/>
      <c r="Y60" s="725"/>
      <c r="Z60" s="725"/>
      <c r="AA60" s="725"/>
      <c r="AB60" s="725"/>
      <c r="AC60" s="725"/>
      <c r="AD60" s="725"/>
      <c r="AE60" s="725"/>
      <c r="AF60" s="725"/>
      <c r="AG60" s="725"/>
      <c r="AH60" s="725"/>
      <c r="AI60" s="725"/>
      <c r="AJ60" s="725"/>
      <c r="AK60" s="725"/>
      <c r="AL60" s="725"/>
      <c r="AM60" s="725"/>
      <c r="AN60" s="725"/>
      <c r="AO60" s="725"/>
      <c r="AP60" s="725"/>
      <c r="AQ60" s="725"/>
      <c r="AR60" s="725"/>
      <c r="AS60" s="725"/>
      <c r="AT60" s="725"/>
      <c r="AU60" s="725"/>
      <c r="AV60" s="725"/>
      <c r="AW60" s="725"/>
      <c r="AX60" s="725"/>
      <c r="AY60" s="725"/>
      <c r="AZ60" s="725"/>
      <c r="BA60" s="299"/>
    </row>
    <row r="61" spans="1:54" ht="15" customHeight="1" outlineLevel="1" x14ac:dyDescent="0.25">
      <c r="A61" s="743" t="s">
        <v>82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743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  <c r="BA61" s="299"/>
    </row>
    <row r="62" spans="1:54" ht="22.5" customHeight="1" outlineLevel="1" x14ac:dyDescent="0.25">
      <c r="A62" s="744" t="str">
        <f>CONCATENATE(ПОДПИСИ!B5," ",ПОДПИСИ!C5," ",ПОДПИСИ!F5)</f>
        <v xml:space="preserve">Старший мастер Всеволожского РЭС филиала ПАО "Россети Ленэнерго" "СЭС" по ТП Проценко В.М.  </v>
      </c>
      <c r="B62" s="744"/>
      <c r="C62" s="744"/>
      <c r="D62" s="744"/>
      <c r="E62" s="744"/>
      <c r="F62" s="744"/>
      <c r="G62" s="744"/>
      <c r="H62" s="744"/>
      <c r="I62" s="744"/>
      <c r="J62" s="744"/>
      <c r="K62" s="744"/>
      <c r="L62" s="744"/>
      <c r="M62" s="744"/>
      <c r="N62" s="744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  <c r="AB62" s="744"/>
      <c r="AC62" s="744"/>
      <c r="AD62" s="744"/>
      <c r="AE62" s="744"/>
      <c r="AF62" s="744"/>
      <c r="AG62" s="744"/>
      <c r="AH62" s="744"/>
      <c r="AI62" s="744"/>
      <c r="AJ62" s="744"/>
      <c r="AK62" s="744"/>
      <c r="AL62" s="744"/>
      <c r="AM62" s="744"/>
      <c r="AN62" s="744"/>
      <c r="AO62" s="744"/>
      <c r="AP62" s="744"/>
      <c r="AQ62" s="744"/>
      <c r="AR62" s="744"/>
      <c r="AS62" s="744"/>
      <c r="AT62" s="744"/>
      <c r="AU62" s="744"/>
      <c r="AV62" s="744"/>
      <c r="AW62" s="744"/>
      <c r="AX62" s="744"/>
      <c r="AY62" s="744"/>
      <c r="AZ62" s="744"/>
      <c r="BA62" s="299"/>
    </row>
    <row r="63" spans="1:54" ht="9.75" customHeight="1" outlineLevel="1" x14ac:dyDescent="0.25">
      <c r="A63" s="745" t="s">
        <v>531</v>
      </c>
      <c r="B63" s="745"/>
      <c r="C63" s="745"/>
      <c r="D63" s="745"/>
      <c r="E63" s="745"/>
      <c r="F63" s="745"/>
      <c r="G63" s="745"/>
      <c r="H63" s="745"/>
      <c r="I63" s="745"/>
      <c r="J63" s="745"/>
      <c r="K63" s="745"/>
      <c r="L63" s="745"/>
      <c r="M63" s="745"/>
      <c r="N63" s="745"/>
      <c r="O63" s="745"/>
      <c r="P63" s="745"/>
      <c r="Q63" s="745"/>
      <c r="R63" s="745"/>
      <c r="S63" s="745"/>
      <c r="T63" s="745"/>
      <c r="U63" s="745"/>
      <c r="V63" s="745"/>
      <c r="W63" s="745"/>
      <c r="X63" s="745"/>
      <c r="Y63" s="745"/>
      <c r="Z63" s="745"/>
      <c r="AA63" s="745"/>
      <c r="AB63" s="745"/>
      <c r="AC63" s="745"/>
      <c r="AD63" s="745"/>
      <c r="AE63" s="745"/>
      <c r="AF63" s="745"/>
      <c r="AG63" s="745"/>
      <c r="AH63" s="745"/>
      <c r="AI63" s="745"/>
      <c r="AJ63" s="745"/>
      <c r="AK63" s="745"/>
      <c r="AL63" s="745"/>
      <c r="AM63" s="745"/>
      <c r="AN63" s="745"/>
      <c r="AO63" s="745"/>
      <c r="AP63" s="745"/>
      <c r="AQ63" s="745"/>
      <c r="AR63" s="745"/>
      <c r="AS63" s="745"/>
      <c r="AT63" s="745"/>
      <c r="AU63" s="745"/>
      <c r="AV63" s="745"/>
      <c r="AW63" s="745"/>
      <c r="AX63" s="745"/>
      <c r="AY63" s="745"/>
      <c r="AZ63" s="745"/>
      <c r="BA63" s="299"/>
    </row>
    <row r="64" spans="1:54" ht="21" customHeight="1" x14ac:dyDescent="0.25">
      <c r="A64" s="718" t="s">
        <v>796</v>
      </c>
      <c r="B64" s="718"/>
      <c r="C64" s="718"/>
      <c r="D64" s="718"/>
      <c r="E64" s="718"/>
      <c r="F64" s="718"/>
      <c r="G64" s="718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299"/>
    </row>
    <row r="65" spans="1:53" ht="12" customHeight="1" x14ac:dyDescent="0.25">
      <c r="A65" s="730" t="str">
        <f>ФОРМА!D22</f>
        <v>трансформаторной подстанции</v>
      </c>
      <c r="B65" s="730"/>
      <c r="C65" s="730"/>
      <c r="D65" s="730"/>
      <c r="E65" s="730"/>
      <c r="F65" s="730"/>
      <c r="G65" s="730"/>
      <c r="H65" s="730"/>
      <c r="I65" s="730"/>
      <c r="J65" s="730"/>
      <c r="K65" s="730"/>
      <c r="L65" s="730"/>
      <c r="M65" s="730"/>
      <c r="N65" s="730"/>
      <c r="O65" s="730"/>
      <c r="P65" s="730"/>
      <c r="Q65" s="730"/>
      <c r="R65" s="730"/>
      <c r="S65" s="730"/>
      <c r="T65" s="730"/>
      <c r="U65" s="730"/>
      <c r="V65" s="730"/>
      <c r="W65" s="730"/>
      <c r="X65" s="730"/>
      <c r="Y65" s="730"/>
      <c r="Z65" s="730"/>
      <c r="AA65" s="730"/>
      <c r="AB65" s="730"/>
      <c r="AC65" s="730"/>
      <c r="AD65" s="730"/>
      <c r="AE65" s="730"/>
      <c r="AF65" s="730"/>
      <c r="AG65" s="730"/>
      <c r="AH65" s="730"/>
      <c r="AI65" s="730"/>
      <c r="AJ65" s="730"/>
      <c r="AK65" s="730"/>
      <c r="AL65" s="730"/>
      <c r="AM65" s="730"/>
      <c r="AN65" s="730"/>
      <c r="AO65" s="730"/>
      <c r="AP65" s="730"/>
      <c r="AQ65" s="730"/>
      <c r="AR65" s="730"/>
      <c r="AS65" s="730"/>
      <c r="AT65" s="730"/>
      <c r="AU65" s="730"/>
      <c r="AV65" s="730"/>
      <c r="AW65" s="730"/>
      <c r="AX65" s="730"/>
      <c r="AY65" s="730"/>
      <c r="AZ65" s="730"/>
      <c r="BA65" s="299"/>
    </row>
    <row r="66" spans="1:53" s="304" customFormat="1" ht="6" customHeight="1" x14ac:dyDescent="0.2">
      <c r="A66" s="717" t="s">
        <v>436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717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303"/>
    </row>
    <row r="67" spans="1:53" ht="48" customHeight="1" x14ac:dyDescent="0.25">
      <c r="A67" s="742" t="s">
        <v>797</v>
      </c>
      <c r="B67" s="742"/>
      <c r="C67" s="742"/>
      <c r="D67" s="742"/>
      <c r="E67" s="742"/>
      <c r="F67" s="742"/>
      <c r="G67" s="742"/>
      <c r="H67" s="742"/>
      <c r="I67" s="742"/>
      <c r="J67" s="742"/>
      <c r="K67" s="742"/>
      <c r="L67" s="742"/>
      <c r="M67" s="742"/>
      <c r="N67" s="742"/>
      <c r="O67" s="742"/>
      <c r="P67" s="742"/>
      <c r="Q67" s="742"/>
      <c r="R67" s="742"/>
      <c r="S67" s="742"/>
      <c r="T67" s="742"/>
      <c r="U67" s="742"/>
      <c r="V67" s="742"/>
      <c r="W67" s="742"/>
      <c r="X67" s="742"/>
      <c r="Y67" s="742"/>
      <c r="Z67" s="742"/>
      <c r="AA67" s="742"/>
      <c r="AB67" s="742"/>
      <c r="AC67" s="742"/>
      <c r="AD67" s="742"/>
      <c r="AE67" s="742"/>
      <c r="AF67" s="742"/>
      <c r="AG67" s="742"/>
      <c r="AH67" s="742"/>
      <c r="AI67" s="742"/>
      <c r="AJ67" s="742"/>
      <c r="AK67" s="742"/>
      <c r="AL67" s="742"/>
      <c r="AM67" s="742"/>
      <c r="AN67" s="742"/>
      <c r="AO67" s="742"/>
      <c r="AP67" s="742"/>
      <c r="AQ67" s="742"/>
      <c r="AR67" s="742"/>
      <c r="AS67" s="742"/>
      <c r="AT67" s="742"/>
      <c r="AU67" s="742"/>
      <c r="AV67" s="742"/>
      <c r="AW67" s="742"/>
      <c r="AX67" s="742"/>
      <c r="AY67" s="742"/>
      <c r="AZ67" s="742"/>
      <c r="BA67" s="299"/>
    </row>
    <row r="68" spans="1:53" ht="11.25" customHeight="1" x14ac:dyDescent="0.25">
      <c r="A68" s="730" t="str">
        <f>ФОРМА!B9</f>
        <v>СЭС-21-080098-ИЛО1</v>
      </c>
      <c r="B68" s="730"/>
      <c r="C68" s="730"/>
      <c r="D68" s="730"/>
      <c r="E68" s="730"/>
      <c r="F68" s="730"/>
      <c r="G68" s="730"/>
      <c r="H68" s="730"/>
      <c r="I68" s="730"/>
      <c r="J68" s="730"/>
      <c r="K68" s="730"/>
      <c r="L68" s="730"/>
      <c r="M68" s="730"/>
      <c r="N68" s="730"/>
      <c r="O68" s="730"/>
      <c r="P68" s="730"/>
      <c r="Q68" s="730"/>
      <c r="R68" s="730"/>
      <c r="S68" s="730"/>
      <c r="T68" s="730"/>
      <c r="U68" s="730"/>
      <c r="V68" s="730"/>
      <c r="W68" s="730"/>
      <c r="X68" s="730"/>
      <c r="Y68" s="730"/>
      <c r="Z68" s="730"/>
      <c r="AA68" s="730"/>
      <c r="AB68" s="730"/>
      <c r="AC68" s="730"/>
      <c r="AD68" s="730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299"/>
    </row>
    <row r="69" spans="1:53" s="304" customFormat="1" ht="6" customHeight="1" x14ac:dyDescent="0.2">
      <c r="A69" s="738" t="s">
        <v>798</v>
      </c>
      <c r="B69" s="738"/>
      <c r="C69" s="738"/>
      <c r="D69" s="738"/>
      <c r="E69" s="738"/>
      <c r="F69" s="738"/>
      <c r="G69" s="738"/>
      <c r="H69" s="738"/>
      <c r="I69" s="738"/>
      <c r="J69" s="738"/>
      <c r="K69" s="738"/>
      <c r="L69" s="738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8"/>
      <c r="AR69" s="738"/>
      <c r="AS69" s="738"/>
      <c r="AT69" s="738"/>
      <c r="AU69" s="738"/>
      <c r="AV69" s="738"/>
      <c r="AW69" s="738"/>
      <c r="AX69" s="738"/>
      <c r="AY69" s="738"/>
      <c r="AZ69" s="738"/>
      <c r="BA69" s="303"/>
    </row>
    <row r="70" spans="1:53" ht="13.2" customHeight="1" x14ac:dyDescent="0.25">
      <c r="A70" s="730" t="str">
        <f>ФОРМА!B8</f>
        <v>ООО «Электромонтаж-110»</v>
      </c>
      <c r="B70" s="730"/>
      <c r="C70" s="730"/>
      <c r="D70" s="730"/>
      <c r="E70" s="730"/>
      <c r="F70" s="730"/>
      <c r="G70" s="730"/>
      <c r="H70" s="730"/>
      <c r="I70" s="730"/>
      <c r="J70" s="730"/>
      <c r="K70" s="730"/>
      <c r="L70" s="730"/>
      <c r="M70" s="730"/>
      <c r="N70" s="730"/>
      <c r="O70" s="730"/>
      <c r="P70" s="730"/>
      <c r="Q70" s="730"/>
      <c r="R70" s="730"/>
      <c r="S70" s="730"/>
      <c r="T70" s="730"/>
      <c r="U70" s="730"/>
      <c r="V70" s="730"/>
      <c r="W70" s="730"/>
      <c r="X70" s="730"/>
      <c r="Y70" s="730"/>
      <c r="Z70" s="730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299"/>
    </row>
    <row r="71" spans="1:53" s="304" customFormat="1" ht="6" customHeight="1" x14ac:dyDescent="0.2">
      <c r="A71" s="738" t="s">
        <v>799</v>
      </c>
      <c r="B71" s="738"/>
      <c r="C71" s="738"/>
      <c r="D71" s="738"/>
      <c r="E71" s="738"/>
      <c r="F71" s="738"/>
      <c r="G71" s="738"/>
      <c r="H71" s="738"/>
      <c r="I71" s="738"/>
      <c r="J71" s="738"/>
      <c r="K71" s="738"/>
      <c r="L71" s="738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38"/>
      <c r="AN71" s="738"/>
      <c r="AO71" s="738"/>
      <c r="AP71" s="738"/>
      <c r="AQ71" s="738"/>
      <c r="AR71" s="738"/>
      <c r="AS71" s="738"/>
      <c r="AT71" s="738"/>
      <c r="AU71" s="738"/>
      <c r="AV71" s="738"/>
      <c r="AW71" s="738"/>
      <c r="AX71" s="738"/>
      <c r="AY71" s="738"/>
      <c r="AZ71" s="738"/>
      <c r="BA71" s="738"/>
    </row>
    <row r="72" spans="1:53" ht="13.2" customHeight="1" x14ac:dyDescent="0.25">
      <c r="A72" s="730" t="s">
        <v>728</v>
      </c>
      <c r="B72" s="730"/>
      <c r="C72" s="730"/>
      <c r="D72" s="730"/>
      <c r="E72" s="730"/>
      <c r="F72" s="730"/>
      <c r="G72" s="730"/>
      <c r="H72" s="730"/>
      <c r="I72" s="730"/>
      <c r="J72" s="730"/>
      <c r="K72" s="730"/>
      <c r="L72" s="730"/>
      <c r="M72" s="730"/>
      <c r="N72" s="730"/>
      <c r="O72" s="730"/>
      <c r="P72" s="730"/>
      <c r="Q72" s="730"/>
      <c r="R72" s="730"/>
      <c r="S72" s="730"/>
      <c r="T72" s="730"/>
      <c r="U72" s="730"/>
      <c r="V72" s="730"/>
      <c r="W72" s="730"/>
      <c r="X72" s="730"/>
      <c r="Y72" s="730"/>
      <c r="Z72" s="730"/>
      <c r="AA72" s="730"/>
      <c r="AB72" s="730"/>
      <c r="AC72" s="730"/>
      <c r="AD72" s="730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299"/>
    </row>
    <row r="73" spans="1:53" s="304" customFormat="1" ht="6" customHeight="1" x14ac:dyDescent="0.2">
      <c r="A73" s="738" t="s">
        <v>800</v>
      </c>
      <c r="B73" s="738"/>
      <c r="C73" s="738"/>
      <c r="D73" s="738"/>
      <c r="E73" s="738"/>
      <c r="F73" s="738"/>
      <c r="G73" s="738"/>
      <c r="H73" s="738"/>
      <c r="I73" s="738"/>
      <c r="J73" s="738"/>
      <c r="K73" s="738"/>
      <c r="L73" s="738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738"/>
      <c r="AM73" s="738"/>
      <c r="AN73" s="738"/>
      <c r="AO73" s="738"/>
      <c r="AP73" s="738"/>
      <c r="AQ73" s="738"/>
      <c r="AR73" s="738"/>
      <c r="AS73" s="738"/>
      <c r="AT73" s="738"/>
      <c r="AU73" s="738"/>
      <c r="AV73" s="738"/>
      <c r="AW73" s="738"/>
      <c r="AX73" s="738"/>
      <c r="AY73" s="738"/>
      <c r="AZ73" s="738"/>
      <c r="BA73" s="738"/>
    </row>
    <row r="74" spans="1:53" ht="12" customHeight="1" x14ac:dyDescent="0.25">
      <c r="A74" s="718" t="s">
        <v>605</v>
      </c>
      <c r="B74" s="718"/>
      <c r="C74" s="718"/>
      <c r="D74" s="718"/>
      <c r="E74" s="718"/>
      <c r="F74" s="718"/>
      <c r="G74" s="718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718"/>
      <c r="AK74" s="718"/>
      <c r="AL74" s="718"/>
      <c r="AM74" s="718"/>
      <c r="AN74" s="718"/>
      <c r="AO74" s="718"/>
      <c r="AP74" s="718"/>
      <c r="AQ74" s="718"/>
      <c r="AR74" s="718"/>
      <c r="AS74" s="718"/>
      <c r="AT74" s="718"/>
      <c r="AU74" s="718"/>
      <c r="AV74" s="718"/>
      <c r="AW74" s="718"/>
      <c r="AX74" s="718"/>
      <c r="AY74" s="718"/>
      <c r="AZ74" s="718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731"/>
      <c r="V75" s="731"/>
      <c r="W75" s="731"/>
      <c r="X75" s="731"/>
      <c r="Y75" s="731"/>
      <c r="Z75" s="731"/>
      <c r="AA75" s="731"/>
      <c r="AB75" s="731"/>
      <c r="AC75" s="731"/>
      <c r="AD75" s="731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299"/>
    </row>
    <row r="76" spans="1:53" ht="11.25" customHeight="1" x14ac:dyDescent="0.25">
      <c r="A76" s="715" t="s">
        <v>89</v>
      </c>
      <c r="B76" s="715"/>
      <c r="C76" s="715"/>
      <c r="D76" s="715"/>
      <c r="E76" s="715"/>
      <c r="F76" s="715"/>
      <c r="G76" s="715"/>
      <c r="H76" s="715"/>
      <c r="I76" s="715"/>
      <c r="J76" s="715"/>
      <c r="K76" s="715"/>
      <c r="L76" s="715"/>
      <c r="M76" s="715"/>
      <c r="N76" s="715"/>
      <c r="O76" s="715"/>
      <c r="P76" s="746" t="s">
        <v>65</v>
      </c>
      <c r="Q76" s="746"/>
      <c r="R76" s="746"/>
      <c r="S76" s="746"/>
      <c r="T76" s="746"/>
      <c r="U76" s="746"/>
      <c r="V76" s="746"/>
      <c r="W76" s="746"/>
      <c r="X76" s="746"/>
      <c r="Y76" s="746"/>
      <c r="Z76" s="746"/>
      <c r="AA76" s="746"/>
      <c r="AB76" s="746"/>
      <c r="AC76" s="746"/>
      <c r="AD76" s="746"/>
      <c r="AE76" s="746"/>
      <c r="AF76" s="746"/>
      <c r="AG76" s="746"/>
      <c r="AH76" s="746"/>
      <c r="AI76" s="746"/>
      <c r="AJ76" s="746"/>
      <c r="AK76" s="746"/>
      <c r="AL76" s="746"/>
      <c r="AM76" s="746"/>
      <c r="AN76" s="746"/>
      <c r="AO76" s="746"/>
      <c r="AP76" s="746"/>
      <c r="AQ76" s="746"/>
      <c r="AR76" s="746"/>
      <c r="AS76" s="746"/>
      <c r="AT76" s="746"/>
      <c r="AU76" s="746"/>
      <c r="AV76" s="746"/>
      <c r="AW76" s="746"/>
      <c r="AX76" s="746"/>
      <c r="AY76" s="746"/>
      <c r="AZ76" s="746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715" t="s">
        <v>93</v>
      </c>
      <c r="B78" s="715"/>
      <c r="C78" s="715"/>
      <c r="D78" s="715"/>
      <c r="E78" s="715"/>
      <c r="F78" s="715"/>
      <c r="G78" s="715"/>
      <c r="H78" s="715"/>
      <c r="I78" s="715"/>
      <c r="J78" s="730">
        <f>ФОРМА!F5</f>
        <v>2</v>
      </c>
      <c r="K78" s="730"/>
      <c r="L78" s="730"/>
      <c r="M78" s="730"/>
      <c r="N78" s="730"/>
      <c r="O78" s="730"/>
      <c r="P78" s="718" t="s">
        <v>801</v>
      </c>
      <c r="Q78" s="715"/>
      <c r="R78" s="715"/>
      <c r="S78" s="715"/>
      <c r="T78" s="715"/>
      <c r="U78" s="715"/>
      <c r="V78" s="715"/>
      <c r="W78" s="715"/>
      <c r="X78" s="715"/>
      <c r="Y78" s="715"/>
      <c r="Z78" s="715"/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/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729" t="s">
        <v>90</v>
      </c>
      <c r="B80" s="729"/>
      <c r="C80" s="729"/>
      <c r="D80" s="729"/>
      <c r="E80" s="729"/>
      <c r="F80" s="729"/>
      <c r="G80" s="729"/>
      <c r="H80" s="750" t="str">
        <f>ФОРМА!E22</f>
        <v>План установки КТПн М 1:500</v>
      </c>
      <c r="I80" s="750"/>
      <c r="J80" s="750"/>
      <c r="K80" s="750"/>
      <c r="L80" s="750"/>
      <c r="M80" s="750"/>
      <c r="N80" s="750"/>
      <c r="O80" s="750"/>
      <c r="P80" s="750"/>
      <c r="Q80" s="750"/>
      <c r="R80" s="750"/>
      <c r="S80" s="750"/>
      <c r="T80" s="750"/>
      <c r="U80" s="750"/>
      <c r="V80" s="750"/>
      <c r="W80" s="750"/>
      <c r="X80" s="750"/>
      <c r="Y80" s="750"/>
      <c r="Z80" s="750"/>
      <c r="AA80" s="750"/>
      <c r="AB80" s="750"/>
      <c r="AC80" s="750"/>
      <c r="AD80" s="750"/>
      <c r="AE80" s="750"/>
      <c r="AF80" s="750"/>
      <c r="AG80" s="750"/>
      <c r="AH80" s="750"/>
      <c r="AI80" s="750"/>
      <c r="AJ80" s="750"/>
      <c r="AK80" s="750"/>
      <c r="AL80" s="750"/>
      <c r="AM80" s="750"/>
      <c r="AN80" s="750"/>
      <c r="AO80" s="750"/>
      <c r="AP80" s="750"/>
      <c r="AQ80" s="750"/>
      <c r="AR80" s="750"/>
      <c r="AS80" s="750"/>
      <c r="AT80" s="750"/>
      <c r="AU80" s="750"/>
      <c r="AV80" s="750"/>
      <c r="AW80" s="750"/>
      <c r="AX80" s="750"/>
      <c r="AY80" s="750"/>
      <c r="AZ80" s="750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717" t="s">
        <v>802</v>
      </c>
      <c r="I81" s="717"/>
      <c r="J81" s="717"/>
      <c r="K81" s="717"/>
      <c r="L81" s="717"/>
      <c r="M81" s="717"/>
      <c r="N81" s="717"/>
      <c r="O81" s="717"/>
      <c r="P81" s="717"/>
      <c r="Q81" s="717"/>
      <c r="R81" s="717"/>
      <c r="S81" s="717"/>
      <c r="T81" s="717"/>
      <c r="U81" s="717"/>
      <c r="V81" s="717"/>
      <c r="W81" s="717"/>
      <c r="X81" s="717"/>
      <c r="Y81" s="717"/>
      <c r="Z81" s="717"/>
      <c r="AA81" s="717"/>
      <c r="AB81" s="717"/>
      <c r="AC81" s="717"/>
      <c r="AD81" s="717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308"/>
    </row>
    <row r="82" spans="1:53" ht="21" customHeight="1" x14ac:dyDescent="0.25">
      <c r="A82" s="718" t="s">
        <v>803</v>
      </c>
      <c r="B82" s="718"/>
      <c r="C82" s="718"/>
      <c r="D82" s="718"/>
      <c r="E82" s="718"/>
      <c r="F82" s="718"/>
      <c r="G82" s="718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299"/>
    </row>
    <row r="83" spans="1:53" ht="30" customHeight="1" x14ac:dyDescent="0.3">
      <c r="A83" s="719" t="str">
        <f>ПОДПИСИ!D9</f>
        <v>Николаева О.И.</v>
      </c>
      <c r="B83" s="719"/>
      <c r="C83" s="719"/>
      <c r="D83" s="719"/>
      <c r="E83" s="719"/>
      <c r="F83" s="719"/>
      <c r="G83" s="719"/>
      <c r="H83" s="719"/>
      <c r="I83" s="719"/>
      <c r="J83" s="719"/>
      <c r="K83" s="719"/>
      <c r="L83" s="719"/>
      <c r="M83" s="719"/>
      <c r="N83" s="719"/>
      <c r="O83" s="719"/>
      <c r="P83" s="719"/>
      <c r="Q83" s="719"/>
      <c r="R83" s="719"/>
      <c r="S83" s="719"/>
      <c r="T83" s="719"/>
      <c r="U83" s="719"/>
      <c r="V83" s="719"/>
      <c r="W83" s="719"/>
      <c r="X83" s="719"/>
      <c r="Y83" s="719"/>
      <c r="Z83" s="748"/>
      <c r="AA83" s="748"/>
      <c r="AB83" s="748"/>
      <c r="AC83" s="748"/>
      <c r="AD83" s="748"/>
      <c r="AE83" s="748"/>
      <c r="AF83" s="748"/>
      <c r="AG83" s="748"/>
      <c r="AH83" s="748"/>
      <c r="AI83" s="748"/>
      <c r="AJ83" s="748"/>
      <c r="AK83" s="748"/>
      <c r="AL83" s="748"/>
      <c r="AM83" s="748"/>
      <c r="AN83" s="748"/>
      <c r="AO83" s="749"/>
      <c r="AP83" s="749"/>
      <c r="AQ83" s="749"/>
      <c r="AR83" s="749"/>
      <c r="AS83" s="749"/>
      <c r="AT83" s="749"/>
      <c r="AU83" s="749"/>
      <c r="AV83" s="749"/>
      <c r="AW83" s="749"/>
      <c r="AX83" s="749"/>
      <c r="AY83" s="749"/>
      <c r="AZ83" s="749"/>
      <c r="BA83" s="299"/>
    </row>
    <row r="84" spans="1:53" ht="6" customHeight="1" x14ac:dyDescent="0.25">
      <c r="A84" s="717" t="s">
        <v>804</v>
      </c>
      <c r="B84" s="717"/>
      <c r="C84" s="717"/>
      <c r="D84" s="717"/>
      <c r="E84" s="717"/>
      <c r="F84" s="717"/>
      <c r="G84" s="717"/>
      <c r="H84" s="717"/>
      <c r="I84" s="717"/>
      <c r="J84" s="717"/>
      <c r="K84" s="717"/>
      <c r="L84" s="717"/>
      <c r="M84" s="717"/>
      <c r="N84" s="717"/>
      <c r="O84" s="717"/>
      <c r="P84" s="717"/>
      <c r="Q84" s="717"/>
      <c r="R84" s="717"/>
      <c r="S84" s="717"/>
      <c r="T84" s="717"/>
      <c r="U84" s="717"/>
      <c r="V84" s="717"/>
      <c r="W84" s="717"/>
      <c r="X84" s="717"/>
      <c r="Y84" s="717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717" t="s">
        <v>49</v>
      </c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747" t="s">
        <v>788</v>
      </c>
      <c r="B86" s="747"/>
      <c r="C86" s="747"/>
      <c r="D86" s="747"/>
      <c r="E86" s="747"/>
      <c r="F86" s="747"/>
      <c r="G86" s="747"/>
      <c r="H86" s="747"/>
      <c r="I86" s="747"/>
      <c r="J86" s="747"/>
      <c r="K86" s="747"/>
      <c r="L86" s="747"/>
      <c r="M86" s="747"/>
      <c r="N86" s="747"/>
      <c r="O86" s="747"/>
      <c r="P86" s="747"/>
      <c r="Q86" s="747"/>
      <c r="R86" s="747"/>
      <c r="S86" s="747"/>
      <c r="T86" s="747"/>
      <c r="U86" s="747"/>
      <c r="V86" s="747"/>
      <c r="W86" s="747"/>
      <c r="X86" s="747"/>
      <c r="Y86" s="747"/>
      <c r="Z86" s="747"/>
      <c r="AA86" s="747"/>
      <c r="AB86" s="747"/>
      <c r="AC86" s="747"/>
      <c r="AD86" s="747"/>
      <c r="AE86" s="747"/>
      <c r="AF86" s="747"/>
      <c r="AG86" s="747"/>
      <c r="AH86" s="747"/>
      <c r="AI86" s="747"/>
      <c r="AJ86" s="747"/>
      <c r="AK86" s="747"/>
      <c r="AL86" s="747"/>
      <c r="AM86" s="747"/>
      <c r="AN86" s="747"/>
      <c r="AO86" s="747"/>
      <c r="AP86" s="747"/>
      <c r="AQ86" s="747"/>
      <c r="AR86" s="747"/>
      <c r="AS86" s="747"/>
      <c r="AT86" s="747"/>
      <c r="AU86" s="747"/>
      <c r="AV86" s="747"/>
      <c r="AW86" s="747"/>
      <c r="AX86" s="747"/>
      <c r="AY86" s="747"/>
      <c r="AZ86" s="747"/>
      <c r="BA86" s="299"/>
    </row>
    <row r="87" spans="1:53" ht="30.75" customHeight="1" x14ac:dyDescent="0.3">
      <c r="A87" s="719" t="str">
        <f>ПОДПИСИ!D15</f>
        <v>Шлёнский С.В.</v>
      </c>
      <c r="B87" s="719"/>
      <c r="C87" s="719"/>
      <c r="D87" s="719"/>
      <c r="E87" s="719"/>
      <c r="F87" s="719"/>
      <c r="G87" s="719"/>
      <c r="H87" s="719"/>
      <c r="I87" s="719"/>
      <c r="J87" s="719"/>
      <c r="K87" s="719"/>
      <c r="L87" s="719"/>
      <c r="M87" s="719"/>
      <c r="N87" s="719"/>
      <c r="O87" s="719"/>
      <c r="P87" s="719"/>
      <c r="Q87" s="719"/>
      <c r="R87" s="719"/>
      <c r="S87" s="719"/>
      <c r="T87" s="719"/>
      <c r="U87" s="719"/>
      <c r="V87" s="719"/>
      <c r="W87" s="719"/>
      <c r="X87" s="719"/>
      <c r="Y87" s="719"/>
      <c r="Z87" s="748"/>
      <c r="AA87" s="748"/>
      <c r="AB87" s="748"/>
      <c r="AC87" s="748"/>
      <c r="AD87" s="748"/>
      <c r="AE87" s="748"/>
      <c r="AF87" s="748"/>
      <c r="AG87" s="748"/>
      <c r="AH87" s="748"/>
      <c r="AI87" s="748"/>
      <c r="AJ87" s="748"/>
      <c r="AK87" s="748"/>
      <c r="AL87" s="748"/>
      <c r="AM87" s="748"/>
      <c r="AN87" s="748"/>
      <c r="AO87" s="749"/>
      <c r="AP87" s="749"/>
      <c r="AQ87" s="749"/>
      <c r="AR87" s="749"/>
      <c r="AS87" s="749"/>
      <c r="AT87" s="749"/>
      <c r="AU87" s="749"/>
      <c r="AV87" s="749"/>
      <c r="AW87" s="749"/>
      <c r="AX87" s="749"/>
      <c r="AY87" s="749"/>
      <c r="AZ87" s="749"/>
      <c r="BA87" s="299"/>
    </row>
    <row r="88" spans="1:53" ht="6" customHeight="1" x14ac:dyDescent="0.25">
      <c r="A88" s="717" t="s">
        <v>804</v>
      </c>
      <c r="B88" s="717"/>
      <c r="C88" s="717"/>
      <c r="D88" s="717"/>
      <c r="E88" s="717"/>
      <c r="F88" s="717"/>
      <c r="G88" s="717"/>
      <c r="H88" s="717"/>
      <c r="I88" s="717"/>
      <c r="J88" s="717"/>
      <c r="K88" s="717"/>
      <c r="L88" s="717"/>
      <c r="M88" s="717"/>
      <c r="N88" s="717"/>
      <c r="O88" s="717"/>
      <c r="P88" s="717"/>
      <c r="Q88" s="717"/>
      <c r="R88" s="717"/>
      <c r="S88" s="717"/>
      <c r="T88" s="717"/>
      <c r="U88" s="717"/>
      <c r="V88" s="717"/>
      <c r="W88" s="717"/>
      <c r="X88" s="717"/>
      <c r="Y88" s="717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717" t="s">
        <v>49</v>
      </c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718" t="s">
        <v>805</v>
      </c>
      <c r="B90" s="718"/>
      <c r="C90" s="718"/>
      <c r="D90" s="718"/>
      <c r="E90" s="718"/>
      <c r="F90" s="718"/>
      <c r="G90" s="718"/>
      <c r="H90" s="718"/>
      <c r="I90" s="718"/>
      <c r="J90" s="718"/>
      <c r="K90" s="718"/>
      <c r="L90" s="718"/>
      <c r="M90" s="718"/>
      <c r="N90" s="718"/>
      <c r="O90" s="718"/>
      <c r="P90" s="718"/>
      <c r="Q90" s="718"/>
      <c r="R90" s="718"/>
      <c r="S90" s="718"/>
      <c r="T90" s="718"/>
      <c r="U90" s="718"/>
      <c r="V90" s="718"/>
      <c r="W90" s="718"/>
      <c r="X90" s="718"/>
      <c r="Y90" s="718"/>
      <c r="Z90" s="718"/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299"/>
    </row>
    <row r="91" spans="1:53" ht="39" customHeight="1" x14ac:dyDescent="0.3">
      <c r="A91" s="719" t="str">
        <f>ПОДПИСИ!D17</f>
        <v>Шлёнский С.В.</v>
      </c>
      <c r="B91" s="719"/>
      <c r="C91" s="719"/>
      <c r="D91" s="719"/>
      <c r="E91" s="719"/>
      <c r="F91" s="719"/>
      <c r="G91" s="719"/>
      <c r="H91" s="719"/>
      <c r="I91" s="719"/>
      <c r="J91" s="719"/>
      <c r="K91" s="719"/>
      <c r="L91" s="719"/>
      <c r="M91" s="719"/>
      <c r="N91" s="719"/>
      <c r="O91" s="719"/>
      <c r="P91" s="719"/>
      <c r="Q91" s="719"/>
      <c r="R91" s="719"/>
      <c r="S91" s="719"/>
      <c r="T91" s="719"/>
      <c r="U91" s="719"/>
      <c r="V91" s="719"/>
      <c r="W91" s="719"/>
      <c r="X91" s="719"/>
      <c r="Y91" s="719"/>
      <c r="Z91" s="748"/>
      <c r="AA91" s="748"/>
      <c r="AB91" s="748"/>
      <c r="AC91" s="748"/>
      <c r="AD91" s="748"/>
      <c r="AE91" s="748"/>
      <c r="AF91" s="748"/>
      <c r="AG91" s="748"/>
      <c r="AH91" s="748"/>
      <c r="AI91" s="748"/>
      <c r="AJ91" s="748"/>
      <c r="AK91" s="748"/>
      <c r="AL91" s="748"/>
      <c r="AM91" s="748"/>
      <c r="AN91" s="748"/>
      <c r="AO91" s="751"/>
      <c r="AP91" s="751"/>
      <c r="AQ91" s="751"/>
      <c r="AR91" s="751"/>
      <c r="AS91" s="751"/>
      <c r="AT91" s="751"/>
      <c r="AU91" s="751"/>
      <c r="AV91" s="751"/>
      <c r="AW91" s="751"/>
      <c r="AX91" s="751"/>
      <c r="AY91" s="751"/>
      <c r="AZ91" s="751"/>
      <c r="BA91" s="299"/>
    </row>
    <row r="92" spans="1:53" ht="6" customHeight="1" x14ac:dyDescent="0.25">
      <c r="A92" s="717" t="s">
        <v>804</v>
      </c>
      <c r="B92" s="717"/>
      <c r="C92" s="717"/>
      <c r="D92" s="717"/>
      <c r="E92" s="717"/>
      <c r="F92" s="717"/>
      <c r="G92" s="717"/>
      <c r="H92" s="717"/>
      <c r="I92" s="717"/>
      <c r="J92" s="717"/>
      <c r="K92" s="717"/>
      <c r="L92" s="717"/>
      <c r="M92" s="717"/>
      <c r="N92" s="717"/>
      <c r="O92" s="717"/>
      <c r="P92" s="717"/>
      <c r="Q92" s="717"/>
      <c r="R92" s="717"/>
      <c r="S92" s="717"/>
      <c r="T92" s="717"/>
      <c r="U92" s="717"/>
      <c r="V92" s="717"/>
      <c r="W92" s="717"/>
      <c r="X92" s="717"/>
      <c r="Y92" s="717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717" t="s">
        <v>49</v>
      </c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718" t="s">
        <v>806</v>
      </c>
      <c r="B94" s="715"/>
      <c r="C94" s="715"/>
      <c r="D94" s="715"/>
      <c r="E94" s="715"/>
      <c r="F94" s="715"/>
      <c r="G94" s="715"/>
      <c r="H94" s="715"/>
      <c r="I94" s="715"/>
      <c r="J94" s="715"/>
      <c r="K94" s="715"/>
      <c r="L94" s="715"/>
      <c r="M94" s="715"/>
      <c r="N94" s="715"/>
      <c r="O94" s="715"/>
      <c r="P94" s="715"/>
      <c r="Q94" s="715"/>
      <c r="R94" s="715"/>
      <c r="S94" s="715"/>
      <c r="T94" s="715"/>
      <c r="U94" s="715"/>
      <c r="V94" s="715"/>
      <c r="W94" s="715"/>
      <c r="X94" s="715"/>
      <c r="Y94" s="715"/>
      <c r="Z94" s="715"/>
      <c r="AA94" s="715"/>
      <c r="AB94" s="715"/>
      <c r="AC94" s="715"/>
      <c r="AD94" s="715"/>
      <c r="AE94" s="715"/>
      <c r="AF94" s="715"/>
      <c r="AG94" s="715"/>
      <c r="AH94" s="715"/>
      <c r="AI94" s="715"/>
      <c r="AJ94" s="715"/>
      <c r="AK94" s="715"/>
      <c r="AL94" s="715"/>
      <c r="AM94" s="715"/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/>
      <c r="BA94" s="299"/>
    </row>
    <row r="95" spans="1:53" ht="39" customHeight="1" x14ac:dyDescent="0.3">
      <c r="A95" s="719" t="str">
        <f>ПОДПИСИ!D19</f>
        <v xml:space="preserve"> </v>
      </c>
      <c r="B95" s="719"/>
      <c r="C95" s="719"/>
      <c r="D95" s="719"/>
      <c r="E95" s="719"/>
      <c r="F95" s="719"/>
      <c r="G95" s="719"/>
      <c r="H95" s="719"/>
      <c r="I95" s="719"/>
      <c r="J95" s="719"/>
      <c r="K95" s="719"/>
      <c r="L95" s="719"/>
      <c r="M95" s="719"/>
      <c r="N95" s="719"/>
      <c r="O95" s="719"/>
      <c r="P95" s="719"/>
      <c r="Q95" s="719"/>
      <c r="R95" s="719"/>
      <c r="S95" s="719"/>
      <c r="T95" s="719"/>
      <c r="U95" s="719"/>
      <c r="V95" s="719"/>
      <c r="W95" s="719"/>
      <c r="X95" s="719"/>
      <c r="Y95" s="719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748"/>
      <c r="AL95" s="748"/>
      <c r="AM95" s="748"/>
      <c r="AN95" s="748"/>
      <c r="AO95" s="751"/>
      <c r="AP95" s="751"/>
      <c r="AQ95" s="751"/>
      <c r="AR95" s="751"/>
      <c r="AS95" s="751"/>
      <c r="AT95" s="751"/>
      <c r="AU95" s="751"/>
      <c r="AV95" s="751"/>
      <c r="AW95" s="751"/>
      <c r="AX95" s="751"/>
      <c r="AY95" s="751"/>
      <c r="AZ95" s="751"/>
      <c r="BA95" s="311"/>
    </row>
    <row r="96" spans="1:53" ht="6" customHeight="1" x14ac:dyDescent="0.25">
      <c r="A96" s="717" t="s">
        <v>804</v>
      </c>
      <c r="B96" s="717"/>
      <c r="C96" s="717"/>
      <c r="D96" s="717"/>
      <c r="E96" s="717"/>
      <c r="F96" s="717"/>
      <c r="G96" s="717"/>
      <c r="H96" s="717"/>
      <c r="I96" s="717"/>
      <c r="J96" s="717"/>
      <c r="K96" s="717"/>
      <c r="L96" s="717"/>
      <c r="M96" s="717"/>
      <c r="N96" s="717"/>
      <c r="O96" s="717"/>
      <c r="P96" s="717"/>
      <c r="Q96" s="717"/>
      <c r="R96" s="717"/>
      <c r="S96" s="717"/>
      <c r="T96" s="717"/>
      <c r="U96" s="717"/>
      <c r="V96" s="717"/>
      <c r="W96" s="717"/>
      <c r="X96" s="717"/>
      <c r="Y96" s="717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717" t="s">
        <v>49</v>
      </c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718" t="s">
        <v>794</v>
      </c>
      <c r="B98" s="718"/>
      <c r="C98" s="718"/>
      <c r="D98" s="718"/>
      <c r="E98" s="718"/>
      <c r="F98" s="718"/>
      <c r="G98" s="718"/>
      <c r="H98" s="718"/>
      <c r="I98" s="718"/>
      <c r="J98" s="718"/>
      <c r="K98" s="718"/>
      <c r="L98" s="718"/>
      <c r="M98" s="718"/>
      <c r="N98" s="718"/>
      <c r="O98" s="718"/>
      <c r="P98" s="718"/>
      <c r="Q98" s="718"/>
      <c r="R98" s="718"/>
      <c r="S98" s="718"/>
      <c r="T98" s="718"/>
      <c r="U98" s="718"/>
      <c r="V98" s="718"/>
      <c r="W98" s="718"/>
      <c r="X98" s="718"/>
      <c r="Y98" s="718"/>
      <c r="Z98" s="718"/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312"/>
    </row>
    <row r="99" spans="1:55" ht="39" customHeight="1" x14ac:dyDescent="0.3">
      <c r="A99" s="719" t="str">
        <f>ПОДПИСИ!D14</f>
        <v>Фатахова Е.Я.</v>
      </c>
      <c r="B99" s="719"/>
      <c r="C99" s="719"/>
      <c r="D99" s="719"/>
      <c r="E99" s="719"/>
      <c r="F99" s="719"/>
      <c r="G99" s="719"/>
      <c r="H99" s="719"/>
      <c r="I99" s="719"/>
      <c r="J99" s="719"/>
      <c r="K99" s="719"/>
      <c r="L99" s="719"/>
      <c r="M99" s="719"/>
      <c r="N99" s="719"/>
      <c r="O99" s="719"/>
      <c r="P99" s="719"/>
      <c r="Q99" s="719"/>
      <c r="R99" s="719"/>
      <c r="S99" s="719"/>
      <c r="T99" s="719"/>
      <c r="U99" s="719"/>
      <c r="V99" s="719"/>
      <c r="W99" s="719"/>
      <c r="X99" s="719"/>
      <c r="Y99" s="719"/>
      <c r="Z99" s="748"/>
      <c r="AA99" s="748"/>
      <c r="AB99" s="748"/>
      <c r="AC99" s="748"/>
      <c r="AD99" s="748"/>
      <c r="AE99" s="748"/>
      <c r="AF99" s="748"/>
      <c r="AG99" s="748"/>
      <c r="AH99" s="748"/>
      <c r="AI99" s="748"/>
      <c r="AJ99" s="748"/>
      <c r="AK99" s="748"/>
      <c r="AL99" s="748"/>
      <c r="AM99" s="748"/>
      <c r="AN99" s="748"/>
      <c r="AO99" s="749"/>
      <c r="AP99" s="749"/>
      <c r="AQ99" s="749"/>
      <c r="AR99" s="749"/>
      <c r="AS99" s="749"/>
      <c r="AT99" s="749"/>
      <c r="AU99" s="749"/>
      <c r="AV99" s="749"/>
      <c r="AW99" s="749"/>
      <c r="AX99" s="749"/>
      <c r="AY99" s="749"/>
      <c r="AZ99" s="749"/>
      <c r="BA99" s="314"/>
      <c r="BB99" s="315"/>
      <c r="BC99" s="315"/>
    </row>
    <row r="100" spans="1:55" s="304" customFormat="1" ht="6" customHeight="1" x14ac:dyDescent="0.2">
      <c r="A100" s="717" t="s">
        <v>804</v>
      </c>
      <c r="B100" s="717"/>
      <c r="C100" s="717"/>
      <c r="D100" s="717"/>
      <c r="E100" s="717"/>
      <c r="F100" s="717"/>
      <c r="G100" s="717"/>
      <c r="H100" s="717"/>
      <c r="I100" s="717"/>
      <c r="J100" s="717"/>
      <c r="K100" s="717"/>
      <c r="L100" s="717"/>
      <c r="M100" s="717"/>
      <c r="N100" s="717"/>
      <c r="O100" s="717"/>
      <c r="P100" s="717"/>
      <c r="Q100" s="717"/>
      <c r="R100" s="717"/>
      <c r="S100" s="717"/>
      <c r="T100" s="717"/>
      <c r="U100" s="717"/>
      <c r="V100" s="717"/>
      <c r="W100" s="717"/>
      <c r="X100" s="717"/>
      <c r="Y100" s="717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717" t="s">
        <v>49</v>
      </c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303"/>
    </row>
    <row r="101" spans="1:55" x14ac:dyDescent="0.25">
      <c r="A101" s="752" t="s">
        <v>959</v>
      </c>
      <c r="B101" s="752"/>
      <c r="C101" s="752"/>
      <c r="D101" s="752"/>
      <c r="E101" s="752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2"/>
      <c r="S101" s="752"/>
      <c r="T101" s="752"/>
      <c r="U101" s="752"/>
      <c r="V101" s="752"/>
      <c r="W101" s="752"/>
      <c r="X101" s="752"/>
      <c r="Y101" s="752"/>
      <c r="Z101" s="752"/>
      <c r="AA101" s="752"/>
      <c r="AB101" s="752"/>
      <c r="AC101" s="752"/>
      <c r="AD101" s="752"/>
      <c r="AE101" s="752"/>
      <c r="AF101" s="752"/>
      <c r="AG101" s="752"/>
      <c r="AH101" s="752"/>
      <c r="AI101" s="752"/>
      <c r="AJ101" s="752"/>
      <c r="AK101" s="752"/>
      <c r="AL101" s="752"/>
      <c r="AM101" s="752"/>
      <c r="AN101" s="752"/>
      <c r="AO101" s="752"/>
      <c r="AP101" s="752"/>
      <c r="AQ101" s="752"/>
      <c r="AR101" s="752"/>
      <c r="AS101" s="752"/>
      <c r="AT101" s="752"/>
      <c r="AU101" s="752"/>
      <c r="AV101" s="752"/>
      <c r="AW101" s="752"/>
      <c r="AX101" s="752"/>
      <c r="AY101" s="752"/>
      <c r="AZ101" s="752"/>
    </row>
    <row r="102" spans="1:55" ht="27.75" customHeight="1" x14ac:dyDescent="0.3">
      <c r="A102" s="719" t="str">
        <f>ПОДПИСИ!D5</f>
        <v>Проценко В.М.</v>
      </c>
      <c r="B102" s="719"/>
      <c r="C102" s="719"/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19"/>
      <c r="V102" s="719"/>
      <c r="W102" s="719"/>
      <c r="X102" s="719"/>
      <c r="Y102" s="719"/>
      <c r="Z102" s="748"/>
      <c r="AA102" s="748"/>
      <c r="AB102" s="748"/>
      <c r="AC102" s="748"/>
      <c r="AD102" s="748"/>
      <c r="AE102" s="748"/>
      <c r="AF102" s="748"/>
      <c r="AG102" s="748"/>
      <c r="AH102" s="748"/>
      <c r="AI102" s="748"/>
      <c r="AJ102" s="748"/>
      <c r="AK102" s="748"/>
      <c r="AL102" s="748"/>
      <c r="AM102" s="748"/>
      <c r="AN102" s="748"/>
      <c r="AO102" s="749"/>
      <c r="AP102" s="749"/>
      <c r="AQ102" s="749"/>
      <c r="AR102" s="749"/>
      <c r="AS102" s="749"/>
      <c r="AT102" s="749"/>
      <c r="AU102" s="749"/>
      <c r="AV102" s="749"/>
      <c r="AW102" s="749"/>
      <c r="AX102" s="749"/>
      <c r="AY102" s="749"/>
      <c r="AZ102" s="749"/>
    </row>
    <row r="103" spans="1:55" ht="9.75" customHeight="1" x14ac:dyDescent="0.25">
      <c r="A103" s="717" t="s">
        <v>804</v>
      </c>
      <c r="B103" s="717"/>
      <c r="C103" s="717"/>
      <c r="D103" s="717"/>
      <c r="E103" s="717"/>
      <c r="F103" s="717"/>
      <c r="G103" s="717"/>
      <c r="H103" s="717"/>
      <c r="I103" s="717"/>
      <c r="J103" s="717"/>
      <c r="K103" s="717"/>
      <c r="L103" s="717"/>
      <c r="M103" s="717"/>
      <c r="N103" s="717"/>
      <c r="O103" s="717"/>
      <c r="P103" s="717"/>
      <c r="Q103" s="717"/>
      <c r="R103" s="717"/>
      <c r="S103" s="717"/>
      <c r="T103" s="717"/>
      <c r="U103" s="717"/>
      <c r="V103" s="717"/>
      <c r="W103" s="717"/>
      <c r="X103" s="717"/>
      <c r="Y103" s="717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717" t="s">
        <v>49</v>
      </c>
      <c r="AP103" s="717"/>
      <c r="AQ103" s="717"/>
      <c r="AR103" s="717"/>
      <c r="AS103" s="717"/>
      <c r="AT103" s="717"/>
      <c r="AU103" s="717"/>
      <c r="AV103" s="717"/>
      <c r="AW103" s="717"/>
      <c r="AX103" s="717"/>
      <c r="AY103" s="717"/>
      <c r="AZ103" s="71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zoomScale="130" zoomScaleNormal="100" zoomScaleSheetLayoutView="130" workbookViewId="0">
      <pane ySplit="1" topLeftCell="A44" activePane="bottomLeft" state="frozen"/>
      <selection activeCell="BR9" sqref="BR9"/>
      <selection pane="bottomLeft" activeCell="BR9" sqref="BR9"/>
    </sheetView>
  </sheetViews>
  <sheetFormatPr defaultRowHeight="13.8" outlineLevelRow="1" x14ac:dyDescent="0.25"/>
  <cols>
    <col min="1" max="24" width="1.6640625" style="283" customWidth="1"/>
    <col min="25" max="25" width="4.5546875" style="283" customWidth="1"/>
    <col min="26" max="51" width="1.6640625" style="283" customWidth="1"/>
    <col min="52" max="52" width="4.109375" style="283" customWidth="1"/>
    <col min="53" max="53" width="0.109375" style="283" hidden="1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53" t="s">
        <v>578</v>
      </c>
      <c r="B1" s="753"/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  <c r="W1" s="753"/>
      <c r="X1" s="753"/>
      <c r="Y1" s="753"/>
      <c r="Z1" s="753"/>
      <c r="AA1" s="753"/>
      <c r="AB1" s="753"/>
      <c r="AC1" s="753"/>
      <c r="AD1" s="753"/>
      <c r="AE1" s="753"/>
      <c r="AF1" s="753"/>
      <c r="AG1" s="753"/>
      <c r="AH1" s="753"/>
      <c r="AI1" s="753"/>
      <c r="AJ1" s="753"/>
      <c r="AK1" s="753"/>
      <c r="AL1" s="753"/>
      <c r="AM1" s="753"/>
      <c r="AN1" s="753"/>
      <c r="AO1" s="753"/>
      <c r="AP1" s="753"/>
      <c r="AQ1" s="753"/>
      <c r="AR1" s="753"/>
      <c r="AS1" s="753"/>
      <c r="AT1" s="753"/>
      <c r="AU1" s="753"/>
      <c r="AV1" s="753"/>
      <c r="AW1" s="753"/>
      <c r="AX1" s="753"/>
      <c r="AY1" s="753"/>
      <c r="AZ1" s="753"/>
      <c r="BA1" s="316"/>
    </row>
    <row r="2" spans="1:63" ht="12" customHeight="1" x14ac:dyDescent="0.25">
      <c r="A2" s="754" t="s">
        <v>75</v>
      </c>
      <c r="B2" s="754"/>
      <c r="C2" s="754"/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754"/>
      <c r="U2" s="754"/>
      <c r="V2" s="754"/>
      <c r="W2" s="754"/>
      <c r="X2" s="754"/>
      <c r="Y2" s="754"/>
      <c r="Z2" s="754"/>
      <c r="AA2" s="754"/>
      <c r="AB2" s="754"/>
      <c r="AC2" s="754"/>
      <c r="AD2" s="754"/>
      <c r="AE2" s="754"/>
      <c r="AF2" s="754"/>
      <c r="AG2" s="754"/>
      <c r="AH2" s="754"/>
      <c r="AI2" s="754"/>
      <c r="AJ2" s="754"/>
      <c r="AK2" s="754"/>
      <c r="AL2" s="754"/>
      <c r="AM2" s="754"/>
      <c r="AN2" s="754"/>
      <c r="AO2" s="754"/>
      <c r="AP2" s="754"/>
      <c r="AQ2" s="754"/>
      <c r="AR2" s="754"/>
      <c r="AS2" s="754"/>
      <c r="AT2" s="754"/>
      <c r="AU2" s="754"/>
      <c r="AV2" s="754"/>
      <c r="AW2" s="754"/>
      <c r="AX2" s="754"/>
      <c r="AY2" s="754"/>
      <c r="AZ2" s="7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6.5" customHeight="1" x14ac:dyDescent="0.25">
      <c r="A3" s="755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55"/>
      <c r="C3" s="755"/>
      <c r="D3" s="755"/>
      <c r="E3" s="755"/>
      <c r="F3" s="755"/>
      <c r="G3" s="755"/>
      <c r="H3" s="755"/>
      <c r="I3" s="755"/>
      <c r="J3" s="755"/>
      <c r="K3" s="755"/>
      <c r="L3" s="755"/>
      <c r="M3" s="755"/>
      <c r="N3" s="755"/>
      <c r="O3" s="755"/>
      <c r="P3" s="755"/>
      <c r="Q3" s="755"/>
      <c r="R3" s="755"/>
      <c r="S3" s="755"/>
      <c r="T3" s="755"/>
      <c r="U3" s="755"/>
      <c r="V3" s="755"/>
      <c r="W3" s="755"/>
      <c r="X3" s="755"/>
      <c r="Y3" s="755"/>
      <c r="Z3" s="755"/>
      <c r="AA3" s="755"/>
      <c r="AB3" s="755"/>
      <c r="AC3" s="755"/>
      <c r="AD3" s="755"/>
      <c r="AE3" s="755"/>
      <c r="AF3" s="755"/>
      <c r="AG3" s="755"/>
      <c r="AH3" s="755"/>
      <c r="AI3" s="755"/>
      <c r="AJ3" s="755"/>
      <c r="AK3" s="755"/>
      <c r="AL3" s="755"/>
      <c r="AM3" s="755"/>
      <c r="AN3" s="755"/>
      <c r="AO3" s="755"/>
      <c r="AP3" s="755"/>
      <c r="AQ3" s="755"/>
      <c r="AR3" s="755"/>
      <c r="AS3" s="755"/>
      <c r="AT3" s="755"/>
      <c r="AU3" s="755"/>
      <c r="AV3" s="755"/>
      <c r="AW3" s="755"/>
      <c r="AX3" s="755"/>
      <c r="AY3" s="755"/>
      <c r="AZ3" s="7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756" t="s">
        <v>809</v>
      </c>
      <c r="B4" s="756"/>
      <c r="C4" s="756"/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  <c r="X4" s="756"/>
      <c r="Y4" s="756"/>
      <c r="Z4" s="756"/>
      <c r="AA4" s="756"/>
      <c r="AB4" s="756"/>
      <c r="AC4" s="756"/>
      <c r="AD4" s="756"/>
      <c r="AE4" s="756"/>
      <c r="AF4" s="756"/>
      <c r="AG4" s="756"/>
      <c r="AH4" s="756"/>
      <c r="AI4" s="756"/>
      <c r="AJ4" s="756"/>
      <c r="AK4" s="756"/>
      <c r="AL4" s="756"/>
      <c r="AM4" s="756"/>
      <c r="AN4" s="756"/>
      <c r="AO4" s="756"/>
      <c r="AP4" s="756"/>
      <c r="AQ4" s="756"/>
      <c r="AR4" s="756"/>
      <c r="AS4" s="756"/>
      <c r="AT4" s="756"/>
      <c r="AU4" s="756"/>
      <c r="AV4" s="756"/>
      <c r="AW4" s="756"/>
      <c r="AX4" s="756"/>
      <c r="AY4" s="756"/>
      <c r="AZ4" s="7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720" t="s">
        <v>776</v>
      </c>
      <c r="B5" s="720"/>
      <c r="C5" s="720"/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57" t="str">
        <f>ФОРМА!B2</f>
        <v>ПАО "Россети Ленэнерго"</v>
      </c>
      <c r="B6" s="757"/>
      <c r="C6" s="757"/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  <c r="X6" s="757"/>
      <c r="Y6" s="757"/>
      <c r="Z6" s="757"/>
      <c r="AA6" s="757"/>
      <c r="AB6" s="757"/>
      <c r="AC6" s="757"/>
      <c r="AD6" s="757"/>
      <c r="AE6" s="757"/>
      <c r="AF6" s="757"/>
      <c r="AG6" s="757"/>
      <c r="AH6" s="757"/>
      <c r="AI6" s="757"/>
      <c r="AJ6" s="757"/>
      <c r="AK6" s="757"/>
      <c r="AL6" s="757"/>
      <c r="AM6" s="757"/>
      <c r="AN6" s="757"/>
      <c r="AO6" s="757"/>
      <c r="AP6" s="757"/>
      <c r="AQ6" s="757"/>
      <c r="AR6" s="757"/>
      <c r="AS6" s="757"/>
      <c r="AT6" s="757"/>
      <c r="AU6" s="757"/>
      <c r="AV6" s="757"/>
      <c r="AW6" s="757"/>
      <c r="AX6" s="757"/>
      <c r="AY6" s="757"/>
      <c r="AZ6" s="75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56" t="s">
        <v>810</v>
      </c>
      <c r="B7" s="756"/>
      <c r="C7" s="756"/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  <c r="X7" s="756"/>
      <c r="Y7" s="756"/>
      <c r="Z7" s="756"/>
      <c r="AA7" s="756"/>
      <c r="AB7" s="756"/>
      <c r="AC7" s="756"/>
      <c r="AD7" s="756"/>
      <c r="AE7" s="756"/>
      <c r="AF7" s="756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  <c r="AY7" s="756"/>
      <c r="AZ7" s="7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48.75" customHeight="1" x14ac:dyDescent="0.25">
      <c r="A8" s="7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57"/>
      <c r="C8" s="757"/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57"/>
      <c r="Y8" s="757"/>
      <c r="Z8" s="757"/>
      <c r="AA8" s="757"/>
      <c r="AB8" s="757"/>
      <c r="AC8" s="757"/>
      <c r="AD8" s="757"/>
      <c r="AE8" s="757"/>
      <c r="AF8" s="757"/>
      <c r="AG8" s="757"/>
      <c r="AH8" s="757"/>
      <c r="AI8" s="757"/>
      <c r="AJ8" s="757"/>
      <c r="AK8" s="757"/>
      <c r="AL8" s="757"/>
      <c r="AM8" s="757"/>
      <c r="AN8" s="757"/>
      <c r="AO8" s="757"/>
      <c r="AP8" s="757"/>
      <c r="AQ8" s="757"/>
      <c r="AR8" s="757"/>
      <c r="AS8" s="757"/>
      <c r="AT8" s="757"/>
      <c r="AU8" s="757"/>
      <c r="AV8" s="757"/>
      <c r="AW8" s="757"/>
      <c r="AX8" s="757"/>
      <c r="AY8" s="757"/>
      <c r="AZ8" s="757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758" t="s">
        <v>811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758"/>
      <c r="AP9" s="758"/>
      <c r="AQ9" s="758"/>
      <c r="AR9" s="758"/>
      <c r="AS9" s="758"/>
      <c r="AT9" s="758"/>
      <c r="AU9" s="758"/>
      <c r="AV9" s="758"/>
      <c r="AW9" s="758"/>
      <c r="AX9" s="758"/>
      <c r="AY9" s="758"/>
      <c r="AZ9" s="7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754" t="s">
        <v>780</v>
      </c>
      <c r="B10" s="754"/>
      <c r="C10" s="754"/>
      <c r="D10" s="754"/>
      <c r="E10" s="754"/>
      <c r="F10" s="754"/>
      <c r="G10" s="754"/>
      <c r="H10" s="754"/>
      <c r="I10" s="754"/>
      <c r="J10" s="754"/>
      <c r="K10" s="754"/>
      <c r="L10" s="754"/>
      <c r="M10" s="754"/>
      <c r="N10" s="754"/>
      <c r="O10" s="754"/>
      <c r="P10" s="754"/>
      <c r="Q10" s="754"/>
      <c r="R10" s="754"/>
      <c r="S10" s="754"/>
      <c r="T10" s="754"/>
      <c r="U10" s="754"/>
      <c r="V10" s="754"/>
      <c r="W10" s="754"/>
      <c r="X10" s="754"/>
      <c r="Y10" s="754"/>
      <c r="Z10" s="754"/>
      <c r="AA10" s="754"/>
      <c r="AB10" s="754"/>
      <c r="AC10" s="754"/>
      <c r="AD10" s="754"/>
      <c r="AE10" s="754"/>
      <c r="AF10" s="754"/>
      <c r="AG10" s="754"/>
      <c r="AH10" s="754"/>
      <c r="AI10" s="754"/>
      <c r="AJ10" s="754"/>
      <c r="AK10" s="754"/>
      <c r="AL10" s="754"/>
      <c r="AM10" s="754"/>
      <c r="AN10" s="754"/>
      <c r="AO10" s="754"/>
      <c r="AP10" s="754"/>
      <c r="AQ10" s="754"/>
      <c r="AR10" s="754"/>
      <c r="AS10" s="754"/>
      <c r="AT10" s="754"/>
      <c r="AU10" s="754"/>
      <c r="AV10" s="754"/>
      <c r="AW10" s="754"/>
      <c r="AX10" s="754"/>
      <c r="AY10" s="754"/>
      <c r="AZ10" s="7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757" t="str">
        <f>ФОРМА!B3</f>
        <v>ООО «Электромонтаж-110»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</row>
    <row r="12" spans="1:63" s="304" customFormat="1" ht="6" customHeight="1" x14ac:dyDescent="0.2">
      <c r="A12" s="756" t="s">
        <v>810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317"/>
    </row>
    <row r="13" spans="1:63" ht="25.5" customHeight="1" x14ac:dyDescent="0.25">
      <c r="A13" s="757" t="str">
        <f>ФОРМА!D3</f>
        <v>ОГРН 1089847302225, ИНН 7842391090, КПП 780101001, 199004, город Санкт-Петербург, пр-кт Средний В.О., д. 4 литер а, пом/ком 6н/177</v>
      </c>
      <c r="B13" s="757"/>
      <c r="C13" s="757"/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  <c r="X13" s="757"/>
      <c r="Y13" s="757"/>
      <c r="Z13" s="757"/>
      <c r="AA13" s="757"/>
      <c r="AB13" s="757"/>
      <c r="AC13" s="757"/>
      <c r="AD13" s="757"/>
      <c r="AE13" s="757"/>
      <c r="AF13" s="757"/>
      <c r="AG13" s="757"/>
      <c r="AH13" s="757"/>
      <c r="AI13" s="757"/>
      <c r="AJ13" s="757"/>
      <c r="AK13" s="757"/>
      <c r="AL13" s="757"/>
      <c r="AM13" s="757"/>
      <c r="AN13" s="757"/>
      <c r="AO13" s="757"/>
      <c r="AP13" s="757"/>
      <c r="AQ13" s="757"/>
      <c r="AR13" s="757"/>
      <c r="AS13" s="757"/>
      <c r="AT13" s="757"/>
      <c r="AU13" s="757"/>
      <c r="AV13" s="757"/>
      <c r="AW13" s="757"/>
      <c r="AX13" s="757"/>
      <c r="AY13" s="757"/>
      <c r="AZ13" s="757"/>
      <c r="BA13" s="757"/>
    </row>
    <row r="14" spans="1:63" s="304" customFormat="1" ht="21" customHeight="1" x14ac:dyDescent="0.2">
      <c r="A14" s="758" t="s">
        <v>812</v>
      </c>
      <c r="B14" s="758"/>
      <c r="C14" s="758"/>
      <c r="D14" s="758"/>
      <c r="E14" s="758"/>
      <c r="F14" s="758"/>
      <c r="G14" s="758"/>
      <c r="H14" s="758"/>
      <c r="I14" s="758"/>
      <c r="J14" s="758"/>
      <c r="K14" s="758"/>
      <c r="L14" s="758"/>
      <c r="M14" s="758"/>
      <c r="N14" s="758"/>
      <c r="O14" s="758"/>
      <c r="P14" s="758"/>
      <c r="Q14" s="758"/>
      <c r="R14" s="758"/>
      <c r="S14" s="758"/>
      <c r="T14" s="758"/>
      <c r="U14" s="758"/>
      <c r="V14" s="758"/>
      <c r="W14" s="758"/>
      <c r="X14" s="758"/>
      <c r="Y14" s="758"/>
      <c r="Z14" s="758"/>
      <c r="AA14" s="758"/>
      <c r="AB14" s="758"/>
      <c r="AC14" s="758"/>
      <c r="AD14" s="758"/>
      <c r="AE14" s="758"/>
      <c r="AF14" s="758"/>
      <c r="AG14" s="758"/>
      <c r="AH14" s="758"/>
      <c r="AI14" s="758"/>
      <c r="AJ14" s="758"/>
      <c r="AK14" s="758"/>
      <c r="AL14" s="758"/>
      <c r="AM14" s="758"/>
      <c r="AN14" s="758"/>
      <c r="AO14" s="758"/>
      <c r="AP14" s="758"/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317"/>
    </row>
    <row r="15" spans="1:63" x14ac:dyDescent="0.25">
      <c r="A15" s="754" t="s">
        <v>77</v>
      </c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316"/>
    </row>
    <row r="16" spans="1:63" ht="12" customHeight="1" x14ac:dyDescent="0.25">
      <c r="A16" s="757" t="str">
        <f>ФОРМА!B8</f>
        <v>ООО «Электромонтаж-110»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  <c r="X16" s="757"/>
      <c r="Y16" s="757"/>
      <c r="Z16" s="757"/>
      <c r="AA16" s="757"/>
      <c r="AB16" s="757"/>
      <c r="AC16" s="757"/>
      <c r="AD16" s="757"/>
      <c r="AE16" s="757"/>
      <c r="AF16" s="757"/>
      <c r="AG16" s="757"/>
      <c r="AH16" s="757"/>
      <c r="AI16" s="757"/>
      <c r="AJ16" s="757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  <c r="AU16" s="757"/>
      <c r="AV16" s="757"/>
      <c r="AW16" s="757"/>
      <c r="AX16" s="757"/>
      <c r="AY16" s="757"/>
      <c r="AZ16" s="757"/>
      <c r="BA16" s="757"/>
    </row>
    <row r="17" spans="1:53" s="304" customFormat="1" ht="9.6" x14ac:dyDescent="0.2">
      <c r="A17" s="756" t="s">
        <v>810</v>
      </c>
      <c r="B17" s="756"/>
      <c r="C17" s="756"/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  <c r="X17" s="756"/>
      <c r="Y17" s="756"/>
      <c r="Z17" s="756"/>
      <c r="AA17" s="756"/>
      <c r="AB17" s="756"/>
      <c r="AC17" s="756"/>
      <c r="AD17" s="756"/>
      <c r="AE17" s="756"/>
      <c r="AF17" s="756"/>
      <c r="AG17" s="756"/>
      <c r="AH17" s="756"/>
      <c r="AI17" s="756"/>
      <c r="AJ17" s="756"/>
      <c r="AK17" s="756"/>
      <c r="AL17" s="756"/>
      <c r="AM17" s="756"/>
      <c r="AN17" s="756"/>
      <c r="AO17" s="756"/>
      <c r="AP17" s="756"/>
      <c r="AQ17" s="756"/>
      <c r="AR17" s="756"/>
      <c r="AS17" s="756"/>
      <c r="AT17" s="756"/>
      <c r="AU17" s="756"/>
      <c r="AV17" s="756"/>
      <c r="AW17" s="756"/>
      <c r="AX17" s="756"/>
      <c r="AY17" s="756"/>
      <c r="AZ17" s="756"/>
      <c r="BA17" s="317"/>
    </row>
    <row r="18" spans="1:53" ht="28.5" customHeight="1" x14ac:dyDescent="0.25">
      <c r="A18" s="757" t="str">
        <f>ФОРМА!D8</f>
        <v>ОГРН 1089847302225, ИНН 7842391090, КПП 780101001, 199004, город Санкт-Петербург, пр-кт Средний В.О., д. 4 литер а, пом/ком 6н/177</v>
      </c>
      <c r="B18" s="757"/>
      <c r="C18" s="757"/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  <c r="X18" s="757"/>
      <c r="Y18" s="757"/>
      <c r="Z18" s="757"/>
      <c r="AA18" s="757"/>
      <c r="AB18" s="757"/>
      <c r="AC18" s="757"/>
      <c r="AD18" s="757"/>
      <c r="AE18" s="757"/>
      <c r="AF18" s="757"/>
      <c r="AG18" s="757"/>
      <c r="AH18" s="757"/>
      <c r="AI18" s="757"/>
      <c r="AJ18" s="75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  <c r="AV18" s="757"/>
      <c r="AW18" s="757"/>
      <c r="AX18" s="757"/>
      <c r="AY18" s="757"/>
      <c r="AZ18" s="757"/>
      <c r="BA18" s="316"/>
    </row>
    <row r="19" spans="1:53" s="304" customFormat="1" ht="7.5" customHeight="1" x14ac:dyDescent="0.2">
      <c r="A19" s="758" t="s">
        <v>778</v>
      </c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317"/>
    </row>
    <row r="20" spans="1:53" s="304" customFormat="1" ht="15" customHeight="1" x14ac:dyDescent="0.2">
      <c r="A20" s="741"/>
      <c r="B20" s="741"/>
      <c r="C20" s="741"/>
      <c r="D20" s="741"/>
      <c r="E20" s="741"/>
      <c r="F20" s="741"/>
      <c r="G20" s="741"/>
      <c r="H20" s="741"/>
      <c r="I20" s="741"/>
      <c r="J20" s="741"/>
      <c r="K20" s="741"/>
      <c r="L20" s="741"/>
      <c r="M20" s="741"/>
      <c r="N20" s="741"/>
      <c r="O20" s="741"/>
      <c r="P20" s="741"/>
      <c r="Q20" s="741"/>
      <c r="R20" s="741"/>
      <c r="S20" s="741"/>
      <c r="T20" s="741"/>
      <c r="U20" s="741"/>
      <c r="V20" s="741"/>
      <c r="W20" s="741"/>
      <c r="X20" s="741"/>
      <c r="Y20" s="741"/>
      <c r="Z20" s="741"/>
      <c r="AA20" s="741"/>
      <c r="AB20" s="741"/>
      <c r="AC20" s="741"/>
      <c r="AD20" s="741"/>
      <c r="AE20" s="741"/>
      <c r="AF20" s="741"/>
      <c r="AG20" s="741"/>
      <c r="AH20" s="741"/>
      <c r="AI20" s="741"/>
      <c r="AJ20" s="741"/>
      <c r="AK20" s="741"/>
      <c r="AL20" s="741"/>
      <c r="AM20" s="741"/>
      <c r="AN20" s="741"/>
      <c r="AO20" s="741"/>
      <c r="AP20" s="741"/>
      <c r="AQ20" s="741"/>
      <c r="AR20" s="741"/>
      <c r="AS20" s="741"/>
      <c r="AT20" s="741"/>
      <c r="AU20" s="741"/>
      <c r="AV20" s="741"/>
      <c r="AW20" s="741"/>
      <c r="AX20" s="741"/>
      <c r="AY20" s="741"/>
      <c r="AZ20" s="741"/>
      <c r="BA20" s="317"/>
    </row>
    <row r="21" spans="1:53" s="304" customFormat="1" ht="15" customHeight="1" x14ac:dyDescent="0.2">
      <c r="A21" s="740" t="s">
        <v>813</v>
      </c>
      <c r="B21" s="740"/>
      <c r="C21" s="740"/>
      <c r="D21" s="740"/>
      <c r="E21" s="740"/>
      <c r="F21" s="740"/>
      <c r="G21" s="740"/>
      <c r="H21" s="740"/>
      <c r="I21" s="740"/>
      <c r="J21" s="740"/>
      <c r="K21" s="740"/>
      <c r="L21" s="740"/>
      <c r="M21" s="740"/>
      <c r="N21" s="740"/>
      <c r="O21" s="740"/>
      <c r="P21" s="740"/>
      <c r="Q21" s="740"/>
      <c r="R21" s="740"/>
      <c r="S21" s="740"/>
      <c r="T21" s="740"/>
      <c r="U21" s="740"/>
      <c r="V21" s="740"/>
      <c r="W21" s="740"/>
      <c r="X21" s="740"/>
      <c r="Y21" s="740"/>
      <c r="Z21" s="740"/>
      <c r="AA21" s="740"/>
      <c r="AB21" s="740"/>
      <c r="AC21" s="740"/>
      <c r="AD21" s="740"/>
      <c r="AE21" s="740"/>
      <c r="AF21" s="740"/>
      <c r="AG21" s="740"/>
      <c r="AH21" s="740"/>
      <c r="AI21" s="740"/>
      <c r="AJ21" s="740"/>
      <c r="AK21" s="740"/>
      <c r="AL21" s="740"/>
      <c r="AM21" s="740"/>
      <c r="AN21" s="740"/>
      <c r="AO21" s="740"/>
      <c r="AP21" s="740"/>
      <c r="AQ21" s="740"/>
      <c r="AR21" s="740"/>
      <c r="AS21" s="740"/>
      <c r="AT21" s="740"/>
      <c r="AU21" s="740"/>
      <c r="AV21" s="740"/>
      <c r="AW21" s="740"/>
      <c r="AX21" s="740"/>
      <c r="AY21" s="740"/>
      <c r="AZ21" s="740"/>
      <c r="BA21" s="317"/>
    </row>
    <row r="22" spans="1:53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25.5" customHeight="1" x14ac:dyDescent="0.25">
      <c r="A23" s="761" t="s">
        <v>525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763" t="s">
        <v>19</v>
      </c>
      <c r="B25" s="763"/>
      <c r="C25" s="730">
        <f>ФОРМА!B28</f>
        <v>1</v>
      </c>
      <c r="D25" s="730"/>
      <c r="E25" s="730"/>
      <c r="F25" s="730"/>
      <c r="G25" s="730"/>
      <c r="H25" s="730"/>
      <c r="I25" s="730"/>
      <c r="J25" s="730"/>
      <c r="K25" s="7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764"/>
      <c r="AH25" s="764"/>
      <c r="AI25" s="764"/>
      <c r="AJ25" s="321"/>
      <c r="AK25" s="321"/>
      <c r="AL25" s="732">
        <f>ФОРМА!C28</f>
        <v>45444</v>
      </c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64"/>
      <c r="AX25" s="764"/>
      <c r="AY25" s="764"/>
      <c r="AZ25" s="764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756" t="s">
        <v>458</v>
      </c>
      <c r="AM26" s="756"/>
      <c r="AN26" s="756"/>
      <c r="AO26" s="756"/>
      <c r="AP26" s="756"/>
      <c r="AQ26" s="756"/>
      <c r="AR26" s="756"/>
      <c r="AS26" s="756"/>
      <c r="AT26" s="756"/>
      <c r="AU26" s="756"/>
      <c r="AV26" s="756"/>
      <c r="AW26" s="317"/>
      <c r="AX26" s="317"/>
      <c r="AY26" s="317"/>
      <c r="AZ26" s="317"/>
      <c r="BA26" s="317"/>
    </row>
    <row r="27" spans="1:53" ht="24" customHeight="1" x14ac:dyDescent="0.25">
      <c r="A27" s="720" t="s">
        <v>785</v>
      </c>
      <c r="B27" s="720"/>
      <c r="C27" s="720"/>
      <c r="D27" s="720"/>
      <c r="E27" s="720"/>
      <c r="F27" s="720"/>
      <c r="G27" s="720"/>
      <c r="H27" s="720"/>
      <c r="I27" s="720"/>
      <c r="J27" s="720"/>
      <c r="K27" s="720"/>
      <c r="L27" s="720"/>
      <c r="M27" s="720"/>
      <c r="N27" s="720"/>
      <c r="O27" s="720"/>
      <c r="P27" s="720"/>
      <c r="Q27" s="720"/>
      <c r="R27" s="720"/>
      <c r="S27" s="720"/>
      <c r="T27" s="720"/>
      <c r="U27" s="720"/>
      <c r="V27" s="720"/>
      <c r="W27" s="720"/>
      <c r="X27" s="720"/>
      <c r="Y27" s="720"/>
      <c r="Z27" s="720"/>
      <c r="AA27" s="720"/>
      <c r="AB27" s="720"/>
      <c r="AC27" s="720"/>
      <c r="AD27" s="720"/>
      <c r="AE27" s="720"/>
      <c r="AF27" s="720"/>
      <c r="AG27" s="720"/>
      <c r="AH27" s="720"/>
      <c r="AI27" s="720"/>
      <c r="AJ27" s="720"/>
      <c r="AK27" s="720"/>
      <c r="AL27" s="720"/>
      <c r="AM27" s="720"/>
      <c r="AN27" s="720"/>
      <c r="AO27" s="720"/>
      <c r="AP27" s="720"/>
      <c r="AQ27" s="720"/>
      <c r="AR27" s="720"/>
      <c r="AS27" s="720"/>
      <c r="AT27" s="720"/>
      <c r="AU27" s="720"/>
      <c r="AV27" s="720"/>
      <c r="AW27" s="720"/>
      <c r="AX27" s="720"/>
      <c r="AY27" s="720"/>
      <c r="AZ27" s="720"/>
      <c r="BA27" s="316"/>
    </row>
    <row r="28" spans="1:53" ht="12" customHeight="1" x14ac:dyDescent="0.25">
      <c r="A28" s="759" t="str">
        <f>ПОДПИСИ!B9</f>
        <v>Ведущий инженер-геодезист АО "ЛЭСР"</v>
      </c>
      <c r="B28" s="759"/>
      <c r="C28" s="759"/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759"/>
      <c r="O28" s="759"/>
      <c r="P28" s="759"/>
      <c r="Q28" s="759"/>
      <c r="R28" s="759"/>
      <c r="S28" s="759"/>
      <c r="T28" s="759"/>
      <c r="U28" s="759"/>
      <c r="V28" s="759"/>
      <c r="W28" s="759"/>
      <c r="X28" s="759"/>
      <c r="Y28" s="759"/>
      <c r="Z28" s="759"/>
      <c r="AA28" s="759"/>
      <c r="AB28" s="759"/>
      <c r="AC28" s="759"/>
      <c r="AD28" s="759"/>
      <c r="AE28" s="759"/>
      <c r="AF28" s="759"/>
      <c r="AG28" s="759"/>
      <c r="AH28" s="759"/>
      <c r="AI28" s="759"/>
      <c r="AJ28" s="759"/>
      <c r="AK28" s="759"/>
      <c r="AL28" s="759"/>
      <c r="AM28" s="759"/>
      <c r="AN28" s="759"/>
      <c r="AO28" s="759"/>
      <c r="AP28" s="759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316"/>
    </row>
    <row r="29" spans="1:53" ht="12" customHeight="1" x14ac:dyDescent="0.25">
      <c r="A29" s="760" t="str">
        <f>CONCATENATE(ПОДПИСИ!C9,", ",ПОДПИСИ!F9)</f>
        <v>Николаева О.И., Приказ №1080 от 04.10.2024</v>
      </c>
      <c r="B29" s="760"/>
      <c r="C29" s="760"/>
      <c r="D29" s="760"/>
      <c r="E29" s="760"/>
      <c r="F29" s="760"/>
      <c r="G29" s="760"/>
      <c r="H29" s="760"/>
      <c r="I29" s="760"/>
      <c r="J29" s="760"/>
      <c r="K29" s="760"/>
      <c r="L29" s="760"/>
      <c r="M29" s="760"/>
      <c r="N29" s="760"/>
      <c r="O29" s="760"/>
      <c r="P29" s="760"/>
      <c r="Q29" s="760"/>
      <c r="R29" s="760"/>
      <c r="S29" s="760"/>
      <c r="T29" s="760"/>
      <c r="U29" s="760"/>
      <c r="V29" s="760"/>
      <c r="W29" s="760"/>
      <c r="X29" s="760"/>
      <c r="Y29" s="760"/>
      <c r="Z29" s="760"/>
      <c r="AA29" s="760"/>
      <c r="AB29" s="760"/>
      <c r="AC29" s="760"/>
      <c r="AD29" s="760"/>
      <c r="AE29" s="760"/>
      <c r="AF29" s="760"/>
      <c r="AG29" s="760"/>
      <c r="AH29" s="760"/>
      <c r="AI29" s="760"/>
      <c r="AJ29" s="760"/>
      <c r="AK29" s="760"/>
      <c r="AL29" s="760"/>
      <c r="AM29" s="760"/>
      <c r="AN29" s="760"/>
      <c r="AO29" s="760"/>
      <c r="AP29" s="760"/>
      <c r="AQ29" s="760"/>
      <c r="AR29" s="760"/>
      <c r="AS29" s="760"/>
      <c r="AT29" s="760"/>
      <c r="AU29" s="760"/>
      <c r="AV29" s="760"/>
      <c r="AW29" s="760"/>
      <c r="AX29" s="760"/>
      <c r="AY29" s="760"/>
      <c r="AZ29" s="760"/>
      <c r="BA29" s="316"/>
    </row>
    <row r="30" spans="1:53" ht="15" customHeight="1" x14ac:dyDescent="0.25">
      <c r="A30" s="758" t="s">
        <v>786</v>
      </c>
      <c r="B30" s="758"/>
      <c r="C30" s="758"/>
      <c r="D30" s="758"/>
      <c r="E30" s="758"/>
      <c r="F30" s="758"/>
      <c r="G30" s="758"/>
      <c r="H30" s="758"/>
      <c r="I30" s="758"/>
      <c r="J30" s="758"/>
      <c r="K30" s="758"/>
      <c r="L30" s="758"/>
      <c r="M30" s="758"/>
      <c r="N30" s="758"/>
      <c r="O30" s="758"/>
      <c r="P30" s="758"/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316"/>
    </row>
    <row r="31" spans="1:53" ht="15" customHeight="1" x14ac:dyDescent="0.25">
      <c r="A31" s="741"/>
      <c r="B31" s="741"/>
      <c r="C31" s="741"/>
      <c r="D31" s="741"/>
      <c r="E31" s="741"/>
      <c r="F31" s="741"/>
      <c r="G31" s="741"/>
      <c r="H31" s="741"/>
      <c r="I31" s="741"/>
      <c r="J31" s="741"/>
      <c r="K31" s="741"/>
      <c r="L31" s="741"/>
      <c r="M31" s="741"/>
      <c r="N31" s="741"/>
      <c r="O31" s="741"/>
      <c r="P31" s="741"/>
      <c r="Q31" s="741"/>
      <c r="R31" s="741"/>
      <c r="S31" s="741"/>
      <c r="T31" s="741"/>
      <c r="U31" s="741"/>
      <c r="V31" s="741"/>
      <c r="W31" s="741"/>
      <c r="X31" s="741"/>
      <c r="Y31" s="741"/>
      <c r="Z31" s="741"/>
      <c r="AA31" s="741"/>
      <c r="AB31" s="741"/>
      <c r="AC31" s="741"/>
      <c r="AD31" s="741"/>
      <c r="AE31" s="741"/>
      <c r="AF31" s="741"/>
      <c r="AG31" s="741"/>
      <c r="AH31" s="741"/>
      <c r="AI31" s="741"/>
      <c r="AJ31" s="741"/>
      <c r="AK31" s="741"/>
      <c r="AL31" s="741"/>
      <c r="AM31" s="741"/>
      <c r="AN31" s="741"/>
      <c r="AO31" s="741"/>
      <c r="AP31" s="741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316"/>
    </row>
    <row r="32" spans="1:53" ht="21.75" customHeight="1" x14ac:dyDescent="0.25">
      <c r="A32" s="740" t="s">
        <v>814</v>
      </c>
      <c r="B32" s="740"/>
      <c r="C32" s="740"/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0"/>
      <c r="R32" s="740"/>
      <c r="S32" s="740"/>
      <c r="T32" s="740"/>
      <c r="U32" s="740"/>
      <c r="V32" s="740"/>
      <c r="W32" s="740"/>
      <c r="X32" s="740"/>
      <c r="Y32" s="740"/>
      <c r="Z32" s="740"/>
      <c r="AA32" s="740"/>
      <c r="AB32" s="740"/>
      <c r="AC32" s="740"/>
      <c r="AD32" s="740"/>
      <c r="AE32" s="740"/>
      <c r="AF32" s="740"/>
      <c r="AG32" s="740"/>
      <c r="AH32" s="740"/>
      <c r="AI32" s="740"/>
      <c r="AJ32" s="740"/>
      <c r="AK32" s="740"/>
      <c r="AL32" s="740"/>
      <c r="AM32" s="740"/>
      <c r="AN32" s="740"/>
      <c r="AO32" s="740"/>
      <c r="AP32" s="740"/>
      <c r="AQ32" s="740"/>
      <c r="AR32" s="740"/>
      <c r="AS32" s="740"/>
      <c r="AT32" s="740"/>
      <c r="AU32" s="740"/>
      <c r="AV32" s="740"/>
      <c r="AW32" s="740"/>
      <c r="AX32" s="740"/>
      <c r="AY32" s="740"/>
      <c r="AZ32" s="740"/>
      <c r="BA32" s="316"/>
    </row>
    <row r="33" spans="1:52" ht="12" customHeight="1" x14ac:dyDescent="0.25">
      <c r="A33" s="765" t="s">
        <v>788</v>
      </c>
      <c r="B33" s="766"/>
      <c r="C33" s="766"/>
      <c r="D33" s="766"/>
      <c r="E33" s="766"/>
      <c r="F33" s="766"/>
      <c r="G33" s="766"/>
      <c r="H33" s="766"/>
      <c r="I33" s="766"/>
      <c r="J33" s="766"/>
      <c r="K33" s="766"/>
      <c r="L33" s="766"/>
      <c r="M33" s="766"/>
      <c r="N33" s="766"/>
      <c r="O33" s="766"/>
      <c r="P33" s="766"/>
      <c r="Q33" s="766"/>
      <c r="R33" s="766"/>
      <c r="S33" s="766"/>
      <c r="T33" s="766"/>
      <c r="U33" s="766"/>
      <c r="V33" s="766"/>
      <c r="W33" s="766"/>
      <c r="X33" s="766"/>
      <c r="Y33" s="766"/>
      <c r="Z33" s="766"/>
      <c r="AA33" s="766"/>
      <c r="AB33" s="766"/>
      <c r="AC33" s="766"/>
      <c r="AD33" s="766"/>
      <c r="AE33" s="766"/>
      <c r="AF33" s="766"/>
      <c r="AG33" s="766"/>
      <c r="AH33" s="766"/>
      <c r="AI33" s="766"/>
      <c r="AJ33" s="766"/>
      <c r="AK33" s="766"/>
      <c r="AL33" s="766"/>
      <c r="AM33" s="766"/>
      <c r="AN33" s="766"/>
      <c r="AO33" s="766"/>
      <c r="AP33" s="766"/>
      <c r="AQ33" s="766"/>
      <c r="AR33" s="766"/>
      <c r="AS33" s="766"/>
      <c r="AT33" s="766"/>
      <c r="AU33" s="766"/>
      <c r="AV33" s="766"/>
      <c r="AW33" s="766"/>
      <c r="AX33" s="766"/>
      <c r="AY33" s="766"/>
      <c r="AZ33" s="766"/>
    </row>
    <row r="34" spans="1:52" ht="12" customHeight="1" x14ac:dyDescent="0.25">
      <c r="A34" s="721" t="str">
        <f>ПОДПИСИ!B15</f>
        <v>Заместитель генерального директора по капитальному  строительству ООО «Электромонтаж-110»</v>
      </c>
      <c r="B34" s="721"/>
      <c r="C34" s="721"/>
      <c r="D34" s="721"/>
      <c r="E34" s="721"/>
      <c r="F34" s="721"/>
      <c r="G34" s="721"/>
      <c r="H34" s="721"/>
      <c r="I34" s="721"/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/>
      <c r="U34" s="721"/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</row>
    <row r="35" spans="1:52" ht="12" customHeight="1" x14ac:dyDescent="0.25">
      <c r="A35" s="767" t="str">
        <f>CONCATENATE(ПОДПИСИ!C15," ",ПОДПИСИ!F15)</f>
        <v>Шлёнский С.В. Приказ №2024-21СМР от 15.05.2024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767"/>
      <c r="AO35" s="767"/>
      <c r="AP35" s="767"/>
      <c r="AQ35" s="767"/>
      <c r="AR35" s="767"/>
      <c r="AS35" s="767"/>
      <c r="AT35" s="767"/>
      <c r="AU35" s="767"/>
      <c r="AV35" s="767"/>
      <c r="AW35" s="767"/>
      <c r="AX35" s="767"/>
      <c r="AY35" s="767"/>
      <c r="AZ35" s="767"/>
    </row>
    <row r="36" spans="1:52" ht="6" customHeight="1" x14ac:dyDescent="0.25">
      <c r="A36" s="768" t="s">
        <v>815</v>
      </c>
      <c r="B36" s="768"/>
      <c r="C36" s="768"/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  <c r="AF36" s="768"/>
      <c r="AG36" s="768"/>
      <c r="AH36" s="768"/>
      <c r="AI36" s="768"/>
      <c r="AJ36" s="768"/>
      <c r="AK36" s="768"/>
      <c r="AL36" s="768"/>
      <c r="AM36" s="768"/>
      <c r="AN36" s="768"/>
      <c r="AO36" s="768"/>
      <c r="AP36" s="768"/>
      <c r="AQ36" s="768"/>
      <c r="AR36" s="768"/>
      <c r="AS36" s="768"/>
      <c r="AT36" s="768"/>
      <c r="AU36" s="768"/>
      <c r="AV36" s="768"/>
      <c r="AW36" s="768"/>
      <c r="AX36" s="768"/>
      <c r="AY36" s="768"/>
      <c r="AZ36" s="768"/>
    </row>
    <row r="37" spans="1:52" ht="24" customHeight="1" x14ac:dyDescent="0.25">
      <c r="A37" s="720" t="s">
        <v>816</v>
      </c>
      <c r="B37" s="720"/>
      <c r="C37" s="720"/>
      <c r="D37" s="720"/>
      <c r="E37" s="720"/>
      <c r="F37" s="720"/>
      <c r="G37" s="720"/>
      <c r="H37" s="720"/>
      <c r="I37" s="720"/>
      <c r="J37" s="720"/>
      <c r="K37" s="720"/>
      <c r="L37" s="720"/>
      <c r="M37" s="720"/>
      <c r="N37" s="720"/>
      <c r="O37" s="720"/>
      <c r="P37" s="720"/>
      <c r="Q37" s="720"/>
      <c r="R37" s="720"/>
      <c r="S37" s="720"/>
      <c r="T37" s="720"/>
      <c r="U37" s="720"/>
      <c r="V37" s="720"/>
      <c r="W37" s="720"/>
      <c r="X37" s="720"/>
      <c r="Y37" s="720"/>
      <c r="Z37" s="720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</row>
    <row r="38" spans="1:52" ht="12" customHeight="1" x14ac:dyDescent="0.25">
      <c r="A38" s="721" t="str">
        <f>ПОДПИСИ!B17</f>
        <v>Заместитель генерального директора по капитальному  строительству ООО «Электромонтаж-110»</v>
      </c>
      <c r="B38" s="721"/>
      <c r="C38" s="721"/>
      <c r="D38" s="721"/>
      <c r="E38" s="721"/>
      <c r="F38" s="721"/>
      <c r="G38" s="721"/>
      <c r="H38" s="721"/>
      <c r="I38" s="721"/>
      <c r="J38" s="721"/>
      <c r="K38" s="721"/>
      <c r="L38" s="721"/>
      <c r="M38" s="721"/>
      <c r="N38" s="721"/>
      <c r="O38" s="721"/>
      <c r="P38" s="721"/>
      <c r="Q38" s="721"/>
      <c r="R38" s="721"/>
      <c r="S38" s="721"/>
      <c r="T38" s="721"/>
      <c r="U38" s="721"/>
      <c r="V38" s="721"/>
      <c r="W38" s="721"/>
      <c r="X38" s="721"/>
      <c r="Y38" s="721"/>
      <c r="Z38" s="721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</row>
    <row r="39" spans="1:52" ht="12" customHeight="1" x14ac:dyDescent="0.25">
      <c r="A39" s="721" t="str">
        <f>CONCATENATE(ПОДПИСИ!C17," ",ПОДПИСИ!F17)</f>
        <v>Шлёнский С.В. Идентификационный номер №С-78-032783 от 12.07.2017г.; Приказ №2024-20СМР от 15.05.2024</v>
      </c>
      <c r="B39" s="721"/>
      <c r="C39" s="721"/>
      <c r="D39" s="721"/>
      <c r="E39" s="721"/>
      <c r="F39" s="721"/>
      <c r="G39" s="721"/>
      <c r="H39" s="721"/>
      <c r="I39" s="721"/>
      <c r="J39" s="721"/>
      <c r="K39" s="721"/>
      <c r="L39" s="721"/>
      <c r="M39" s="721"/>
      <c r="N39" s="721"/>
      <c r="O39" s="721"/>
      <c r="P39" s="721"/>
      <c r="Q39" s="721"/>
      <c r="R39" s="721"/>
      <c r="S39" s="721"/>
      <c r="T39" s="721"/>
      <c r="U39" s="721"/>
      <c r="V39" s="721"/>
      <c r="W39" s="721"/>
      <c r="X39" s="721"/>
      <c r="Y39" s="721"/>
      <c r="Z39" s="721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</row>
    <row r="40" spans="1:52" ht="15" customHeight="1" x14ac:dyDescent="0.25">
      <c r="A40" s="740" t="s">
        <v>786</v>
      </c>
      <c r="B40" s="740"/>
      <c r="C40" s="740"/>
      <c r="D40" s="740"/>
      <c r="E40" s="740"/>
      <c r="F40" s="740"/>
      <c r="G40" s="740"/>
      <c r="H40" s="740"/>
      <c r="I40" s="740"/>
      <c r="J40" s="740"/>
      <c r="K40" s="740"/>
      <c r="L40" s="740"/>
      <c r="M40" s="740"/>
      <c r="N40" s="740"/>
      <c r="O40" s="740"/>
      <c r="P40" s="740"/>
      <c r="Q40" s="740"/>
      <c r="R40" s="740"/>
      <c r="S40" s="740"/>
      <c r="T40" s="740"/>
      <c r="U40" s="740"/>
      <c r="V40" s="740"/>
      <c r="W40" s="740"/>
      <c r="X40" s="740"/>
      <c r="Y40" s="740"/>
      <c r="Z40" s="740"/>
      <c r="AA40" s="740"/>
      <c r="AB40" s="740"/>
      <c r="AC40" s="740"/>
      <c r="AD40" s="740"/>
      <c r="AE40" s="740"/>
      <c r="AF40" s="740"/>
      <c r="AG40" s="740"/>
      <c r="AH40" s="740"/>
      <c r="AI40" s="740"/>
      <c r="AJ40" s="740"/>
      <c r="AK40" s="740"/>
      <c r="AL40" s="740"/>
      <c r="AM40" s="740"/>
      <c r="AN40" s="740"/>
      <c r="AO40" s="740"/>
      <c r="AP40" s="740"/>
      <c r="AQ40" s="740"/>
      <c r="AR40" s="740"/>
      <c r="AS40" s="740"/>
      <c r="AT40" s="740"/>
      <c r="AU40" s="740"/>
      <c r="AV40" s="740"/>
      <c r="AW40" s="740"/>
      <c r="AX40" s="740"/>
      <c r="AY40" s="740"/>
      <c r="AZ40" s="740"/>
    </row>
    <row r="41" spans="1:52" ht="12" customHeight="1" x14ac:dyDescent="0.25">
      <c r="A41" s="741"/>
      <c r="B41" s="741"/>
      <c r="C41" s="741"/>
      <c r="D41" s="741"/>
      <c r="E41" s="741"/>
      <c r="F41" s="741"/>
      <c r="G41" s="741"/>
      <c r="H41" s="741"/>
      <c r="I41" s="741"/>
      <c r="J41" s="741"/>
      <c r="K41" s="741"/>
      <c r="L41" s="741"/>
      <c r="M41" s="741"/>
      <c r="N41" s="741"/>
      <c r="O41" s="741"/>
      <c r="P41" s="741"/>
      <c r="Q41" s="741"/>
      <c r="R41" s="741"/>
      <c r="S41" s="741"/>
      <c r="T41" s="741"/>
      <c r="U41" s="741"/>
      <c r="V41" s="741"/>
      <c r="W41" s="741"/>
      <c r="X41" s="741"/>
      <c r="Y41" s="741"/>
      <c r="Z41" s="741"/>
      <c r="AA41" s="741"/>
      <c r="AB41" s="741"/>
      <c r="AC41" s="741"/>
      <c r="AD41" s="741"/>
      <c r="AE41" s="741"/>
      <c r="AF41" s="741"/>
      <c r="AG41" s="741"/>
      <c r="AH41" s="741"/>
      <c r="AI41" s="741"/>
      <c r="AJ41" s="741"/>
      <c r="AK41" s="741"/>
      <c r="AL41" s="741"/>
      <c r="AM41" s="741"/>
      <c r="AN41" s="741"/>
      <c r="AO41" s="741"/>
      <c r="AP41" s="741"/>
      <c r="AQ41" s="741"/>
      <c r="AR41" s="741"/>
      <c r="AS41" s="741"/>
      <c r="AT41" s="741"/>
      <c r="AU41" s="741"/>
      <c r="AV41" s="741"/>
      <c r="AW41" s="741"/>
      <c r="AX41" s="741"/>
      <c r="AY41" s="741"/>
      <c r="AZ41" s="741"/>
    </row>
    <row r="42" spans="1:52" ht="6.75" customHeight="1" x14ac:dyDescent="0.25">
      <c r="A42" s="740" t="s">
        <v>817</v>
      </c>
      <c r="B42" s="740"/>
      <c r="C42" s="740"/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0"/>
      <c r="P42" s="740"/>
      <c r="Q42" s="740"/>
      <c r="R42" s="740"/>
      <c r="S42" s="740"/>
      <c r="T42" s="740"/>
      <c r="U42" s="740"/>
      <c r="V42" s="740"/>
      <c r="W42" s="740"/>
      <c r="X42" s="740"/>
      <c r="Y42" s="740"/>
      <c r="Z42" s="740"/>
      <c r="AA42" s="740"/>
      <c r="AB42" s="740"/>
      <c r="AC42" s="740"/>
      <c r="AD42" s="740"/>
      <c r="AE42" s="740"/>
      <c r="AF42" s="740"/>
      <c r="AG42" s="740"/>
      <c r="AH42" s="740"/>
      <c r="AI42" s="740"/>
      <c r="AJ42" s="740"/>
      <c r="AK42" s="740"/>
      <c r="AL42" s="740"/>
      <c r="AM42" s="740"/>
      <c r="AN42" s="740"/>
      <c r="AO42" s="740"/>
      <c r="AP42" s="740"/>
      <c r="AQ42" s="740"/>
      <c r="AR42" s="740"/>
      <c r="AS42" s="740"/>
      <c r="AT42" s="740"/>
      <c r="AU42" s="740"/>
      <c r="AV42" s="740"/>
      <c r="AW42" s="740"/>
      <c r="AX42" s="740"/>
      <c r="AY42" s="740"/>
      <c r="AZ42" s="740"/>
    </row>
    <row r="43" spans="1:52" ht="35.25" customHeight="1" x14ac:dyDescent="0.25">
      <c r="A43" s="720" t="s">
        <v>818</v>
      </c>
      <c r="B43" s="720"/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</row>
    <row r="44" spans="1:52" ht="12" customHeight="1" x14ac:dyDescent="0.25">
      <c r="A44" s="721" t="str">
        <f>ПОДПИСИ!B19</f>
        <v xml:space="preserve"> </v>
      </c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721"/>
      <c r="Z44" s="721"/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</row>
    <row r="45" spans="1:52" ht="12" customHeight="1" x14ac:dyDescent="0.25">
      <c r="A45" s="721" t="str">
        <f>CONCATENATE(ПОДПИСИ!C19," ",ПОДПИСИ!F19)</f>
        <v xml:space="preserve">   </v>
      </c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721"/>
      <c r="Z45" s="721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</row>
    <row r="46" spans="1:52" ht="6" customHeight="1" x14ac:dyDescent="0.25">
      <c r="A46" s="740" t="s">
        <v>792</v>
      </c>
      <c r="B46" s="740"/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740"/>
      <c r="AL46" s="740"/>
      <c r="AM46" s="740"/>
      <c r="AN46" s="740"/>
      <c r="AO46" s="740"/>
      <c r="AP46" s="740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</row>
    <row r="47" spans="1:52" ht="12" customHeight="1" x14ac:dyDescent="0.25">
      <c r="A47" s="741"/>
      <c r="B47" s="741"/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741"/>
      <c r="AC47" s="741"/>
      <c r="AD47" s="741"/>
      <c r="AE47" s="741"/>
      <c r="AF47" s="741"/>
      <c r="AG47" s="741"/>
      <c r="AH47" s="741"/>
      <c r="AI47" s="741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</row>
    <row r="48" spans="1:52" ht="15" customHeight="1" x14ac:dyDescent="0.25">
      <c r="A48" s="740" t="s">
        <v>793</v>
      </c>
      <c r="B48" s="740"/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</row>
    <row r="49" spans="1:54" ht="36" customHeight="1" x14ac:dyDescent="0.25">
      <c r="A49" s="765" t="s">
        <v>819</v>
      </c>
      <c r="B49" s="765"/>
      <c r="C49" s="765"/>
      <c r="D49" s="765"/>
      <c r="E49" s="765"/>
      <c r="F49" s="765"/>
      <c r="G49" s="765"/>
      <c r="H49" s="765"/>
      <c r="I49" s="765"/>
      <c r="J49" s="765"/>
      <c r="K49" s="765"/>
      <c r="L49" s="765"/>
      <c r="M49" s="765"/>
      <c r="N49" s="765"/>
      <c r="O49" s="765"/>
      <c r="P49" s="765"/>
      <c r="Q49" s="765"/>
      <c r="R49" s="765"/>
      <c r="S49" s="765"/>
      <c r="T49" s="765"/>
      <c r="U49" s="765"/>
      <c r="V49" s="765"/>
      <c r="W49" s="765"/>
      <c r="X49" s="765"/>
      <c r="Y49" s="765"/>
      <c r="Z49" s="765"/>
      <c r="AA49" s="765"/>
      <c r="AB49" s="765"/>
      <c r="AC49" s="765"/>
      <c r="AD49" s="765"/>
      <c r="AE49" s="765"/>
      <c r="AF49" s="765"/>
      <c r="AG49" s="765"/>
      <c r="AH49" s="765"/>
      <c r="AI49" s="765"/>
      <c r="AJ49" s="765"/>
      <c r="AK49" s="765"/>
      <c r="AL49" s="765"/>
      <c r="AM49" s="765"/>
      <c r="AN49" s="765"/>
      <c r="AO49" s="765"/>
      <c r="AP49" s="765"/>
      <c r="AQ49" s="765"/>
      <c r="AR49" s="765"/>
      <c r="AS49" s="765"/>
      <c r="AT49" s="765"/>
      <c r="AU49" s="765"/>
      <c r="AV49" s="765"/>
      <c r="AW49" s="765"/>
      <c r="AX49" s="765"/>
      <c r="AY49" s="765"/>
      <c r="AZ49" s="765"/>
    </row>
    <row r="50" spans="1:54" ht="12" customHeight="1" x14ac:dyDescent="0.3">
      <c r="A50" s="773" t="str">
        <f>ПОДПИСИ!B14</f>
        <v>Начальник геодезического отдела ООО «Электромонтаж-110»</v>
      </c>
      <c r="B50" s="773"/>
      <c r="C50" s="773"/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  <c r="X50" s="773"/>
      <c r="Y50" s="773"/>
      <c r="Z50" s="773"/>
      <c r="AA50" s="773"/>
      <c r="AB50" s="773"/>
      <c r="AC50" s="773"/>
      <c r="AD50" s="773"/>
      <c r="AE50" s="773"/>
      <c r="AF50" s="773"/>
      <c r="AG50" s="773"/>
      <c r="AH50" s="773"/>
      <c r="AI50" s="773"/>
      <c r="AJ50" s="773"/>
      <c r="AK50" s="773"/>
      <c r="AL50" s="773"/>
      <c r="AM50" s="773"/>
      <c r="AN50" s="773"/>
      <c r="AO50" s="773"/>
      <c r="AP50" s="773"/>
      <c r="AQ50" s="773"/>
      <c r="AR50" s="773"/>
      <c r="AS50" s="773"/>
      <c r="AT50" s="773"/>
      <c r="AU50" s="773"/>
      <c r="AV50" s="773"/>
      <c r="AW50" s="773"/>
      <c r="AX50" s="773"/>
      <c r="AY50" s="773"/>
      <c r="AZ50" s="773"/>
      <c r="BA50" s="322"/>
      <c r="BB50" s="293"/>
    </row>
    <row r="51" spans="1:54" ht="12" customHeight="1" x14ac:dyDescent="0.25">
      <c r="A51" s="774" t="str">
        <f>CONCATENATE(ПОДПИСИ!C14," ",ПОДПИСИ!F14)</f>
        <v>Фатахова Е.Я. Приказ №2024-18СМР от 15.05.2024</v>
      </c>
      <c r="B51" s="774"/>
      <c r="C51" s="774"/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  <c r="X51" s="774"/>
      <c r="Y51" s="774"/>
      <c r="Z51" s="774"/>
      <c r="AA51" s="774"/>
      <c r="AB51" s="774"/>
      <c r="AC51" s="774"/>
      <c r="AD51" s="774"/>
      <c r="AE51" s="774"/>
      <c r="AF51" s="774"/>
      <c r="AG51" s="774"/>
      <c r="AH51" s="774"/>
      <c r="AI51" s="774"/>
      <c r="AJ51" s="774"/>
      <c r="AK51" s="774"/>
      <c r="AL51" s="774"/>
      <c r="AM51" s="774"/>
      <c r="AN51" s="774"/>
      <c r="AO51" s="774"/>
      <c r="AP51" s="774"/>
      <c r="AQ51" s="774"/>
      <c r="AR51" s="774"/>
      <c r="AS51" s="774"/>
      <c r="AT51" s="774"/>
      <c r="AU51" s="774"/>
      <c r="AV51" s="774"/>
      <c r="AW51" s="774"/>
      <c r="AX51" s="774"/>
      <c r="AY51" s="774"/>
      <c r="AZ51" s="774"/>
    </row>
    <row r="52" spans="1:54" ht="6" customHeight="1" x14ac:dyDescent="0.25">
      <c r="A52" s="758" t="s">
        <v>792</v>
      </c>
      <c r="B52" s="758"/>
      <c r="C52" s="758"/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758"/>
      <c r="V52" s="758"/>
      <c r="W52" s="758"/>
      <c r="X52" s="758"/>
      <c r="Y52" s="758"/>
      <c r="Z52" s="758"/>
      <c r="AA52" s="758"/>
      <c r="AB52" s="758"/>
      <c r="AC52" s="758"/>
      <c r="AD52" s="758"/>
      <c r="AE52" s="758"/>
      <c r="AF52" s="758"/>
      <c r="AG52" s="758"/>
      <c r="AH52" s="758"/>
      <c r="AI52" s="758"/>
      <c r="AJ52" s="758"/>
      <c r="AK52" s="758"/>
      <c r="AL52" s="758"/>
      <c r="AM52" s="758"/>
      <c r="AN52" s="758"/>
      <c r="AO52" s="758"/>
      <c r="AP52" s="758"/>
      <c r="AQ52" s="758"/>
      <c r="AR52" s="758"/>
      <c r="AS52" s="758"/>
      <c r="AT52" s="758"/>
      <c r="AU52" s="758"/>
      <c r="AV52" s="758"/>
      <c r="AW52" s="758"/>
      <c r="AX52" s="758"/>
      <c r="AY52" s="758"/>
      <c r="AZ52" s="758"/>
    </row>
    <row r="53" spans="1:54" ht="12" customHeight="1" x14ac:dyDescent="0.25">
      <c r="A53" s="775"/>
      <c r="B53" s="775"/>
      <c r="C53" s="775"/>
      <c r="D53" s="775"/>
      <c r="E53" s="775"/>
      <c r="F53" s="775"/>
      <c r="G53" s="775"/>
      <c r="H53" s="775"/>
      <c r="I53" s="775"/>
      <c r="J53" s="775"/>
      <c r="K53" s="775"/>
      <c r="L53" s="775"/>
      <c r="M53" s="775"/>
      <c r="N53" s="775"/>
      <c r="O53" s="775"/>
      <c r="P53" s="775"/>
      <c r="Q53" s="775"/>
      <c r="R53" s="775"/>
      <c r="S53" s="775"/>
      <c r="T53" s="775"/>
      <c r="U53" s="775"/>
      <c r="V53" s="775"/>
      <c r="W53" s="775"/>
      <c r="X53" s="775"/>
      <c r="Y53" s="775"/>
      <c r="Z53" s="775"/>
      <c r="AA53" s="775"/>
      <c r="AB53" s="775"/>
      <c r="AC53" s="775"/>
      <c r="AD53" s="775"/>
      <c r="AE53" s="775"/>
      <c r="AF53" s="775"/>
      <c r="AG53" s="775"/>
      <c r="AH53" s="775"/>
      <c r="AI53" s="775"/>
      <c r="AJ53" s="775"/>
      <c r="AK53" s="775"/>
      <c r="AL53" s="775"/>
      <c r="AM53" s="775"/>
      <c r="AN53" s="775"/>
      <c r="AO53" s="775"/>
      <c r="AP53" s="775"/>
      <c r="AQ53" s="775"/>
      <c r="AR53" s="775"/>
      <c r="AS53" s="775"/>
      <c r="AT53" s="775"/>
      <c r="AU53" s="775"/>
      <c r="AV53" s="775"/>
      <c r="AW53" s="775"/>
      <c r="AX53" s="775"/>
      <c r="AY53" s="775"/>
      <c r="AZ53" s="775"/>
    </row>
    <row r="54" spans="1:54" ht="15" customHeight="1" x14ac:dyDescent="0.25">
      <c r="A54" s="740" t="s">
        <v>793</v>
      </c>
      <c r="B54" s="740"/>
      <c r="C54" s="740"/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  <c r="P54" s="740"/>
      <c r="Q54" s="740"/>
      <c r="R54" s="740"/>
      <c r="S54" s="740"/>
      <c r="T54" s="740"/>
      <c r="U54" s="740"/>
      <c r="V54" s="740"/>
      <c r="W54" s="740"/>
      <c r="X54" s="740"/>
      <c r="Y54" s="740"/>
      <c r="Z54" s="740"/>
      <c r="AA54" s="740"/>
      <c r="AB54" s="740"/>
      <c r="AC54" s="740"/>
      <c r="AD54" s="740"/>
      <c r="AE54" s="740"/>
      <c r="AF54" s="740"/>
      <c r="AG54" s="740"/>
      <c r="AH54" s="740"/>
      <c r="AI54" s="740"/>
      <c r="AJ54" s="740"/>
      <c r="AK54" s="740"/>
      <c r="AL54" s="740"/>
      <c r="AM54" s="740"/>
      <c r="AN54" s="740"/>
      <c r="AO54" s="740"/>
      <c r="AP54" s="740"/>
      <c r="AQ54" s="740"/>
      <c r="AR54" s="740"/>
      <c r="AS54" s="740"/>
      <c r="AT54" s="740"/>
      <c r="AU54" s="740"/>
      <c r="AV54" s="740"/>
      <c r="AW54" s="740"/>
      <c r="AX54" s="740"/>
      <c r="AY54" s="740"/>
      <c r="AZ54" s="740"/>
    </row>
    <row r="55" spans="1:54" ht="15" customHeight="1" outlineLevel="1" x14ac:dyDescent="0.25">
      <c r="A55" s="743" t="s">
        <v>82</v>
      </c>
      <c r="B55" s="743"/>
      <c r="C55" s="743"/>
      <c r="D55" s="743"/>
      <c r="E55" s="743"/>
      <c r="F55" s="743"/>
      <c r="G55" s="743"/>
      <c r="H55" s="743"/>
      <c r="I55" s="743"/>
      <c r="J55" s="743"/>
      <c r="K55" s="743"/>
      <c r="L55" s="743"/>
      <c r="M55" s="743"/>
      <c r="N55" s="743"/>
      <c r="O55" s="743"/>
      <c r="P55" s="743"/>
      <c r="Q55" s="743"/>
      <c r="R55" s="743"/>
      <c r="S55" s="743"/>
      <c r="T55" s="743"/>
      <c r="U55" s="743"/>
      <c r="V55" s="743"/>
      <c r="W55" s="743"/>
      <c r="X55" s="743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AI55" s="743"/>
      <c r="AJ55" s="743"/>
      <c r="AK55" s="743"/>
    </row>
    <row r="56" spans="1:54" ht="24.75" customHeight="1" outlineLevel="1" x14ac:dyDescent="0.25">
      <c r="A56" s="744" t="str">
        <f>CONCATENATE(ПОДПИСИ!B5," ",ПОДПИСИ!C5," ",ПОДПИСИ!F5)</f>
        <v xml:space="preserve">Старший мастер Всеволожского РЭС филиала ПАО "Россети Ленэнерго" "СЭС" по ТП Проценко В.М.  </v>
      </c>
      <c r="B56" s="744"/>
      <c r="C56" s="744"/>
      <c r="D56" s="744"/>
      <c r="E56" s="744"/>
      <c r="F56" s="744"/>
      <c r="G56" s="744"/>
      <c r="H56" s="744"/>
      <c r="I56" s="744"/>
      <c r="J56" s="744"/>
      <c r="K56" s="744"/>
      <c r="L56" s="744"/>
      <c r="M56" s="744"/>
      <c r="N56" s="744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  <c r="AB56" s="744"/>
      <c r="AC56" s="744"/>
      <c r="AD56" s="744"/>
      <c r="AE56" s="744"/>
      <c r="AF56" s="744"/>
      <c r="AG56" s="744"/>
      <c r="AH56" s="744"/>
      <c r="AI56" s="744"/>
      <c r="AJ56" s="744"/>
      <c r="AK56" s="744"/>
      <c r="AL56" s="744"/>
      <c r="AM56" s="744"/>
      <c r="AN56" s="744"/>
      <c r="AO56" s="744"/>
      <c r="AP56" s="744"/>
      <c r="AQ56" s="744"/>
      <c r="AR56" s="744"/>
      <c r="AS56" s="744"/>
      <c r="AT56" s="744"/>
      <c r="AU56" s="744"/>
      <c r="AV56" s="744"/>
      <c r="AW56" s="744"/>
      <c r="AX56" s="744"/>
      <c r="AY56" s="744"/>
      <c r="AZ56" s="744"/>
    </row>
    <row r="57" spans="1:54" ht="8.25" customHeight="1" outlineLevel="1" x14ac:dyDescent="0.25">
      <c r="A57" s="745" t="s">
        <v>531</v>
      </c>
      <c r="B57" s="745"/>
      <c r="C57" s="745"/>
      <c r="D57" s="745"/>
      <c r="E57" s="745"/>
      <c r="F57" s="745"/>
      <c r="G57" s="745"/>
      <c r="H57" s="745"/>
      <c r="I57" s="745"/>
      <c r="J57" s="745"/>
      <c r="K57" s="745"/>
      <c r="L57" s="745"/>
      <c r="M57" s="745"/>
      <c r="N57" s="745"/>
      <c r="O57" s="745"/>
      <c r="P57" s="745"/>
      <c r="Q57" s="745"/>
      <c r="R57" s="745"/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/>
      <c r="AG57" s="745"/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/>
      <c r="AV57" s="745"/>
      <c r="AW57" s="745"/>
      <c r="AX57" s="745"/>
      <c r="AY57" s="745"/>
      <c r="AZ57" s="745"/>
    </row>
    <row r="58" spans="1:54" ht="12" customHeight="1" x14ac:dyDescent="0.25">
      <c r="A58" s="766" t="s">
        <v>434</v>
      </c>
      <c r="B58" s="766"/>
      <c r="C58" s="766"/>
      <c r="D58" s="766"/>
      <c r="E58" s="766"/>
      <c r="F58" s="766"/>
      <c r="G58" s="766"/>
      <c r="H58" s="766"/>
      <c r="I58" s="766"/>
      <c r="J58" s="766"/>
      <c r="K58" s="766"/>
      <c r="L58" s="766"/>
      <c r="M58" s="766"/>
      <c r="N58" s="766"/>
      <c r="O58" s="766"/>
      <c r="P58" s="766"/>
      <c r="Q58" s="766"/>
      <c r="R58" s="766"/>
      <c r="S58" s="766"/>
      <c r="T58" s="766"/>
      <c r="U58" s="766"/>
      <c r="V58" s="766"/>
      <c r="W58" s="766"/>
      <c r="X58" s="766"/>
      <c r="Y58" s="766"/>
      <c r="Z58" s="766"/>
      <c r="AA58" s="766"/>
      <c r="AB58" s="766"/>
      <c r="AC58" s="766"/>
      <c r="AD58" s="766"/>
      <c r="AE58" s="766"/>
      <c r="AF58" s="766"/>
      <c r="AG58" s="766"/>
      <c r="AH58" s="766"/>
      <c r="AI58" s="766"/>
      <c r="AJ58" s="766"/>
      <c r="AK58" s="766"/>
      <c r="AL58" s="766"/>
      <c r="AM58" s="766"/>
      <c r="AN58" s="766"/>
      <c r="AO58" s="766"/>
      <c r="AP58" s="766"/>
      <c r="AQ58" s="766"/>
      <c r="AR58" s="766"/>
      <c r="AS58" s="766"/>
      <c r="AT58" s="766"/>
      <c r="AU58" s="766"/>
      <c r="AV58" s="766"/>
      <c r="AW58" s="766"/>
      <c r="AX58" s="766"/>
      <c r="AY58" s="766"/>
      <c r="AZ58" s="766"/>
    </row>
    <row r="59" spans="1:54" ht="12" customHeight="1" x14ac:dyDescent="0.25">
      <c r="A59" s="769" t="str">
        <f>ФОРМА!D28</f>
        <v>трансформаторной подстанции</v>
      </c>
      <c r="B59" s="769"/>
      <c r="C59" s="769"/>
      <c r="D59" s="769"/>
      <c r="E59" s="769"/>
      <c r="F59" s="769"/>
      <c r="G59" s="769"/>
      <c r="H59" s="769"/>
      <c r="I59" s="769"/>
      <c r="J59" s="769"/>
      <c r="K59" s="769"/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  <c r="AF59" s="769"/>
      <c r="AG59" s="769"/>
      <c r="AH59" s="769"/>
      <c r="AI59" s="769"/>
      <c r="AJ59" s="769"/>
      <c r="AK59" s="769"/>
      <c r="AL59" s="769"/>
      <c r="AM59" s="769"/>
      <c r="AN59" s="769"/>
      <c r="AO59" s="769"/>
      <c r="AP59" s="769"/>
      <c r="AQ59" s="769"/>
      <c r="AR59" s="769"/>
      <c r="AS59" s="769"/>
      <c r="AT59" s="769"/>
      <c r="AU59" s="769"/>
      <c r="AV59" s="769"/>
      <c r="AW59" s="769"/>
      <c r="AX59" s="769"/>
      <c r="AY59" s="769"/>
      <c r="AZ59" s="769"/>
    </row>
    <row r="60" spans="1:54" ht="12" customHeight="1" x14ac:dyDescent="0.25">
      <c r="A60" s="770" t="s">
        <v>435</v>
      </c>
      <c r="B60" s="770"/>
      <c r="C60" s="770"/>
      <c r="D60" s="770"/>
      <c r="E60" s="770"/>
      <c r="F60" s="770"/>
      <c r="G60" s="770"/>
      <c r="H60" s="770"/>
      <c r="I60" s="770"/>
      <c r="J60" s="770"/>
      <c r="K60" s="770"/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  <c r="AF60" s="770"/>
      <c r="AG60" s="770"/>
      <c r="AH60" s="770"/>
      <c r="AI60" s="770"/>
      <c r="AJ60" s="770"/>
      <c r="AK60" s="770"/>
      <c r="AL60" s="770"/>
      <c r="AM60" s="770"/>
      <c r="AN60" s="770"/>
      <c r="AO60" s="770"/>
      <c r="AP60" s="770"/>
      <c r="AQ60" s="770"/>
      <c r="AR60" s="770"/>
      <c r="AS60" s="770"/>
      <c r="AT60" s="770"/>
      <c r="AU60" s="770"/>
      <c r="AV60" s="770"/>
      <c r="AW60" s="770"/>
      <c r="AX60" s="770"/>
      <c r="AY60" s="770"/>
      <c r="AZ60" s="770"/>
    </row>
    <row r="61" spans="1:54" ht="37.5" customHeight="1" x14ac:dyDescent="0.25">
      <c r="A61" s="771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61" s="771"/>
      <c r="C61" s="771"/>
      <c r="D61" s="771"/>
      <c r="E61" s="771"/>
      <c r="F61" s="771"/>
      <c r="G61" s="771"/>
      <c r="H61" s="771"/>
      <c r="I61" s="771"/>
      <c r="J61" s="771"/>
      <c r="K61" s="771"/>
      <c r="L61" s="771"/>
      <c r="M61" s="771"/>
      <c r="N61" s="771"/>
      <c r="O61" s="771"/>
      <c r="P61" s="771"/>
      <c r="Q61" s="771"/>
      <c r="R61" s="771"/>
      <c r="S61" s="771"/>
      <c r="T61" s="771"/>
      <c r="U61" s="771"/>
      <c r="V61" s="771"/>
      <c r="W61" s="771"/>
      <c r="X61" s="771"/>
      <c r="Y61" s="771"/>
      <c r="Z61" s="771"/>
      <c r="AA61" s="771"/>
      <c r="AB61" s="771"/>
      <c r="AC61" s="771"/>
      <c r="AD61" s="771"/>
      <c r="AE61" s="771"/>
      <c r="AF61" s="771"/>
      <c r="AG61" s="771"/>
      <c r="AH61" s="771"/>
      <c r="AI61" s="771"/>
      <c r="AJ61" s="771"/>
      <c r="AK61" s="771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</row>
    <row r="62" spans="1:54" ht="6" customHeight="1" x14ac:dyDescent="0.25">
      <c r="A62" s="772" t="s">
        <v>436</v>
      </c>
      <c r="B62" s="772"/>
      <c r="C62" s="772"/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  <c r="X62" s="772"/>
      <c r="Y62" s="772"/>
      <c r="Z62" s="772"/>
      <c r="AA62" s="772"/>
      <c r="AB62" s="772"/>
      <c r="AC62" s="772"/>
      <c r="AD62" s="772"/>
      <c r="AE62" s="772"/>
      <c r="AF62" s="772"/>
      <c r="AG62" s="772"/>
      <c r="AH62" s="772"/>
      <c r="AI62" s="772"/>
      <c r="AJ62" s="772"/>
      <c r="AK62" s="772"/>
      <c r="AL62" s="772"/>
      <c r="AM62" s="772"/>
      <c r="AN62" s="772"/>
      <c r="AO62" s="772"/>
      <c r="AP62" s="772"/>
      <c r="AQ62" s="772"/>
      <c r="AR62" s="772"/>
      <c r="AS62" s="772"/>
      <c r="AT62" s="772"/>
      <c r="AU62" s="772"/>
      <c r="AV62" s="772"/>
      <c r="AW62" s="772"/>
      <c r="AX62" s="772"/>
      <c r="AY62" s="772"/>
      <c r="AZ62" s="772"/>
    </row>
    <row r="63" spans="1:54" ht="12" customHeight="1" x14ac:dyDescent="0.25">
      <c r="A63" s="779" t="s">
        <v>437</v>
      </c>
      <c r="B63" s="779"/>
      <c r="C63" s="779"/>
      <c r="D63" s="779"/>
      <c r="E63" s="779"/>
      <c r="F63" s="779"/>
      <c r="G63" s="779"/>
      <c r="H63" s="779"/>
      <c r="I63" s="779"/>
      <c r="J63" s="779"/>
      <c r="K63" s="779"/>
      <c r="L63" s="779"/>
      <c r="M63" s="779"/>
      <c r="N63" s="779"/>
      <c r="O63" s="779"/>
      <c r="P63" s="779"/>
      <c r="Q63" s="779"/>
      <c r="R63" s="779"/>
      <c r="S63" s="779"/>
      <c r="T63" s="779"/>
      <c r="U63" s="779"/>
      <c r="V63" s="779"/>
      <c r="W63" s="779"/>
      <c r="X63" s="779"/>
      <c r="Y63" s="779"/>
      <c r="Z63" s="779"/>
      <c r="AA63" s="779"/>
      <c r="AB63" s="779"/>
      <c r="AC63" s="779"/>
      <c r="AD63" s="779"/>
      <c r="AE63" s="779"/>
      <c r="AF63" s="779"/>
      <c r="AG63" s="779"/>
      <c r="AH63" s="779"/>
      <c r="AI63" s="779"/>
      <c r="AJ63" s="779"/>
      <c r="AK63" s="779"/>
      <c r="AL63" s="779"/>
      <c r="AM63" s="779"/>
      <c r="AN63" s="779"/>
      <c r="AO63" s="779"/>
      <c r="AP63" s="779"/>
      <c r="AQ63" s="779"/>
      <c r="AR63" s="779"/>
      <c r="AS63" s="779"/>
      <c r="AT63" s="779"/>
      <c r="AU63" s="779"/>
      <c r="AV63" s="779"/>
      <c r="AW63" s="779"/>
      <c r="AX63" s="779"/>
      <c r="AY63" s="779"/>
      <c r="AZ63" s="779"/>
    </row>
    <row r="64" spans="1:54" ht="12" customHeight="1" x14ac:dyDescent="0.25">
      <c r="A64" s="779" t="s">
        <v>438</v>
      </c>
      <c r="B64" s="779"/>
      <c r="C64" s="779"/>
      <c r="D64" s="779"/>
      <c r="E64" s="779"/>
      <c r="F64" s="779"/>
      <c r="G64" s="779"/>
      <c r="H64" s="779"/>
      <c r="I64" s="779"/>
      <c r="J64" s="779"/>
      <c r="K64" s="779"/>
      <c r="L64" s="779"/>
      <c r="M64" s="779"/>
      <c r="N64" s="779"/>
      <c r="O64" s="779"/>
      <c r="P64" s="779"/>
      <c r="Q64" s="779"/>
      <c r="R64" s="779"/>
      <c r="S64" s="779"/>
      <c r="T64" s="779"/>
      <c r="U64" s="769" t="str">
        <f>ФОРМА!B9</f>
        <v>СЭС-21-080098-ИЛО1</v>
      </c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  <c r="AF64" s="769"/>
      <c r="AG64" s="769"/>
      <c r="AH64" s="769"/>
      <c r="AI64" s="769"/>
      <c r="AJ64" s="769"/>
      <c r="AK64" s="769"/>
      <c r="AL64" s="769"/>
      <c r="AM64" s="769"/>
      <c r="AN64" s="769"/>
      <c r="AO64" s="769"/>
      <c r="AP64" s="769"/>
      <c r="AQ64" s="769"/>
      <c r="AR64" s="769"/>
      <c r="AS64" s="769"/>
      <c r="AT64" s="769"/>
      <c r="AU64" s="769"/>
      <c r="AV64" s="769"/>
      <c r="AW64" s="769"/>
      <c r="AX64" s="769"/>
      <c r="AY64" s="769"/>
      <c r="AZ64" s="769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768" t="s">
        <v>579</v>
      </c>
      <c r="V65" s="768"/>
      <c r="W65" s="768"/>
      <c r="X65" s="768"/>
      <c r="Y65" s="768"/>
      <c r="Z65" s="768"/>
      <c r="AA65" s="768"/>
      <c r="AB65" s="768"/>
      <c r="AC65" s="768"/>
      <c r="AD65" s="768"/>
      <c r="AE65" s="768"/>
      <c r="AF65" s="768"/>
      <c r="AG65" s="768"/>
      <c r="AH65" s="768"/>
      <c r="AI65" s="768"/>
      <c r="AJ65" s="768"/>
      <c r="AK65" s="768"/>
      <c r="AL65" s="768"/>
      <c r="AM65" s="768"/>
      <c r="AN65" s="768"/>
      <c r="AO65" s="768"/>
      <c r="AP65" s="768"/>
      <c r="AQ65" s="768"/>
      <c r="AR65" s="768"/>
      <c r="AS65" s="768"/>
      <c r="AT65" s="768"/>
      <c r="AU65" s="768"/>
      <c r="AV65" s="768"/>
      <c r="AW65" s="768"/>
      <c r="AX65" s="768"/>
      <c r="AY65" s="768"/>
      <c r="AZ65" s="768"/>
    </row>
    <row r="66" spans="1:56" ht="12" customHeight="1" x14ac:dyDescent="0.25">
      <c r="A66" s="769" t="str">
        <f>ФОРМА!B8</f>
        <v>ООО «Электромонтаж-110»</v>
      </c>
      <c r="B66" s="769"/>
      <c r="C66" s="769"/>
      <c r="D66" s="769"/>
      <c r="E66" s="769"/>
      <c r="F66" s="769"/>
      <c r="G66" s="769"/>
      <c r="H66" s="769"/>
      <c r="I66" s="769"/>
      <c r="J66" s="769"/>
      <c r="K66" s="769"/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  <c r="AF66" s="769"/>
      <c r="AG66" s="769"/>
      <c r="AH66" s="769"/>
      <c r="AI66" s="769"/>
      <c r="AJ66" s="769"/>
      <c r="AK66" s="769"/>
      <c r="AL66" s="769"/>
      <c r="AM66" s="769"/>
      <c r="AN66" s="769"/>
      <c r="AO66" s="769"/>
      <c r="AP66" s="769"/>
      <c r="AQ66" s="769"/>
      <c r="AR66" s="769"/>
      <c r="AS66" s="769"/>
      <c r="AT66" s="769"/>
      <c r="AU66" s="769"/>
      <c r="AV66" s="769"/>
      <c r="AW66" s="769"/>
      <c r="AX66" s="769"/>
      <c r="AY66" s="769"/>
      <c r="AZ66" s="769"/>
    </row>
    <row r="67" spans="1:56" s="301" customFormat="1" ht="6" customHeight="1" x14ac:dyDescent="0.3">
      <c r="A67" s="772" t="s">
        <v>582</v>
      </c>
      <c r="B67" s="772"/>
      <c r="C67" s="772"/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  <c r="X67" s="772"/>
      <c r="Y67" s="772"/>
      <c r="Z67" s="772"/>
      <c r="AA67" s="772"/>
      <c r="AB67" s="772"/>
      <c r="AC67" s="772"/>
      <c r="AD67" s="772"/>
      <c r="AE67" s="772"/>
      <c r="AF67" s="772"/>
      <c r="AG67" s="772"/>
      <c r="AH67" s="772"/>
      <c r="AI67" s="772"/>
      <c r="AJ67" s="772"/>
      <c r="AK67" s="772"/>
      <c r="AL67" s="772"/>
      <c r="AM67" s="772"/>
      <c r="AN67" s="772"/>
      <c r="AO67" s="772"/>
      <c r="AP67" s="772"/>
      <c r="AQ67" s="772"/>
      <c r="AR67" s="772"/>
      <c r="AS67" s="772"/>
      <c r="AT67" s="772"/>
      <c r="AU67" s="772"/>
      <c r="AV67" s="772"/>
      <c r="AW67" s="772"/>
      <c r="AX67" s="772"/>
      <c r="AY67" s="772"/>
      <c r="AZ67" s="772"/>
      <c r="BA67" s="772"/>
    </row>
    <row r="68" spans="1:56" ht="12" customHeight="1" x14ac:dyDescent="0.25">
      <c r="A68" s="776" t="s">
        <v>439</v>
      </c>
      <c r="B68" s="776"/>
      <c r="C68" s="776"/>
      <c r="D68" s="776"/>
      <c r="E68" s="776"/>
      <c r="F68" s="776"/>
      <c r="G68" s="776"/>
      <c r="H68" s="776"/>
      <c r="I68" s="776"/>
      <c r="J68" s="776"/>
      <c r="K68" s="776"/>
      <c r="L68" s="776"/>
      <c r="M68" s="776"/>
      <c r="N68" s="776"/>
      <c r="O68" s="776"/>
      <c r="P68" s="776"/>
      <c r="Q68" s="776"/>
      <c r="R68" s="776"/>
      <c r="S68" s="777" t="s">
        <v>440</v>
      </c>
      <c r="T68" s="777"/>
      <c r="U68" s="777"/>
      <c r="V68" s="777"/>
      <c r="W68" s="777"/>
      <c r="X68" s="777"/>
      <c r="Y68" s="777"/>
      <c r="Z68" s="777"/>
      <c r="AA68" s="777"/>
      <c r="AB68" s="777"/>
      <c r="AC68" s="777"/>
      <c r="AD68" s="777"/>
      <c r="AE68" s="777"/>
      <c r="AF68" s="777"/>
      <c r="AG68" s="777"/>
      <c r="AH68" s="777"/>
      <c r="AI68" s="777"/>
      <c r="AJ68" s="777"/>
      <c r="AK68" s="777"/>
      <c r="AL68" s="777"/>
      <c r="AM68" s="777"/>
      <c r="AN68" s="777"/>
      <c r="AO68" s="777"/>
      <c r="AP68" s="777"/>
      <c r="AQ68" s="777"/>
      <c r="AR68" s="777"/>
      <c r="AS68" s="777"/>
      <c r="AT68" s="777"/>
      <c r="AU68" s="777"/>
      <c r="AV68" s="777"/>
      <c r="AW68" s="777"/>
      <c r="AX68" s="777"/>
      <c r="AY68" s="777"/>
      <c r="AZ68" s="777"/>
    </row>
    <row r="69" spans="1:56" ht="12" customHeight="1" x14ac:dyDescent="0.25">
      <c r="A69" s="778" t="s">
        <v>528</v>
      </c>
      <c r="B69" s="778"/>
      <c r="C69" s="778"/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  <c r="X69" s="778"/>
      <c r="Y69" s="778"/>
      <c r="Z69" s="778"/>
      <c r="AA69" s="778"/>
      <c r="AB69" s="778"/>
      <c r="AC69" s="778"/>
      <c r="AD69" s="778"/>
      <c r="AE69" s="778"/>
      <c r="AF69" s="778"/>
      <c r="AG69" s="778"/>
      <c r="AH69" s="778"/>
      <c r="AI69" s="778"/>
      <c r="AJ69" s="778"/>
      <c r="AK69" s="778"/>
      <c r="AL69" s="778"/>
      <c r="AM69" s="778"/>
      <c r="AN69" s="778"/>
      <c r="AO69" s="778"/>
      <c r="AP69" s="778"/>
      <c r="AQ69" s="778"/>
      <c r="AR69" s="778"/>
      <c r="AS69" s="778"/>
      <c r="AT69" s="778"/>
      <c r="AU69" s="778"/>
      <c r="AV69" s="778"/>
      <c r="AW69" s="778"/>
      <c r="AX69" s="778"/>
      <c r="AY69" s="778"/>
      <c r="AZ69" s="778"/>
      <c r="BD69" s="290"/>
    </row>
    <row r="70" spans="1:56" ht="12" customHeight="1" x14ac:dyDescent="0.25">
      <c r="A70" s="766" t="s">
        <v>441</v>
      </c>
      <c r="B70" s="766"/>
      <c r="C70" s="766"/>
      <c r="D70" s="766"/>
      <c r="E70" s="766"/>
      <c r="F70" s="766"/>
      <c r="G70" s="766"/>
      <c r="H70" s="766"/>
      <c r="I70" s="766"/>
      <c r="J70" s="766"/>
      <c r="K70" s="766"/>
      <c r="L70" s="766"/>
      <c r="M70" s="766"/>
      <c r="N70" s="766"/>
      <c r="O70" s="766"/>
      <c r="P70" s="766"/>
      <c r="Q70" s="766"/>
      <c r="R70" s="766"/>
      <c r="S70" s="766"/>
      <c r="T70" s="766"/>
      <c r="U70" s="766"/>
      <c r="V70" s="766"/>
      <c r="W70" s="766"/>
      <c r="X70" s="766"/>
      <c r="Y70" s="766"/>
      <c r="Z70" s="766"/>
      <c r="AA70" s="766"/>
      <c r="AB70" s="766"/>
      <c r="AC70" s="766"/>
      <c r="AD70" s="766"/>
      <c r="AE70" s="766"/>
      <c r="AF70" s="766"/>
      <c r="AG70" s="766"/>
      <c r="AH70" s="766"/>
      <c r="AI70" s="766"/>
      <c r="AJ70" s="766"/>
      <c r="AK70" s="766"/>
      <c r="AL70" s="766"/>
      <c r="AM70" s="766"/>
      <c r="AN70" s="766"/>
      <c r="AO70" s="766"/>
      <c r="AP70" s="766"/>
      <c r="AQ70" s="766"/>
      <c r="AR70" s="766"/>
      <c r="AS70" s="766"/>
      <c r="AT70" s="766"/>
      <c r="AU70" s="766"/>
      <c r="AV70" s="766"/>
      <c r="AW70" s="766"/>
      <c r="AX70" s="766"/>
      <c r="AY70" s="766"/>
      <c r="AZ70" s="766"/>
      <c r="BA70" s="766"/>
      <c r="BD70" s="290"/>
    </row>
    <row r="71" spans="1:56" ht="12" customHeight="1" x14ac:dyDescent="0.25">
      <c r="A71" s="766" t="s">
        <v>529</v>
      </c>
      <c r="B71" s="766"/>
      <c r="C71" s="766"/>
      <c r="D71" s="766"/>
      <c r="E71" s="766"/>
      <c r="F71" s="766"/>
      <c r="G71" s="766"/>
      <c r="H71" s="766"/>
      <c r="I71" s="766"/>
      <c r="J71" s="766"/>
      <c r="K71" s="766"/>
      <c r="L71" s="766"/>
      <c r="M71" s="766"/>
      <c r="N71" s="766"/>
      <c r="O71" s="766"/>
      <c r="P71" s="766"/>
      <c r="Q71" s="766"/>
      <c r="R71" s="766"/>
      <c r="S71" s="766"/>
      <c r="T71" s="766"/>
      <c r="U71" s="766"/>
      <c r="V71" s="766"/>
      <c r="W71" s="766"/>
      <c r="X71" s="766"/>
      <c r="Y71" s="766"/>
      <c r="Z71" s="766"/>
      <c r="AA71" s="766"/>
      <c r="AB71" s="766"/>
      <c r="AC71" s="766"/>
      <c r="AD71" s="766"/>
      <c r="AE71" s="766"/>
      <c r="AF71" s="766"/>
      <c r="AG71" s="766"/>
      <c r="AH71" s="766"/>
      <c r="AI71" s="766"/>
      <c r="AJ71" s="766"/>
      <c r="AK71" s="766"/>
      <c r="AL71" s="766"/>
      <c r="AM71" s="766"/>
      <c r="AN71" s="766"/>
      <c r="AO71" s="766"/>
      <c r="AP71" s="766"/>
      <c r="AQ71" s="766"/>
      <c r="AR71" s="766"/>
      <c r="AS71" s="766"/>
      <c r="AT71" s="766"/>
      <c r="AU71" s="766"/>
      <c r="AV71" s="766"/>
      <c r="AW71" s="766"/>
      <c r="AX71" s="766"/>
      <c r="AY71" s="766"/>
      <c r="AZ71" s="766"/>
      <c r="BA71" s="325"/>
      <c r="BD71" s="296"/>
    </row>
    <row r="72" spans="1:56" ht="12" customHeight="1" x14ac:dyDescent="0.25">
      <c r="A72" s="777" t="str">
        <f>ФОРМА!B9</f>
        <v>СЭС-21-080098-ИЛО1</v>
      </c>
      <c r="B72" s="777"/>
      <c r="C72" s="777"/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7"/>
      <c r="S72" s="777"/>
      <c r="T72" s="777"/>
      <c r="U72" s="777"/>
      <c r="V72" s="777"/>
      <c r="W72" s="777"/>
      <c r="X72" s="777"/>
      <c r="Y72" s="777"/>
      <c r="Z72" s="777"/>
      <c r="AA72" s="777"/>
      <c r="AB72" s="777"/>
      <c r="AC72" s="777"/>
      <c r="AD72" s="777"/>
      <c r="AE72" s="777"/>
      <c r="AF72" s="777"/>
      <c r="AG72" s="777"/>
      <c r="AH72" s="777"/>
      <c r="AI72" s="777"/>
      <c r="AJ72" s="777"/>
      <c r="AK72" s="777"/>
      <c r="AL72" s="777"/>
      <c r="AM72" s="777"/>
      <c r="AN72" s="777"/>
      <c r="AO72" s="777"/>
      <c r="AP72" s="777"/>
      <c r="AQ72" s="777"/>
      <c r="AR72" s="777"/>
      <c r="AS72" s="777"/>
      <c r="AT72" s="777"/>
      <c r="AU72" s="777"/>
      <c r="AV72" s="777"/>
      <c r="AW72" s="777"/>
      <c r="AX72" s="777"/>
      <c r="AY72" s="777"/>
      <c r="AZ72" s="777"/>
      <c r="BD72" s="296"/>
    </row>
    <row r="73" spans="1:56" s="326" customFormat="1" ht="6" customHeight="1" x14ac:dyDescent="0.3">
      <c r="A73" s="784" t="s">
        <v>579</v>
      </c>
      <c r="B73" s="784"/>
      <c r="C73" s="784"/>
      <c r="D73" s="784"/>
      <c r="E73" s="784"/>
      <c r="F73" s="784"/>
      <c r="G73" s="784"/>
      <c r="H73" s="784"/>
      <c r="I73" s="784"/>
      <c r="J73" s="784"/>
      <c r="K73" s="784"/>
      <c r="L73" s="784"/>
      <c r="M73" s="784"/>
      <c r="N73" s="784"/>
      <c r="O73" s="784"/>
      <c r="P73" s="784"/>
      <c r="Q73" s="784"/>
      <c r="R73" s="784"/>
      <c r="S73" s="784"/>
      <c r="T73" s="784"/>
      <c r="U73" s="784"/>
      <c r="V73" s="784"/>
      <c r="W73" s="784"/>
      <c r="X73" s="784"/>
      <c r="Y73" s="784"/>
      <c r="Z73" s="784"/>
      <c r="AA73" s="784"/>
      <c r="AB73" s="784"/>
      <c r="AC73" s="784"/>
      <c r="AD73" s="784"/>
      <c r="AE73" s="784"/>
      <c r="AF73" s="784"/>
      <c r="AG73" s="784"/>
      <c r="AH73" s="784"/>
      <c r="AI73" s="784"/>
      <c r="AJ73" s="784"/>
      <c r="AK73" s="784"/>
      <c r="AL73" s="784"/>
      <c r="AM73" s="784"/>
      <c r="AN73" s="784"/>
      <c r="AO73" s="784"/>
      <c r="AP73" s="784"/>
      <c r="AQ73" s="784"/>
      <c r="AR73" s="784"/>
      <c r="AS73" s="784"/>
      <c r="AT73" s="784"/>
      <c r="AU73" s="784"/>
      <c r="AV73" s="784"/>
      <c r="AW73" s="784"/>
      <c r="AX73" s="784"/>
      <c r="AY73" s="784"/>
      <c r="AZ73" s="784"/>
    </row>
    <row r="74" spans="1:56" ht="12" customHeight="1" x14ac:dyDescent="0.25">
      <c r="A74" s="785" t="str">
        <f>ФОРМА!B8</f>
        <v>ООО «Электромонтаж-110»</v>
      </c>
      <c r="B74" s="785"/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  <c r="AF74" s="785"/>
      <c r="AG74" s="785"/>
      <c r="AH74" s="785"/>
      <c r="AI74" s="785"/>
      <c r="AJ74" s="785"/>
      <c r="AK74" s="785"/>
      <c r="AL74" s="785"/>
      <c r="AM74" s="785"/>
      <c r="AN74" s="785"/>
      <c r="AO74" s="785"/>
      <c r="AP74" s="785"/>
      <c r="AQ74" s="785"/>
      <c r="AR74" s="785"/>
      <c r="AS74" s="785"/>
      <c r="AT74" s="785"/>
      <c r="AU74" s="785"/>
      <c r="AV74" s="785"/>
      <c r="AW74" s="785"/>
      <c r="AX74" s="785"/>
      <c r="AY74" s="785"/>
      <c r="AZ74" s="785"/>
      <c r="BD74" s="296"/>
    </row>
    <row r="75" spans="1:56" s="327" customFormat="1" ht="6" customHeight="1" x14ac:dyDescent="0.3">
      <c r="A75" s="784" t="s">
        <v>581</v>
      </c>
      <c r="B75" s="784"/>
      <c r="C75" s="784"/>
      <c r="D75" s="784"/>
      <c r="E75" s="784"/>
      <c r="F75" s="784"/>
      <c r="G75" s="784"/>
      <c r="H75" s="784"/>
      <c r="I75" s="784"/>
      <c r="J75" s="784"/>
      <c r="K75" s="784"/>
      <c r="L75" s="784"/>
      <c r="M75" s="784"/>
      <c r="N75" s="784"/>
      <c r="O75" s="784"/>
      <c r="P75" s="784"/>
      <c r="Q75" s="784"/>
      <c r="R75" s="784"/>
      <c r="S75" s="784"/>
      <c r="T75" s="784"/>
      <c r="U75" s="784"/>
      <c r="V75" s="784"/>
      <c r="W75" s="784"/>
      <c r="X75" s="784"/>
      <c r="Y75" s="784"/>
      <c r="Z75" s="784"/>
      <c r="AA75" s="784"/>
      <c r="AB75" s="784"/>
      <c r="AC75" s="784"/>
      <c r="AD75" s="784"/>
      <c r="AE75" s="784"/>
      <c r="AF75" s="784"/>
      <c r="AG75" s="784"/>
      <c r="AH75" s="784"/>
      <c r="AI75" s="784"/>
      <c r="AJ75" s="784"/>
      <c r="AK75" s="784"/>
      <c r="AL75" s="784"/>
      <c r="AM75" s="784"/>
      <c r="AN75" s="784"/>
      <c r="AO75" s="784"/>
      <c r="AP75" s="784"/>
      <c r="AQ75" s="784"/>
      <c r="AR75" s="784"/>
      <c r="AS75" s="784"/>
      <c r="AT75" s="784"/>
      <c r="AU75" s="784"/>
      <c r="AV75" s="784"/>
      <c r="AW75" s="784"/>
      <c r="AX75" s="784"/>
      <c r="AY75" s="784"/>
      <c r="AZ75" s="784"/>
    </row>
    <row r="76" spans="1:56" ht="12" customHeight="1" x14ac:dyDescent="0.25">
      <c r="A76" s="786" t="s">
        <v>728</v>
      </c>
      <c r="B76" s="786"/>
      <c r="C76" s="786"/>
      <c r="D76" s="786"/>
      <c r="E76" s="786"/>
      <c r="F76" s="786"/>
      <c r="G76" s="786"/>
      <c r="H76" s="786"/>
      <c r="I76" s="786"/>
      <c r="J76" s="786"/>
      <c r="K76" s="786"/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  <c r="AF76" s="786"/>
      <c r="AG76" s="786"/>
      <c r="AH76" s="786"/>
      <c r="AI76" s="786"/>
      <c r="AJ76" s="786"/>
      <c r="AK76" s="786"/>
      <c r="AL76" s="786"/>
      <c r="AM76" s="786"/>
      <c r="AN76" s="786"/>
      <c r="AO76" s="786"/>
      <c r="AP76" s="786"/>
      <c r="AQ76" s="786"/>
      <c r="AR76" s="786"/>
      <c r="AS76" s="786"/>
      <c r="AT76" s="786"/>
      <c r="AU76" s="786"/>
      <c r="AV76" s="786"/>
      <c r="AW76" s="786"/>
      <c r="AX76" s="786"/>
      <c r="AY76" s="786"/>
      <c r="AZ76" s="786"/>
    </row>
    <row r="77" spans="1:56" s="313" customFormat="1" ht="6" customHeight="1" x14ac:dyDescent="0.3">
      <c r="A77" s="787" t="s">
        <v>580</v>
      </c>
      <c r="B77" s="787"/>
      <c r="C77" s="787"/>
      <c r="D77" s="787"/>
      <c r="E77" s="787"/>
      <c r="F77" s="787"/>
      <c r="G77" s="787"/>
      <c r="H77" s="787"/>
      <c r="I77" s="787"/>
      <c r="J77" s="787"/>
      <c r="K77" s="787"/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  <c r="AF77" s="787"/>
      <c r="AG77" s="787"/>
      <c r="AH77" s="787"/>
      <c r="AI77" s="787"/>
      <c r="AJ77" s="787"/>
      <c r="AK77" s="787"/>
      <c r="AL77" s="787"/>
      <c r="AM77" s="787"/>
      <c r="AN77" s="787"/>
      <c r="AO77" s="787"/>
      <c r="AP77" s="787"/>
      <c r="AQ77" s="787"/>
      <c r="AR77" s="787"/>
      <c r="AS77" s="787"/>
      <c r="AT77" s="787"/>
      <c r="AU77" s="787"/>
      <c r="AV77" s="787"/>
      <c r="AW77" s="787"/>
      <c r="AX77" s="787"/>
      <c r="AY77" s="787"/>
      <c r="AZ77" s="787"/>
    </row>
    <row r="78" spans="1:56" x14ac:dyDescent="0.25">
      <c r="A78" s="782" t="s">
        <v>442</v>
      </c>
      <c r="B78" s="782"/>
      <c r="C78" s="782"/>
      <c r="D78" s="782"/>
      <c r="E78" s="782"/>
      <c r="F78" s="782"/>
      <c r="G78" s="782"/>
      <c r="H78" s="782"/>
      <c r="I78" s="782"/>
      <c r="J78" s="782"/>
      <c r="K78" s="782"/>
      <c r="L78" s="782"/>
      <c r="M78" s="782"/>
      <c r="N78" s="782"/>
      <c r="O78" s="782"/>
      <c r="P78" s="782"/>
      <c r="Q78" s="782"/>
      <c r="R78" s="782"/>
      <c r="S78" s="782"/>
      <c r="T78" s="782"/>
      <c r="U78" s="782"/>
      <c r="V78" s="782"/>
      <c r="W78" s="782"/>
      <c r="X78" s="782"/>
      <c r="Y78" s="782"/>
      <c r="Z78" s="782"/>
      <c r="AA78" s="782"/>
      <c r="AB78" s="782"/>
      <c r="AC78" s="782"/>
      <c r="AD78" s="782"/>
      <c r="AE78" s="782"/>
      <c r="AF78" s="782"/>
      <c r="AG78" s="782"/>
      <c r="AH78" s="782"/>
      <c r="AI78" s="782"/>
      <c r="AJ78" s="782"/>
      <c r="AK78" s="782"/>
    </row>
    <row r="79" spans="1:56" ht="14.4" x14ac:dyDescent="0.3">
      <c r="U79" s="780"/>
      <c r="V79" s="780"/>
      <c r="W79" s="780"/>
      <c r="X79" s="780"/>
      <c r="Y79" s="780"/>
      <c r="Z79" s="780"/>
      <c r="AA79" s="780"/>
      <c r="AB79" s="780"/>
      <c r="AC79" s="780"/>
      <c r="AD79" s="780"/>
      <c r="AE79" s="780"/>
      <c r="AF79" s="780"/>
      <c r="AG79" s="780"/>
      <c r="AH79" s="780"/>
      <c r="AI79" s="780"/>
      <c r="AJ79" s="780"/>
      <c r="AK79" s="780"/>
      <c r="AL79" s="780"/>
      <c r="AM79" s="780"/>
      <c r="AN79" s="780"/>
      <c r="AO79" s="780"/>
      <c r="AP79" s="780"/>
      <c r="AQ79" s="780"/>
      <c r="AR79" s="780"/>
      <c r="AS79" s="780"/>
      <c r="AT79" s="780"/>
      <c r="AU79" s="780"/>
      <c r="AV79" s="780"/>
      <c r="AW79" s="780"/>
      <c r="AX79" s="780"/>
      <c r="AY79" s="780"/>
      <c r="AZ79" s="780"/>
    </row>
    <row r="80" spans="1:56" ht="12" customHeight="1" x14ac:dyDescent="0.25">
      <c r="A80" s="743" t="s">
        <v>89</v>
      </c>
      <c r="B80" s="743"/>
      <c r="C80" s="743"/>
      <c r="D80" s="743"/>
      <c r="E80" s="743"/>
      <c r="F80" s="743"/>
      <c r="G80" s="743"/>
      <c r="H80" s="743"/>
      <c r="I80" s="743"/>
      <c r="J80" s="743"/>
      <c r="K80" s="743"/>
      <c r="L80" s="743"/>
      <c r="M80" s="743"/>
      <c r="N80" s="743"/>
      <c r="O80" s="743"/>
      <c r="P80" s="781" t="s">
        <v>65</v>
      </c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  <c r="AF80" s="781"/>
      <c r="AG80" s="781"/>
      <c r="AH80" s="781"/>
      <c r="AI80" s="781"/>
      <c r="AJ80" s="781"/>
      <c r="AK80" s="781"/>
      <c r="AL80" s="781"/>
      <c r="AM80" s="781"/>
      <c r="AN80" s="781"/>
      <c r="AO80" s="781"/>
      <c r="AP80" s="781"/>
      <c r="AQ80" s="781"/>
      <c r="AR80" s="781"/>
      <c r="AS80" s="781"/>
      <c r="AT80" s="781"/>
      <c r="AU80" s="781"/>
      <c r="AV80" s="781"/>
      <c r="AW80" s="781"/>
      <c r="AX80" s="781"/>
      <c r="AY80" s="781"/>
      <c r="AZ80" s="781"/>
    </row>
    <row r="81" spans="1:53" ht="11.25" customHeight="1" x14ac:dyDescent="0.25"/>
    <row r="82" spans="1:53" ht="12" customHeight="1" x14ac:dyDescent="0.25">
      <c r="A82" s="782" t="s">
        <v>93</v>
      </c>
      <c r="B82" s="782"/>
      <c r="C82" s="782"/>
      <c r="D82" s="782"/>
      <c r="E82" s="782"/>
      <c r="F82" s="782"/>
      <c r="G82" s="782"/>
      <c r="H82" s="782"/>
      <c r="I82" s="782"/>
      <c r="J82" s="783">
        <f>ФОРМА!F5</f>
        <v>2</v>
      </c>
      <c r="K82" s="783"/>
      <c r="L82" s="783"/>
      <c r="M82" s="783"/>
      <c r="N82" s="783"/>
      <c r="O82" s="783"/>
      <c r="P82" s="743" t="s">
        <v>801</v>
      </c>
      <c r="Q82" s="743"/>
      <c r="R82" s="743"/>
      <c r="S82" s="743"/>
      <c r="T82" s="743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743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</row>
    <row r="84" spans="1:53" ht="12" customHeight="1" x14ac:dyDescent="0.25">
      <c r="A84" s="782" t="s">
        <v>90</v>
      </c>
      <c r="B84" s="782"/>
      <c r="C84" s="782"/>
      <c r="D84" s="782"/>
      <c r="E84" s="782"/>
      <c r="F84" s="782"/>
      <c r="G84" s="782"/>
      <c r="H84" s="792" t="str">
        <f>ФОРМА!E28</f>
        <v>План установки КТПн М 1:500</v>
      </c>
      <c r="I84" s="792"/>
      <c r="J84" s="792"/>
      <c r="K84" s="792"/>
      <c r="L84" s="792"/>
      <c r="M84" s="792"/>
      <c r="N84" s="792"/>
      <c r="O84" s="792"/>
      <c r="P84" s="792"/>
      <c r="Q84" s="792"/>
      <c r="R84" s="792"/>
      <c r="S84" s="792"/>
      <c r="T84" s="792"/>
      <c r="U84" s="792"/>
      <c r="V84" s="792"/>
      <c r="W84" s="792"/>
      <c r="X84" s="792"/>
      <c r="Y84" s="792"/>
      <c r="Z84" s="792"/>
      <c r="AA84" s="792"/>
      <c r="AB84" s="792"/>
      <c r="AC84" s="792"/>
      <c r="AD84" s="792"/>
      <c r="AE84" s="792"/>
      <c r="AF84" s="792"/>
      <c r="AG84" s="792"/>
      <c r="AH84" s="792"/>
      <c r="AI84" s="792"/>
      <c r="AJ84" s="792"/>
      <c r="AK84" s="792"/>
      <c r="AL84" s="792"/>
      <c r="AM84" s="792"/>
      <c r="AN84" s="792"/>
      <c r="AO84" s="792"/>
      <c r="AP84" s="792"/>
      <c r="AQ84" s="792"/>
      <c r="AR84" s="792"/>
      <c r="AS84" s="792"/>
      <c r="AT84" s="792"/>
      <c r="AU84" s="792"/>
      <c r="AV84" s="792"/>
      <c r="AW84" s="792"/>
      <c r="AX84" s="792"/>
      <c r="AY84" s="792"/>
      <c r="AZ84" s="792"/>
    </row>
    <row r="85" spans="1:53" s="324" customFormat="1" ht="6" customHeight="1" x14ac:dyDescent="0.3">
      <c r="H85" s="793" t="s">
        <v>530</v>
      </c>
      <c r="I85" s="793"/>
      <c r="J85" s="793"/>
      <c r="K85" s="793"/>
      <c r="L85" s="793"/>
      <c r="M85" s="793"/>
      <c r="N85" s="793"/>
      <c r="O85" s="793"/>
      <c r="P85" s="793"/>
      <c r="Q85" s="793"/>
      <c r="R85" s="793"/>
      <c r="S85" s="79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</row>
    <row r="86" spans="1:53" ht="24" customHeight="1" x14ac:dyDescent="0.25">
      <c r="A86" s="788" t="s">
        <v>785</v>
      </c>
      <c r="B86" s="788"/>
      <c r="C86" s="788"/>
      <c r="D86" s="788"/>
      <c r="E86" s="788"/>
      <c r="F86" s="788"/>
      <c r="G86" s="788"/>
      <c r="H86" s="788"/>
      <c r="I86" s="788"/>
      <c r="J86" s="788"/>
      <c r="K86" s="788"/>
      <c r="L86" s="788"/>
      <c r="M86" s="788"/>
      <c r="N86" s="788"/>
      <c r="O86" s="788"/>
      <c r="P86" s="788"/>
      <c r="Q86" s="788"/>
      <c r="R86" s="788"/>
      <c r="S86" s="788"/>
      <c r="T86" s="788"/>
      <c r="U86" s="788"/>
      <c r="V86" s="788"/>
      <c r="W86" s="788"/>
      <c r="X86" s="788"/>
      <c r="Y86" s="788"/>
      <c r="Z86" s="788"/>
      <c r="AA86" s="788"/>
      <c r="AB86" s="788"/>
      <c r="AC86" s="788"/>
      <c r="AD86" s="788"/>
      <c r="AE86" s="788"/>
      <c r="AF86" s="788"/>
      <c r="AG86" s="788"/>
      <c r="AH86" s="788"/>
      <c r="AI86" s="788"/>
      <c r="AJ86" s="788"/>
      <c r="AK86" s="788"/>
      <c r="AL86" s="788"/>
      <c r="AM86" s="788"/>
      <c r="AN86" s="788"/>
      <c r="AO86" s="788"/>
      <c r="AP86" s="788"/>
      <c r="AQ86" s="788"/>
      <c r="AR86" s="788"/>
      <c r="AS86" s="788"/>
      <c r="AT86" s="788"/>
      <c r="AU86" s="788"/>
      <c r="AV86" s="788"/>
      <c r="AW86" s="788"/>
      <c r="AX86" s="788"/>
      <c r="AY86" s="788"/>
      <c r="AZ86" s="788"/>
    </row>
    <row r="87" spans="1:53" ht="30" customHeight="1" x14ac:dyDescent="0.3">
      <c r="A87" s="794" t="str">
        <f>ПОДПИСИ!D9</f>
        <v>Николаева О.И.</v>
      </c>
      <c r="B87" s="794"/>
      <c r="C87" s="794"/>
      <c r="D87" s="794"/>
      <c r="E87" s="794"/>
      <c r="F87" s="794"/>
      <c r="G87" s="794"/>
      <c r="H87" s="794"/>
      <c r="I87" s="794"/>
      <c r="J87" s="794"/>
      <c r="K87" s="794"/>
      <c r="L87" s="794"/>
      <c r="M87" s="794"/>
      <c r="N87" s="794"/>
      <c r="O87" s="794"/>
      <c r="P87" s="794"/>
      <c r="Q87" s="794"/>
      <c r="R87" s="794"/>
      <c r="S87" s="794"/>
      <c r="T87" s="794"/>
      <c r="U87" s="794"/>
      <c r="V87" s="794"/>
      <c r="W87" s="794"/>
      <c r="X87" s="794"/>
      <c r="Y87" s="794"/>
      <c r="Z87" s="795"/>
      <c r="AA87" s="795"/>
      <c r="AB87" s="795"/>
      <c r="AC87" s="795"/>
      <c r="AD87" s="795"/>
      <c r="AE87" s="795"/>
      <c r="AF87" s="795"/>
      <c r="AG87" s="795"/>
      <c r="AH87" s="795"/>
      <c r="AI87" s="795"/>
      <c r="AJ87" s="795"/>
      <c r="AK87" s="795"/>
      <c r="AL87" s="795"/>
      <c r="AM87" s="795"/>
      <c r="AN87" s="795"/>
      <c r="AO87" s="796"/>
      <c r="AP87" s="796"/>
      <c r="AQ87" s="796"/>
      <c r="AR87" s="796"/>
      <c r="AS87" s="796"/>
      <c r="AT87" s="796"/>
      <c r="AU87" s="796"/>
      <c r="AV87" s="796"/>
      <c r="AW87" s="796"/>
      <c r="AX87" s="796"/>
      <c r="AY87" s="796"/>
      <c r="AZ87" s="796"/>
    </row>
    <row r="88" spans="1:53" s="313" customFormat="1" ht="6" customHeight="1" x14ac:dyDescent="0.3">
      <c r="A88" s="768" t="s">
        <v>804</v>
      </c>
      <c r="B88" s="768"/>
      <c r="C88" s="768"/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  <c r="X88" s="768"/>
      <c r="Y88" s="7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768" t="s">
        <v>49</v>
      </c>
      <c r="AP88" s="768"/>
      <c r="AQ88" s="768"/>
      <c r="AR88" s="768"/>
      <c r="AS88" s="768"/>
      <c r="AT88" s="768"/>
      <c r="AU88" s="768"/>
      <c r="AV88" s="768"/>
      <c r="AW88" s="768"/>
      <c r="AX88" s="768"/>
      <c r="AY88" s="768"/>
      <c r="AZ88" s="768"/>
    </row>
    <row r="89" spans="1:53" ht="6" customHeight="1" x14ac:dyDescent="0.25"/>
    <row r="90" spans="1:53" ht="12" customHeight="1" x14ac:dyDescent="0.25">
      <c r="A90" s="788" t="s">
        <v>820</v>
      </c>
      <c r="B90" s="743"/>
      <c r="C90" s="743"/>
      <c r="D90" s="743"/>
      <c r="E90" s="743"/>
      <c r="F90" s="743"/>
      <c r="G90" s="743"/>
      <c r="H90" s="743"/>
      <c r="I90" s="743"/>
      <c r="J90" s="743"/>
      <c r="K90" s="743"/>
      <c r="L90" s="743"/>
      <c r="M90" s="743"/>
      <c r="N90" s="743"/>
      <c r="O90" s="743"/>
      <c r="P90" s="743"/>
      <c r="Q90" s="743"/>
      <c r="R90" s="743"/>
      <c r="S90" s="743"/>
      <c r="T90" s="743"/>
      <c r="U90" s="743"/>
      <c r="V90" s="743"/>
      <c r="W90" s="743"/>
      <c r="X90" s="743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AI90" s="743"/>
      <c r="AJ90" s="743"/>
      <c r="AK90" s="743"/>
      <c r="AL90" s="743"/>
      <c r="AM90" s="743"/>
      <c r="AN90" s="743"/>
      <c r="AO90" s="743"/>
      <c r="AP90" s="743"/>
      <c r="AQ90" s="743"/>
      <c r="AR90" s="743"/>
      <c r="AS90" s="743"/>
      <c r="AT90" s="743"/>
      <c r="AU90" s="743"/>
      <c r="AV90" s="743"/>
      <c r="AW90" s="743"/>
      <c r="AX90" s="743"/>
      <c r="AY90" s="743"/>
      <c r="AZ90" s="743"/>
    </row>
    <row r="91" spans="1:53" ht="30" customHeight="1" x14ac:dyDescent="0.3">
      <c r="A91" s="789" t="str">
        <f>ПОДПИСИ!D15</f>
        <v>Шлёнский С.В.</v>
      </c>
      <c r="B91" s="789"/>
      <c r="C91" s="789"/>
      <c r="D91" s="789"/>
      <c r="E91" s="789"/>
      <c r="F91" s="789"/>
      <c r="G91" s="789"/>
      <c r="H91" s="789"/>
      <c r="I91" s="789"/>
      <c r="J91" s="789"/>
      <c r="K91" s="789"/>
      <c r="L91" s="789"/>
      <c r="M91" s="789"/>
      <c r="N91" s="789"/>
      <c r="O91" s="789"/>
      <c r="P91" s="789"/>
      <c r="Q91" s="789"/>
      <c r="R91" s="789"/>
      <c r="S91" s="789"/>
      <c r="T91" s="789"/>
      <c r="U91" s="789"/>
      <c r="V91" s="789"/>
      <c r="W91" s="789"/>
      <c r="X91" s="789"/>
      <c r="Y91" s="789"/>
      <c r="Z91" s="790"/>
      <c r="AA91" s="790"/>
      <c r="AB91" s="790"/>
      <c r="AC91" s="790"/>
      <c r="AD91" s="790"/>
      <c r="AE91" s="790"/>
      <c r="AF91" s="790"/>
      <c r="AG91" s="790"/>
      <c r="AH91" s="790"/>
      <c r="AI91" s="790"/>
      <c r="AJ91" s="790"/>
      <c r="AK91" s="790"/>
      <c r="AL91" s="790"/>
      <c r="AM91" s="790"/>
      <c r="AN91" s="790"/>
      <c r="AO91" s="791"/>
      <c r="AP91" s="791"/>
      <c r="AQ91" s="791"/>
      <c r="AR91" s="791"/>
      <c r="AS91" s="791"/>
      <c r="AT91" s="791"/>
      <c r="AU91" s="791"/>
      <c r="AV91" s="791"/>
      <c r="AW91" s="791"/>
      <c r="AX91" s="791"/>
      <c r="AY91" s="791"/>
      <c r="AZ91" s="791"/>
      <c r="BA91" s="329"/>
    </row>
    <row r="92" spans="1:53" s="332" customFormat="1" ht="6" customHeight="1" x14ac:dyDescent="0.15">
      <c r="A92" s="768" t="s">
        <v>804</v>
      </c>
      <c r="B92" s="768"/>
      <c r="C92" s="768"/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  <c r="X92" s="768"/>
      <c r="Y92" s="7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768" t="s">
        <v>49</v>
      </c>
      <c r="AP92" s="768"/>
      <c r="AQ92" s="768"/>
      <c r="AR92" s="768"/>
      <c r="AS92" s="768"/>
      <c r="AT92" s="768"/>
      <c r="AU92" s="768"/>
      <c r="AV92" s="768"/>
      <c r="AW92" s="768"/>
      <c r="AX92" s="768"/>
      <c r="AY92" s="768"/>
      <c r="AZ92" s="768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799" t="s">
        <v>816</v>
      </c>
      <c r="B94" s="799"/>
      <c r="C94" s="799"/>
      <c r="D94" s="799"/>
      <c r="E94" s="799"/>
      <c r="F94" s="799"/>
      <c r="G94" s="799"/>
      <c r="H94" s="799"/>
      <c r="I94" s="799"/>
      <c r="J94" s="799"/>
      <c r="K94" s="799"/>
      <c r="L94" s="799"/>
      <c r="M94" s="799"/>
      <c r="N94" s="799"/>
      <c r="O94" s="799"/>
      <c r="P94" s="799"/>
      <c r="Q94" s="799"/>
      <c r="R94" s="799"/>
      <c r="S94" s="799"/>
      <c r="T94" s="799"/>
      <c r="U94" s="799"/>
      <c r="V94" s="799"/>
      <c r="W94" s="799"/>
      <c r="X94" s="799"/>
      <c r="Y94" s="799"/>
      <c r="Z94" s="799"/>
      <c r="AA94" s="799"/>
      <c r="AB94" s="799"/>
      <c r="AC94" s="799"/>
      <c r="AD94" s="799"/>
      <c r="AE94" s="799"/>
      <c r="AF94" s="799"/>
      <c r="AG94" s="799"/>
      <c r="AH94" s="799"/>
      <c r="AI94" s="799"/>
      <c r="AJ94" s="799"/>
      <c r="AK94" s="799"/>
      <c r="AL94" s="799"/>
      <c r="AM94" s="799"/>
      <c r="AN94" s="799"/>
      <c r="AO94" s="799"/>
      <c r="AP94" s="799"/>
      <c r="AQ94" s="799"/>
      <c r="AR94" s="799"/>
      <c r="AS94" s="799"/>
      <c r="AT94" s="799"/>
      <c r="AU94" s="799"/>
      <c r="AV94" s="799"/>
      <c r="AW94" s="799"/>
      <c r="AX94" s="799"/>
      <c r="AY94" s="799"/>
      <c r="AZ94" s="799"/>
      <c r="BA94" s="329"/>
    </row>
    <row r="95" spans="1:53" ht="30" customHeight="1" x14ac:dyDescent="0.3">
      <c r="A95" s="789" t="str">
        <f>ПОДПИСИ!D17</f>
        <v>Шлёнский С.В.</v>
      </c>
      <c r="B95" s="789"/>
      <c r="C95" s="789"/>
      <c r="D95" s="789"/>
      <c r="E95" s="789"/>
      <c r="F95" s="789"/>
      <c r="G95" s="789"/>
      <c r="H95" s="789"/>
      <c r="I95" s="789"/>
      <c r="J95" s="789"/>
      <c r="K95" s="789"/>
      <c r="L95" s="789"/>
      <c r="M95" s="789"/>
      <c r="N95" s="789"/>
      <c r="O95" s="789"/>
      <c r="P95" s="789"/>
      <c r="Q95" s="789"/>
      <c r="R95" s="789"/>
      <c r="S95" s="789"/>
      <c r="T95" s="789"/>
      <c r="U95" s="789"/>
      <c r="V95" s="789"/>
      <c r="W95" s="789"/>
      <c r="X95" s="789"/>
      <c r="Y95" s="789"/>
      <c r="Z95" s="790"/>
      <c r="AA95" s="790"/>
      <c r="AB95" s="790"/>
      <c r="AC95" s="790"/>
      <c r="AD95" s="790"/>
      <c r="AE95" s="790"/>
      <c r="AF95" s="790"/>
      <c r="AG95" s="790"/>
      <c r="AH95" s="790"/>
      <c r="AI95" s="790"/>
      <c r="AJ95" s="790"/>
      <c r="AK95" s="790"/>
      <c r="AL95" s="790"/>
      <c r="AM95" s="790"/>
      <c r="AN95" s="790"/>
      <c r="AO95" s="800"/>
      <c r="AP95" s="800"/>
      <c r="AQ95" s="800"/>
      <c r="AR95" s="800"/>
      <c r="AS95" s="800"/>
      <c r="AT95" s="800"/>
      <c r="AU95" s="800"/>
      <c r="AV95" s="800"/>
      <c r="AW95" s="800"/>
      <c r="AX95" s="800"/>
      <c r="AY95" s="800"/>
      <c r="AZ95" s="800"/>
      <c r="BA95" s="800"/>
    </row>
    <row r="96" spans="1:53" ht="6" customHeight="1" x14ac:dyDescent="0.25">
      <c r="A96" s="768" t="s">
        <v>804</v>
      </c>
      <c r="B96" s="768"/>
      <c r="C96" s="768"/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  <c r="X96" s="768"/>
      <c r="Y96" s="7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768" t="s">
        <v>49</v>
      </c>
      <c r="AP96" s="768"/>
      <c r="AQ96" s="768"/>
      <c r="AR96" s="768"/>
      <c r="AS96" s="768"/>
      <c r="AT96" s="768"/>
      <c r="AU96" s="768"/>
      <c r="AV96" s="768"/>
      <c r="AW96" s="768"/>
      <c r="AX96" s="768"/>
      <c r="AY96" s="768"/>
      <c r="AZ96" s="768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797" t="s">
        <v>806</v>
      </c>
      <c r="B98" s="798"/>
      <c r="C98" s="798"/>
      <c r="D98" s="798"/>
      <c r="E98" s="798"/>
      <c r="F98" s="798"/>
      <c r="G98" s="798"/>
      <c r="H98" s="798"/>
      <c r="I98" s="798"/>
      <c r="J98" s="798"/>
      <c r="K98" s="798"/>
      <c r="L98" s="798"/>
      <c r="M98" s="798"/>
      <c r="N98" s="798"/>
      <c r="O98" s="798"/>
      <c r="P98" s="798"/>
      <c r="Q98" s="798"/>
      <c r="R98" s="798"/>
      <c r="S98" s="798"/>
      <c r="T98" s="798"/>
      <c r="U98" s="798"/>
      <c r="V98" s="798"/>
      <c r="W98" s="798"/>
      <c r="X98" s="798"/>
      <c r="Y98" s="798"/>
      <c r="Z98" s="798"/>
      <c r="AA98" s="798"/>
      <c r="AB98" s="798"/>
      <c r="AC98" s="798"/>
      <c r="AD98" s="798"/>
      <c r="AE98" s="798"/>
      <c r="AF98" s="798"/>
      <c r="AG98" s="798"/>
      <c r="AH98" s="798"/>
      <c r="AI98" s="798"/>
      <c r="AJ98" s="798"/>
      <c r="AK98" s="798"/>
      <c r="AL98" s="798"/>
      <c r="AM98" s="798"/>
      <c r="AN98" s="798"/>
      <c r="AO98" s="798"/>
      <c r="AP98" s="798"/>
      <c r="AQ98" s="798"/>
      <c r="AR98" s="798"/>
      <c r="AS98" s="798"/>
      <c r="AT98" s="798"/>
      <c r="AU98" s="798"/>
      <c r="AV98" s="798"/>
      <c r="AW98" s="798"/>
      <c r="AX98" s="798"/>
      <c r="AY98" s="798"/>
      <c r="AZ98" s="798"/>
      <c r="BA98" s="329"/>
    </row>
    <row r="99" spans="1:55" ht="30" customHeight="1" x14ac:dyDescent="0.3">
      <c r="A99" s="789" t="str">
        <f>ПОДПИСИ!C19</f>
        <v xml:space="preserve"> </v>
      </c>
      <c r="B99" s="789"/>
      <c r="C99" s="789"/>
      <c r="D99" s="789"/>
      <c r="E99" s="789"/>
      <c r="F99" s="789"/>
      <c r="G99" s="789"/>
      <c r="H99" s="789"/>
      <c r="I99" s="789"/>
      <c r="J99" s="789"/>
      <c r="K99" s="789"/>
      <c r="L99" s="789"/>
      <c r="M99" s="789"/>
      <c r="N99" s="789"/>
      <c r="O99" s="789"/>
      <c r="P99" s="789"/>
      <c r="Q99" s="789"/>
      <c r="R99" s="789"/>
      <c r="S99" s="789"/>
      <c r="T99" s="789"/>
      <c r="U99" s="789"/>
      <c r="V99" s="789"/>
      <c r="W99" s="789"/>
      <c r="X99" s="789"/>
      <c r="Y99" s="789"/>
      <c r="Z99" s="790"/>
      <c r="AA99" s="790"/>
      <c r="AB99" s="790"/>
      <c r="AC99" s="790"/>
      <c r="AD99" s="790"/>
      <c r="AE99" s="790"/>
      <c r="AF99" s="790"/>
      <c r="AG99" s="790"/>
      <c r="AH99" s="790"/>
      <c r="AI99" s="790"/>
      <c r="AJ99" s="790"/>
      <c r="AK99" s="790"/>
      <c r="AL99" s="790"/>
      <c r="AM99" s="790"/>
      <c r="AN99" s="790"/>
      <c r="AO99" s="791"/>
      <c r="AP99" s="791"/>
      <c r="AQ99" s="791"/>
      <c r="AR99" s="791"/>
      <c r="AS99" s="791"/>
      <c r="AT99" s="791"/>
      <c r="AU99" s="791"/>
      <c r="AV99" s="791"/>
      <c r="AW99" s="791"/>
      <c r="AX99" s="791"/>
      <c r="AY99" s="791"/>
      <c r="AZ99" s="791"/>
      <c r="BA99" s="335"/>
    </row>
    <row r="100" spans="1:55" ht="6" customHeight="1" x14ac:dyDescent="0.25">
      <c r="A100" s="768" t="s">
        <v>804</v>
      </c>
      <c r="B100" s="768"/>
      <c r="C100" s="768"/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  <c r="X100" s="768"/>
      <c r="Y100" s="7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768" t="s">
        <v>49</v>
      </c>
      <c r="AP100" s="768"/>
      <c r="AQ100" s="768"/>
      <c r="AR100" s="768"/>
      <c r="AS100" s="768"/>
      <c r="AT100" s="768"/>
      <c r="AU100" s="768"/>
      <c r="AV100" s="768"/>
      <c r="AW100" s="768"/>
      <c r="AX100" s="768"/>
      <c r="AY100" s="768"/>
      <c r="AZ100" s="768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797" t="s">
        <v>821</v>
      </c>
      <c r="B102" s="797"/>
      <c r="C102" s="797"/>
      <c r="D102" s="797"/>
      <c r="E102" s="797"/>
      <c r="F102" s="797"/>
      <c r="G102" s="797"/>
      <c r="H102" s="797"/>
      <c r="I102" s="797"/>
      <c r="J102" s="797"/>
      <c r="K102" s="797"/>
      <c r="L102" s="797"/>
      <c r="M102" s="797"/>
      <c r="N102" s="797"/>
      <c r="O102" s="797"/>
      <c r="P102" s="797"/>
      <c r="Q102" s="797"/>
      <c r="R102" s="797"/>
      <c r="S102" s="797"/>
      <c r="T102" s="797"/>
      <c r="U102" s="797"/>
      <c r="V102" s="797"/>
      <c r="W102" s="797"/>
      <c r="X102" s="797"/>
      <c r="Y102" s="797"/>
      <c r="Z102" s="797"/>
      <c r="AA102" s="797"/>
      <c r="AB102" s="797"/>
      <c r="AC102" s="797"/>
      <c r="AD102" s="797"/>
      <c r="AE102" s="797"/>
      <c r="AF102" s="797"/>
      <c r="AG102" s="797"/>
      <c r="AH102" s="797"/>
      <c r="AI102" s="797"/>
      <c r="AJ102" s="797"/>
      <c r="AK102" s="797"/>
      <c r="AL102" s="797"/>
      <c r="AM102" s="797"/>
      <c r="AN102" s="797"/>
      <c r="AO102" s="797"/>
      <c r="AP102" s="797"/>
      <c r="AQ102" s="797"/>
      <c r="AR102" s="797"/>
      <c r="AS102" s="797"/>
      <c r="AT102" s="797"/>
      <c r="AU102" s="797"/>
      <c r="AV102" s="797"/>
      <c r="AW102" s="797"/>
      <c r="AX102" s="797"/>
      <c r="AY102" s="797"/>
      <c r="AZ102" s="797"/>
      <c r="BA102" s="329"/>
    </row>
    <row r="103" spans="1:55" ht="30" customHeight="1" x14ac:dyDescent="0.3">
      <c r="A103" s="789" t="str">
        <f>ПОДПИСИ!D14</f>
        <v>Фатахова Е.Я.</v>
      </c>
      <c r="B103" s="789"/>
      <c r="C103" s="789"/>
      <c r="D103" s="789"/>
      <c r="E103" s="789"/>
      <c r="F103" s="789"/>
      <c r="G103" s="789"/>
      <c r="H103" s="789"/>
      <c r="I103" s="789"/>
      <c r="J103" s="789"/>
      <c r="K103" s="789"/>
      <c r="L103" s="789"/>
      <c r="M103" s="789"/>
      <c r="N103" s="789"/>
      <c r="O103" s="789"/>
      <c r="P103" s="789"/>
      <c r="Q103" s="789"/>
      <c r="R103" s="789"/>
      <c r="S103" s="789"/>
      <c r="T103" s="789"/>
      <c r="U103" s="789"/>
      <c r="V103" s="789"/>
      <c r="W103" s="789"/>
      <c r="X103" s="789"/>
      <c r="Y103" s="789"/>
      <c r="Z103" s="790"/>
      <c r="AA103" s="790"/>
      <c r="AB103" s="790"/>
      <c r="AC103" s="790"/>
      <c r="AD103" s="790"/>
      <c r="AE103" s="790"/>
      <c r="AF103" s="790"/>
      <c r="AG103" s="790"/>
      <c r="AH103" s="790"/>
      <c r="AI103" s="790"/>
      <c r="AJ103" s="790"/>
      <c r="AK103" s="790"/>
      <c r="AL103" s="790"/>
      <c r="AM103" s="790"/>
      <c r="AN103" s="790"/>
      <c r="AO103" s="791"/>
      <c r="AP103" s="791"/>
      <c r="AQ103" s="791"/>
      <c r="AR103" s="791"/>
      <c r="AS103" s="791"/>
      <c r="AT103" s="791"/>
      <c r="AU103" s="791"/>
      <c r="AV103" s="791"/>
      <c r="AW103" s="791"/>
      <c r="AX103" s="791"/>
      <c r="AY103" s="791"/>
      <c r="AZ103" s="791"/>
      <c r="BA103" s="336"/>
      <c r="BB103" s="315"/>
      <c r="BC103" s="315"/>
    </row>
    <row r="104" spans="1:55" s="304" customFormat="1" ht="6" customHeight="1" x14ac:dyDescent="0.2">
      <c r="A104" s="768" t="s">
        <v>804</v>
      </c>
      <c r="B104" s="768"/>
      <c r="C104" s="768"/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  <c r="X104" s="768"/>
      <c r="Y104" s="7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768" t="s">
        <v>49</v>
      </c>
      <c r="AP104" s="768"/>
      <c r="AQ104" s="768"/>
      <c r="AR104" s="768"/>
      <c r="AS104" s="768"/>
      <c r="AT104" s="768"/>
      <c r="AU104" s="768"/>
      <c r="AV104" s="768"/>
      <c r="AW104" s="768"/>
      <c r="AX104" s="768"/>
      <c r="AY104" s="768"/>
      <c r="AZ104" s="768"/>
    </row>
    <row r="105" spans="1:55" x14ac:dyDescent="0.25">
      <c r="A105" s="752" t="s">
        <v>959</v>
      </c>
      <c r="B105" s="752"/>
      <c r="C105" s="752"/>
      <c r="D105" s="752"/>
      <c r="E105" s="752"/>
      <c r="F105" s="752"/>
      <c r="G105" s="752"/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  <c r="X105" s="752"/>
      <c r="Y105" s="752"/>
      <c r="Z105" s="752"/>
      <c r="AA105" s="752"/>
      <c r="AB105" s="752"/>
      <c r="AC105" s="752"/>
      <c r="AD105" s="752"/>
      <c r="AE105" s="752"/>
      <c r="AF105" s="752"/>
      <c r="AG105" s="752"/>
      <c r="AH105" s="752"/>
      <c r="AI105" s="752"/>
      <c r="AJ105" s="752"/>
      <c r="AK105" s="752"/>
      <c r="AL105" s="752"/>
      <c r="AM105" s="752"/>
      <c r="AN105" s="752"/>
      <c r="AO105" s="752"/>
      <c r="AP105" s="752"/>
      <c r="AQ105" s="752"/>
      <c r="AR105" s="752"/>
      <c r="AS105" s="752"/>
      <c r="AT105" s="752"/>
      <c r="AU105" s="752"/>
      <c r="AV105" s="752"/>
      <c r="AW105" s="752"/>
      <c r="AX105" s="752"/>
      <c r="AY105" s="752"/>
      <c r="AZ105" s="752"/>
    </row>
    <row r="106" spans="1:55" ht="36.75" customHeight="1" x14ac:dyDescent="0.3">
      <c r="A106" s="719" t="str">
        <f>ПОДПИСИ!D5</f>
        <v>Проценко В.М.</v>
      </c>
      <c r="B106" s="719"/>
      <c r="C106" s="719"/>
      <c r="D106" s="719"/>
      <c r="E106" s="719"/>
      <c r="F106" s="719"/>
      <c r="G106" s="719"/>
      <c r="H106" s="719"/>
      <c r="I106" s="719"/>
      <c r="J106" s="719"/>
      <c r="K106" s="719"/>
      <c r="L106" s="719"/>
      <c r="M106" s="719"/>
      <c r="N106" s="719"/>
      <c r="O106" s="719"/>
      <c r="P106" s="719"/>
      <c r="Q106" s="719"/>
      <c r="R106" s="719"/>
      <c r="S106" s="719"/>
      <c r="T106" s="719"/>
      <c r="U106" s="719"/>
      <c r="V106" s="719"/>
      <c r="W106" s="719"/>
      <c r="X106" s="719"/>
      <c r="Y106" s="719"/>
      <c r="Z106" s="748"/>
      <c r="AA106" s="748"/>
      <c r="AB106" s="748"/>
      <c r="AC106" s="748"/>
      <c r="AD106" s="748"/>
      <c r="AE106" s="748"/>
      <c r="AF106" s="748"/>
      <c r="AG106" s="748"/>
      <c r="AH106" s="748"/>
      <c r="AI106" s="748"/>
      <c r="AJ106" s="748"/>
      <c r="AK106" s="748"/>
      <c r="AL106" s="748"/>
      <c r="AM106" s="748"/>
      <c r="AN106" s="748"/>
      <c r="AO106" s="749"/>
      <c r="AP106" s="749"/>
      <c r="AQ106" s="749"/>
      <c r="AR106" s="749"/>
      <c r="AS106" s="749"/>
      <c r="AT106" s="749"/>
      <c r="AU106" s="749"/>
      <c r="AV106" s="749"/>
      <c r="AW106" s="749"/>
      <c r="AX106" s="749"/>
      <c r="AY106" s="749"/>
      <c r="AZ106" s="749"/>
    </row>
    <row r="107" spans="1:55" ht="9.75" customHeight="1" x14ac:dyDescent="0.25">
      <c r="A107" s="717" t="s">
        <v>804</v>
      </c>
      <c r="B107" s="717"/>
      <c r="C107" s="717"/>
      <c r="D107" s="717"/>
      <c r="E107" s="717"/>
      <c r="F107" s="717"/>
      <c r="G107" s="717"/>
      <c r="H107" s="717"/>
      <c r="I107" s="717"/>
      <c r="J107" s="717"/>
      <c r="K107" s="717"/>
      <c r="L107" s="717"/>
      <c r="M107" s="717"/>
      <c r="N107" s="717"/>
      <c r="O107" s="717"/>
      <c r="P107" s="717"/>
      <c r="Q107" s="717"/>
      <c r="R107" s="717"/>
      <c r="S107" s="717"/>
      <c r="T107" s="717"/>
      <c r="U107" s="717"/>
      <c r="V107" s="717"/>
      <c r="W107" s="717"/>
      <c r="X107" s="717"/>
      <c r="Y107" s="717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717" t="s">
        <v>49</v>
      </c>
      <c r="AP107" s="717"/>
      <c r="AQ107" s="717"/>
      <c r="AR107" s="717"/>
      <c r="AS107" s="717"/>
      <c r="AT107" s="717"/>
      <c r="AU107" s="717"/>
      <c r="AV107" s="717"/>
      <c r="AW107" s="717"/>
      <c r="AX107" s="717"/>
      <c r="AY107" s="717"/>
      <c r="AZ107" s="71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28" zoomScaleNormal="95" zoomScaleSheetLayoutView="100" workbookViewId="0">
      <selection activeCell="BR9" sqref="BR9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21</v>
      </c>
    </row>
    <row r="3" spans="1:63" ht="46.5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1-Ф_КТП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июня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826" t="s">
        <v>828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</row>
    <row r="29" spans="1:54" x14ac:dyDescent="0.25">
      <c r="A29" s="806" t="str">
        <f>CONCATENATE(ПОДПИСИ!B10," ",ПОДПИСИ!F10," ",ПОДПИСИ!C10)</f>
        <v>Ведущий инженер отдела строительного контроля АО "ЛЭСР" Приказ №1080 от 04.10.2024 Величко А.А.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822" t="s">
        <v>1052</v>
      </c>
      <c r="B46" s="822"/>
      <c r="C46" s="822"/>
      <c r="D46" s="822"/>
      <c r="E46" s="822"/>
      <c r="F46" s="822"/>
      <c r="G46" s="822"/>
      <c r="H46" s="822"/>
      <c r="I46" s="822"/>
      <c r="J46" s="822"/>
      <c r="K46" s="822"/>
      <c r="L46" s="822"/>
      <c r="M46" s="822"/>
      <c r="N46" s="822"/>
      <c r="O46" s="822"/>
      <c r="P46" s="822"/>
      <c r="Q46" s="822"/>
      <c r="R46" s="822"/>
      <c r="S46" s="822"/>
      <c r="T46" s="822"/>
      <c r="U46" s="822"/>
      <c r="V46" s="822"/>
      <c r="W46" s="822"/>
      <c r="X46" s="822"/>
      <c r="Y46" s="822"/>
      <c r="Z46" s="822"/>
      <c r="AA46" s="822"/>
      <c r="AB46" s="822"/>
      <c r="AC46" s="822"/>
      <c r="AD46" s="822"/>
      <c r="AE46" s="822"/>
      <c r="AF46" s="822"/>
      <c r="AG46" s="822"/>
      <c r="AH46" s="822"/>
      <c r="AI46" s="822"/>
      <c r="AJ46" s="822"/>
      <c r="AK46" s="822"/>
      <c r="AL46" s="822"/>
      <c r="AM46" s="822"/>
      <c r="AN46" s="822"/>
      <c r="AO46" s="822"/>
      <c r="AP46" s="822"/>
      <c r="AQ46" s="822"/>
      <c r="AR46" s="822"/>
      <c r="AS46" s="822"/>
      <c r="AT46" s="822"/>
      <c r="AU46" s="822"/>
      <c r="AV46" s="822"/>
      <c r="AW46" s="822"/>
      <c r="AX46" s="822"/>
      <c r="AY46" s="822"/>
      <c r="AZ46" s="822"/>
      <c r="BA46" s="822"/>
      <c r="BB46" s="822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Разработка грунта котлована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Не применялись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13</v>
      </c>
      <c r="T66" s="812"/>
      <c r="U66" s="812"/>
      <c r="V66" s="503"/>
      <c r="W66" s="813" t="str">
        <f ca="1">INDIRECT("'АКТЫ скрытых работ'!R"&amp;BE3&amp;"C5",0)</f>
        <v>июня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июня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Устройство песчанного основания с послойным трамбованием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ht="23.4" customHeight="1" x14ac:dyDescent="0.3">
      <c r="A84" s="803" t="str">
        <f>ПОДПИСИ!D10</f>
        <v>Величко А.А.</v>
      </c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4"/>
      <c r="BA84" s="804"/>
      <c r="BB84" s="804"/>
    </row>
    <row r="85" spans="1:54" ht="9" customHeight="1" x14ac:dyDescent="0.3">
      <c r="A85" s="801" t="s">
        <v>804</v>
      </c>
      <c r="B85" s="801"/>
      <c r="C85" s="801"/>
      <c r="D85" s="801"/>
      <c r="E85" s="801"/>
      <c r="F85" s="801"/>
      <c r="G85" s="801"/>
      <c r="H85" s="801"/>
      <c r="I85" s="801"/>
      <c r="J85" s="801"/>
      <c r="K85" s="801"/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1" t="s">
        <v>49</v>
      </c>
      <c r="BA85" s="801"/>
      <c r="BB85" s="801"/>
    </row>
    <row r="86" spans="1:54" x14ac:dyDescent="0.25">
      <c r="A86" s="802" t="s">
        <v>788</v>
      </c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80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2"/>
      <c r="AY86" s="802"/>
      <c r="AZ86" s="802"/>
      <c r="BA86" s="802"/>
      <c r="BB86" s="802"/>
    </row>
    <row r="87" spans="1:54" ht="23.4" customHeight="1" x14ac:dyDescent="0.3">
      <c r="A87" s="803" t="str">
        <f>ПОДПИСИ!D15</f>
        <v>Шлёнский С.В.</v>
      </c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4"/>
      <c r="BA87" s="804"/>
      <c r="BB87" s="804"/>
    </row>
    <row r="88" spans="1:54" ht="9" customHeight="1" x14ac:dyDescent="0.3">
      <c r="A88" s="801" t="s">
        <v>804</v>
      </c>
      <c r="B88" s="801"/>
      <c r="C88" s="801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1" t="s">
        <v>49</v>
      </c>
      <c r="BA88" s="801"/>
      <c r="BB88" s="801"/>
    </row>
    <row r="89" spans="1:54" ht="27.75" customHeight="1" x14ac:dyDescent="0.25">
      <c r="A89" s="802" t="s">
        <v>816</v>
      </c>
      <c r="B89" s="802"/>
      <c r="C89" s="802"/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80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2"/>
      <c r="AY89" s="802"/>
      <c r="AZ89" s="802"/>
      <c r="BA89" s="802"/>
      <c r="BB89" s="802"/>
    </row>
    <row r="90" spans="1:54" ht="23.4" customHeight="1" x14ac:dyDescent="0.3">
      <c r="A90" s="803" t="str">
        <f>ПОДПИСИ!D17</f>
        <v>Шлёнский С.В.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4"/>
      <c r="BA90" s="804"/>
      <c r="BB90" s="804"/>
    </row>
    <row r="91" spans="1:54" ht="9" customHeight="1" x14ac:dyDescent="0.3">
      <c r="A91" s="801" t="s">
        <v>804</v>
      </c>
      <c r="B91" s="801"/>
      <c r="C91" s="801"/>
      <c r="D91" s="801"/>
      <c r="E91" s="801"/>
      <c r="F91" s="801"/>
      <c r="G91" s="801"/>
      <c r="H91" s="801"/>
      <c r="I91" s="801"/>
      <c r="J91" s="801"/>
      <c r="K91" s="801"/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1" t="s">
        <v>49</v>
      </c>
      <c r="BA91" s="801"/>
      <c r="BB91" s="801"/>
    </row>
    <row r="92" spans="1:54" ht="37.5" customHeight="1" x14ac:dyDescent="0.25">
      <c r="A92" s="802" t="s">
        <v>806</v>
      </c>
      <c r="B92" s="802"/>
      <c r="C92" s="802"/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80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2"/>
      <c r="AY92" s="802"/>
      <c r="AZ92" s="802"/>
      <c r="BA92" s="802"/>
      <c r="BB92" s="802"/>
    </row>
    <row r="93" spans="1:54" ht="23.4" customHeight="1" x14ac:dyDescent="0.3">
      <c r="A93" s="803" t="str">
        <f>ПОДПИСИ!C19</f>
        <v xml:space="preserve"> </v>
      </c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4"/>
      <c r="BA93" s="804"/>
      <c r="BB93" s="804"/>
    </row>
    <row r="94" spans="1:54" ht="9" customHeight="1" x14ac:dyDescent="0.3">
      <c r="A94" s="801" t="s">
        <v>804</v>
      </c>
      <c r="B94" s="801"/>
      <c r="C94" s="801"/>
      <c r="D94" s="801"/>
      <c r="E94" s="801"/>
      <c r="F94" s="801"/>
      <c r="G94" s="801"/>
      <c r="H94" s="801"/>
      <c r="I94" s="801"/>
      <c r="J94" s="801"/>
      <c r="K94" s="801"/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1" t="s">
        <v>49</v>
      </c>
      <c r="BA94" s="801"/>
      <c r="BB94" s="801"/>
    </row>
    <row r="95" spans="1:54" ht="25.5" customHeight="1" x14ac:dyDescent="0.25">
      <c r="A95" s="802" t="s">
        <v>841</v>
      </c>
      <c r="B95" s="802"/>
      <c r="C95" s="802"/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  <c r="X95" s="802"/>
      <c r="Y95" s="802"/>
      <c r="Z95" s="802"/>
      <c r="AA95" s="802"/>
      <c r="AB95" s="802"/>
      <c r="AC95" s="802"/>
      <c r="AD95" s="802"/>
      <c r="AE95" s="802"/>
      <c r="AF95" s="802"/>
      <c r="AG95" s="802"/>
      <c r="AH95" s="802"/>
      <c r="AI95" s="802"/>
      <c r="AJ95" s="802"/>
      <c r="AK95" s="802"/>
      <c r="AL95" s="802"/>
      <c r="AM95" s="802"/>
      <c r="AN95" s="802"/>
      <c r="AO95" s="802"/>
      <c r="AP95" s="802"/>
      <c r="AQ95" s="802"/>
      <c r="AR95" s="802"/>
      <c r="AS95" s="802"/>
      <c r="AT95" s="802"/>
      <c r="AU95" s="802"/>
      <c r="AV95" s="802"/>
      <c r="AW95" s="802"/>
      <c r="AX95" s="802"/>
      <c r="AY95" s="802"/>
      <c r="AZ95" s="802"/>
      <c r="BA95" s="802"/>
      <c r="BB95" s="802"/>
    </row>
    <row r="96" spans="1:54" ht="23.4" customHeight="1" x14ac:dyDescent="0.3">
      <c r="A96" s="803" t="str">
        <f>ПОДПИСИ!D12</f>
        <v>Курбатов А.В.</v>
      </c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4"/>
      <c r="BA96" s="804"/>
      <c r="BB96" s="804"/>
    </row>
    <row r="97" spans="1:54" ht="9" customHeight="1" x14ac:dyDescent="0.3">
      <c r="A97" s="801" t="s">
        <v>804</v>
      </c>
      <c r="B97" s="801"/>
      <c r="C97" s="801"/>
      <c r="D97" s="801"/>
      <c r="E97" s="801"/>
      <c r="F97" s="801"/>
      <c r="G97" s="801"/>
      <c r="H97" s="801"/>
      <c r="I97" s="801"/>
      <c r="J97" s="801"/>
      <c r="K97" s="801"/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1" t="s">
        <v>49</v>
      </c>
      <c r="BA97" s="801"/>
      <c r="BB97" s="801"/>
    </row>
    <row r="98" spans="1:54" hidden="1" x14ac:dyDescent="0.25">
      <c r="A98" s="802" t="s">
        <v>538</v>
      </c>
      <c r="B98" s="802"/>
      <c r="C98" s="802"/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  <c r="X98" s="802"/>
      <c r="Y98" s="802"/>
      <c r="Z98" s="802"/>
      <c r="AA98" s="802"/>
      <c r="AB98" s="802"/>
      <c r="AC98" s="802"/>
      <c r="AD98" s="802"/>
      <c r="AE98" s="802"/>
      <c r="AF98" s="802"/>
      <c r="AG98" s="802"/>
      <c r="AH98" s="802"/>
      <c r="AI98" s="802"/>
      <c r="AJ98" s="802"/>
      <c r="AK98" s="802"/>
      <c r="AL98" s="802"/>
      <c r="AM98" s="802"/>
      <c r="AN98" s="802"/>
      <c r="AO98" s="802"/>
      <c r="AP98" s="802"/>
      <c r="AQ98" s="802"/>
      <c r="AR98" s="802"/>
      <c r="AS98" s="802"/>
      <c r="AT98" s="802"/>
      <c r="AU98" s="802"/>
      <c r="AV98" s="802"/>
      <c r="AW98" s="802"/>
      <c r="AX98" s="802"/>
      <c r="AY98" s="802"/>
      <c r="AZ98" s="802"/>
      <c r="BA98" s="802"/>
      <c r="BB98" s="802"/>
    </row>
    <row r="99" spans="1:54" ht="23.4" hidden="1" customHeight="1" x14ac:dyDescent="0.3">
      <c r="A99" s="803" t="str">
        <f>ПОДПИСИ!D10</f>
        <v>Величко А.А.</v>
      </c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804"/>
      <c r="BA99" s="804"/>
      <c r="BB99" s="804"/>
    </row>
    <row r="100" spans="1:54" ht="9" hidden="1" customHeight="1" x14ac:dyDescent="0.3">
      <c r="A100" s="801" t="s">
        <v>804</v>
      </c>
      <c r="B100" s="801"/>
      <c r="C100" s="801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801" t="s">
        <v>49</v>
      </c>
      <c r="BA100" s="801"/>
      <c r="BB100" s="80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A50" zoomScaleNormal="95" zoomScaleSheetLayoutView="100" workbookViewId="0">
      <selection activeCell="BR9" sqref="BR9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23</v>
      </c>
    </row>
    <row r="3" spans="1:63" ht="46.5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2-Ф_КТП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июня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826" t="s">
        <v>828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</row>
    <row r="29" spans="1:54" x14ac:dyDescent="0.25">
      <c r="A29" s="806" t="str">
        <f>CONCATENATE(ПОДПИСИ!B10," ",ПОДПИСИ!F10," ",ПОДПИСИ!C10)</f>
        <v>Ведущий инженер отдела строительного контроля АО "ЛЭСР" Приказ №1080 от 04.10.2024 Величко А.А.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822" t="s">
        <v>1052</v>
      </c>
      <c r="B46" s="822"/>
      <c r="C46" s="822"/>
      <c r="D46" s="822"/>
      <c r="E46" s="822"/>
      <c r="F46" s="822"/>
      <c r="G46" s="822"/>
      <c r="H46" s="822"/>
      <c r="I46" s="822"/>
      <c r="J46" s="822"/>
      <c r="K46" s="822"/>
      <c r="L46" s="822"/>
      <c r="M46" s="822"/>
      <c r="N46" s="822"/>
      <c r="O46" s="822"/>
      <c r="P46" s="822"/>
      <c r="Q46" s="822"/>
      <c r="R46" s="822"/>
      <c r="S46" s="822"/>
      <c r="T46" s="822"/>
      <c r="U46" s="822"/>
      <c r="V46" s="822"/>
      <c r="W46" s="822"/>
      <c r="X46" s="822"/>
      <c r="Y46" s="822"/>
      <c r="Z46" s="822"/>
      <c r="AA46" s="822"/>
      <c r="AB46" s="822"/>
      <c r="AC46" s="822"/>
      <c r="AD46" s="822"/>
      <c r="AE46" s="822"/>
      <c r="AF46" s="822"/>
      <c r="AG46" s="822"/>
      <c r="AH46" s="822"/>
      <c r="AI46" s="822"/>
      <c r="AJ46" s="822"/>
      <c r="AK46" s="822"/>
      <c r="AL46" s="822"/>
      <c r="AM46" s="822"/>
      <c r="AN46" s="822"/>
      <c r="AO46" s="822"/>
      <c r="AP46" s="822"/>
      <c r="AQ46" s="822"/>
      <c r="AR46" s="822"/>
      <c r="AS46" s="822"/>
      <c r="AT46" s="822"/>
      <c r="AU46" s="822"/>
      <c r="AV46" s="822"/>
      <c r="AW46" s="822"/>
      <c r="AX46" s="822"/>
      <c r="AY46" s="822"/>
      <c r="AZ46" s="822"/>
      <c r="BA46" s="822"/>
      <c r="BB46" s="822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Устройство песчанного основания с послойным трамбованием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№1.2. Устройство песчаного основания котлована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13</v>
      </c>
      <c r="T66" s="812"/>
      <c r="U66" s="812"/>
      <c r="V66" s="503"/>
      <c r="W66" s="813" t="str">
        <f ca="1">INDIRECT("'АКТЫ скрытых работ'!R"&amp;BE3&amp;"C5",0)</f>
        <v>июня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июня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Устройство щебеночного основания с послойным трамбованием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№1.2. Устройство песчаного основания котлована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ht="23.4" customHeight="1" x14ac:dyDescent="0.3">
      <c r="A84" s="803" t="str">
        <f>ПОДПИСИ!D10</f>
        <v>Величко А.А.</v>
      </c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4"/>
      <c r="BA84" s="804"/>
      <c r="BB84" s="804"/>
    </row>
    <row r="85" spans="1:54" ht="9" customHeight="1" x14ac:dyDescent="0.3">
      <c r="A85" s="801" t="s">
        <v>804</v>
      </c>
      <c r="B85" s="801"/>
      <c r="C85" s="801"/>
      <c r="D85" s="801"/>
      <c r="E85" s="801"/>
      <c r="F85" s="801"/>
      <c r="G85" s="801"/>
      <c r="H85" s="801"/>
      <c r="I85" s="801"/>
      <c r="J85" s="801"/>
      <c r="K85" s="801"/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1" t="s">
        <v>49</v>
      </c>
      <c r="BA85" s="801"/>
      <c r="BB85" s="801"/>
    </row>
    <row r="86" spans="1:54" x14ac:dyDescent="0.25">
      <c r="A86" s="802" t="s">
        <v>788</v>
      </c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80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2"/>
      <c r="AY86" s="802"/>
      <c r="AZ86" s="802"/>
      <c r="BA86" s="802"/>
      <c r="BB86" s="802"/>
    </row>
    <row r="87" spans="1:54" ht="23.4" customHeight="1" x14ac:dyDescent="0.3">
      <c r="A87" s="803" t="str">
        <f>ПОДПИСИ!D15</f>
        <v>Шлёнский С.В.</v>
      </c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4"/>
      <c r="BA87" s="804"/>
      <c r="BB87" s="804"/>
    </row>
    <row r="88" spans="1:54" ht="9" customHeight="1" x14ac:dyDescent="0.3">
      <c r="A88" s="801" t="s">
        <v>804</v>
      </c>
      <c r="B88" s="801"/>
      <c r="C88" s="801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1" t="s">
        <v>49</v>
      </c>
      <c r="BA88" s="801"/>
      <c r="BB88" s="801"/>
    </row>
    <row r="89" spans="1:54" ht="27.75" customHeight="1" x14ac:dyDescent="0.25">
      <c r="A89" s="802" t="s">
        <v>816</v>
      </c>
      <c r="B89" s="802"/>
      <c r="C89" s="802"/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80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2"/>
      <c r="AY89" s="802"/>
      <c r="AZ89" s="802"/>
      <c r="BA89" s="802"/>
      <c r="BB89" s="802"/>
    </row>
    <row r="90" spans="1:54" ht="23.4" customHeight="1" x14ac:dyDescent="0.3">
      <c r="A90" s="803" t="str">
        <f>ПОДПИСИ!D17</f>
        <v>Шлёнский С.В.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4"/>
      <c r="BA90" s="804"/>
      <c r="BB90" s="804"/>
    </row>
    <row r="91" spans="1:54" ht="9" customHeight="1" x14ac:dyDescent="0.3">
      <c r="A91" s="801" t="s">
        <v>804</v>
      </c>
      <c r="B91" s="801"/>
      <c r="C91" s="801"/>
      <c r="D91" s="801"/>
      <c r="E91" s="801"/>
      <c r="F91" s="801"/>
      <c r="G91" s="801"/>
      <c r="H91" s="801"/>
      <c r="I91" s="801"/>
      <c r="J91" s="801"/>
      <c r="K91" s="801"/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1" t="s">
        <v>49</v>
      </c>
      <c r="BA91" s="801"/>
      <c r="BB91" s="801"/>
    </row>
    <row r="92" spans="1:54" ht="37.5" customHeight="1" x14ac:dyDescent="0.25">
      <c r="A92" s="802" t="s">
        <v>806</v>
      </c>
      <c r="B92" s="802"/>
      <c r="C92" s="802"/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80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2"/>
      <c r="AY92" s="802"/>
      <c r="AZ92" s="802"/>
      <c r="BA92" s="802"/>
      <c r="BB92" s="802"/>
    </row>
    <row r="93" spans="1:54" ht="23.4" customHeight="1" x14ac:dyDescent="0.3">
      <c r="A93" s="803" t="str">
        <f>ПОДПИСИ!C19</f>
        <v xml:space="preserve"> </v>
      </c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4"/>
      <c r="BA93" s="804"/>
      <c r="BB93" s="804"/>
    </row>
    <row r="94" spans="1:54" ht="9" customHeight="1" x14ac:dyDescent="0.3">
      <c r="A94" s="801" t="s">
        <v>804</v>
      </c>
      <c r="B94" s="801"/>
      <c r="C94" s="801"/>
      <c r="D94" s="801"/>
      <c r="E94" s="801"/>
      <c r="F94" s="801"/>
      <c r="G94" s="801"/>
      <c r="H94" s="801"/>
      <c r="I94" s="801"/>
      <c r="J94" s="801"/>
      <c r="K94" s="801"/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1" t="s">
        <v>49</v>
      </c>
      <c r="BA94" s="801"/>
      <c r="BB94" s="801"/>
    </row>
    <row r="95" spans="1:54" ht="25.5" customHeight="1" x14ac:dyDescent="0.25">
      <c r="A95" s="802" t="s">
        <v>841</v>
      </c>
      <c r="B95" s="802"/>
      <c r="C95" s="802"/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  <c r="X95" s="802"/>
      <c r="Y95" s="802"/>
      <c r="Z95" s="802"/>
      <c r="AA95" s="802"/>
      <c r="AB95" s="802"/>
      <c r="AC95" s="802"/>
      <c r="AD95" s="802"/>
      <c r="AE95" s="802"/>
      <c r="AF95" s="802"/>
      <c r="AG95" s="802"/>
      <c r="AH95" s="802"/>
      <c r="AI95" s="802"/>
      <c r="AJ95" s="802"/>
      <c r="AK95" s="802"/>
      <c r="AL95" s="802"/>
      <c r="AM95" s="802"/>
      <c r="AN95" s="802"/>
      <c r="AO95" s="802"/>
      <c r="AP95" s="802"/>
      <c r="AQ95" s="802"/>
      <c r="AR95" s="802"/>
      <c r="AS95" s="802"/>
      <c r="AT95" s="802"/>
      <c r="AU95" s="802"/>
      <c r="AV95" s="802"/>
      <c r="AW95" s="802"/>
      <c r="AX95" s="802"/>
      <c r="AY95" s="802"/>
      <c r="AZ95" s="802"/>
      <c r="BA95" s="802"/>
      <c r="BB95" s="802"/>
    </row>
    <row r="96" spans="1:54" ht="23.4" customHeight="1" x14ac:dyDescent="0.3">
      <c r="A96" s="803" t="str">
        <f>ПОДПИСИ!D12</f>
        <v>Курбатов А.В.</v>
      </c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4"/>
      <c r="BA96" s="804"/>
      <c r="BB96" s="804"/>
    </row>
    <row r="97" spans="1:54" ht="9" customHeight="1" x14ac:dyDescent="0.3">
      <c r="A97" s="801" t="s">
        <v>804</v>
      </c>
      <c r="B97" s="801"/>
      <c r="C97" s="801"/>
      <c r="D97" s="801"/>
      <c r="E97" s="801"/>
      <c r="F97" s="801"/>
      <c r="G97" s="801"/>
      <c r="H97" s="801"/>
      <c r="I97" s="801"/>
      <c r="J97" s="801"/>
      <c r="K97" s="801"/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1" t="s">
        <v>49</v>
      </c>
      <c r="BA97" s="801"/>
      <c r="BB97" s="801"/>
    </row>
    <row r="98" spans="1:54" hidden="1" x14ac:dyDescent="0.25">
      <c r="A98" s="802" t="s">
        <v>538</v>
      </c>
      <c r="B98" s="802"/>
      <c r="C98" s="802"/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  <c r="X98" s="802"/>
      <c r="Y98" s="802"/>
      <c r="Z98" s="802"/>
      <c r="AA98" s="802"/>
      <c r="AB98" s="802"/>
      <c r="AC98" s="802"/>
      <c r="AD98" s="802"/>
      <c r="AE98" s="802"/>
      <c r="AF98" s="802"/>
      <c r="AG98" s="802"/>
      <c r="AH98" s="802"/>
      <c r="AI98" s="802"/>
      <c r="AJ98" s="802"/>
      <c r="AK98" s="802"/>
      <c r="AL98" s="802"/>
      <c r="AM98" s="802"/>
      <c r="AN98" s="802"/>
      <c r="AO98" s="802"/>
      <c r="AP98" s="802"/>
      <c r="AQ98" s="802"/>
      <c r="AR98" s="802"/>
      <c r="AS98" s="802"/>
      <c r="AT98" s="802"/>
      <c r="AU98" s="802"/>
      <c r="AV98" s="802"/>
      <c r="AW98" s="802"/>
      <c r="AX98" s="802"/>
      <c r="AY98" s="802"/>
      <c r="AZ98" s="802"/>
      <c r="BA98" s="802"/>
      <c r="BB98" s="802"/>
    </row>
    <row r="99" spans="1:54" ht="23.4" hidden="1" customHeight="1" x14ac:dyDescent="0.3">
      <c r="A99" s="803" t="str">
        <f>ПОДПИСИ!D10</f>
        <v>Величко А.А.</v>
      </c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804"/>
      <c r="BA99" s="804"/>
      <c r="BB99" s="804"/>
    </row>
    <row r="100" spans="1:54" ht="9" hidden="1" customHeight="1" x14ac:dyDescent="0.3">
      <c r="A100" s="801" t="s">
        <v>804</v>
      </c>
      <c r="B100" s="801"/>
      <c r="C100" s="801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801" t="s">
        <v>49</v>
      </c>
      <c r="BA100" s="801"/>
      <c r="BB100" s="80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82" zoomScaleNormal="95" zoomScaleSheetLayoutView="100" workbookViewId="0">
      <selection activeCell="BR9" sqref="BR9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24</v>
      </c>
    </row>
    <row r="3" spans="1:63" ht="46.5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3-Ф_КТП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июня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826" t="s">
        <v>828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</row>
    <row r="29" spans="1:54" x14ac:dyDescent="0.25">
      <c r="A29" s="806" t="str">
        <f>CONCATENATE(ПОДПИСИ!B10," ",ПОДПИСИ!F10," ",ПОДПИСИ!C10)</f>
        <v>Ведущий инженер отдела строительного контроля АО "ЛЭСР" Приказ №1080 от 04.10.2024 Величко А.А.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822" t="s">
        <v>1052</v>
      </c>
      <c r="B46" s="822"/>
      <c r="C46" s="822"/>
      <c r="D46" s="822"/>
      <c r="E46" s="822"/>
      <c r="F46" s="822"/>
      <c r="G46" s="822"/>
      <c r="H46" s="822"/>
      <c r="I46" s="822"/>
      <c r="J46" s="822"/>
      <c r="K46" s="822"/>
      <c r="L46" s="822"/>
      <c r="M46" s="822"/>
      <c r="N46" s="822"/>
      <c r="O46" s="822"/>
      <c r="P46" s="822"/>
      <c r="Q46" s="822"/>
      <c r="R46" s="822"/>
      <c r="S46" s="822"/>
      <c r="T46" s="822"/>
      <c r="U46" s="822"/>
      <c r="V46" s="822"/>
      <c r="W46" s="822"/>
      <c r="X46" s="822"/>
      <c r="Y46" s="822"/>
      <c r="Z46" s="822"/>
      <c r="AA46" s="822"/>
      <c r="AB46" s="822"/>
      <c r="AC46" s="822"/>
      <c r="AD46" s="822"/>
      <c r="AE46" s="822"/>
      <c r="AF46" s="822"/>
      <c r="AG46" s="822"/>
      <c r="AH46" s="822"/>
      <c r="AI46" s="822"/>
      <c r="AJ46" s="822"/>
      <c r="AK46" s="822"/>
      <c r="AL46" s="822"/>
      <c r="AM46" s="822"/>
      <c r="AN46" s="822"/>
      <c r="AO46" s="822"/>
      <c r="AP46" s="822"/>
      <c r="AQ46" s="822"/>
      <c r="AR46" s="822"/>
      <c r="AS46" s="822"/>
      <c r="AT46" s="822"/>
      <c r="AU46" s="822"/>
      <c r="AV46" s="822"/>
      <c r="AW46" s="822"/>
      <c r="AX46" s="822"/>
      <c r="AY46" s="822"/>
      <c r="AZ46" s="822"/>
      <c r="BA46" s="822"/>
      <c r="BB46" s="822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Устройство щебеночного основания с послойным трамбованием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13</v>
      </c>
      <c r="T66" s="812"/>
      <c r="U66" s="812"/>
      <c r="V66" s="503"/>
      <c r="W66" s="813" t="str">
        <f ca="1">INDIRECT("'АКТЫ скрытых работ'!R"&amp;BE3&amp;"C5",0)</f>
        <v>июня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июня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Монтаж блоков ФБС 9.5.6-Т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ht="23.4" customHeight="1" x14ac:dyDescent="0.3">
      <c r="A84" s="803" t="str">
        <f>ПОДПИСИ!D10</f>
        <v>Величко А.А.</v>
      </c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4"/>
      <c r="BA84" s="804"/>
      <c r="BB84" s="804"/>
    </row>
    <row r="85" spans="1:54" ht="9" customHeight="1" x14ac:dyDescent="0.3">
      <c r="A85" s="801" t="s">
        <v>804</v>
      </c>
      <c r="B85" s="801"/>
      <c r="C85" s="801"/>
      <c r="D85" s="801"/>
      <c r="E85" s="801"/>
      <c r="F85" s="801"/>
      <c r="G85" s="801"/>
      <c r="H85" s="801"/>
      <c r="I85" s="801"/>
      <c r="J85" s="801"/>
      <c r="K85" s="801"/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1" t="s">
        <v>49</v>
      </c>
      <c r="BA85" s="801"/>
      <c r="BB85" s="801"/>
    </row>
    <row r="86" spans="1:54" x14ac:dyDescent="0.25">
      <c r="A86" s="802" t="s">
        <v>788</v>
      </c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80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2"/>
      <c r="AY86" s="802"/>
      <c r="AZ86" s="802"/>
      <c r="BA86" s="802"/>
      <c r="BB86" s="802"/>
    </row>
    <row r="87" spans="1:54" ht="23.4" customHeight="1" x14ac:dyDescent="0.3">
      <c r="A87" s="803" t="str">
        <f>ПОДПИСИ!D15</f>
        <v>Шлёнский С.В.</v>
      </c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4"/>
      <c r="BA87" s="804"/>
      <c r="BB87" s="804"/>
    </row>
    <row r="88" spans="1:54" ht="9" customHeight="1" x14ac:dyDescent="0.3">
      <c r="A88" s="801" t="s">
        <v>804</v>
      </c>
      <c r="B88" s="801"/>
      <c r="C88" s="801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1" t="s">
        <v>49</v>
      </c>
      <c r="BA88" s="801"/>
      <c r="BB88" s="801"/>
    </row>
    <row r="89" spans="1:54" ht="27.75" customHeight="1" x14ac:dyDescent="0.25">
      <c r="A89" s="802" t="s">
        <v>816</v>
      </c>
      <c r="B89" s="802"/>
      <c r="C89" s="802"/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80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2"/>
      <c r="AY89" s="802"/>
      <c r="AZ89" s="802"/>
      <c r="BA89" s="802"/>
      <c r="BB89" s="802"/>
    </row>
    <row r="90" spans="1:54" ht="23.4" customHeight="1" x14ac:dyDescent="0.3">
      <c r="A90" s="803" t="str">
        <f>ПОДПИСИ!D17</f>
        <v>Шлёнский С.В.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4"/>
      <c r="BA90" s="804"/>
      <c r="BB90" s="804"/>
    </row>
    <row r="91" spans="1:54" ht="9" customHeight="1" x14ac:dyDescent="0.3">
      <c r="A91" s="801" t="s">
        <v>804</v>
      </c>
      <c r="B91" s="801"/>
      <c r="C91" s="801"/>
      <c r="D91" s="801"/>
      <c r="E91" s="801"/>
      <c r="F91" s="801"/>
      <c r="G91" s="801"/>
      <c r="H91" s="801"/>
      <c r="I91" s="801"/>
      <c r="J91" s="801"/>
      <c r="K91" s="801"/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1" t="s">
        <v>49</v>
      </c>
      <c r="BA91" s="801"/>
      <c r="BB91" s="801"/>
    </row>
    <row r="92" spans="1:54" ht="37.5" customHeight="1" x14ac:dyDescent="0.25">
      <c r="A92" s="802" t="s">
        <v>806</v>
      </c>
      <c r="B92" s="802"/>
      <c r="C92" s="802"/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80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2"/>
      <c r="AY92" s="802"/>
      <c r="AZ92" s="802"/>
      <c r="BA92" s="802"/>
      <c r="BB92" s="802"/>
    </row>
    <row r="93" spans="1:54" ht="23.4" customHeight="1" x14ac:dyDescent="0.3">
      <c r="A93" s="803" t="str">
        <f>ПОДПИСИ!C19</f>
        <v xml:space="preserve"> </v>
      </c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4"/>
      <c r="BA93" s="804"/>
      <c r="BB93" s="804"/>
    </row>
    <row r="94" spans="1:54" ht="9" customHeight="1" x14ac:dyDescent="0.3">
      <c r="A94" s="801" t="s">
        <v>804</v>
      </c>
      <c r="B94" s="801"/>
      <c r="C94" s="801"/>
      <c r="D94" s="801"/>
      <c r="E94" s="801"/>
      <c r="F94" s="801"/>
      <c r="G94" s="801"/>
      <c r="H94" s="801"/>
      <c r="I94" s="801"/>
      <c r="J94" s="801"/>
      <c r="K94" s="801"/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1" t="s">
        <v>49</v>
      </c>
      <c r="BA94" s="801"/>
      <c r="BB94" s="801"/>
    </row>
    <row r="95" spans="1:54" ht="25.5" customHeight="1" x14ac:dyDescent="0.25">
      <c r="A95" s="802" t="s">
        <v>841</v>
      </c>
      <c r="B95" s="802"/>
      <c r="C95" s="802"/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  <c r="X95" s="802"/>
      <c r="Y95" s="802"/>
      <c r="Z95" s="802"/>
      <c r="AA95" s="802"/>
      <c r="AB95" s="802"/>
      <c r="AC95" s="802"/>
      <c r="AD95" s="802"/>
      <c r="AE95" s="802"/>
      <c r="AF95" s="802"/>
      <c r="AG95" s="802"/>
      <c r="AH95" s="802"/>
      <c r="AI95" s="802"/>
      <c r="AJ95" s="802"/>
      <c r="AK95" s="802"/>
      <c r="AL95" s="802"/>
      <c r="AM95" s="802"/>
      <c r="AN95" s="802"/>
      <c r="AO95" s="802"/>
      <c r="AP95" s="802"/>
      <c r="AQ95" s="802"/>
      <c r="AR95" s="802"/>
      <c r="AS95" s="802"/>
      <c r="AT95" s="802"/>
      <c r="AU95" s="802"/>
      <c r="AV95" s="802"/>
      <c r="AW95" s="802"/>
      <c r="AX95" s="802"/>
      <c r="AY95" s="802"/>
      <c r="AZ95" s="802"/>
      <c r="BA95" s="802"/>
      <c r="BB95" s="802"/>
    </row>
    <row r="96" spans="1:54" ht="23.4" customHeight="1" x14ac:dyDescent="0.3">
      <c r="A96" s="803" t="str">
        <f>ПОДПИСИ!D12</f>
        <v>Курбатов А.В.</v>
      </c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4"/>
      <c r="BA96" s="804"/>
      <c r="BB96" s="804"/>
    </row>
    <row r="97" spans="1:54" ht="9" customHeight="1" x14ac:dyDescent="0.3">
      <c r="A97" s="801" t="s">
        <v>804</v>
      </c>
      <c r="B97" s="801"/>
      <c r="C97" s="801"/>
      <c r="D97" s="801"/>
      <c r="E97" s="801"/>
      <c r="F97" s="801"/>
      <c r="G97" s="801"/>
      <c r="H97" s="801"/>
      <c r="I97" s="801"/>
      <c r="J97" s="801"/>
      <c r="K97" s="801"/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1" t="s">
        <v>49</v>
      </c>
      <c r="BA97" s="801"/>
      <c r="BB97" s="801"/>
    </row>
    <row r="98" spans="1:54" hidden="1" x14ac:dyDescent="0.25">
      <c r="A98" s="802" t="s">
        <v>538</v>
      </c>
      <c r="B98" s="802"/>
      <c r="C98" s="802"/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  <c r="X98" s="802"/>
      <c r="Y98" s="802"/>
      <c r="Z98" s="802"/>
      <c r="AA98" s="802"/>
      <c r="AB98" s="802"/>
      <c r="AC98" s="802"/>
      <c r="AD98" s="802"/>
      <c r="AE98" s="802"/>
      <c r="AF98" s="802"/>
      <c r="AG98" s="802"/>
      <c r="AH98" s="802"/>
      <c r="AI98" s="802"/>
      <c r="AJ98" s="802"/>
      <c r="AK98" s="802"/>
      <c r="AL98" s="802"/>
      <c r="AM98" s="802"/>
      <c r="AN98" s="802"/>
      <c r="AO98" s="802"/>
      <c r="AP98" s="802"/>
      <c r="AQ98" s="802"/>
      <c r="AR98" s="802"/>
      <c r="AS98" s="802"/>
      <c r="AT98" s="802"/>
      <c r="AU98" s="802"/>
      <c r="AV98" s="802"/>
      <c r="AW98" s="802"/>
      <c r="AX98" s="802"/>
      <c r="AY98" s="802"/>
      <c r="AZ98" s="802"/>
      <c r="BA98" s="802"/>
      <c r="BB98" s="802"/>
    </row>
    <row r="99" spans="1:54" ht="23.4" hidden="1" customHeight="1" x14ac:dyDescent="0.3">
      <c r="A99" s="803" t="str">
        <f>ПОДПИСИ!D10</f>
        <v>Величко А.А.</v>
      </c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804"/>
      <c r="BA99" s="804"/>
      <c r="BB99" s="804"/>
    </row>
    <row r="100" spans="1:54" ht="9" hidden="1" customHeight="1" x14ac:dyDescent="0.3">
      <c r="A100" s="801" t="s">
        <v>804</v>
      </c>
      <c r="B100" s="801"/>
      <c r="C100" s="801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801" t="s">
        <v>49</v>
      </c>
      <c r="BA100" s="801"/>
      <c r="BB100" s="80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topLeftCell="A62" zoomScaleNormal="95" zoomScaleSheetLayoutView="100" workbookViewId="0">
      <selection activeCell="BR9" sqref="BR9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25</v>
      </c>
    </row>
    <row r="3" spans="1:63" ht="46.5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4-Ф_КТП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14</v>
      </c>
      <c r="AU23" s="830"/>
      <c r="AV23" s="830"/>
      <c r="AW23" s="292" t="s">
        <v>80</v>
      </c>
      <c r="AX23" s="830" t="str">
        <f ca="1">INDIRECT("'АКТЫ скрытых работ'!R"&amp;BE3&amp;"C8",0)</f>
        <v>июня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826" t="s">
        <v>828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</row>
    <row r="29" spans="1:54" x14ac:dyDescent="0.25">
      <c r="A29" s="806" t="str">
        <f>CONCATENATE(ПОДПИСИ!B10," ",ПОДПИСИ!F10," ",ПОДПИСИ!C10)</f>
        <v>Ведущий инженер отдела строительного контроля АО "ЛЭСР" Приказ №1080 от 04.10.2024 Величко А.А.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822" t="s">
        <v>1052</v>
      </c>
      <c r="B46" s="822"/>
      <c r="C46" s="822"/>
      <c r="D46" s="822"/>
      <c r="E46" s="822"/>
      <c r="F46" s="822"/>
      <c r="G46" s="822"/>
      <c r="H46" s="822"/>
      <c r="I46" s="822"/>
      <c r="J46" s="822"/>
      <c r="K46" s="822"/>
      <c r="L46" s="822"/>
      <c r="M46" s="822"/>
      <c r="N46" s="822"/>
      <c r="O46" s="822"/>
      <c r="P46" s="822"/>
      <c r="Q46" s="822"/>
      <c r="R46" s="822"/>
      <c r="S46" s="822"/>
      <c r="T46" s="822"/>
      <c r="U46" s="822"/>
      <c r="V46" s="822"/>
      <c r="W46" s="822"/>
      <c r="X46" s="822"/>
      <c r="Y46" s="822"/>
      <c r="Z46" s="822"/>
      <c r="AA46" s="822"/>
      <c r="AB46" s="822"/>
      <c r="AC46" s="822"/>
      <c r="AD46" s="822"/>
      <c r="AE46" s="822"/>
      <c r="AF46" s="822"/>
      <c r="AG46" s="822"/>
      <c r="AH46" s="822"/>
      <c r="AI46" s="822"/>
      <c r="AJ46" s="822"/>
      <c r="AK46" s="822"/>
      <c r="AL46" s="822"/>
      <c r="AM46" s="822"/>
      <c r="AN46" s="822"/>
      <c r="AO46" s="822"/>
      <c r="AP46" s="822"/>
      <c r="AQ46" s="822"/>
      <c r="AR46" s="822"/>
      <c r="AS46" s="822"/>
      <c r="AT46" s="822"/>
      <c r="AU46" s="822"/>
      <c r="AV46" s="822"/>
      <c r="AW46" s="822"/>
      <c r="AX46" s="822"/>
      <c r="AY46" s="822"/>
      <c r="AZ46" s="822"/>
      <c r="BA46" s="822"/>
      <c r="BB46" s="822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Монтаж блоков ФБС 9.5.6-Т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Блоки ФБС 9.5.6-Т. Отказное письмо исх. №3358 от 04.07.2014 ООО "АБЛОК ЖБИ"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№1.4. Монтаж блоков ФБС 9.5.6-Т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14</v>
      </c>
      <c r="T66" s="812"/>
      <c r="U66" s="812"/>
      <c r="V66" s="503"/>
      <c r="W66" s="813" t="str">
        <f ca="1">INDIRECT("'АКТЫ скрытых работ'!R"&amp;BE3&amp;"C5",0)</f>
        <v>июня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14</v>
      </c>
      <c r="T67" s="814"/>
      <c r="U67" s="814"/>
      <c r="V67" s="503"/>
      <c r="W67" s="815" t="str">
        <f ca="1">INDIRECT("'АКТЫ скрытых работ'!R"&amp;BE3&amp;"C8",0)</f>
        <v>июня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Установка КТП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Отказное письмо исх. №3358 от 04.07.2014 ООО "АБЛОК ЖБИ"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№1.4. Монтаж блоков ФБС 9.5.6-Т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ht="23.4" customHeight="1" x14ac:dyDescent="0.3">
      <c r="A84" s="803" t="str">
        <f>ПОДПИСИ!D10</f>
        <v>Величко А.А.</v>
      </c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4"/>
      <c r="BA84" s="804"/>
      <c r="BB84" s="804"/>
    </row>
    <row r="85" spans="1:54" ht="9" customHeight="1" x14ac:dyDescent="0.3">
      <c r="A85" s="801" t="s">
        <v>804</v>
      </c>
      <c r="B85" s="801"/>
      <c r="C85" s="801"/>
      <c r="D85" s="801"/>
      <c r="E85" s="801"/>
      <c r="F85" s="801"/>
      <c r="G85" s="801"/>
      <c r="H85" s="801"/>
      <c r="I85" s="801"/>
      <c r="J85" s="801"/>
      <c r="K85" s="801"/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1" t="s">
        <v>49</v>
      </c>
      <c r="BA85" s="801"/>
      <c r="BB85" s="801"/>
    </row>
    <row r="86" spans="1:54" x14ac:dyDescent="0.25">
      <c r="A86" s="802" t="s">
        <v>788</v>
      </c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80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2"/>
      <c r="AY86" s="802"/>
      <c r="AZ86" s="802"/>
      <c r="BA86" s="802"/>
      <c r="BB86" s="802"/>
    </row>
    <row r="87" spans="1:54" ht="23.4" customHeight="1" x14ac:dyDescent="0.3">
      <c r="A87" s="803" t="str">
        <f>ПОДПИСИ!D15</f>
        <v>Шлёнский С.В.</v>
      </c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4"/>
      <c r="BA87" s="804"/>
      <c r="BB87" s="804"/>
    </row>
    <row r="88" spans="1:54" ht="9" customHeight="1" x14ac:dyDescent="0.3">
      <c r="A88" s="801" t="s">
        <v>804</v>
      </c>
      <c r="B88" s="801"/>
      <c r="C88" s="801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1" t="s">
        <v>49</v>
      </c>
      <c r="BA88" s="801"/>
      <c r="BB88" s="801"/>
    </row>
    <row r="89" spans="1:54" ht="27.75" customHeight="1" x14ac:dyDescent="0.25">
      <c r="A89" s="802" t="s">
        <v>816</v>
      </c>
      <c r="B89" s="802"/>
      <c r="C89" s="802"/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80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2"/>
      <c r="AY89" s="802"/>
      <c r="AZ89" s="802"/>
      <c r="BA89" s="802"/>
      <c r="BB89" s="802"/>
    </row>
    <row r="90" spans="1:54" ht="23.4" customHeight="1" x14ac:dyDescent="0.3">
      <c r="A90" s="803" t="str">
        <f>ПОДПИСИ!D17</f>
        <v>Шлёнский С.В.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4"/>
      <c r="BA90" s="804"/>
      <c r="BB90" s="804"/>
    </row>
    <row r="91" spans="1:54" ht="9" customHeight="1" x14ac:dyDescent="0.3">
      <c r="A91" s="801" t="s">
        <v>804</v>
      </c>
      <c r="B91" s="801"/>
      <c r="C91" s="801"/>
      <c r="D91" s="801"/>
      <c r="E91" s="801"/>
      <c r="F91" s="801"/>
      <c r="G91" s="801"/>
      <c r="H91" s="801"/>
      <c r="I91" s="801"/>
      <c r="J91" s="801"/>
      <c r="K91" s="801"/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1" t="s">
        <v>49</v>
      </c>
      <c r="BA91" s="801"/>
      <c r="BB91" s="801"/>
    </row>
    <row r="92" spans="1:54" ht="37.5" customHeight="1" x14ac:dyDescent="0.25">
      <c r="A92" s="802" t="s">
        <v>806</v>
      </c>
      <c r="B92" s="802"/>
      <c r="C92" s="802"/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80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2"/>
      <c r="AY92" s="802"/>
      <c r="AZ92" s="802"/>
      <c r="BA92" s="802"/>
      <c r="BB92" s="802"/>
    </row>
    <row r="93" spans="1:54" ht="23.4" customHeight="1" x14ac:dyDescent="0.3">
      <c r="A93" s="803" t="str">
        <f>ПОДПИСИ!C19</f>
        <v xml:space="preserve"> </v>
      </c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4"/>
      <c r="BA93" s="804"/>
      <c r="BB93" s="804"/>
    </row>
    <row r="94" spans="1:54" ht="9" customHeight="1" x14ac:dyDescent="0.3">
      <c r="A94" s="801" t="s">
        <v>804</v>
      </c>
      <c r="B94" s="801"/>
      <c r="C94" s="801"/>
      <c r="D94" s="801"/>
      <c r="E94" s="801"/>
      <c r="F94" s="801"/>
      <c r="G94" s="801"/>
      <c r="H94" s="801"/>
      <c r="I94" s="801"/>
      <c r="J94" s="801"/>
      <c r="K94" s="801"/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1" t="s">
        <v>49</v>
      </c>
      <c r="BA94" s="801"/>
      <c r="BB94" s="801"/>
    </row>
    <row r="95" spans="1:54" ht="25.5" customHeight="1" x14ac:dyDescent="0.25">
      <c r="A95" s="802" t="s">
        <v>841</v>
      </c>
      <c r="B95" s="802"/>
      <c r="C95" s="802"/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  <c r="X95" s="802"/>
      <c r="Y95" s="802"/>
      <c r="Z95" s="802"/>
      <c r="AA95" s="802"/>
      <c r="AB95" s="802"/>
      <c r="AC95" s="802"/>
      <c r="AD95" s="802"/>
      <c r="AE95" s="802"/>
      <c r="AF95" s="802"/>
      <c r="AG95" s="802"/>
      <c r="AH95" s="802"/>
      <c r="AI95" s="802"/>
      <c r="AJ95" s="802"/>
      <c r="AK95" s="802"/>
      <c r="AL95" s="802"/>
      <c r="AM95" s="802"/>
      <c r="AN95" s="802"/>
      <c r="AO95" s="802"/>
      <c r="AP95" s="802"/>
      <c r="AQ95" s="802"/>
      <c r="AR95" s="802"/>
      <c r="AS95" s="802"/>
      <c r="AT95" s="802"/>
      <c r="AU95" s="802"/>
      <c r="AV95" s="802"/>
      <c r="AW95" s="802"/>
      <c r="AX95" s="802"/>
      <c r="AY95" s="802"/>
      <c r="AZ95" s="802"/>
      <c r="BA95" s="802"/>
      <c r="BB95" s="802"/>
    </row>
    <row r="96" spans="1:54" ht="23.4" customHeight="1" x14ac:dyDescent="0.3">
      <c r="A96" s="803" t="str">
        <f>ПОДПИСИ!D12</f>
        <v>Курбатов А.В.</v>
      </c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4"/>
      <c r="BA96" s="804"/>
      <c r="BB96" s="804"/>
    </row>
    <row r="97" spans="1:54" ht="9" customHeight="1" x14ac:dyDescent="0.3">
      <c r="A97" s="801" t="s">
        <v>804</v>
      </c>
      <c r="B97" s="801"/>
      <c r="C97" s="801"/>
      <c r="D97" s="801"/>
      <c r="E97" s="801"/>
      <c r="F97" s="801"/>
      <c r="G97" s="801"/>
      <c r="H97" s="801"/>
      <c r="I97" s="801"/>
      <c r="J97" s="801"/>
      <c r="K97" s="801"/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1" t="s">
        <v>49</v>
      </c>
      <c r="BA97" s="801"/>
      <c r="BB97" s="801"/>
    </row>
    <row r="98" spans="1:54" hidden="1" x14ac:dyDescent="0.25">
      <c r="A98" s="802" t="s">
        <v>538</v>
      </c>
      <c r="B98" s="802"/>
      <c r="C98" s="802"/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  <c r="X98" s="802"/>
      <c r="Y98" s="802"/>
      <c r="Z98" s="802"/>
      <c r="AA98" s="802"/>
      <c r="AB98" s="802"/>
      <c r="AC98" s="802"/>
      <c r="AD98" s="802"/>
      <c r="AE98" s="802"/>
      <c r="AF98" s="802"/>
      <c r="AG98" s="802"/>
      <c r="AH98" s="802"/>
      <c r="AI98" s="802"/>
      <c r="AJ98" s="802"/>
      <c r="AK98" s="802"/>
      <c r="AL98" s="802"/>
      <c r="AM98" s="802"/>
      <c r="AN98" s="802"/>
      <c r="AO98" s="802"/>
      <c r="AP98" s="802"/>
      <c r="AQ98" s="802"/>
      <c r="AR98" s="802"/>
      <c r="AS98" s="802"/>
      <c r="AT98" s="802"/>
      <c r="AU98" s="802"/>
      <c r="AV98" s="802"/>
      <c r="AW98" s="802"/>
      <c r="AX98" s="802"/>
      <c r="AY98" s="802"/>
      <c r="AZ98" s="802"/>
      <c r="BA98" s="802"/>
      <c r="BB98" s="802"/>
    </row>
    <row r="99" spans="1:54" ht="23.4" hidden="1" customHeight="1" x14ac:dyDescent="0.3">
      <c r="A99" s="803" t="str">
        <f>ПОДПИСИ!D10</f>
        <v>Величко А.А.</v>
      </c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804"/>
      <c r="BA99" s="804"/>
      <c r="BB99" s="804"/>
    </row>
    <row r="100" spans="1:54" ht="9" hidden="1" customHeight="1" x14ac:dyDescent="0.3">
      <c r="A100" s="801" t="s">
        <v>804</v>
      </c>
      <c r="B100" s="801"/>
      <c r="C100" s="801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801" t="s">
        <v>49</v>
      </c>
      <c r="BA100" s="801"/>
      <c r="BB100" s="80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topLeftCell="A82" zoomScaleNormal="95" zoomScaleSheetLayoutView="100" workbookViewId="0">
      <selection activeCell="BR9" sqref="BR9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26</v>
      </c>
    </row>
    <row r="3" spans="1:63" ht="46.5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1-КЗ_КТП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15</v>
      </c>
      <c r="AU23" s="830"/>
      <c r="AV23" s="830"/>
      <c r="AW23" s="292" t="s">
        <v>80</v>
      </c>
      <c r="AX23" s="830" t="str">
        <f ca="1">INDIRECT("'АКТЫ скрытых работ'!R"&amp;BE3&amp;"C8",0)</f>
        <v>июня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826" t="s">
        <v>828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</row>
    <row r="29" spans="1:54" x14ac:dyDescent="0.25">
      <c r="A29" s="806" t="str">
        <f>CONCATENATE(ПОДПИСИ!B10," ",ПОДПИСИ!F10," ",ПОДПИСИ!C10)</f>
        <v>Ведущий инженер отдела строительного контроля АО "ЛЭСР" Приказ №1080 от 04.10.2024 Величко А.А.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822" t="s">
        <v>1052</v>
      </c>
      <c r="B46" s="822"/>
      <c r="C46" s="822"/>
      <c r="D46" s="822"/>
      <c r="E46" s="822"/>
      <c r="F46" s="822"/>
      <c r="G46" s="822"/>
      <c r="H46" s="822"/>
      <c r="I46" s="822"/>
      <c r="J46" s="822"/>
      <c r="K46" s="822"/>
      <c r="L46" s="822"/>
      <c r="M46" s="822"/>
      <c r="N46" s="822"/>
      <c r="O46" s="822"/>
      <c r="P46" s="822"/>
      <c r="Q46" s="822"/>
      <c r="R46" s="822"/>
      <c r="S46" s="822"/>
      <c r="T46" s="822"/>
      <c r="U46" s="822"/>
      <c r="V46" s="822"/>
      <c r="W46" s="822"/>
      <c r="X46" s="822"/>
      <c r="Y46" s="822"/>
      <c r="Z46" s="822"/>
      <c r="AA46" s="822"/>
      <c r="AB46" s="822"/>
      <c r="AC46" s="822"/>
      <c r="AD46" s="822"/>
      <c r="AE46" s="822"/>
      <c r="AF46" s="822"/>
      <c r="AG46" s="822"/>
      <c r="AH46" s="822"/>
      <c r="AI46" s="822"/>
      <c r="AJ46" s="822"/>
      <c r="AK46" s="822"/>
      <c r="AL46" s="822"/>
      <c r="AM46" s="822"/>
      <c r="AN46" s="822"/>
      <c r="AO46" s="822"/>
      <c r="AP46" s="822"/>
      <c r="AQ46" s="822"/>
      <c r="AR46" s="822"/>
      <c r="AS46" s="822"/>
      <c r="AT46" s="822"/>
      <c r="AU46" s="822"/>
      <c r="AV46" s="822"/>
      <c r="AW46" s="822"/>
      <c r="AX46" s="822"/>
      <c r="AY46" s="822"/>
      <c r="AZ46" s="822"/>
      <c r="BA46" s="822"/>
      <c r="BB46" s="822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Разработка грунта траншеи для монтажа контура заземления КТП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Не применялись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15</v>
      </c>
      <c r="T66" s="812"/>
      <c r="U66" s="812"/>
      <c r="V66" s="503"/>
      <c r="W66" s="813" t="str">
        <f ca="1">INDIRECT("'АКТЫ скрытых работ'!R"&amp;BE3&amp;"C5",0)</f>
        <v>июня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15</v>
      </c>
      <c r="T67" s="814"/>
      <c r="U67" s="814"/>
      <c r="V67" s="503"/>
      <c r="W67" s="815" t="str">
        <f ca="1">INDIRECT("'АКТЫ скрытых работ'!R"&amp;BE3&amp;"C8",0)</f>
        <v>июня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Монтаж вертикальных электродов контура заземления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ht="23.4" customHeight="1" x14ac:dyDescent="0.3">
      <c r="A84" s="803" t="str">
        <f>ПОДПИСИ!D10</f>
        <v>Величко А.А.</v>
      </c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4"/>
      <c r="BA84" s="804"/>
      <c r="BB84" s="804"/>
    </row>
    <row r="85" spans="1:54" ht="9" customHeight="1" x14ac:dyDescent="0.3">
      <c r="A85" s="801" t="s">
        <v>804</v>
      </c>
      <c r="B85" s="801"/>
      <c r="C85" s="801"/>
      <c r="D85" s="801"/>
      <c r="E85" s="801"/>
      <c r="F85" s="801"/>
      <c r="G85" s="801"/>
      <c r="H85" s="801"/>
      <c r="I85" s="801"/>
      <c r="J85" s="801"/>
      <c r="K85" s="801"/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1" t="s">
        <v>49</v>
      </c>
      <c r="BA85" s="801"/>
      <c r="BB85" s="801"/>
    </row>
    <row r="86" spans="1:54" x14ac:dyDescent="0.25">
      <c r="A86" s="802" t="s">
        <v>788</v>
      </c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80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2"/>
      <c r="AY86" s="802"/>
      <c r="AZ86" s="802"/>
      <c r="BA86" s="802"/>
      <c r="BB86" s="802"/>
    </row>
    <row r="87" spans="1:54" ht="23.4" customHeight="1" x14ac:dyDescent="0.3">
      <c r="A87" s="803" t="str">
        <f>ПОДПИСИ!D15</f>
        <v>Шлёнский С.В.</v>
      </c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4"/>
      <c r="BA87" s="804"/>
      <c r="BB87" s="804"/>
    </row>
    <row r="88" spans="1:54" ht="9" customHeight="1" x14ac:dyDescent="0.3">
      <c r="A88" s="801" t="s">
        <v>804</v>
      </c>
      <c r="B88" s="801"/>
      <c r="C88" s="801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1" t="s">
        <v>49</v>
      </c>
      <c r="BA88" s="801"/>
      <c r="BB88" s="801"/>
    </row>
    <row r="89" spans="1:54" ht="27.75" customHeight="1" x14ac:dyDescent="0.25">
      <c r="A89" s="802" t="s">
        <v>816</v>
      </c>
      <c r="B89" s="802"/>
      <c r="C89" s="802"/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80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2"/>
      <c r="AY89" s="802"/>
      <c r="AZ89" s="802"/>
      <c r="BA89" s="802"/>
      <c r="BB89" s="802"/>
    </row>
    <row r="90" spans="1:54" ht="23.4" customHeight="1" x14ac:dyDescent="0.3">
      <c r="A90" s="803" t="str">
        <f>ПОДПИСИ!D17</f>
        <v>Шлёнский С.В.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4"/>
      <c r="BA90" s="804"/>
      <c r="BB90" s="804"/>
    </row>
    <row r="91" spans="1:54" ht="9" customHeight="1" x14ac:dyDescent="0.3">
      <c r="A91" s="801" t="s">
        <v>804</v>
      </c>
      <c r="B91" s="801"/>
      <c r="C91" s="801"/>
      <c r="D91" s="801"/>
      <c r="E91" s="801"/>
      <c r="F91" s="801"/>
      <c r="G91" s="801"/>
      <c r="H91" s="801"/>
      <c r="I91" s="801"/>
      <c r="J91" s="801"/>
      <c r="K91" s="801"/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1" t="s">
        <v>49</v>
      </c>
      <c r="BA91" s="801"/>
      <c r="BB91" s="801"/>
    </row>
    <row r="92" spans="1:54" ht="37.5" customHeight="1" x14ac:dyDescent="0.25">
      <c r="A92" s="802" t="s">
        <v>806</v>
      </c>
      <c r="B92" s="802"/>
      <c r="C92" s="802"/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80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2"/>
      <c r="AY92" s="802"/>
      <c r="AZ92" s="802"/>
      <c r="BA92" s="802"/>
      <c r="BB92" s="802"/>
    </row>
    <row r="93" spans="1:54" ht="23.4" customHeight="1" x14ac:dyDescent="0.3">
      <c r="A93" s="803" t="str">
        <f>ПОДПИСИ!C19</f>
        <v xml:space="preserve"> </v>
      </c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4"/>
      <c r="BA93" s="804"/>
      <c r="BB93" s="804"/>
    </row>
    <row r="94" spans="1:54" ht="9" customHeight="1" x14ac:dyDescent="0.3">
      <c r="A94" s="801" t="s">
        <v>804</v>
      </c>
      <c r="B94" s="801"/>
      <c r="C94" s="801"/>
      <c r="D94" s="801"/>
      <c r="E94" s="801"/>
      <c r="F94" s="801"/>
      <c r="G94" s="801"/>
      <c r="H94" s="801"/>
      <c r="I94" s="801"/>
      <c r="J94" s="801"/>
      <c r="K94" s="801"/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1" t="s">
        <v>49</v>
      </c>
      <c r="BA94" s="801"/>
      <c r="BB94" s="801"/>
    </row>
    <row r="95" spans="1:54" ht="25.5" customHeight="1" x14ac:dyDescent="0.25">
      <c r="A95" s="802" t="s">
        <v>841</v>
      </c>
      <c r="B95" s="802"/>
      <c r="C95" s="802"/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  <c r="X95" s="802"/>
      <c r="Y95" s="802"/>
      <c r="Z95" s="802"/>
      <c r="AA95" s="802"/>
      <c r="AB95" s="802"/>
      <c r="AC95" s="802"/>
      <c r="AD95" s="802"/>
      <c r="AE95" s="802"/>
      <c r="AF95" s="802"/>
      <c r="AG95" s="802"/>
      <c r="AH95" s="802"/>
      <c r="AI95" s="802"/>
      <c r="AJ95" s="802"/>
      <c r="AK95" s="802"/>
      <c r="AL95" s="802"/>
      <c r="AM95" s="802"/>
      <c r="AN95" s="802"/>
      <c r="AO95" s="802"/>
      <c r="AP95" s="802"/>
      <c r="AQ95" s="802"/>
      <c r="AR95" s="802"/>
      <c r="AS95" s="802"/>
      <c r="AT95" s="802"/>
      <c r="AU95" s="802"/>
      <c r="AV95" s="802"/>
      <c r="AW95" s="802"/>
      <c r="AX95" s="802"/>
      <c r="AY95" s="802"/>
      <c r="AZ95" s="802"/>
      <c r="BA95" s="802"/>
      <c r="BB95" s="802"/>
    </row>
    <row r="96" spans="1:54" ht="23.4" customHeight="1" x14ac:dyDescent="0.3">
      <c r="A96" s="803" t="str">
        <f>ПОДПИСИ!D12</f>
        <v>Курбатов А.В.</v>
      </c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4"/>
      <c r="BA96" s="804"/>
      <c r="BB96" s="804"/>
    </row>
    <row r="97" spans="1:54" ht="9" customHeight="1" x14ac:dyDescent="0.3">
      <c r="A97" s="801" t="s">
        <v>804</v>
      </c>
      <c r="B97" s="801"/>
      <c r="C97" s="801"/>
      <c r="D97" s="801"/>
      <c r="E97" s="801"/>
      <c r="F97" s="801"/>
      <c r="G97" s="801"/>
      <c r="H97" s="801"/>
      <c r="I97" s="801"/>
      <c r="J97" s="801"/>
      <c r="K97" s="801"/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1" t="s">
        <v>49</v>
      </c>
      <c r="BA97" s="801"/>
      <c r="BB97" s="801"/>
    </row>
    <row r="98" spans="1:54" hidden="1" x14ac:dyDescent="0.25">
      <c r="A98" s="802" t="s">
        <v>538</v>
      </c>
      <c r="B98" s="802"/>
      <c r="C98" s="802"/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  <c r="X98" s="802"/>
      <c r="Y98" s="802"/>
      <c r="Z98" s="802"/>
      <c r="AA98" s="802"/>
      <c r="AB98" s="802"/>
      <c r="AC98" s="802"/>
      <c r="AD98" s="802"/>
      <c r="AE98" s="802"/>
      <c r="AF98" s="802"/>
      <c r="AG98" s="802"/>
      <c r="AH98" s="802"/>
      <c r="AI98" s="802"/>
      <c r="AJ98" s="802"/>
      <c r="AK98" s="802"/>
      <c r="AL98" s="802"/>
      <c r="AM98" s="802"/>
      <c r="AN98" s="802"/>
      <c r="AO98" s="802"/>
      <c r="AP98" s="802"/>
      <c r="AQ98" s="802"/>
      <c r="AR98" s="802"/>
      <c r="AS98" s="802"/>
      <c r="AT98" s="802"/>
      <c r="AU98" s="802"/>
      <c r="AV98" s="802"/>
      <c r="AW98" s="802"/>
      <c r="AX98" s="802"/>
      <c r="AY98" s="802"/>
      <c r="AZ98" s="802"/>
      <c r="BA98" s="802"/>
      <c r="BB98" s="802"/>
    </row>
    <row r="99" spans="1:54" ht="23.4" hidden="1" customHeight="1" x14ac:dyDescent="0.3">
      <c r="A99" s="803" t="str">
        <f>ПОДПИСИ!D10</f>
        <v>Величко А.А.</v>
      </c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804"/>
      <c r="BA99" s="804"/>
      <c r="BB99" s="804"/>
    </row>
    <row r="100" spans="1:54" ht="9" hidden="1" customHeight="1" x14ac:dyDescent="0.3">
      <c r="A100" s="801" t="s">
        <v>804</v>
      </c>
      <c r="B100" s="801"/>
      <c r="C100" s="801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801" t="s">
        <v>49</v>
      </c>
      <c r="BA100" s="801"/>
      <c r="BB100" s="80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49" zoomScaleNormal="95" zoomScaleSheetLayoutView="100" workbookViewId="0">
      <selection activeCell="BR9" sqref="BR9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27</v>
      </c>
    </row>
    <row r="3" spans="1:63" ht="46.5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2-КЗ_КТП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15</v>
      </c>
      <c r="AU23" s="830"/>
      <c r="AV23" s="830"/>
      <c r="AW23" s="292" t="s">
        <v>80</v>
      </c>
      <c r="AX23" s="830" t="str">
        <f ca="1">INDIRECT("'АКТЫ скрытых работ'!R"&amp;BE3&amp;"C8",0)</f>
        <v>июня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826" t="s">
        <v>828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</row>
    <row r="29" spans="1:54" x14ac:dyDescent="0.25">
      <c r="A29" s="806" t="str">
        <f>CONCATENATE(ПОДПИСИ!B10," ",ПОДПИСИ!F10," ",ПОДПИСИ!C10)</f>
        <v>Ведущий инженер отдела строительного контроля АО "ЛЭСР" Приказ №1080 от 04.10.2024 Величко А.А.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822" t="s">
        <v>1052</v>
      </c>
      <c r="B46" s="822"/>
      <c r="C46" s="822"/>
      <c r="D46" s="822"/>
      <c r="E46" s="822"/>
      <c r="F46" s="822"/>
      <c r="G46" s="822"/>
      <c r="H46" s="822"/>
      <c r="I46" s="822"/>
      <c r="J46" s="822"/>
      <c r="K46" s="822"/>
      <c r="L46" s="822"/>
      <c r="M46" s="822"/>
      <c r="N46" s="822"/>
      <c r="O46" s="822"/>
      <c r="P46" s="822"/>
      <c r="Q46" s="822"/>
      <c r="R46" s="822"/>
      <c r="S46" s="822"/>
      <c r="T46" s="822"/>
      <c r="U46" s="822"/>
      <c r="V46" s="822"/>
      <c r="W46" s="822"/>
      <c r="X46" s="822"/>
      <c r="Y46" s="822"/>
      <c r="Z46" s="822"/>
      <c r="AA46" s="822"/>
      <c r="AB46" s="822"/>
      <c r="AC46" s="822"/>
      <c r="AD46" s="822"/>
      <c r="AE46" s="822"/>
      <c r="AF46" s="822"/>
      <c r="AG46" s="822"/>
      <c r="AH46" s="822"/>
      <c r="AI46" s="822"/>
      <c r="AJ46" s="822"/>
      <c r="AK46" s="822"/>
      <c r="AL46" s="822"/>
      <c r="AM46" s="822"/>
      <c r="AN46" s="822"/>
      <c r="AO46" s="822"/>
      <c r="AP46" s="822"/>
      <c r="AQ46" s="822"/>
      <c r="AR46" s="822"/>
      <c r="AS46" s="822"/>
      <c r="AT46" s="822"/>
      <c r="AU46" s="822"/>
      <c r="AV46" s="822"/>
      <c r="AW46" s="822"/>
      <c r="AX46" s="822"/>
      <c r="AY46" s="822"/>
      <c r="AZ46" s="822"/>
      <c r="BA46" s="822"/>
      <c r="BB46" s="822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Монтаж вертикальных электродов контура заземления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Уголок стальной г/к 63х63х6мм. Сертификат качества №23751 от 26.04.2020г.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№2.2 Монтаж вертикальных электродов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15</v>
      </c>
      <c r="T66" s="812"/>
      <c r="U66" s="812"/>
      <c r="V66" s="503"/>
      <c r="W66" s="813" t="str">
        <f ca="1">INDIRECT("'АКТЫ скрытых работ'!R"&amp;BE3&amp;"C5",0)</f>
        <v>июня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15</v>
      </c>
      <c r="T67" s="814"/>
      <c r="U67" s="814"/>
      <c r="V67" s="503"/>
      <c r="W67" s="815" t="str">
        <f ca="1">INDIRECT("'АКТЫ скрытых работ'!R"&amp;BE3&amp;"C8",0)</f>
        <v>июня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Монтаж горизонтального заземлителя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Сертификат качества №23751 от 26.04.2020г.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№2.2 Монтаж вертикальных электродов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ht="23.4" customHeight="1" x14ac:dyDescent="0.3">
      <c r="A84" s="803" t="str">
        <f>ПОДПИСИ!D10</f>
        <v>Величко А.А.</v>
      </c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4"/>
      <c r="BA84" s="804"/>
      <c r="BB84" s="804"/>
    </row>
    <row r="85" spans="1:54" ht="9" customHeight="1" x14ac:dyDescent="0.3">
      <c r="A85" s="801" t="s">
        <v>804</v>
      </c>
      <c r="B85" s="801"/>
      <c r="C85" s="801"/>
      <c r="D85" s="801"/>
      <c r="E85" s="801"/>
      <c r="F85" s="801"/>
      <c r="G85" s="801"/>
      <c r="H85" s="801"/>
      <c r="I85" s="801"/>
      <c r="J85" s="801"/>
      <c r="K85" s="801"/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1" t="s">
        <v>49</v>
      </c>
      <c r="BA85" s="801"/>
      <c r="BB85" s="801"/>
    </row>
    <row r="86" spans="1:54" x14ac:dyDescent="0.25">
      <c r="A86" s="802" t="s">
        <v>788</v>
      </c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80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2"/>
      <c r="AY86" s="802"/>
      <c r="AZ86" s="802"/>
      <c r="BA86" s="802"/>
      <c r="BB86" s="802"/>
    </row>
    <row r="87" spans="1:54" ht="23.4" customHeight="1" x14ac:dyDescent="0.3">
      <c r="A87" s="803" t="str">
        <f>ПОДПИСИ!D15</f>
        <v>Шлёнский С.В.</v>
      </c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4"/>
      <c r="BA87" s="804"/>
      <c r="BB87" s="804"/>
    </row>
    <row r="88" spans="1:54" ht="9" customHeight="1" x14ac:dyDescent="0.3">
      <c r="A88" s="801" t="s">
        <v>804</v>
      </c>
      <c r="B88" s="801"/>
      <c r="C88" s="801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1" t="s">
        <v>49</v>
      </c>
      <c r="BA88" s="801"/>
      <c r="BB88" s="801"/>
    </row>
    <row r="89" spans="1:54" ht="27.75" customHeight="1" x14ac:dyDescent="0.25">
      <c r="A89" s="802" t="s">
        <v>816</v>
      </c>
      <c r="B89" s="802"/>
      <c r="C89" s="802"/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80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2"/>
      <c r="AY89" s="802"/>
      <c r="AZ89" s="802"/>
      <c r="BA89" s="802"/>
      <c r="BB89" s="802"/>
    </row>
    <row r="90" spans="1:54" ht="23.4" customHeight="1" x14ac:dyDescent="0.3">
      <c r="A90" s="803" t="str">
        <f>ПОДПИСИ!D17</f>
        <v>Шлёнский С.В.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4"/>
      <c r="BA90" s="804"/>
      <c r="BB90" s="804"/>
    </row>
    <row r="91" spans="1:54" ht="9" customHeight="1" x14ac:dyDescent="0.3">
      <c r="A91" s="801" t="s">
        <v>804</v>
      </c>
      <c r="B91" s="801"/>
      <c r="C91" s="801"/>
      <c r="D91" s="801"/>
      <c r="E91" s="801"/>
      <c r="F91" s="801"/>
      <c r="G91" s="801"/>
      <c r="H91" s="801"/>
      <c r="I91" s="801"/>
      <c r="J91" s="801"/>
      <c r="K91" s="801"/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1" t="s">
        <v>49</v>
      </c>
      <c r="BA91" s="801"/>
      <c r="BB91" s="801"/>
    </row>
    <row r="92" spans="1:54" ht="37.5" customHeight="1" x14ac:dyDescent="0.25">
      <c r="A92" s="802" t="s">
        <v>806</v>
      </c>
      <c r="B92" s="802"/>
      <c r="C92" s="802"/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80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2"/>
      <c r="AY92" s="802"/>
      <c r="AZ92" s="802"/>
      <c r="BA92" s="802"/>
      <c r="BB92" s="802"/>
    </row>
    <row r="93" spans="1:54" ht="23.4" customHeight="1" x14ac:dyDescent="0.3">
      <c r="A93" s="803" t="str">
        <f>ПОДПИСИ!C19</f>
        <v xml:space="preserve"> </v>
      </c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4"/>
      <c r="BA93" s="804"/>
      <c r="BB93" s="804"/>
    </row>
    <row r="94" spans="1:54" ht="9" customHeight="1" x14ac:dyDescent="0.3">
      <c r="A94" s="801" t="s">
        <v>804</v>
      </c>
      <c r="B94" s="801"/>
      <c r="C94" s="801"/>
      <c r="D94" s="801"/>
      <c r="E94" s="801"/>
      <c r="F94" s="801"/>
      <c r="G94" s="801"/>
      <c r="H94" s="801"/>
      <c r="I94" s="801"/>
      <c r="J94" s="801"/>
      <c r="K94" s="801"/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1" t="s">
        <v>49</v>
      </c>
      <c r="BA94" s="801"/>
      <c r="BB94" s="801"/>
    </row>
    <row r="95" spans="1:54" ht="25.5" customHeight="1" x14ac:dyDescent="0.25">
      <c r="A95" s="802" t="s">
        <v>841</v>
      </c>
      <c r="B95" s="802"/>
      <c r="C95" s="802"/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  <c r="X95" s="802"/>
      <c r="Y95" s="802"/>
      <c r="Z95" s="802"/>
      <c r="AA95" s="802"/>
      <c r="AB95" s="802"/>
      <c r="AC95" s="802"/>
      <c r="AD95" s="802"/>
      <c r="AE95" s="802"/>
      <c r="AF95" s="802"/>
      <c r="AG95" s="802"/>
      <c r="AH95" s="802"/>
      <c r="AI95" s="802"/>
      <c r="AJ95" s="802"/>
      <c r="AK95" s="802"/>
      <c r="AL95" s="802"/>
      <c r="AM95" s="802"/>
      <c r="AN95" s="802"/>
      <c r="AO95" s="802"/>
      <c r="AP95" s="802"/>
      <c r="AQ95" s="802"/>
      <c r="AR95" s="802"/>
      <c r="AS95" s="802"/>
      <c r="AT95" s="802"/>
      <c r="AU95" s="802"/>
      <c r="AV95" s="802"/>
      <c r="AW95" s="802"/>
      <c r="AX95" s="802"/>
      <c r="AY95" s="802"/>
      <c r="AZ95" s="802"/>
      <c r="BA95" s="802"/>
      <c r="BB95" s="802"/>
    </row>
    <row r="96" spans="1:54" ht="23.4" customHeight="1" x14ac:dyDescent="0.3">
      <c r="A96" s="803" t="str">
        <f>ПОДПИСИ!D12</f>
        <v>Курбатов А.В.</v>
      </c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4"/>
      <c r="BA96" s="804"/>
      <c r="BB96" s="804"/>
    </row>
    <row r="97" spans="1:54" ht="9" customHeight="1" x14ac:dyDescent="0.3">
      <c r="A97" s="801" t="s">
        <v>804</v>
      </c>
      <c r="B97" s="801"/>
      <c r="C97" s="801"/>
      <c r="D97" s="801"/>
      <c r="E97" s="801"/>
      <c r="F97" s="801"/>
      <c r="G97" s="801"/>
      <c r="H97" s="801"/>
      <c r="I97" s="801"/>
      <c r="J97" s="801"/>
      <c r="K97" s="801"/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1" t="s">
        <v>49</v>
      </c>
      <c r="BA97" s="801"/>
      <c r="BB97" s="801"/>
    </row>
    <row r="98" spans="1:54" hidden="1" x14ac:dyDescent="0.25">
      <c r="A98" s="802" t="s">
        <v>538</v>
      </c>
      <c r="B98" s="802"/>
      <c r="C98" s="802"/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  <c r="X98" s="802"/>
      <c r="Y98" s="802"/>
      <c r="Z98" s="802"/>
      <c r="AA98" s="802"/>
      <c r="AB98" s="802"/>
      <c r="AC98" s="802"/>
      <c r="AD98" s="802"/>
      <c r="AE98" s="802"/>
      <c r="AF98" s="802"/>
      <c r="AG98" s="802"/>
      <c r="AH98" s="802"/>
      <c r="AI98" s="802"/>
      <c r="AJ98" s="802"/>
      <c r="AK98" s="802"/>
      <c r="AL98" s="802"/>
      <c r="AM98" s="802"/>
      <c r="AN98" s="802"/>
      <c r="AO98" s="802"/>
      <c r="AP98" s="802"/>
      <c r="AQ98" s="802"/>
      <c r="AR98" s="802"/>
      <c r="AS98" s="802"/>
      <c r="AT98" s="802"/>
      <c r="AU98" s="802"/>
      <c r="AV98" s="802"/>
      <c r="AW98" s="802"/>
      <c r="AX98" s="802"/>
      <c r="AY98" s="802"/>
      <c r="AZ98" s="802"/>
      <c r="BA98" s="802"/>
      <c r="BB98" s="802"/>
    </row>
    <row r="99" spans="1:54" ht="23.4" hidden="1" customHeight="1" x14ac:dyDescent="0.3">
      <c r="A99" s="803" t="str">
        <f>ПОДПИСИ!D10</f>
        <v>Величко А.А.</v>
      </c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804"/>
      <c r="BA99" s="804"/>
      <c r="BB99" s="804"/>
    </row>
    <row r="100" spans="1:54" ht="9" hidden="1" customHeight="1" x14ac:dyDescent="0.3">
      <c r="A100" s="801" t="s">
        <v>804</v>
      </c>
      <c r="B100" s="801"/>
      <c r="C100" s="801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801" t="s">
        <v>49</v>
      </c>
      <c r="BA100" s="801"/>
      <c r="BB100" s="80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46" zoomScaleNormal="95" zoomScaleSheetLayoutView="100" workbookViewId="0">
      <selection activeCell="BR9" sqref="BR9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28</v>
      </c>
    </row>
    <row r="3" spans="1:63" ht="46.5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3-КЗ_КТП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15</v>
      </c>
      <c r="AU23" s="830"/>
      <c r="AV23" s="830"/>
      <c r="AW23" s="292" t="s">
        <v>80</v>
      </c>
      <c r="AX23" s="830" t="str">
        <f ca="1">INDIRECT("'АКТЫ скрытых работ'!R"&amp;BE3&amp;"C8",0)</f>
        <v>июня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826" t="s">
        <v>828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</row>
    <row r="29" spans="1:54" x14ac:dyDescent="0.25">
      <c r="A29" s="806" t="str">
        <f>CONCATENATE(ПОДПИСИ!B10," ",ПОДПИСИ!F10," ",ПОДПИСИ!C10)</f>
        <v>Ведущий инженер отдела строительного контроля АО "ЛЭСР" Приказ №1080 от 04.10.2024 Величко А.А.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822" t="s">
        <v>1052</v>
      </c>
      <c r="B46" s="822"/>
      <c r="C46" s="822"/>
      <c r="D46" s="822"/>
      <c r="E46" s="822"/>
      <c r="F46" s="822"/>
      <c r="G46" s="822"/>
      <c r="H46" s="822"/>
      <c r="I46" s="822"/>
      <c r="J46" s="822"/>
      <c r="K46" s="822"/>
      <c r="L46" s="822"/>
      <c r="M46" s="822"/>
      <c r="N46" s="822"/>
      <c r="O46" s="822"/>
      <c r="P46" s="822"/>
      <c r="Q46" s="822"/>
      <c r="R46" s="822"/>
      <c r="S46" s="822"/>
      <c r="T46" s="822"/>
      <c r="U46" s="822"/>
      <c r="V46" s="822"/>
      <c r="W46" s="822"/>
      <c r="X46" s="822"/>
      <c r="Y46" s="822"/>
      <c r="Z46" s="822"/>
      <c r="AA46" s="822"/>
      <c r="AB46" s="822"/>
      <c r="AC46" s="822"/>
      <c r="AD46" s="822"/>
      <c r="AE46" s="822"/>
      <c r="AF46" s="822"/>
      <c r="AG46" s="822"/>
      <c r="AH46" s="822"/>
      <c r="AI46" s="822"/>
      <c r="AJ46" s="822"/>
      <c r="AK46" s="822"/>
      <c r="AL46" s="822"/>
      <c r="AM46" s="822"/>
      <c r="AN46" s="822"/>
      <c r="AO46" s="822"/>
      <c r="AP46" s="822"/>
      <c r="AQ46" s="822"/>
      <c r="AR46" s="822"/>
      <c r="AS46" s="822"/>
      <c r="AT46" s="822"/>
      <c r="AU46" s="822"/>
      <c r="AV46" s="822"/>
      <c r="AW46" s="822"/>
      <c r="AX46" s="822"/>
      <c r="AY46" s="822"/>
      <c r="AZ46" s="822"/>
      <c r="BA46" s="822"/>
      <c r="BB46" s="822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Монтаж горизонтального заземлителя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Полоса г/к 50х5. Паспорт №124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№2.3 Монтаж горизонтального заземлителя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15</v>
      </c>
      <c r="T66" s="812"/>
      <c r="U66" s="812"/>
      <c r="V66" s="503"/>
      <c r="W66" s="813" t="str">
        <f ca="1">INDIRECT("'АКТЫ скрытых работ'!R"&amp;BE3&amp;"C5",0)</f>
        <v>июня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15</v>
      </c>
      <c r="T67" s="814"/>
      <c r="U67" s="814"/>
      <c r="V67" s="503"/>
      <c r="W67" s="815" t="str">
        <f ca="1">INDIRECT("'АКТЫ скрытых работ'!R"&amp;BE3&amp;"C8",0)</f>
        <v>июня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Обратная засыпка траншеи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Паспорт №124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№2.3 Монтаж горизонтального заземлителя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ht="23.4" customHeight="1" x14ac:dyDescent="0.3">
      <c r="A84" s="803" t="str">
        <f>ПОДПИСИ!D10</f>
        <v>Величко А.А.</v>
      </c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4"/>
      <c r="BA84" s="804"/>
      <c r="BB84" s="804"/>
    </row>
    <row r="85" spans="1:54" ht="9" customHeight="1" x14ac:dyDescent="0.3">
      <c r="A85" s="801" t="s">
        <v>804</v>
      </c>
      <c r="B85" s="801"/>
      <c r="C85" s="801"/>
      <c r="D85" s="801"/>
      <c r="E85" s="801"/>
      <c r="F85" s="801"/>
      <c r="G85" s="801"/>
      <c r="H85" s="801"/>
      <c r="I85" s="801"/>
      <c r="J85" s="801"/>
      <c r="K85" s="801"/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1" t="s">
        <v>49</v>
      </c>
      <c r="BA85" s="801"/>
      <c r="BB85" s="801"/>
    </row>
    <row r="86" spans="1:54" x14ac:dyDescent="0.25">
      <c r="A86" s="802" t="s">
        <v>788</v>
      </c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80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2"/>
      <c r="AY86" s="802"/>
      <c r="AZ86" s="802"/>
      <c r="BA86" s="802"/>
      <c r="BB86" s="802"/>
    </row>
    <row r="87" spans="1:54" ht="23.4" customHeight="1" x14ac:dyDescent="0.3">
      <c r="A87" s="803" t="str">
        <f>ПОДПИСИ!D15</f>
        <v>Шлёнский С.В.</v>
      </c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4"/>
      <c r="BA87" s="804"/>
      <c r="BB87" s="804"/>
    </row>
    <row r="88" spans="1:54" ht="9" customHeight="1" x14ac:dyDescent="0.3">
      <c r="A88" s="801" t="s">
        <v>804</v>
      </c>
      <c r="B88" s="801"/>
      <c r="C88" s="801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1" t="s">
        <v>49</v>
      </c>
      <c r="BA88" s="801"/>
      <c r="BB88" s="801"/>
    </row>
    <row r="89" spans="1:54" ht="27.75" customHeight="1" x14ac:dyDescent="0.25">
      <c r="A89" s="802" t="s">
        <v>816</v>
      </c>
      <c r="B89" s="802"/>
      <c r="C89" s="802"/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80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2"/>
      <c r="AY89" s="802"/>
      <c r="AZ89" s="802"/>
      <c r="BA89" s="802"/>
      <c r="BB89" s="802"/>
    </row>
    <row r="90" spans="1:54" ht="23.4" customHeight="1" x14ac:dyDescent="0.3">
      <c r="A90" s="803" t="str">
        <f>ПОДПИСИ!D17</f>
        <v>Шлёнский С.В.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4"/>
      <c r="BA90" s="804"/>
      <c r="BB90" s="804"/>
    </row>
    <row r="91" spans="1:54" ht="9" customHeight="1" x14ac:dyDescent="0.3">
      <c r="A91" s="801" t="s">
        <v>804</v>
      </c>
      <c r="B91" s="801"/>
      <c r="C91" s="801"/>
      <c r="D91" s="801"/>
      <c r="E91" s="801"/>
      <c r="F91" s="801"/>
      <c r="G91" s="801"/>
      <c r="H91" s="801"/>
      <c r="I91" s="801"/>
      <c r="J91" s="801"/>
      <c r="K91" s="801"/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1" t="s">
        <v>49</v>
      </c>
      <c r="BA91" s="801"/>
      <c r="BB91" s="801"/>
    </row>
    <row r="92" spans="1:54" ht="37.5" customHeight="1" x14ac:dyDescent="0.25">
      <c r="A92" s="802" t="s">
        <v>806</v>
      </c>
      <c r="B92" s="802"/>
      <c r="C92" s="802"/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80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2"/>
      <c r="AY92" s="802"/>
      <c r="AZ92" s="802"/>
      <c r="BA92" s="802"/>
      <c r="BB92" s="802"/>
    </row>
    <row r="93" spans="1:54" ht="23.4" customHeight="1" x14ac:dyDescent="0.3">
      <c r="A93" s="803" t="str">
        <f>ПОДПИСИ!C19</f>
        <v xml:space="preserve"> </v>
      </c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4"/>
      <c r="BA93" s="804"/>
      <c r="BB93" s="804"/>
    </row>
    <row r="94" spans="1:54" ht="9" customHeight="1" x14ac:dyDescent="0.3">
      <c r="A94" s="801" t="s">
        <v>804</v>
      </c>
      <c r="B94" s="801"/>
      <c r="C94" s="801"/>
      <c r="D94" s="801"/>
      <c r="E94" s="801"/>
      <c r="F94" s="801"/>
      <c r="G94" s="801"/>
      <c r="H94" s="801"/>
      <c r="I94" s="801"/>
      <c r="J94" s="801"/>
      <c r="K94" s="801"/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1" t="s">
        <v>49</v>
      </c>
      <c r="BA94" s="801"/>
      <c r="BB94" s="801"/>
    </row>
    <row r="95" spans="1:54" ht="25.5" customHeight="1" x14ac:dyDescent="0.25">
      <c r="A95" s="802" t="s">
        <v>841</v>
      </c>
      <c r="B95" s="802"/>
      <c r="C95" s="802"/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  <c r="X95" s="802"/>
      <c r="Y95" s="802"/>
      <c r="Z95" s="802"/>
      <c r="AA95" s="802"/>
      <c r="AB95" s="802"/>
      <c r="AC95" s="802"/>
      <c r="AD95" s="802"/>
      <c r="AE95" s="802"/>
      <c r="AF95" s="802"/>
      <c r="AG95" s="802"/>
      <c r="AH95" s="802"/>
      <c r="AI95" s="802"/>
      <c r="AJ95" s="802"/>
      <c r="AK95" s="802"/>
      <c r="AL95" s="802"/>
      <c r="AM95" s="802"/>
      <c r="AN95" s="802"/>
      <c r="AO95" s="802"/>
      <c r="AP95" s="802"/>
      <c r="AQ95" s="802"/>
      <c r="AR95" s="802"/>
      <c r="AS95" s="802"/>
      <c r="AT95" s="802"/>
      <c r="AU95" s="802"/>
      <c r="AV95" s="802"/>
      <c r="AW95" s="802"/>
      <c r="AX95" s="802"/>
      <c r="AY95" s="802"/>
      <c r="AZ95" s="802"/>
      <c r="BA95" s="802"/>
      <c r="BB95" s="802"/>
    </row>
    <row r="96" spans="1:54" ht="23.4" customHeight="1" x14ac:dyDescent="0.3">
      <c r="A96" s="803" t="str">
        <f>ПОДПИСИ!D12</f>
        <v>Курбатов А.В.</v>
      </c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4"/>
      <c r="BA96" s="804"/>
      <c r="BB96" s="804"/>
    </row>
    <row r="97" spans="1:54" ht="9" customHeight="1" x14ac:dyDescent="0.3">
      <c r="A97" s="801" t="s">
        <v>804</v>
      </c>
      <c r="B97" s="801"/>
      <c r="C97" s="801"/>
      <c r="D97" s="801"/>
      <c r="E97" s="801"/>
      <c r="F97" s="801"/>
      <c r="G97" s="801"/>
      <c r="H97" s="801"/>
      <c r="I97" s="801"/>
      <c r="J97" s="801"/>
      <c r="K97" s="801"/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1" t="s">
        <v>49</v>
      </c>
      <c r="BA97" s="801"/>
      <c r="BB97" s="801"/>
    </row>
    <row r="98" spans="1:54" hidden="1" x14ac:dyDescent="0.25">
      <c r="A98" s="802" t="s">
        <v>538</v>
      </c>
      <c r="B98" s="802"/>
      <c r="C98" s="802"/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  <c r="X98" s="802"/>
      <c r="Y98" s="802"/>
      <c r="Z98" s="802"/>
      <c r="AA98" s="802"/>
      <c r="AB98" s="802"/>
      <c r="AC98" s="802"/>
      <c r="AD98" s="802"/>
      <c r="AE98" s="802"/>
      <c r="AF98" s="802"/>
      <c r="AG98" s="802"/>
      <c r="AH98" s="802"/>
      <c r="AI98" s="802"/>
      <c r="AJ98" s="802"/>
      <c r="AK98" s="802"/>
      <c r="AL98" s="802"/>
      <c r="AM98" s="802"/>
      <c r="AN98" s="802"/>
      <c r="AO98" s="802"/>
      <c r="AP98" s="802"/>
      <c r="AQ98" s="802"/>
      <c r="AR98" s="802"/>
      <c r="AS98" s="802"/>
      <c r="AT98" s="802"/>
      <c r="AU98" s="802"/>
      <c r="AV98" s="802"/>
      <c r="AW98" s="802"/>
      <c r="AX98" s="802"/>
      <c r="AY98" s="802"/>
      <c r="AZ98" s="802"/>
      <c r="BA98" s="802"/>
      <c r="BB98" s="802"/>
    </row>
    <row r="99" spans="1:54" ht="23.4" hidden="1" customHeight="1" x14ac:dyDescent="0.3">
      <c r="A99" s="803" t="str">
        <f>ПОДПИСИ!D10</f>
        <v>Величко А.А.</v>
      </c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804"/>
      <c r="BA99" s="804"/>
      <c r="BB99" s="804"/>
    </row>
    <row r="100" spans="1:54" ht="9" hidden="1" customHeight="1" x14ac:dyDescent="0.3">
      <c r="A100" s="801" t="s">
        <v>804</v>
      </c>
      <c r="B100" s="801"/>
      <c r="C100" s="801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801" t="s">
        <v>49</v>
      </c>
      <c r="BA100" s="801"/>
      <c r="BB100" s="80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topLeftCell="A76" zoomScaleNormal="95" zoomScaleSheetLayoutView="100" workbookViewId="0">
      <selection activeCell="BR9" sqref="BR9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29</v>
      </c>
    </row>
    <row r="3" spans="1:63" ht="46.5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30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4-КЗ_КТП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16</v>
      </c>
      <c r="AU23" s="830"/>
      <c r="AV23" s="830"/>
      <c r="AW23" s="292" t="s">
        <v>80</v>
      </c>
      <c r="AX23" s="830" t="str">
        <f ca="1">INDIRECT("'АКТЫ скрытых работ'!R"&amp;BE3&amp;"C8",0)</f>
        <v>июня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826" t="s">
        <v>828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</row>
    <row r="29" spans="1:54" x14ac:dyDescent="0.25">
      <c r="A29" s="806" t="str">
        <f>CONCATENATE(ПОДПИСИ!B10," ",ПОДПИСИ!F10," ",ПОДПИСИ!C10)</f>
        <v>Ведущий инженер отдела строительного контроля АО "ЛЭСР" Приказ №1080 от 04.10.2024 Величко А.А.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822" t="s">
        <v>1052</v>
      </c>
      <c r="B46" s="822"/>
      <c r="C46" s="822"/>
      <c r="D46" s="822"/>
      <c r="E46" s="822"/>
      <c r="F46" s="822"/>
      <c r="G46" s="822"/>
      <c r="H46" s="822"/>
      <c r="I46" s="822"/>
      <c r="J46" s="822"/>
      <c r="K46" s="822"/>
      <c r="L46" s="822"/>
      <c r="M46" s="822"/>
      <c r="N46" s="822"/>
      <c r="O46" s="822"/>
      <c r="P46" s="822"/>
      <c r="Q46" s="822"/>
      <c r="R46" s="822"/>
      <c r="S46" s="822"/>
      <c r="T46" s="822"/>
      <c r="U46" s="822"/>
      <c r="V46" s="822"/>
      <c r="W46" s="822"/>
      <c r="X46" s="822"/>
      <c r="Y46" s="822"/>
      <c r="Z46" s="822"/>
      <c r="AA46" s="822"/>
      <c r="AB46" s="822"/>
      <c r="AC46" s="822"/>
      <c r="AD46" s="822"/>
      <c r="AE46" s="822"/>
      <c r="AF46" s="822"/>
      <c r="AG46" s="822"/>
      <c r="AH46" s="822"/>
      <c r="AI46" s="822"/>
      <c r="AJ46" s="822"/>
      <c r="AK46" s="822"/>
      <c r="AL46" s="822"/>
      <c r="AM46" s="822"/>
      <c r="AN46" s="822"/>
      <c r="AO46" s="822"/>
      <c r="AP46" s="822"/>
      <c r="AQ46" s="822"/>
      <c r="AR46" s="822"/>
      <c r="AS46" s="822"/>
      <c r="AT46" s="822"/>
      <c r="AU46" s="822"/>
      <c r="AV46" s="822"/>
      <c r="AW46" s="822"/>
      <c r="AX46" s="822"/>
      <c r="AY46" s="822"/>
      <c r="AZ46" s="822"/>
      <c r="BA46" s="822"/>
      <c r="BB46" s="822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Обратная засыпка траншеи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Вырытый грунт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№2.4 Обратная засыпка траншеи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16</v>
      </c>
      <c r="T66" s="812"/>
      <c r="U66" s="812"/>
      <c r="V66" s="503"/>
      <c r="W66" s="813" t="str">
        <f ca="1">INDIRECT("'АКТЫ скрытых работ'!R"&amp;BE3&amp;"C5",0)</f>
        <v>июня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16</v>
      </c>
      <c r="T67" s="814"/>
      <c r="U67" s="814"/>
      <c r="V67" s="503"/>
      <c r="W67" s="815" t="str">
        <f ca="1">INDIRECT("'АКТЫ скрытых работ'!R"&amp;BE3&amp;"C8",0)</f>
        <v>июня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 xml:space="preserve"> -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№2.4 Обратная засыпка траншеи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ht="23.4" customHeight="1" x14ac:dyDescent="0.3">
      <c r="A84" s="803" t="str">
        <f>ПОДПИСИ!D10</f>
        <v>Величко А.А.</v>
      </c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4"/>
      <c r="BA84" s="804"/>
      <c r="BB84" s="804"/>
    </row>
    <row r="85" spans="1:54" ht="9" customHeight="1" x14ac:dyDescent="0.3">
      <c r="A85" s="801" t="s">
        <v>804</v>
      </c>
      <c r="B85" s="801"/>
      <c r="C85" s="801"/>
      <c r="D85" s="801"/>
      <c r="E85" s="801"/>
      <c r="F85" s="801"/>
      <c r="G85" s="801"/>
      <c r="H85" s="801"/>
      <c r="I85" s="801"/>
      <c r="J85" s="801"/>
      <c r="K85" s="801"/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1" t="s">
        <v>49</v>
      </c>
      <c r="BA85" s="801"/>
      <c r="BB85" s="801"/>
    </row>
    <row r="86" spans="1:54" x14ac:dyDescent="0.25">
      <c r="A86" s="802" t="s">
        <v>788</v>
      </c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80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2"/>
      <c r="AY86" s="802"/>
      <c r="AZ86" s="802"/>
      <c r="BA86" s="802"/>
      <c r="BB86" s="802"/>
    </row>
    <row r="87" spans="1:54" ht="23.4" customHeight="1" x14ac:dyDescent="0.3">
      <c r="A87" s="803" t="str">
        <f>ПОДПИСИ!D15</f>
        <v>Шлёнский С.В.</v>
      </c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4"/>
      <c r="BA87" s="804"/>
      <c r="BB87" s="804"/>
    </row>
    <row r="88" spans="1:54" ht="9" customHeight="1" x14ac:dyDescent="0.3">
      <c r="A88" s="801" t="s">
        <v>804</v>
      </c>
      <c r="B88" s="801"/>
      <c r="C88" s="801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1" t="s">
        <v>49</v>
      </c>
      <c r="BA88" s="801"/>
      <c r="BB88" s="801"/>
    </row>
    <row r="89" spans="1:54" ht="27.75" customHeight="1" x14ac:dyDescent="0.25">
      <c r="A89" s="802" t="s">
        <v>816</v>
      </c>
      <c r="B89" s="802"/>
      <c r="C89" s="802"/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80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2"/>
      <c r="AY89" s="802"/>
      <c r="AZ89" s="802"/>
      <c r="BA89" s="802"/>
      <c r="BB89" s="802"/>
    </row>
    <row r="90" spans="1:54" ht="23.4" customHeight="1" x14ac:dyDescent="0.3">
      <c r="A90" s="803" t="str">
        <f>ПОДПИСИ!D17</f>
        <v>Шлёнский С.В.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4"/>
      <c r="BA90" s="804"/>
      <c r="BB90" s="804"/>
    </row>
    <row r="91" spans="1:54" ht="9" customHeight="1" x14ac:dyDescent="0.3">
      <c r="A91" s="801" t="s">
        <v>804</v>
      </c>
      <c r="B91" s="801"/>
      <c r="C91" s="801"/>
      <c r="D91" s="801"/>
      <c r="E91" s="801"/>
      <c r="F91" s="801"/>
      <c r="G91" s="801"/>
      <c r="H91" s="801"/>
      <c r="I91" s="801"/>
      <c r="J91" s="801"/>
      <c r="K91" s="801"/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1" t="s">
        <v>49</v>
      </c>
      <c r="BA91" s="801"/>
      <c r="BB91" s="801"/>
    </row>
    <row r="92" spans="1:54" ht="37.5" customHeight="1" x14ac:dyDescent="0.25">
      <c r="A92" s="802" t="s">
        <v>806</v>
      </c>
      <c r="B92" s="802"/>
      <c r="C92" s="802"/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80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2"/>
      <c r="AY92" s="802"/>
      <c r="AZ92" s="802"/>
      <c r="BA92" s="802"/>
      <c r="BB92" s="802"/>
    </row>
    <row r="93" spans="1:54" ht="23.4" customHeight="1" x14ac:dyDescent="0.3">
      <c r="A93" s="803" t="str">
        <f>ПОДПИСИ!C19</f>
        <v xml:space="preserve"> </v>
      </c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4"/>
      <c r="BA93" s="804"/>
      <c r="BB93" s="804"/>
    </row>
    <row r="94" spans="1:54" ht="9" customHeight="1" x14ac:dyDescent="0.3">
      <c r="A94" s="801" t="s">
        <v>804</v>
      </c>
      <c r="B94" s="801"/>
      <c r="C94" s="801"/>
      <c r="D94" s="801"/>
      <c r="E94" s="801"/>
      <c r="F94" s="801"/>
      <c r="G94" s="801"/>
      <c r="H94" s="801"/>
      <c r="I94" s="801"/>
      <c r="J94" s="801"/>
      <c r="K94" s="801"/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1" t="s">
        <v>49</v>
      </c>
      <c r="BA94" s="801"/>
      <c r="BB94" s="801"/>
    </row>
    <row r="95" spans="1:54" ht="25.5" customHeight="1" x14ac:dyDescent="0.25">
      <c r="A95" s="802" t="s">
        <v>841</v>
      </c>
      <c r="B95" s="802"/>
      <c r="C95" s="802"/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  <c r="X95" s="802"/>
      <c r="Y95" s="802"/>
      <c r="Z95" s="802"/>
      <c r="AA95" s="802"/>
      <c r="AB95" s="802"/>
      <c r="AC95" s="802"/>
      <c r="AD95" s="802"/>
      <c r="AE95" s="802"/>
      <c r="AF95" s="802"/>
      <c r="AG95" s="802"/>
      <c r="AH95" s="802"/>
      <c r="AI95" s="802"/>
      <c r="AJ95" s="802"/>
      <c r="AK95" s="802"/>
      <c r="AL95" s="802"/>
      <c r="AM95" s="802"/>
      <c r="AN95" s="802"/>
      <c r="AO95" s="802"/>
      <c r="AP95" s="802"/>
      <c r="AQ95" s="802"/>
      <c r="AR95" s="802"/>
      <c r="AS95" s="802"/>
      <c r="AT95" s="802"/>
      <c r="AU95" s="802"/>
      <c r="AV95" s="802"/>
      <c r="AW95" s="802"/>
      <c r="AX95" s="802"/>
      <c r="AY95" s="802"/>
      <c r="AZ95" s="802"/>
      <c r="BA95" s="802"/>
      <c r="BB95" s="802"/>
    </row>
    <row r="96" spans="1:54" ht="23.4" customHeight="1" x14ac:dyDescent="0.3">
      <c r="A96" s="803" t="str">
        <f>ПОДПИСИ!D12</f>
        <v>Курбатов А.В.</v>
      </c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4"/>
      <c r="BA96" s="804"/>
      <c r="BB96" s="804"/>
    </row>
    <row r="97" spans="1:54" ht="9" customHeight="1" x14ac:dyDescent="0.3">
      <c r="A97" s="801" t="s">
        <v>804</v>
      </c>
      <c r="B97" s="801"/>
      <c r="C97" s="801"/>
      <c r="D97" s="801"/>
      <c r="E97" s="801"/>
      <c r="F97" s="801"/>
      <c r="G97" s="801"/>
      <c r="H97" s="801"/>
      <c r="I97" s="801"/>
      <c r="J97" s="801"/>
      <c r="K97" s="801"/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1" t="s">
        <v>49</v>
      </c>
      <c r="BA97" s="801"/>
      <c r="BB97" s="801"/>
    </row>
    <row r="98" spans="1:54" hidden="1" x14ac:dyDescent="0.25">
      <c r="A98" s="802" t="s">
        <v>538</v>
      </c>
      <c r="B98" s="802"/>
      <c r="C98" s="802"/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  <c r="X98" s="802"/>
      <c r="Y98" s="802"/>
      <c r="Z98" s="802"/>
      <c r="AA98" s="802"/>
      <c r="AB98" s="802"/>
      <c r="AC98" s="802"/>
      <c r="AD98" s="802"/>
      <c r="AE98" s="802"/>
      <c r="AF98" s="802"/>
      <c r="AG98" s="802"/>
      <c r="AH98" s="802"/>
      <c r="AI98" s="802"/>
      <c r="AJ98" s="802"/>
      <c r="AK98" s="802"/>
      <c r="AL98" s="802"/>
      <c r="AM98" s="802"/>
      <c r="AN98" s="802"/>
      <c r="AO98" s="802"/>
      <c r="AP98" s="802"/>
      <c r="AQ98" s="802"/>
      <c r="AR98" s="802"/>
      <c r="AS98" s="802"/>
      <c r="AT98" s="802"/>
      <c r="AU98" s="802"/>
      <c r="AV98" s="802"/>
      <c r="AW98" s="802"/>
      <c r="AX98" s="802"/>
      <c r="AY98" s="802"/>
      <c r="AZ98" s="802"/>
      <c r="BA98" s="802"/>
      <c r="BB98" s="802"/>
    </row>
    <row r="99" spans="1:54" ht="23.4" hidden="1" customHeight="1" x14ac:dyDescent="0.3">
      <c r="A99" s="803" t="str">
        <f>ПОДПИСИ!D10</f>
        <v>Величко А.А.</v>
      </c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804"/>
      <c r="BA99" s="804"/>
      <c r="BB99" s="804"/>
    </row>
    <row r="100" spans="1:54" ht="9" hidden="1" customHeight="1" x14ac:dyDescent="0.3">
      <c r="A100" s="801" t="s">
        <v>804</v>
      </c>
      <c r="B100" s="801"/>
      <c r="C100" s="801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801" t="s">
        <v>49</v>
      </c>
      <c r="BA100" s="801"/>
      <c r="BB100" s="80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H23"/>
  <sheetViews>
    <sheetView view="pageBreakPreview" zoomScale="85" zoomScaleNormal="55" zoomScaleSheetLayoutView="85" workbookViewId="0">
      <selection activeCell="H18" sqref="H18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838" t="s">
        <v>965</v>
      </c>
      <c r="B2" s="838"/>
      <c r="C2" s="838"/>
      <c r="D2" s="838"/>
      <c r="E2" s="838"/>
      <c r="F2" s="838"/>
      <c r="G2" s="838"/>
      <c r="H2" s="838"/>
      <c r="I2" s="838"/>
    </row>
    <row r="3" spans="1:60" x14ac:dyDescent="0.3">
      <c r="A3" s="839"/>
      <c r="B3" s="839"/>
      <c r="C3" s="839"/>
      <c r="D3" s="839"/>
      <c r="E3" s="839"/>
      <c r="F3" s="839"/>
      <c r="G3" s="839"/>
      <c r="H3" s="839"/>
      <c r="I3" s="839"/>
    </row>
    <row r="4" spans="1:60" ht="59.25" customHeight="1" x14ac:dyDescent="0.3">
      <c r="A4" s="845" t="s">
        <v>1004</v>
      </c>
      <c r="B4" s="840"/>
      <c r="C4" s="840"/>
      <c r="D4" s="840"/>
      <c r="E4" s="840"/>
      <c r="F4" s="840"/>
      <c r="G4" s="840"/>
      <c r="H4" s="840"/>
      <c r="I4" s="840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84.6" customHeight="1" x14ac:dyDescent="0.3">
      <c r="A10" s="5"/>
      <c r="B10" s="6"/>
    </row>
    <row r="11" spans="1:60" ht="24.6" x14ac:dyDescent="0.3">
      <c r="A11" s="841" t="s">
        <v>71</v>
      </c>
      <c r="B11" s="841"/>
      <c r="C11" s="841"/>
      <c r="D11" s="841"/>
      <c r="E11" s="841"/>
      <c r="F11" s="841"/>
      <c r="G11" s="841"/>
      <c r="H11" s="841"/>
      <c r="I11" s="841"/>
    </row>
    <row r="12" spans="1:60" ht="18" x14ac:dyDescent="0.3">
      <c r="A12" s="840" t="s">
        <v>72</v>
      </c>
      <c r="B12" s="840"/>
      <c r="C12" s="840"/>
      <c r="D12" s="840"/>
      <c r="E12" s="840"/>
      <c r="F12" s="840"/>
      <c r="G12" s="840"/>
      <c r="H12" s="840"/>
      <c r="I12" s="840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84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14" s="842"/>
      <c r="C14" s="842"/>
      <c r="D14" s="842"/>
      <c r="E14" s="842"/>
      <c r="F14" s="842"/>
      <c r="G14" s="842"/>
      <c r="H14" s="842"/>
      <c r="I14" s="842"/>
    </row>
    <row r="15" spans="1:60" ht="2.25" customHeight="1" x14ac:dyDescent="0.3">
      <c r="A15" s="842"/>
      <c r="B15" s="842"/>
      <c r="C15" s="842"/>
      <c r="D15" s="842"/>
      <c r="E15" s="842"/>
      <c r="F15" s="842"/>
      <c r="G15" s="842"/>
      <c r="H15" s="842"/>
      <c r="I15" s="842"/>
    </row>
    <row r="16" spans="1:60" ht="2.25" customHeight="1" x14ac:dyDescent="0.3">
      <c r="A16" s="843"/>
      <c r="B16" s="843"/>
      <c r="C16" s="843"/>
      <c r="D16" s="843"/>
      <c r="E16" s="843"/>
      <c r="F16" s="843"/>
      <c r="G16" s="843"/>
      <c r="H16" s="843"/>
      <c r="I16" s="843"/>
    </row>
    <row r="17" spans="1:9" ht="60" customHeight="1" x14ac:dyDescent="0.3">
      <c r="A17" s="5"/>
      <c r="B17" s="6"/>
    </row>
    <row r="18" spans="1:9" ht="44.4" customHeight="1" x14ac:dyDescent="0.3">
      <c r="A18" s="844" t="str">
        <f>ФОРМА!B2</f>
        <v>ПАО "Россети Ленэнерго"</v>
      </c>
      <c r="B18" s="844"/>
      <c r="C18" s="844"/>
      <c r="D18" s="844"/>
    </row>
    <row r="19" spans="1:9" x14ac:dyDescent="0.3">
      <c r="A19" s="839" t="s">
        <v>73</v>
      </c>
      <c r="B19" s="839"/>
      <c r="C19" s="839"/>
      <c r="D19" s="839"/>
    </row>
    <row r="20" spans="1:9" ht="122.4" customHeight="1" x14ac:dyDescent="0.3">
      <c r="A20" s="5"/>
      <c r="B20" s="6"/>
    </row>
    <row r="21" spans="1:9" ht="18" x14ac:dyDescent="0.3">
      <c r="A21" s="840" t="str">
        <f>ФОРМА!G2</f>
        <v>Санкт-Петербург</v>
      </c>
      <c r="B21" s="840"/>
      <c r="C21" s="840"/>
      <c r="D21" s="840"/>
      <c r="E21" s="840"/>
      <c r="F21" s="840"/>
      <c r="G21" s="840"/>
      <c r="H21" s="840"/>
      <c r="I21" s="840"/>
    </row>
    <row r="22" spans="1:9" ht="18" x14ac:dyDescent="0.3">
      <c r="A22" s="840">
        <f>ФОРМА!G3</f>
        <v>2024</v>
      </c>
      <c r="B22" s="840"/>
      <c r="C22" s="840"/>
      <c r="D22" s="840"/>
      <c r="E22" s="840"/>
      <c r="F22" s="840"/>
      <c r="G22" s="840"/>
      <c r="H22" s="840"/>
      <c r="I22" s="840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Normal="85" zoomScaleSheetLayoutView="100" workbookViewId="0">
      <pane ySplit="2" topLeftCell="A6" activePane="bottomLeft" state="frozen"/>
      <selection activeCell="J77" sqref="J77:O77"/>
      <selection pane="bottomLeft" activeCell="L20" sqref="L20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678"/>
      <c r="B1" s="678"/>
      <c r="C1" s="678"/>
      <c r="D1" s="678"/>
      <c r="E1" s="678"/>
      <c r="F1" s="678"/>
      <c r="G1" s="678"/>
      <c r="H1" s="678"/>
      <c r="I1" s="678"/>
      <c r="J1" s="678"/>
      <c r="K1" s="846"/>
      <c r="L1" s="846"/>
      <c r="M1" s="207"/>
      <c r="N1"/>
      <c r="O1"/>
    </row>
    <row r="2" spans="1:22" ht="15.75" customHeight="1" outlineLevel="1" x14ac:dyDescent="0.3">
      <c r="A2" s="613"/>
      <c r="B2" s="613"/>
      <c r="C2" s="613"/>
      <c r="D2" s="23"/>
      <c r="E2" s="598" t="s">
        <v>74</v>
      </c>
      <c r="F2" s="598"/>
      <c r="G2" s="598"/>
      <c r="H2" s="598"/>
      <c r="I2" s="598"/>
      <c r="J2" s="598"/>
      <c r="K2" s="673"/>
      <c r="L2" s="673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612"/>
      <c r="B3" s="612"/>
      <c r="C3" s="612"/>
      <c r="D3" s="21"/>
      <c r="E3" s="578" t="s">
        <v>0</v>
      </c>
      <c r="F3" s="578"/>
      <c r="G3" s="578"/>
      <c r="H3" s="578"/>
      <c r="I3" s="578"/>
      <c r="J3" s="578"/>
      <c r="Q3" s="146"/>
      <c r="R3" s="21"/>
      <c r="S3" s="21"/>
      <c r="T3" s="21"/>
      <c r="U3" s="21"/>
      <c r="V3" s="21"/>
    </row>
    <row r="4" spans="1:22" outlineLevel="1" x14ac:dyDescent="0.25">
      <c r="A4" s="598" t="str">
        <f>ФОРМА!B4</f>
        <v>ООО «Электромонтаж-110»</v>
      </c>
      <c r="B4" s="598"/>
      <c r="C4" s="598"/>
      <c r="D4" s="23"/>
      <c r="E4" s="614" t="str">
        <f>ФОРМА!B2</f>
        <v>ПАО "Россети Ленэнерго"</v>
      </c>
      <c r="F4" s="614"/>
      <c r="G4" s="614"/>
      <c r="H4" s="614"/>
      <c r="I4" s="614"/>
      <c r="J4" s="614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578" t="s">
        <v>44</v>
      </c>
      <c r="B5" s="578"/>
      <c r="C5" s="578"/>
      <c r="D5" s="21"/>
      <c r="E5" s="578" t="s">
        <v>2</v>
      </c>
      <c r="F5" s="578"/>
      <c r="G5" s="578"/>
      <c r="H5" s="578"/>
      <c r="I5" s="578"/>
      <c r="J5" s="578"/>
      <c r="Q5" s="146"/>
      <c r="R5" s="21"/>
      <c r="S5" s="21"/>
      <c r="T5" s="21"/>
      <c r="U5" s="21"/>
      <c r="V5" s="21"/>
    </row>
    <row r="6" spans="1:22" ht="124.2" outlineLevel="1" x14ac:dyDescent="0.25">
      <c r="A6" s="598"/>
      <c r="B6" s="598"/>
      <c r="C6" s="598"/>
      <c r="D6" s="23"/>
      <c r="E6" s="70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F6" s="700"/>
      <c r="G6" s="700"/>
      <c r="H6" s="700"/>
      <c r="I6" s="700"/>
      <c r="J6" s="700"/>
      <c r="Q6" s="155" t="str">
        <f>E6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R6" s="105"/>
      <c r="S6" s="105"/>
      <c r="T6" s="105"/>
      <c r="U6" s="105"/>
      <c r="V6" s="105"/>
    </row>
    <row r="7" spans="1:22" outlineLevel="1" x14ac:dyDescent="0.25">
      <c r="A7" s="578" t="s">
        <v>45</v>
      </c>
      <c r="B7" s="578"/>
      <c r="C7" s="578"/>
      <c r="D7" s="21"/>
      <c r="E7" s="612" t="s">
        <v>38</v>
      </c>
      <c r="F7" s="612"/>
      <c r="G7" s="612"/>
      <c r="H7" s="612"/>
      <c r="I7" s="612"/>
      <c r="J7" s="612"/>
      <c r="Q7" s="146"/>
      <c r="R7" s="21"/>
      <c r="S7" s="21"/>
      <c r="T7" s="21"/>
      <c r="U7" s="21"/>
      <c r="V7" s="21"/>
    </row>
    <row r="8" spans="1:22" outlineLevel="1" x14ac:dyDescent="0.25">
      <c r="A8" s="598"/>
      <c r="B8" s="598"/>
      <c r="C8" s="598"/>
      <c r="D8" s="23"/>
      <c r="E8" s="577">
        <f>ФОРМА!B13</f>
        <v>45576</v>
      </c>
      <c r="F8" s="598"/>
      <c r="G8" s="598"/>
      <c r="H8" s="598"/>
      <c r="I8" s="598"/>
      <c r="J8" s="598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578" t="s">
        <v>1</v>
      </c>
      <c r="B9" s="578"/>
      <c r="C9" s="578"/>
      <c r="D9" s="21"/>
      <c r="E9" s="578" t="s">
        <v>3</v>
      </c>
      <c r="F9" s="578"/>
      <c r="G9" s="578"/>
      <c r="H9" s="578"/>
      <c r="I9" s="578"/>
      <c r="J9" s="578"/>
      <c r="Q9" s="146"/>
      <c r="R9" s="21"/>
      <c r="S9" s="21"/>
      <c r="T9" s="21"/>
      <c r="U9" s="21"/>
      <c r="V9" s="21"/>
    </row>
    <row r="10" spans="1:22" ht="41.4" customHeight="1" x14ac:dyDescent="0.25">
      <c r="A10" s="633" t="s">
        <v>505</v>
      </c>
      <c r="B10" s="634"/>
      <c r="C10" s="634"/>
      <c r="D10" s="634"/>
      <c r="E10" s="634"/>
      <c r="F10" s="634"/>
      <c r="G10" s="634"/>
      <c r="H10" s="634"/>
      <c r="I10" s="634"/>
      <c r="J10" s="634"/>
    </row>
    <row r="11" spans="1:22" ht="41.4" customHeight="1" x14ac:dyDescent="0.25">
      <c r="A11" s="849" t="s">
        <v>636</v>
      </c>
      <c r="B11" s="850"/>
      <c r="C11" s="850"/>
      <c r="D11" s="850"/>
      <c r="E11" s="850"/>
      <c r="F11" s="850"/>
      <c r="G11" s="850"/>
      <c r="H11" s="850"/>
      <c r="I11" s="850"/>
      <c r="J11" s="850"/>
    </row>
    <row r="12" spans="1:22" ht="40.5" customHeight="1" x14ac:dyDescent="0.25">
      <c r="A12" s="59" t="s">
        <v>19</v>
      </c>
      <c r="B12" s="107" t="s">
        <v>91</v>
      </c>
      <c r="C12" s="852" t="s">
        <v>36</v>
      </c>
      <c r="D12" s="853"/>
      <c r="E12" s="854"/>
      <c r="F12" s="855" t="s">
        <v>96</v>
      </c>
      <c r="G12" s="668"/>
      <c r="H12" s="621" t="s">
        <v>59</v>
      </c>
      <c r="I12" s="621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3" t="s">
        <v>630</v>
      </c>
      <c r="C13" s="858" t="s">
        <v>635</v>
      </c>
      <c r="D13" s="859"/>
      <c r="E13" s="860"/>
      <c r="F13" s="856"/>
      <c r="G13" s="857"/>
      <c r="H13" s="858" t="s">
        <v>631</v>
      </c>
      <c r="I13" s="860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632</v>
      </c>
      <c r="C14" s="586" t="s">
        <v>633</v>
      </c>
      <c r="D14" s="587"/>
      <c r="E14" s="588"/>
      <c r="F14" s="567"/>
      <c r="G14" s="569"/>
      <c r="H14" s="851" t="s">
        <v>634</v>
      </c>
      <c r="I14" s="851"/>
      <c r="J14" s="102"/>
      <c r="R14" s="167"/>
      <c r="S14" s="167"/>
      <c r="T14" s="168"/>
      <c r="U14" s="168"/>
      <c r="V14" s="163"/>
    </row>
    <row r="15" spans="1:22" ht="36.75" customHeight="1" x14ac:dyDescent="0.25">
      <c r="A15" s="847" t="s">
        <v>398</v>
      </c>
      <c r="B15" s="847"/>
      <c r="C15" s="847"/>
      <c r="D15" s="617" t="str">
        <f>ФОРМА!B7</f>
        <v xml:space="preserve">  </v>
      </c>
      <c r="E15" s="617"/>
      <c r="F15" s="617"/>
      <c r="G15" s="617"/>
      <c r="H15" s="617"/>
      <c r="I15" s="617"/>
      <c r="J15" s="617"/>
    </row>
    <row r="16" spans="1:22" x14ac:dyDescent="0.25">
      <c r="A16" s="848"/>
      <c r="B16" s="848"/>
      <c r="C16" s="848"/>
      <c r="D16" s="848"/>
      <c r="E16" s="848"/>
      <c r="F16" s="848"/>
      <c r="G16" s="848"/>
      <c r="H16" s="848"/>
      <c r="I16" s="848"/>
      <c r="J16" s="848"/>
      <c r="O16" s="23"/>
      <c r="Q16" s="169"/>
      <c r="R16" s="23"/>
      <c r="S16" s="23"/>
    </row>
    <row r="17" spans="1:22" ht="59.4" customHeight="1" outlineLevel="1" x14ac:dyDescent="0.25">
      <c r="A17" s="606" t="s">
        <v>15</v>
      </c>
      <c r="B17" s="606"/>
      <c r="D17" s="614" t="str">
        <f>ПОДПИСИ!B5</f>
        <v>Старший мастер Всеволожского РЭС филиала ПАО "Россети Ленэнерго" "СЭС" по ТП</v>
      </c>
      <c r="E17" s="614"/>
      <c r="F17" s="614"/>
      <c r="H17" s="54"/>
      <c r="I17" s="23"/>
      <c r="J17" s="48" t="str">
        <f>ПОДПИСИ!E6</f>
        <v xml:space="preserve">А.В. Шенягин 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678"/>
      <c r="B18" s="678"/>
      <c r="D18" s="578" t="s">
        <v>48</v>
      </c>
      <c r="E18" s="578"/>
      <c r="F18" s="578"/>
      <c r="H18" s="46" t="s">
        <v>49</v>
      </c>
      <c r="I18" s="21"/>
      <c r="J18" s="46" t="s">
        <v>50</v>
      </c>
      <c r="T18" s="45"/>
      <c r="U18" s="21"/>
      <c r="V18" s="45"/>
    </row>
    <row r="19" spans="1:22" ht="59.4" customHeight="1" outlineLevel="1" x14ac:dyDescent="0.25">
      <c r="A19" s="606" t="s">
        <v>15</v>
      </c>
      <c r="B19" s="606"/>
      <c r="D19" s="614" t="str">
        <f>ПОДПИСИ!B6</f>
        <v>Мастер Всеволожского РЭС филиала ПАО "Россети Ленэнерго" "СЭС" по ВЛ</v>
      </c>
      <c r="E19" s="614"/>
      <c r="F19" s="614"/>
      <c r="H19" s="54"/>
      <c r="I19" s="23"/>
      <c r="J19" s="48" t="str">
        <f>ПОДПИСИ!E6</f>
        <v xml:space="preserve">А.В. Шенягин 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678"/>
      <c r="B20" s="678"/>
      <c r="D20" s="578" t="s">
        <v>48</v>
      </c>
      <c r="E20" s="578"/>
      <c r="F20" s="578"/>
      <c r="H20" s="46" t="s">
        <v>49</v>
      </c>
      <c r="I20" s="21"/>
      <c r="J20" s="46" t="s">
        <v>50</v>
      </c>
      <c r="T20" s="45"/>
      <c r="U20" s="21"/>
      <c r="V20" s="45"/>
    </row>
    <row r="21" spans="1:22" ht="53.4" customHeight="1" x14ac:dyDescent="0.25">
      <c r="A21" s="606" t="s">
        <v>15</v>
      </c>
      <c r="B21" s="606"/>
      <c r="D21" s="614" t="str">
        <f>ПОДПИСИ!B7</f>
        <v>Мастер Всеволожского РЭС филиала ПАО "Россети Ленэнерго" "СЭС" по КЛ</v>
      </c>
      <c r="E21" s="614"/>
      <c r="F21" s="614"/>
      <c r="H21" s="54"/>
      <c r="I21" s="23"/>
      <c r="J21" s="48" t="str">
        <f>ПОДПИСИ!E7</f>
        <v xml:space="preserve"> Ю.А. Соколов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678"/>
      <c r="B22" s="678"/>
      <c r="D22" s="578" t="s">
        <v>48</v>
      </c>
      <c r="E22" s="578"/>
      <c r="F22" s="578"/>
      <c r="H22" s="46" t="s">
        <v>49</v>
      </c>
      <c r="I22" s="21"/>
      <c r="J22" s="46" t="s">
        <v>50</v>
      </c>
      <c r="T22" s="45"/>
      <c r="U22" s="21"/>
      <c r="V22" s="45"/>
    </row>
    <row r="23" spans="1:22" ht="34.200000000000003" customHeight="1" x14ac:dyDescent="0.25">
      <c r="A23" s="676" t="s">
        <v>256</v>
      </c>
      <c r="B23" s="676"/>
      <c r="D23" s="614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614"/>
      <c r="F23" s="614"/>
      <c r="H23" s="54"/>
      <c r="I23" s="23"/>
      <c r="J23" s="48" t="str">
        <f>IF(ПОДПИСИ!E15=0," ",ПОДПИСИ!E15)</f>
        <v>С.В. Шлёнский</v>
      </c>
      <c r="O23" s="21"/>
      <c r="Q23" s="146"/>
      <c r="R23" s="21"/>
      <c r="T23" s="23"/>
      <c r="U23" s="23"/>
      <c r="V23" s="164"/>
    </row>
    <row r="24" spans="1:22" x14ac:dyDescent="0.25">
      <c r="A24" s="678"/>
      <c r="B24" s="678"/>
      <c r="D24" s="578" t="s">
        <v>48</v>
      </c>
      <c r="E24" s="578"/>
      <c r="F24" s="578"/>
      <c r="H24" s="46" t="s">
        <v>49</v>
      </c>
      <c r="I24" s="21"/>
      <c r="J24" s="46" t="s">
        <v>50</v>
      </c>
      <c r="T24" s="45"/>
      <c r="U24" s="21"/>
      <c r="V24" s="45"/>
    </row>
  </sheetData>
  <mergeCells count="49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5" type="noConversion"/>
  <conditionalFormatting sqref="A2:A9 D2:E9 M15:P15 W15 O16:O17 H17:J17 D17:D22 I18:J18 H19:J19 O19 I20:J20 H21:J21 O21 I22:J22">
    <cfRule type="cellIs" dxfId="54" priority="5" operator="equal">
      <formula>0</formula>
    </cfRule>
  </conditionalFormatting>
  <conditionalFormatting sqref="D24">
    <cfRule type="cellIs" dxfId="53" priority="4" operator="equal">
      <formula>0</formula>
    </cfRule>
  </conditionalFormatting>
  <conditionalFormatting sqref="Q2:Q9 T17:V17 U18:V18 T19:V19 U20:V20 T21:V21 U22:V22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Normal="100" zoomScaleSheetLayoutView="100" workbookViewId="0">
      <pane ySplit="2" topLeftCell="A26" activePane="bottomLeft" state="frozen"/>
      <selection activeCell="A33" sqref="A33:DB33"/>
      <selection pane="bottomLeft" activeCell="A33" sqref="A33:DB33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5" customWidth="1"/>
    <col min="113" max="158" width="0.88671875" customWidth="1"/>
  </cols>
  <sheetData>
    <row r="1" spans="1:158" x14ac:dyDescent="0.3">
      <c r="A1" s="709" t="s">
        <v>457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  <c r="AK1" s="709"/>
      <c r="AL1" s="709"/>
      <c r="AM1" s="709"/>
      <c r="AN1" s="709"/>
      <c r="AO1" s="709"/>
      <c r="AP1" s="709"/>
      <c r="AQ1" s="709"/>
      <c r="AR1" s="709"/>
      <c r="AS1" s="709"/>
      <c r="AT1" s="709"/>
      <c r="AU1" s="709"/>
      <c r="AV1" s="709"/>
      <c r="AW1" s="709"/>
      <c r="AX1" s="709"/>
      <c r="AY1" s="709"/>
      <c r="AZ1" s="709"/>
      <c r="BA1" s="709"/>
      <c r="BB1" s="709"/>
      <c r="BC1" s="709"/>
      <c r="BD1" s="709"/>
      <c r="BE1" s="709"/>
      <c r="BF1" s="709"/>
      <c r="BG1" s="709"/>
      <c r="BH1" s="709"/>
      <c r="BI1" s="709"/>
      <c r="BJ1" s="709"/>
      <c r="BK1" s="709"/>
      <c r="BL1" s="709"/>
      <c r="BM1" s="709"/>
      <c r="BN1" s="709"/>
      <c r="BO1" s="709"/>
      <c r="BP1" s="709"/>
      <c r="BQ1" s="709"/>
      <c r="BR1" s="709"/>
      <c r="BS1" s="709"/>
      <c r="BT1" s="709"/>
      <c r="BU1" s="709"/>
      <c r="BV1" s="709"/>
      <c r="BW1" s="709"/>
      <c r="BX1" s="709"/>
      <c r="BY1" s="709"/>
      <c r="BZ1" s="709"/>
      <c r="CA1" s="709"/>
      <c r="CB1" s="709"/>
      <c r="CC1" s="709"/>
      <c r="CD1" s="709"/>
      <c r="CE1" s="709"/>
      <c r="CF1" s="709"/>
      <c r="CG1" s="709"/>
      <c r="CH1" s="709"/>
      <c r="CI1" s="709"/>
      <c r="CJ1" s="709"/>
      <c r="CK1" s="709"/>
      <c r="CL1" s="709"/>
      <c r="CM1" s="709"/>
      <c r="CN1" s="709"/>
      <c r="CO1" s="709"/>
      <c r="CP1" s="709"/>
      <c r="CQ1" s="709"/>
      <c r="CR1" s="709"/>
      <c r="CS1" s="709"/>
      <c r="CT1" s="709"/>
      <c r="CU1" s="709"/>
      <c r="CV1" s="709"/>
      <c r="CW1" s="709"/>
      <c r="CX1" s="709"/>
      <c r="CY1" s="709"/>
      <c r="CZ1" s="709"/>
      <c r="DA1" s="709"/>
      <c r="DB1" s="709"/>
    </row>
    <row r="2" spans="1:158" ht="15" customHeight="1" x14ac:dyDescent="0.3">
      <c r="A2" s="872"/>
      <c r="B2" s="872"/>
      <c r="C2" s="872"/>
      <c r="D2" s="872"/>
      <c r="E2" s="872"/>
      <c r="F2" s="872"/>
      <c r="G2" s="872"/>
      <c r="H2" s="872"/>
      <c r="I2" s="872"/>
      <c r="J2" s="872"/>
      <c r="K2" s="872"/>
      <c r="L2" s="872"/>
      <c r="M2" s="872"/>
      <c r="N2" s="872"/>
      <c r="O2" s="872"/>
      <c r="P2" s="872"/>
      <c r="Q2" s="872"/>
      <c r="R2" s="872"/>
      <c r="S2" s="872"/>
      <c r="T2" s="872"/>
      <c r="U2" s="872"/>
      <c r="V2" s="872"/>
      <c r="W2" s="872"/>
      <c r="X2" s="872"/>
      <c r="Y2" s="872"/>
      <c r="Z2" s="872"/>
      <c r="AA2" s="872"/>
      <c r="AB2" s="872"/>
      <c r="AC2" s="872"/>
      <c r="AD2" s="872"/>
      <c r="AE2" s="872"/>
      <c r="AF2" s="872"/>
      <c r="AG2" s="872"/>
      <c r="AH2" s="872"/>
      <c r="AI2" s="872"/>
      <c r="AJ2" s="872"/>
      <c r="AK2" s="872"/>
      <c r="AL2" s="872"/>
      <c r="AM2" s="872"/>
      <c r="AN2" s="872"/>
      <c r="AO2" s="872"/>
      <c r="AP2" s="872"/>
      <c r="AQ2" s="872"/>
      <c r="AR2" s="872"/>
      <c r="AS2" s="872"/>
      <c r="AT2" s="872"/>
      <c r="AU2" s="872"/>
      <c r="AV2" s="872"/>
      <c r="AW2" s="19"/>
      <c r="AX2" s="19"/>
      <c r="AY2" s="19"/>
      <c r="AZ2" s="19"/>
      <c r="BA2" s="19"/>
      <c r="BB2" s="19"/>
      <c r="BC2" s="598" t="str">
        <f>ФОРМА!G2</f>
        <v>Санкт-Петербург</v>
      </c>
      <c r="BD2" s="598"/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 x14ac:dyDescent="0.3">
      <c r="A3" s="862"/>
      <c r="B3" s="862"/>
      <c r="C3" s="862"/>
      <c r="D3" s="862"/>
      <c r="E3" s="862"/>
      <c r="F3" s="862"/>
      <c r="G3" s="862"/>
      <c r="H3" s="862"/>
      <c r="I3" s="862"/>
      <c r="J3" s="862"/>
      <c r="K3" s="862"/>
      <c r="L3" s="862"/>
      <c r="M3" s="862"/>
      <c r="N3" s="862"/>
      <c r="O3" s="862"/>
      <c r="P3" s="862"/>
      <c r="Q3" s="862"/>
      <c r="R3" s="862"/>
      <c r="S3" s="862"/>
      <c r="T3" s="862"/>
      <c r="U3" s="862"/>
      <c r="V3" s="862"/>
      <c r="W3" s="862"/>
      <c r="X3" s="862"/>
      <c r="Y3" s="862"/>
      <c r="Z3" s="862"/>
      <c r="AA3" s="862"/>
      <c r="AB3" s="862"/>
      <c r="AC3" s="862"/>
      <c r="AD3" s="862"/>
      <c r="AE3" s="862"/>
      <c r="AF3" s="862"/>
      <c r="AG3" s="862"/>
      <c r="AH3" s="862"/>
      <c r="AI3" s="862"/>
      <c r="AJ3" s="862"/>
      <c r="AK3" s="862"/>
      <c r="AL3" s="862"/>
      <c r="AM3" s="862"/>
      <c r="AN3" s="862"/>
      <c r="AO3" s="862"/>
      <c r="AP3" s="862"/>
      <c r="AQ3" s="862"/>
      <c r="AR3" s="862"/>
      <c r="AS3" s="862"/>
      <c r="AT3" s="862"/>
      <c r="AU3" s="862"/>
      <c r="AV3" s="862"/>
      <c r="AW3" s="21"/>
      <c r="AX3" s="21"/>
      <c r="AY3" s="21"/>
      <c r="AZ3" s="21"/>
      <c r="BA3" s="21"/>
      <c r="BB3" s="21"/>
      <c r="BC3" s="861" t="s">
        <v>0</v>
      </c>
      <c r="BD3" s="861"/>
      <c r="BE3" s="861"/>
      <c r="BF3" s="861"/>
      <c r="BG3" s="861"/>
      <c r="BH3" s="861"/>
      <c r="BI3" s="861"/>
      <c r="BJ3" s="861"/>
      <c r="BK3" s="861"/>
      <c r="BL3" s="861"/>
      <c r="BM3" s="861"/>
      <c r="BN3" s="861"/>
      <c r="BO3" s="861"/>
      <c r="BP3" s="861"/>
      <c r="BQ3" s="861"/>
      <c r="BR3" s="861"/>
      <c r="BS3" s="861"/>
      <c r="BT3" s="861"/>
      <c r="BU3" s="861"/>
      <c r="BV3" s="861"/>
      <c r="BW3" s="861"/>
      <c r="BX3" s="861"/>
      <c r="BY3" s="861"/>
      <c r="BZ3" s="861"/>
      <c r="CA3" s="861"/>
      <c r="CB3" s="861"/>
      <c r="CC3" s="861"/>
      <c r="CD3" s="861"/>
      <c r="CE3" s="861"/>
      <c r="CF3" s="861"/>
      <c r="CG3" s="861"/>
      <c r="CH3" s="861"/>
      <c r="CI3" s="861"/>
      <c r="CJ3" s="861"/>
      <c r="CK3" s="861"/>
      <c r="CL3" s="861"/>
      <c r="CM3" s="861"/>
      <c r="CN3" s="861"/>
      <c r="CO3" s="861"/>
      <c r="CP3" s="861"/>
      <c r="CQ3" s="861"/>
      <c r="CR3" s="861"/>
      <c r="CS3" s="861"/>
      <c r="CT3" s="861"/>
      <c r="CU3" s="861"/>
      <c r="CV3" s="861"/>
      <c r="CW3" s="861"/>
      <c r="CX3" s="861"/>
      <c r="CY3" s="861"/>
      <c r="CZ3" s="861"/>
      <c r="DA3" s="861"/>
      <c r="DB3" s="861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AV4" s="598"/>
      <c r="AW4" s="19"/>
      <c r="AX4" s="19"/>
      <c r="AY4" s="19"/>
      <c r="AZ4" s="19"/>
      <c r="BA4" s="19"/>
      <c r="BB4" s="19"/>
      <c r="BC4" s="614" t="str">
        <f>ФОРМА!B2</f>
        <v>ПАО "Россети Ленэнерго"</v>
      </c>
      <c r="BD4" s="614"/>
      <c r="BE4" s="614"/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 x14ac:dyDescent="0.3">
      <c r="A5" s="862" t="s">
        <v>44</v>
      </c>
      <c r="B5" s="862"/>
      <c r="C5" s="862"/>
      <c r="D5" s="862"/>
      <c r="E5" s="862"/>
      <c r="F5" s="862"/>
      <c r="G5" s="862"/>
      <c r="H5" s="862"/>
      <c r="I5" s="862"/>
      <c r="J5" s="862"/>
      <c r="K5" s="862"/>
      <c r="L5" s="862"/>
      <c r="M5" s="862"/>
      <c r="N5" s="862"/>
      <c r="O5" s="862"/>
      <c r="P5" s="862"/>
      <c r="Q5" s="862"/>
      <c r="R5" s="862"/>
      <c r="S5" s="862"/>
      <c r="T5" s="862"/>
      <c r="U5" s="862"/>
      <c r="V5" s="862"/>
      <c r="W5" s="862"/>
      <c r="X5" s="862"/>
      <c r="Y5" s="862"/>
      <c r="Z5" s="862"/>
      <c r="AA5" s="862"/>
      <c r="AB5" s="862"/>
      <c r="AC5" s="862"/>
      <c r="AD5" s="862"/>
      <c r="AE5" s="862"/>
      <c r="AF5" s="862"/>
      <c r="AG5" s="862"/>
      <c r="AH5" s="862"/>
      <c r="AI5" s="862"/>
      <c r="AJ5" s="862"/>
      <c r="AK5" s="862"/>
      <c r="AL5" s="862"/>
      <c r="AM5" s="862"/>
      <c r="AN5" s="862"/>
      <c r="AO5" s="862"/>
      <c r="AP5" s="862"/>
      <c r="AQ5" s="862"/>
      <c r="AR5" s="862"/>
      <c r="AS5" s="862"/>
      <c r="AT5" s="862"/>
      <c r="AU5" s="862"/>
      <c r="AV5" s="862"/>
      <c r="AW5" s="21"/>
      <c r="AX5" s="21"/>
      <c r="AY5" s="21"/>
      <c r="AZ5" s="21"/>
      <c r="BA5" s="21"/>
      <c r="BB5" s="21"/>
      <c r="BC5" s="861" t="s">
        <v>2</v>
      </c>
      <c r="BD5" s="861"/>
      <c r="BE5" s="861"/>
      <c r="BF5" s="861"/>
      <c r="BG5" s="861"/>
      <c r="BH5" s="861"/>
      <c r="BI5" s="861"/>
      <c r="BJ5" s="861"/>
      <c r="BK5" s="861"/>
      <c r="BL5" s="861"/>
      <c r="BM5" s="861"/>
      <c r="BN5" s="861"/>
      <c r="BO5" s="861"/>
      <c r="BP5" s="861"/>
      <c r="BQ5" s="861"/>
      <c r="BR5" s="861"/>
      <c r="BS5" s="861"/>
      <c r="BT5" s="861"/>
      <c r="BU5" s="861"/>
      <c r="BV5" s="861"/>
      <c r="BW5" s="861"/>
      <c r="BX5" s="861"/>
      <c r="BY5" s="861"/>
      <c r="BZ5" s="861"/>
      <c r="CA5" s="861"/>
      <c r="CB5" s="861"/>
      <c r="CC5" s="861"/>
      <c r="CD5" s="861"/>
      <c r="CE5" s="861"/>
      <c r="CF5" s="861"/>
      <c r="CG5" s="861"/>
      <c r="CH5" s="861"/>
      <c r="CI5" s="861"/>
      <c r="CJ5" s="861"/>
      <c r="CK5" s="861"/>
      <c r="CL5" s="861"/>
      <c r="CM5" s="861"/>
      <c r="CN5" s="861"/>
      <c r="CO5" s="861"/>
      <c r="CP5" s="861"/>
      <c r="CQ5" s="861"/>
      <c r="CR5" s="861"/>
      <c r="CS5" s="861"/>
      <c r="CT5" s="861"/>
      <c r="CU5" s="861"/>
      <c r="CV5" s="861"/>
      <c r="CW5" s="861"/>
      <c r="CX5" s="861"/>
      <c r="CY5" s="861"/>
      <c r="CZ5" s="861"/>
      <c r="DA5" s="861"/>
      <c r="DB5" s="861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615"/>
      <c r="AP6" s="615"/>
      <c r="AQ6" s="615"/>
      <c r="AR6" s="615"/>
      <c r="AS6" s="615"/>
      <c r="AT6" s="615"/>
      <c r="AU6" s="615"/>
      <c r="AV6" s="615"/>
      <c r="AW6" s="21"/>
      <c r="AX6" s="21"/>
      <c r="AY6" s="21"/>
      <c r="AZ6" s="21"/>
      <c r="BA6" s="21"/>
      <c r="BB6" s="21"/>
      <c r="BC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D6" s="614"/>
      <c r="BE6" s="614"/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214" t="str">
        <f>BC6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 x14ac:dyDescent="0.3">
      <c r="A7" s="862" t="s">
        <v>45</v>
      </c>
      <c r="B7" s="862"/>
      <c r="C7" s="862"/>
      <c r="D7" s="862"/>
      <c r="E7" s="862"/>
      <c r="F7" s="862"/>
      <c r="G7" s="862"/>
      <c r="H7" s="862"/>
      <c r="I7" s="862"/>
      <c r="J7" s="862"/>
      <c r="K7" s="862"/>
      <c r="L7" s="862"/>
      <c r="M7" s="862"/>
      <c r="N7" s="862"/>
      <c r="O7" s="862"/>
      <c r="P7" s="862"/>
      <c r="Q7" s="862"/>
      <c r="R7" s="862"/>
      <c r="S7" s="862"/>
      <c r="T7" s="862"/>
      <c r="U7" s="862"/>
      <c r="V7" s="862"/>
      <c r="W7" s="862"/>
      <c r="X7" s="862"/>
      <c r="Y7" s="862"/>
      <c r="Z7" s="862"/>
      <c r="AA7" s="862"/>
      <c r="AB7" s="862"/>
      <c r="AC7" s="862"/>
      <c r="AD7" s="862"/>
      <c r="AE7" s="862"/>
      <c r="AF7" s="862"/>
      <c r="AG7" s="862"/>
      <c r="AH7" s="862"/>
      <c r="AI7" s="862"/>
      <c r="AJ7" s="862"/>
      <c r="AK7" s="862"/>
      <c r="AL7" s="862"/>
      <c r="AM7" s="862"/>
      <c r="AN7" s="862"/>
      <c r="AO7" s="862"/>
      <c r="AP7" s="862"/>
      <c r="AQ7" s="862"/>
      <c r="AR7" s="862"/>
      <c r="AS7" s="862"/>
      <c r="AT7" s="862"/>
      <c r="AU7" s="862"/>
      <c r="AV7" s="862"/>
      <c r="AW7" s="21"/>
      <c r="AX7" s="21"/>
      <c r="AY7" s="21"/>
      <c r="AZ7" s="21"/>
      <c r="BA7" s="21"/>
      <c r="BB7" s="21"/>
      <c r="BC7" s="862" t="s">
        <v>38</v>
      </c>
      <c r="BD7" s="862"/>
      <c r="BE7" s="862"/>
      <c r="BF7" s="862"/>
      <c r="BG7" s="862"/>
      <c r="BH7" s="862"/>
      <c r="BI7" s="862"/>
      <c r="BJ7" s="862"/>
      <c r="BK7" s="862"/>
      <c r="BL7" s="862"/>
      <c r="BM7" s="862"/>
      <c r="BN7" s="862"/>
      <c r="BO7" s="862"/>
      <c r="BP7" s="862"/>
      <c r="BQ7" s="862"/>
      <c r="BR7" s="862"/>
      <c r="BS7" s="862"/>
      <c r="BT7" s="862"/>
      <c r="BU7" s="862"/>
      <c r="BV7" s="862"/>
      <c r="BW7" s="862"/>
      <c r="BX7" s="862"/>
      <c r="BY7" s="862"/>
      <c r="BZ7" s="862"/>
      <c r="CA7" s="862"/>
      <c r="CB7" s="862"/>
      <c r="CC7" s="862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2"/>
      <c r="CU7" s="862"/>
      <c r="CV7" s="862"/>
      <c r="CW7" s="862"/>
      <c r="CX7" s="862"/>
      <c r="CY7" s="862"/>
      <c r="CZ7" s="862"/>
      <c r="DA7" s="862"/>
      <c r="DB7" s="862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682"/>
      <c r="B8" s="682"/>
      <c r="C8" s="682"/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682"/>
      <c r="W8" s="682"/>
      <c r="X8" s="682"/>
      <c r="Y8" s="682"/>
      <c r="Z8" s="682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19"/>
      <c r="AX8" s="19"/>
      <c r="AY8" s="19"/>
      <c r="AZ8" s="19"/>
      <c r="BA8" s="19"/>
      <c r="BB8" s="19"/>
      <c r="BC8" s="577">
        <f>ФОРМА!B13</f>
        <v>45576</v>
      </c>
      <c r="BD8" s="577"/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 x14ac:dyDescent="0.3">
      <c r="A9" s="862" t="s">
        <v>1</v>
      </c>
      <c r="B9" s="862"/>
      <c r="C9" s="862"/>
      <c r="D9" s="862"/>
      <c r="E9" s="862"/>
      <c r="F9" s="862"/>
      <c r="G9" s="862"/>
      <c r="H9" s="862"/>
      <c r="I9" s="862"/>
      <c r="J9" s="862"/>
      <c r="K9" s="862"/>
      <c r="L9" s="862"/>
      <c r="M9" s="862"/>
      <c r="N9" s="862"/>
      <c r="O9" s="862"/>
      <c r="P9" s="862"/>
      <c r="Q9" s="862"/>
      <c r="R9" s="862"/>
      <c r="S9" s="862"/>
      <c r="T9" s="862"/>
      <c r="U9" s="862"/>
      <c r="V9" s="862"/>
      <c r="W9" s="862"/>
      <c r="X9" s="862"/>
      <c r="Y9" s="862"/>
      <c r="Z9" s="862"/>
      <c r="AA9" s="862"/>
      <c r="AB9" s="862"/>
      <c r="AC9" s="862"/>
      <c r="AD9" s="862"/>
      <c r="AE9" s="862"/>
      <c r="AF9" s="862"/>
      <c r="AG9" s="862"/>
      <c r="AH9" s="862"/>
      <c r="AI9" s="862"/>
      <c r="AJ9" s="862"/>
      <c r="AK9" s="862"/>
      <c r="AL9" s="862"/>
      <c r="AM9" s="862"/>
      <c r="AN9" s="862"/>
      <c r="AO9" s="862"/>
      <c r="AP9" s="862"/>
      <c r="AQ9" s="862"/>
      <c r="AR9" s="862"/>
      <c r="AS9" s="862"/>
      <c r="AT9" s="862"/>
      <c r="AU9" s="862"/>
      <c r="AV9" s="862"/>
      <c r="AW9" s="21"/>
      <c r="AX9" s="21"/>
      <c r="AY9" s="21"/>
      <c r="AZ9" s="21"/>
      <c r="BA9" s="21"/>
      <c r="BB9" s="21"/>
      <c r="BC9" s="861" t="s">
        <v>458</v>
      </c>
      <c r="BD9" s="861"/>
      <c r="BE9" s="861"/>
      <c r="BF9" s="861"/>
      <c r="BG9" s="861"/>
      <c r="BH9" s="861"/>
      <c r="BI9" s="861"/>
      <c r="BJ9" s="861"/>
      <c r="BK9" s="861"/>
      <c r="BL9" s="861"/>
      <c r="BM9" s="861"/>
      <c r="BN9" s="861"/>
      <c r="BO9" s="861"/>
      <c r="BP9" s="861"/>
      <c r="BQ9" s="861"/>
      <c r="BR9" s="861"/>
      <c r="BS9" s="861"/>
      <c r="BT9" s="861"/>
      <c r="BU9" s="861"/>
      <c r="BV9" s="861"/>
      <c r="BW9" s="861"/>
      <c r="BX9" s="861"/>
      <c r="BY9" s="861"/>
      <c r="BZ9" s="861"/>
      <c r="CA9" s="861"/>
      <c r="CB9" s="861"/>
      <c r="CC9" s="861"/>
      <c r="CD9" s="861"/>
      <c r="CE9" s="861"/>
      <c r="CF9" s="861"/>
      <c r="CG9" s="861"/>
      <c r="CH9" s="861"/>
      <c r="CI9" s="861"/>
      <c r="CJ9" s="861"/>
      <c r="CK9" s="861"/>
      <c r="CL9" s="861"/>
      <c r="CM9" s="861"/>
      <c r="CN9" s="861"/>
      <c r="CO9" s="861"/>
      <c r="CP9" s="861"/>
      <c r="CQ9" s="861"/>
      <c r="CR9" s="861"/>
      <c r="CS9" s="861"/>
      <c r="CT9" s="861"/>
      <c r="CU9" s="861"/>
      <c r="CV9" s="861"/>
      <c r="CW9" s="861"/>
      <c r="CX9" s="861"/>
      <c r="CY9" s="861"/>
      <c r="CZ9" s="861"/>
      <c r="DA9" s="861"/>
      <c r="DB9" s="861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633" t="s">
        <v>515</v>
      </c>
      <c r="B11" s="634"/>
      <c r="C11" s="634"/>
      <c r="D11" s="634"/>
      <c r="E11" s="634"/>
      <c r="F11" s="634"/>
      <c r="G11" s="634"/>
      <c r="H11" s="634"/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  <c r="U11" s="634"/>
      <c r="V11" s="634"/>
      <c r="W11" s="634"/>
      <c r="X11" s="634"/>
      <c r="Y11" s="634"/>
      <c r="Z11" s="634"/>
      <c r="AA11" s="634"/>
      <c r="AB11" s="634"/>
      <c r="AC11" s="634"/>
      <c r="AD11" s="634"/>
      <c r="AE11" s="634"/>
      <c r="AF11" s="634"/>
      <c r="AG11" s="634"/>
      <c r="AH11" s="634"/>
      <c r="AI11" s="634"/>
      <c r="AJ11" s="634"/>
      <c r="AK11" s="634"/>
      <c r="AL11" s="634"/>
      <c r="AM11" s="634"/>
      <c r="AN11" s="634"/>
      <c r="AO11" s="634"/>
      <c r="AP11" s="634"/>
      <c r="AQ11" s="634"/>
      <c r="AR11" s="634"/>
      <c r="AS11" s="634"/>
      <c r="AT11" s="634"/>
      <c r="AU11" s="634"/>
      <c r="AV11" s="634"/>
      <c r="AW11" s="634"/>
      <c r="AX11" s="634"/>
      <c r="AY11" s="634"/>
      <c r="AZ11" s="634"/>
      <c r="BA11" s="634"/>
      <c r="BB11" s="634"/>
      <c r="BC11" s="634"/>
      <c r="BD11" s="634"/>
      <c r="BE11" s="634"/>
      <c r="BF11" s="634"/>
      <c r="BG11" s="634"/>
      <c r="BH11" s="634"/>
      <c r="BI11" s="634"/>
      <c r="BJ11" s="634"/>
      <c r="BK11" s="634"/>
      <c r="BL11" s="634"/>
      <c r="BM11" s="634"/>
      <c r="BN11" s="634"/>
      <c r="BO11" s="634"/>
      <c r="BP11" s="634"/>
      <c r="BQ11" s="634"/>
      <c r="BR11" s="634"/>
      <c r="BS11" s="634"/>
      <c r="BT11" s="634"/>
      <c r="BU11" s="634"/>
      <c r="BV11" s="634"/>
      <c r="BW11" s="634"/>
      <c r="BX11" s="634"/>
      <c r="BY11" s="634"/>
      <c r="BZ11" s="634"/>
      <c r="CA11" s="634"/>
      <c r="CB11" s="634"/>
      <c r="CC11" s="634"/>
      <c r="CD11" s="634"/>
      <c r="CE11" s="634"/>
      <c r="CF11" s="634"/>
      <c r="CG11" s="634"/>
      <c r="CH11" s="634"/>
      <c r="CI11" s="634"/>
      <c r="CJ11" s="634"/>
      <c r="CK11" s="634"/>
      <c r="CL11" s="634"/>
      <c r="CM11" s="634"/>
      <c r="CN11" s="634"/>
      <c r="CO11" s="634"/>
      <c r="CP11" s="634"/>
      <c r="CQ11" s="634"/>
      <c r="CR11" s="634"/>
      <c r="CS11" s="634"/>
      <c r="CT11" s="634"/>
      <c r="CU11" s="634"/>
      <c r="CV11" s="634"/>
      <c r="CW11" s="634"/>
      <c r="CX11" s="634"/>
      <c r="CY11" s="634"/>
      <c r="CZ11" s="634"/>
      <c r="DA11" s="634"/>
      <c r="DB11" s="634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609" t="s">
        <v>12</v>
      </c>
      <c r="B14" s="609"/>
      <c r="C14" s="609"/>
      <c r="D14" s="609"/>
      <c r="E14" s="609"/>
      <c r="F14" s="609"/>
      <c r="G14" s="609"/>
      <c r="H14" s="609"/>
      <c r="I14" s="609"/>
      <c r="J14" s="609"/>
      <c r="K14" s="609"/>
      <c r="L14" s="609"/>
      <c r="M14" s="609"/>
      <c r="N14" s="609"/>
      <c r="O14" s="609"/>
      <c r="P14" s="609"/>
      <c r="Q14" s="609"/>
      <c r="R14" s="609"/>
      <c r="S14" s="609"/>
      <c r="T14" s="609"/>
      <c r="U14" s="609"/>
      <c r="V14" s="609"/>
      <c r="W14" s="609"/>
      <c r="X14" s="609"/>
      <c r="Y14" s="609"/>
      <c r="Z14" s="609"/>
      <c r="AA14" s="609"/>
      <c r="AB14" s="609"/>
      <c r="AC14" s="609"/>
      <c r="AD14" s="609"/>
      <c r="AE14" s="604" t="str">
        <f>ПОДПИСИ!B5</f>
        <v>Старший мастер Всеволожского РЭС филиала ПАО "Россети Ленэнерго" "СЭС" по ТП</v>
      </c>
      <c r="AF14" s="604"/>
      <c r="AG14" s="604"/>
      <c r="AH14" s="604"/>
      <c r="AI14" s="604"/>
      <c r="AJ14" s="604"/>
      <c r="AK14" s="604"/>
      <c r="AL14" s="604"/>
      <c r="AM14" s="604"/>
      <c r="AN14" s="604"/>
      <c r="AO14" s="604"/>
      <c r="AP14" s="604"/>
      <c r="AQ14" s="604"/>
      <c r="AR14" s="604"/>
      <c r="AS14" s="604"/>
      <c r="AT14" s="604"/>
      <c r="AU14" s="604"/>
      <c r="AV14" s="604"/>
      <c r="AW14" s="604"/>
      <c r="AX14" s="604"/>
      <c r="AY14" s="604"/>
      <c r="AZ14" s="604"/>
      <c r="BA14" s="604"/>
      <c r="BB14" s="604"/>
      <c r="BC14" s="604"/>
      <c r="BD14" s="604"/>
      <c r="BE14" s="604"/>
      <c r="BF14" s="604"/>
      <c r="BG14" s="604"/>
      <c r="BH14" s="604"/>
      <c r="BI14" s="604"/>
      <c r="BJ14" s="604"/>
      <c r="BK14" s="604"/>
      <c r="BL14" s="604"/>
      <c r="BM14" s="604"/>
      <c r="BN14" s="604"/>
      <c r="BO14" s="604"/>
      <c r="BP14" s="604"/>
      <c r="BQ14" s="604"/>
      <c r="BR14" s="604"/>
      <c r="BS14" s="604"/>
      <c r="BT14" s="604"/>
      <c r="BU14" s="604"/>
      <c r="BV14" s="604"/>
      <c r="BW14" s="604"/>
      <c r="BX14" s="604"/>
      <c r="BY14" s="604"/>
      <c r="BZ14" s="604"/>
      <c r="CA14" s="604"/>
      <c r="CB14" s="604"/>
      <c r="CC14" s="604"/>
      <c r="CD14" s="604"/>
      <c r="CE14" s="604"/>
      <c r="CF14" s="604"/>
      <c r="CG14" s="604"/>
      <c r="CH14" s="604"/>
      <c r="CI14" s="604"/>
      <c r="CJ14" s="604"/>
      <c r="CK14" s="604"/>
      <c r="CL14" s="604"/>
      <c r="CM14" s="604"/>
      <c r="CN14" s="604"/>
      <c r="CO14" s="604"/>
      <c r="CP14" s="604"/>
      <c r="CQ14" s="604"/>
      <c r="CR14" s="604"/>
      <c r="CS14" s="604"/>
      <c r="CT14" s="604"/>
      <c r="CU14" s="604"/>
      <c r="CV14" s="604"/>
      <c r="CW14" s="604"/>
      <c r="CX14" s="604"/>
      <c r="CY14" s="604"/>
      <c r="CZ14" s="604"/>
      <c r="DA14" s="604"/>
      <c r="DB14" s="604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862" t="s">
        <v>81</v>
      </c>
      <c r="AB15" s="862"/>
      <c r="AC15" s="862"/>
      <c r="AD15" s="862"/>
      <c r="AE15" s="862"/>
      <c r="AF15" s="862"/>
      <c r="AG15" s="862"/>
      <c r="AH15" s="862"/>
      <c r="AI15" s="862"/>
      <c r="AJ15" s="862"/>
      <c r="AK15" s="862"/>
      <c r="AL15" s="862"/>
      <c r="AM15" s="862"/>
      <c r="AN15" s="862"/>
      <c r="AO15" s="862"/>
      <c r="AP15" s="862"/>
      <c r="AQ15" s="862"/>
      <c r="AR15" s="862"/>
      <c r="AS15" s="862"/>
      <c r="AT15" s="862"/>
      <c r="AU15" s="862"/>
      <c r="AV15" s="862"/>
      <c r="AW15" s="862"/>
      <c r="AX15" s="862"/>
      <c r="AY15" s="862"/>
      <c r="AZ15" s="862"/>
      <c r="BA15" s="862"/>
      <c r="BB15" s="862"/>
      <c r="BC15" s="862"/>
      <c r="BD15" s="862"/>
      <c r="BE15" s="862"/>
      <c r="BF15" s="862"/>
      <c r="BG15" s="862"/>
      <c r="BH15" s="862"/>
      <c r="BI15" s="862"/>
      <c r="BJ15" s="862"/>
      <c r="BK15" s="862"/>
      <c r="BL15" s="862"/>
      <c r="BM15" s="862"/>
      <c r="BN15" s="862"/>
      <c r="BO15" s="862"/>
      <c r="BP15" s="862"/>
      <c r="BQ15" s="862"/>
      <c r="BR15" s="862"/>
      <c r="BS15" s="862"/>
      <c r="BT15" s="862"/>
      <c r="BU15" s="862"/>
      <c r="BV15" s="862"/>
      <c r="BW15" s="862"/>
      <c r="BX15" s="862"/>
      <c r="BY15" s="862"/>
      <c r="BZ15" s="862"/>
      <c r="CA15" s="862"/>
      <c r="CB15" s="862"/>
      <c r="CC15" s="862"/>
      <c r="CD15" s="862"/>
      <c r="CE15" s="862"/>
      <c r="CF15" s="862"/>
      <c r="CG15" s="862"/>
      <c r="CH15" s="862"/>
      <c r="CI15" s="862"/>
      <c r="CJ15" s="862"/>
      <c r="CK15" s="862"/>
      <c r="CL15" s="862"/>
      <c r="CM15" s="862"/>
      <c r="CN15" s="862"/>
      <c r="CO15" s="862"/>
      <c r="CP15" s="862"/>
      <c r="CQ15" s="862"/>
      <c r="CR15" s="862"/>
      <c r="CS15" s="862"/>
      <c r="CT15" s="862"/>
      <c r="CU15" s="862"/>
      <c r="CV15" s="862"/>
      <c r="CW15" s="862"/>
      <c r="CX15" s="862"/>
      <c r="CY15" s="862"/>
      <c r="CZ15" s="862"/>
      <c r="DA15" s="862"/>
      <c r="DB15" s="862"/>
    </row>
    <row r="16" spans="1:158" x14ac:dyDescent="0.3">
      <c r="A16" s="601" t="str">
        <f>ПОДПИСИ!C5</f>
        <v>Проценко В.М.</v>
      </c>
      <c r="B16" s="601"/>
      <c r="C16" s="601"/>
      <c r="D16" s="601"/>
      <c r="E16" s="601"/>
      <c r="F16" s="601"/>
      <c r="G16" s="601"/>
      <c r="H16" s="601"/>
      <c r="I16" s="601"/>
      <c r="J16" s="601"/>
      <c r="K16" s="601"/>
      <c r="L16" s="601"/>
      <c r="M16" s="601"/>
      <c r="N16" s="601"/>
      <c r="O16" s="601"/>
      <c r="P16" s="601"/>
      <c r="Q16" s="601"/>
      <c r="R16" s="601"/>
      <c r="S16" s="601"/>
      <c r="T16" s="601"/>
      <c r="U16" s="601"/>
      <c r="V16" s="601"/>
      <c r="W16" s="601"/>
      <c r="X16" s="601"/>
      <c r="Y16" s="601"/>
      <c r="Z16" s="601"/>
      <c r="AA16" s="601"/>
      <c r="AB16" s="601"/>
      <c r="AC16" s="601"/>
      <c r="AD16" s="601"/>
      <c r="AE16" s="601"/>
      <c r="AF16" s="601"/>
      <c r="AG16" s="601"/>
      <c r="AH16" s="601"/>
      <c r="AI16" s="601"/>
      <c r="AJ16" s="601"/>
      <c r="AK16" s="601"/>
      <c r="AL16" s="601"/>
      <c r="AM16" s="601"/>
      <c r="AN16" s="601"/>
      <c r="AO16" s="601"/>
      <c r="AP16" s="601"/>
      <c r="AQ16" s="601"/>
      <c r="AR16" s="601"/>
      <c r="AS16" s="601"/>
      <c r="AT16" s="601"/>
      <c r="AU16" s="601"/>
      <c r="AV16" s="601"/>
      <c r="AW16" s="601"/>
      <c r="AX16" s="601"/>
      <c r="AY16" s="601"/>
      <c r="AZ16" s="601"/>
      <c r="BA16" s="601"/>
      <c r="BB16" s="601"/>
      <c r="BC16" s="601"/>
      <c r="BD16" s="601"/>
      <c r="BE16" s="601"/>
      <c r="BF16" s="601"/>
      <c r="BG16" s="601"/>
      <c r="BH16" s="601"/>
      <c r="BI16" s="601"/>
      <c r="BJ16" s="601"/>
      <c r="BK16" s="601"/>
      <c r="BL16" s="601"/>
      <c r="BM16" s="601"/>
      <c r="BN16" s="601"/>
      <c r="BO16" s="601"/>
      <c r="BP16" s="601"/>
      <c r="BQ16" s="601"/>
      <c r="BR16" s="601"/>
      <c r="BS16" s="601"/>
      <c r="BT16" s="601"/>
      <c r="BU16" s="601"/>
      <c r="BV16" s="601"/>
      <c r="BW16" s="601"/>
      <c r="BX16" s="601"/>
      <c r="BY16" s="601"/>
      <c r="BZ16" s="601"/>
      <c r="CA16" s="601"/>
      <c r="CB16" s="601"/>
      <c r="CC16" s="601"/>
      <c r="CD16" s="601"/>
      <c r="CE16" s="601"/>
      <c r="CF16" s="601"/>
      <c r="CG16" s="601"/>
      <c r="CH16" s="601"/>
      <c r="CI16" s="601"/>
      <c r="CJ16" s="601"/>
      <c r="CK16" s="601"/>
      <c r="CL16" s="601"/>
      <c r="CM16" s="601"/>
      <c r="CN16" s="601"/>
      <c r="CO16" s="601"/>
      <c r="CP16" s="601"/>
      <c r="CQ16" s="601"/>
      <c r="CR16" s="601"/>
      <c r="CS16" s="601"/>
      <c r="CT16" s="601"/>
      <c r="CU16" s="601"/>
      <c r="CV16" s="601"/>
      <c r="CW16" s="601"/>
      <c r="CX16" s="601"/>
      <c r="CY16" s="601"/>
      <c r="CZ16" s="601"/>
      <c r="DA16" s="601"/>
      <c r="DB16" s="601"/>
    </row>
    <row r="17" spans="1:158" ht="11.1" customHeight="1" x14ac:dyDescent="0.3">
      <c r="A17" s="578"/>
      <c r="B17" s="578"/>
      <c r="C17" s="578"/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  <c r="X17" s="578"/>
      <c r="Y17" s="578"/>
      <c r="Z17" s="578"/>
      <c r="AA17" s="578"/>
      <c r="AB17" s="578"/>
      <c r="AC17" s="578"/>
      <c r="AD17" s="578"/>
      <c r="AE17" s="578"/>
      <c r="AF17" s="578"/>
      <c r="AG17" s="578"/>
      <c r="AH17" s="578"/>
      <c r="AI17" s="578"/>
      <c r="AJ17" s="578"/>
      <c r="AK17" s="578"/>
      <c r="AL17" s="578"/>
      <c r="AM17" s="578"/>
      <c r="AN17" s="578"/>
      <c r="AO17" s="578"/>
      <c r="AP17" s="578"/>
      <c r="AQ17" s="578"/>
      <c r="AR17" s="578"/>
      <c r="AS17" s="578"/>
      <c r="AT17" s="578"/>
      <c r="AU17" s="578"/>
      <c r="AV17" s="578"/>
      <c r="AW17" s="578"/>
      <c r="AX17" s="578"/>
      <c r="AY17" s="578"/>
      <c r="AZ17" s="578"/>
      <c r="BA17" s="578"/>
      <c r="BB17" s="578"/>
      <c r="BC17" s="578"/>
      <c r="BD17" s="578"/>
      <c r="BE17" s="578"/>
      <c r="BF17" s="578"/>
      <c r="BG17" s="578"/>
      <c r="BH17" s="578"/>
      <c r="BI17" s="578"/>
      <c r="BJ17" s="578"/>
      <c r="BK17" s="578"/>
      <c r="BL17" s="578"/>
      <c r="BM17" s="578"/>
      <c r="BN17" s="578"/>
      <c r="BO17" s="578"/>
      <c r="BP17" s="578"/>
      <c r="BQ17" s="578"/>
      <c r="BR17" s="578"/>
      <c r="BS17" s="578"/>
      <c r="BT17" s="578"/>
      <c r="BU17" s="578"/>
      <c r="BV17" s="578"/>
      <c r="BW17" s="578"/>
      <c r="BX17" s="578"/>
      <c r="BY17" s="578"/>
      <c r="BZ17" s="578"/>
      <c r="CA17" s="578"/>
      <c r="CB17" s="578"/>
      <c r="CC17" s="578"/>
      <c r="CD17" s="578"/>
      <c r="CE17" s="578"/>
      <c r="CF17" s="578"/>
      <c r="CG17" s="578"/>
      <c r="CH17" s="578"/>
      <c r="CI17" s="578"/>
      <c r="CJ17" s="578"/>
      <c r="CK17" s="578"/>
      <c r="CL17" s="578"/>
      <c r="CM17" s="578"/>
      <c r="CN17" s="578"/>
      <c r="CO17" s="578"/>
      <c r="CP17" s="578"/>
      <c r="CQ17" s="578"/>
      <c r="CR17" s="578"/>
      <c r="CS17" s="578"/>
      <c r="CT17" s="578"/>
      <c r="CU17" s="578"/>
      <c r="CV17" s="578"/>
      <c r="CW17" s="578"/>
      <c r="CX17" s="578"/>
      <c r="CY17" s="578"/>
      <c r="CZ17" s="578"/>
      <c r="DA17" s="578"/>
      <c r="DB17" s="578"/>
    </row>
    <row r="18" spans="1:158" ht="15.6" customHeight="1" x14ac:dyDescent="0.3">
      <c r="A18" s="30" t="s">
        <v>738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604" t="str">
        <f>ПОДПИСИ!B15</f>
        <v>Заместитель генерального директора по капитальному  строительству ООО «Электромонтаж-110»</v>
      </c>
      <c r="AX18" s="604"/>
      <c r="AY18" s="604"/>
      <c r="AZ18" s="604"/>
      <c r="BA18" s="604"/>
      <c r="BB18" s="604"/>
      <c r="BC18" s="604"/>
      <c r="BD18" s="604"/>
      <c r="BE18" s="604"/>
      <c r="BF18" s="604"/>
      <c r="BG18" s="604"/>
      <c r="BH18" s="604"/>
      <c r="BI18" s="604"/>
      <c r="BJ18" s="604"/>
      <c r="BK18" s="604"/>
      <c r="BL18" s="604"/>
      <c r="BM18" s="604"/>
      <c r="BN18" s="604"/>
      <c r="BO18" s="604"/>
      <c r="BP18" s="604"/>
      <c r="BQ18" s="604"/>
      <c r="BR18" s="604"/>
      <c r="BS18" s="604"/>
      <c r="BT18" s="604"/>
      <c r="BU18" s="604"/>
      <c r="BV18" s="604"/>
      <c r="BW18" s="604"/>
      <c r="BX18" s="604"/>
      <c r="BY18" s="604"/>
      <c r="BZ18" s="604"/>
      <c r="CA18" s="604"/>
      <c r="CB18" s="604"/>
      <c r="CC18" s="604"/>
      <c r="CD18" s="604"/>
      <c r="CE18" s="604"/>
      <c r="CF18" s="604"/>
      <c r="CG18" s="604"/>
      <c r="CH18" s="604"/>
      <c r="CI18" s="604"/>
      <c r="CJ18" s="604"/>
      <c r="CK18" s="604"/>
      <c r="CL18" s="604"/>
      <c r="CM18" s="604"/>
      <c r="CN18" s="604"/>
      <c r="CO18" s="604"/>
      <c r="CP18" s="604"/>
      <c r="CQ18" s="604"/>
      <c r="CR18" s="604"/>
      <c r="CS18" s="604"/>
      <c r="CT18" s="604"/>
      <c r="CU18" s="604"/>
      <c r="CV18" s="604"/>
      <c r="CW18" s="604"/>
      <c r="CX18" s="604"/>
      <c r="CY18" s="604"/>
      <c r="CZ18" s="604"/>
      <c r="DA18" s="604"/>
      <c r="DB18" s="604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862" t="str">
        <f>AA15</f>
        <v>(должность, фамилия, инициалы, реквизиты документа о представительстве)</v>
      </c>
      <c r="AS19" s="862"/>
      <c r="AT19" s="862"/>
      <c r="AU19" s="862"/>
      <c r="AV19" s="862"/>
      <c r="AW19" s="862"/>
      <c r="AX19" s="862"/>
      <c r="AY19" s="862"/>
      <c r="AZ19" s="862"/>
      <c r="BA19" s="862"/>
      <c r="BB19" s="862"/>
      <c r="BC19" s="862"/>
      <c r="BD19" s="862"/>
      <c r="BE19" s="862"/>
      <c r="BF19" s="862"/>
      <c r="BG19" s="862"/>
      <c r="BH19" s="862"/>
      <c r="BI19" s="862"/>
      <c r="BJ19" s="862"/>
      <c r="BK19" s="862"/>
      <c r="BL19" s="862"/>
      <c r="BM19" s="862"/>
      <c r="BN19" s="862"/>
      <c r="BO19" s="862"/>
      <c r="BP19" s="862"/>
      <c r="BQ19" s="862"/>
      <c r="BR19" s="862"/>
      <c r="BS19" s="862"/>
      <c r="BT19" s="862"/>
      <c r="BU19" s="862"/>
      <c r="BV19" s="862"/>
      <c r="BW19" s="862"/>
      <c r="BX19" s="862"/>
      <c r="BY19" s="862"/>
      <c r="BZ19" s="862"/>
      <c r="CA19" s="862"/>
      <c r="CB19" s="862"/>
      <c r="CC19" s="862"/>
      <c r="CD19" s="862"/>
      <c r="CE19" s="862"/>
      <c r="CF19" s="862"/>
      <c r="CG19" s="862"/>
      <c r="CH19" s="862"/>
      <c r="CI19" s="862"/>
      <c r="CJ19" s="862"/>
      <c r="CK19" s="862"/>
      <c r="CL19" s="862"/>
      <c r="CM19" s="862"/>
      <c r="CN19" s="862"/>
      <c r="CO19" s="862"/>
      <c r="CP19" s="862"/>
      <c r="CQ19" s="862"/>
      <c r="CR19" s="862"/>
      <c r="CS19" s="862"/>
      <c r="CT19" s="862"/>
      <c r="CU19" s="862"/>
      <c r="CV19" s="862"/>
      <c r="CW19" s="862"/>
      <c r="CX19" s="862"/>
      <c r="CY19" s="862"/>
      <c r="CZ19" s="862"/>
      <c r="DA19" s="862"/>
      <c r="DB19" s="862"/>
    </row>
    <row r="20" spans="1:158" ht="15" customHeight="1" x14ac:dyDescent="0.3">
      <c r="A20" s="604" t="str">
        <f>ПОДПИСИ!C15</f>
        <v>Шлёнский С.В.</v>
      </c>
      <c r="B20" s="604"/>
      <c r="C20" s="604"/>
      <c r="D20" s="604"/>
      <c r="E20" s="604"/>
      <c r="F20" s="604"/>
      <c r="G20" s="604"/>
      <c r="H20" s="604"/>
      <c r="I20" s="604"/>
      <c r="J20" s="604"/>
      <c r="K20" s="604"/>
      <c r="L20" s="604"/>
      <c r="M20" s="604"/>
      <c r="N20" s="604"/>
      <c r="O20" s="604"/>
      <c r="P20" s="604"/>
      <c r="Q20" s="604"/>
      <c r="R20" s="604"/>
      <c r="S20" s="604"/>
      <c r="T20" s="604"/>
      <c r="U20" s="604"/>
      <c r="V20" s="604"/>
      <c r="W20" s="604"/>
      <c r="X20" s="604"/>
      <c r="Y20" s="604"/>
      <c r="Z20" s="604"/>
      <c r="AA20" s="604"/>
      <c r="AB20" s="604"/>
      <c r="AC20" s="604"/>
      <c r="AD20" s="604"/>
      <c r="AE20" s="604"/>
      <c r="AF20" s="604"/>
      <c r="AG20" s="604"/>
      <c r="AH20" s="604"/>
      <c r="AI20" s="604"/>
      <c r="AJ20" s="604"/>
      <c r="AK20" s="604"/>
      <c r="AL20" s="604"/>
      <c r="AM20" s="604"/>
      <c r="AN20" s="604"/>
      <c r="AO20" s="604"/>
      <c r="AP20" s="604"/>
      <c r="AQ20" s="604"/>
      <c r="AR20" s="604"/>
      <c r="AS20" s="604"/>
      <c r="AT20" s="604"/>
      <c r="AU20" s="604"/>
      <c r="AV20" s="604"/>
      <c r="AW20" s="604"/>
      <c r="AX20" s="604"/>
      <c r="AY20" s="604"/>
      <c r="AZ20" s="604"/>
      <c r="BA20" s="604"/>
      <c r="BB20" s="604"/>
      <c r="BC20" s="604"/>
      <c r="BD20" s="604"/>
      <c r="BE20" s="604"/>
      <c r="BF20" s="604"/>
      <c r="BG20" s="604"/>
      <c r="BH20" s="604"/>
      <c r="BI20" s="604"/>
      <c r="BJ20" s="604"/>
      <c r="BK20" s="604"/>
      <c r="BL20" s="604"/>
      <c r="BM20" s="604"/>
      <c r="BN20" s="604"/>
      <c r="BO20" s="604"/>
      <c r="BP20" s="604"/>
      <c r="BQ20" s="604"/>
      <c r="BR20" s="604"/>
      <c r="BS20" s="604"/>
      <c r="BT20" s="604"/>
      <c r="BU20" s="604"/>
      <c r="BV20" s="604"/>
      <c r="BW20" s="604"/>
      <c r="BX20" s="604"/>
      <c r="BY20" s="604"/>
      <c r="BZ20" s="604"/>
      <c r="CA20" s="604"/>
      <c r="CB20" s="604"/>
      <c r="CC20" s="604"/>
      <c r="CD20" s="604"/>
      <c r="CE20" s="604"/>
      <c r="CF20" s="604"/>
      <c r="CG20" s="604"/>
      <c r="CH20" s="604"/>
      <c r="CI20" s="604"/>
      <c r="CJ20" s="604"/>
      <c r="CK20" s="604"/>
      <c r="CL20" s="604"/>
      <c r="CM20" s="604"/>
      <c r="CN20" s="604"/>
      <c r="CO20" s="604"/>
      <c r="CP20" s="604"/>
      <c r="CQ20" s="604"/>
      <c r="CR20" s="604"/>
      <c r="CS20" s="604"/>
      <c r="CT20" s="604"/>
      <c r="CU20" s="604"/>
      <c r="CV20" s="604"/>
      <c r="CW20" s="604"/>
      <c r="CX20" s="604"/>
      <c r="CY20" s="604"/>
      <c r="CZ20" s="604"/>
      <c r="DA20" s="604"/>
      <c r="DB20" s="604"/>
    </row>
    <row r="21" spans="1:158" ht="11.1" customHeight="1" x14ac:dyDescent="0.3">
      <c r="A21" s="578"/>
      <c r="B21" s="578"/>
      <c r="C21" s="578"/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  <c r="X21" s="578"/>
      <c r="Y21" s="578"/>
      <c r="Z21" s="578"/>
      <c r="AA21" s="578"/>
      <c r="AB21" s="578"/>
      <c r="AC21" s="578"/>
      <c r="AD21" s="578"/>
      <c r="AE21" s="578"/>
      <c r="AF21" s="578"/>
      <c r="AG21" s="578"/>
      <c r="AH21" s="578"/>
      <c r="AI21" s="578"/>
      <c r="AJ21" s="578"/>
      <c r="AK21" s="578"/>
      <c r="AL21" s="578"/>
      <c r="AM21" s="578"/>
      <c r="AN21" s="578"/>
      <c r="AO21" s="578"/>
      <c r="AP21" s="578"/>
      <c r="AQ21" s="578"/>
      <c r="AR21" s="578"/>
      <c r="AS21" s="578"/>
      <c r="AT21" s="578"/>
      <c r="AU21" s="578"/>
      <c r="AV21" s="578"/>
      <c r="AW21" s="578"/>
      <c r="AX21" s="578"/>
      <c r="AY21" s="578"/>
      <c r="AZ21" s="578"/>
      <c r="BA21" s="578"/>
      <c r="BB21" s="578"/>
      <c r="BC21" s="578"/>
      <c r="BD21" s="578"/>
      <c r="BE21" s="578"/>
      <c r="BF21" s="578"/>
      <c r="BG21" s="578"/>
      <c r="BH21" s="578"/>
      <c r="BI21" s="578"/>
      <c r="BJ21" s="578"/>
      <c r="BK21" s="578"/>
      <c r="BL21" s="578"/>
      <c r="BM21" s="578"/>
      <c r="BN21" s="578"/>
      <c r="BO21" s="578"/>
      <c r="BP21" s="578"/>
      <c r="BQ21" s="578"/>
      <c r="BR21" s="578"/>
      <c r="BS21" s="578"/>
      <c r="BT21" s="578"/>
      <c r="BU21" s="578"/>
      <c r="BV21" s="578"/>
      <c r="BW21" s="578"/>
      <c r="BX21" s="578"/>
      <c r="BY21" s="578"/>
      <c r="BZ21" s="578"/>
      <c r="CA21" s="578"/>
      <c r="CB21" s="578"/>
      <c r="CC21" s="578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8"/>
      <c r="CU21" s="578"/>
      <c r="CV21" s="578"/>
      <c r="CW21" s="578"/>
      <c r="CX21" s="578"/>
      <c r="CY21" s="578"/>
      <c r="CZ21" s="578"/>
      <c r="DA21" s="578"/>
      <c r="DB21" s="578"/>
    </row>
    <row r="22" spans="1:158" x14ac:dyDescent="0.3">
      <c r="A22" s="609" t="s">
        <v>13</v>
      </c>
      <c r="B22" s="609"/>
      <c r="C22" s="609"/>
      <c r="D22" s="609"/>
      <c r="E22" s="609"/>
      <c r="F22" s="609"/>
      <c r="G22" s="609"/>
      <c r="H22" s="609"/>
      <c r="I22" s="609"/>
      <c r="J22" s="609"/>
      <c r="K22" s="609"/>
      <c r="L22" s="609"/>
      <c r="M22" s="609"/>
      <c r="N22" s="609"/>
      <c r="O22" s="609"/>
      <c r="P22" s="609"/>
      <c r="Q22" s="609"/>
      <c r="R22" s="609"/>
      <c r="S22" s="609"/>
      <c r="T22" s="609"/>
      <c r="U22" s="609"/>
      <c r="V22" s="609"/>
      <c r="W22" s="609"/>
      <c r="X22" s="609"/>
      <c r="Y22" s="609"/>
      <c r="Z22" s="609"/>
      <c r="AA22" s="609"/>
      <c r="AB22" s="609"/>
      <c r="AC22" s="609"/>
      <c r="AD22" s="609"/>
      <c r="AE22" s="609"/>
      <c r="AF22" s="609"/>
      <c r="AG22" s="609"/>
      <c r="AH22" s="609"/>
      <c r="AI22" s="609"/>
      <c r="AJ22" s="609"/>
      <c r="AK22" s="609"/>
      <c r="AL22" s="609"/>
      <c r="AM22" s="609"/>
      <c r="AN22" s="609"/>
      <c r="AO22" s="609"/>
      <c r="AP22" s="609"/>
      <c r="AQ22" s="609"/>
      <c r="AR22" s="609"/>
      <c r="AS22" s="609"/>
      <c r="AT22" s="609"/>
      <c r="AU22" s="609"/>
      <c r="AV22" s="609"/>
      <c r="AW22" s="609"/>
      <c r="AX22" s="609"/>
      <c r="AY22" s="609"/>
      <c r="AZ22" s="609"/>
      <c r="BA22" s="609"/>
      <c r="BB22" s="609"/>
      <c r="BC22" s="601" t="str">
        <f>ПОДПИСИ!B12</f>
        <v>Начальник участка ООО «Электромонтаж-110»</v>
      </c>
      <c r="BD22" s="601"/>
      <c r="BE22" s="601"/>
      <c r="BF22" s="601"/>
      <c r="BG22" s="601"/>
      <c r="BH22" s="601"/>
      <c r="BI22" s="601"/>
      <c r="BJ22" s="601"/>
      <c r="BK22" s="601"/>
      <c r="BL22" s="601"/>
      <c r="BM22" s="601"/>
      <c r="BN22" s="601"/>
      <c r="BO22" s="601"/>
      <c r="BP22" s="601"/>
      <c r="BQ22" s="601"/>
      <c r="BR22" s="601"/>
      <c r="BS22" s="601"/>
      <c r="BT22" s="601"/>
      <c r="BU22" s="601"/>
      <c r="BV22" s="601"/>
      <c r="BW22" s="601"/>
      <c r="BX22" s="601"/>
      <c r="BY22" s="601"/>
      <c r="BZ22" s="601"/>
      <c r="CA22" s="601"/>
      <c r="CB22" s="601"/>
      <c r="CC22" s="601"/>
      <c r="CD22" s="601"/>
      <c r="CE22" s="601"/>
      <c r="CF22" s="601"/>
      <c r="CG22" s="601"/>
      <c r="CH22" s="601"/>
      <c r="CI22" s="601"/>
      <c r="CJ22" s="601"/>
      <c r="CK22" s="601"/>
      <c r="CL22" s="601"/>
      <c r="CM22" s="601"/>
      <c r="CN22" s="601"/>
      <c r="CO22" s="601"/>
      <c r="CP22" s="601"/>
      <c r="CQ22" s="601"/>
      <c r="CR22" s="601"/>
      <c r="CS22" s="601"/>
      <c r="CT22" s="601"/>
      <c r="CU22" s="601"/>
      <c r="CV22" s="601"/>
      <c r="CW22" s="601"/>
      <c r="CX22" s="601"/>
      <c r="CY22" s="601"/>
      <c r="CZ22" s="601"/>
      <c r="DA22" s="601"/>
      <c r="DB22" s="601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868" t="str">
        <f>AA15</f>
        <v>(должность, фамилия, инициалы, реквизиты документа о представительстве)</v>
      </c>
      <c r="AX23" s="868"/>
      <c r="AY23" s="868"/>
      <c r="AZ23" s="868"/>
      <c r="BA23" s="868"/>
      <c r="BB23" s="868"/>
      <c r="BC23" s="868"/>
      <c r="BD23" s="868"/>
      <c r="BE23" s="868"/>
      <c r="BF23" s="868"/>
      <c r="BG23" s="868"/>
      <c r="BH23" s="868"/>
      <c r="BI23" s="868"/>
      <c r="BJ23" s="868"/>
      <c r="BK23" s="868"/>
      <c r="BL23" s="868"/>
      <c r="BM23" s="868"/>
      <c r="BN23" s="868"/>
      <c r="BO23" s="868"/>
      <c r="BP23" s="868"/>
      <c r="BQ23" s="868"/>
      <c r="BR23" s="868"/>
      <c r="BS23" s="868"/>
      <c r="BT23" s="868"/>
      <c r="BU23" s="868"/>
      <c r="BV23" s="868"/>
      <c r="BW23" s="868"/>
      <c r="BX23" s="868"/>
      <c r="BY23" s="868"/>
      <c r="BZ23" s="868"/>
      <c r="CA23" s="868"/>
      <c r="CB23" s="868"/>
      <c r="CC23" s="868"/>
      <c r="CD23" s="868"/>
      <c r="CE23" s="868"/>
      <c r="CF23" s="868"/>
      <c r="CG23" s="868"/>
      <c r="CH23" s="868"/>
      <c r="CI23" s="868"/>
      <c r="CJ23" s="868"/>
      <c r="CK23" s="868"/>
      <c r="CL23" s="868"/>
      <c r="CM23" s="868"/>
      <c r="CN23" s="868"/>
      <c r="CO23" s="868"/>
      <c r="CP23" s="868"/>
      <c r="CQ23" s="868"/>
      <c r="CR23" s="868"/>
      <c r="CS23" s="868"/>
      <c r="CT23" s="868"/>
      <c r="CU23" s="868"/>
      <c r="CV23" s="868"/>
      <c r="CW23" s="868"/>
      <c r="CX23" s="868"/>
      <c r="CY23" s="868"/>
      <c r="CZ23" s="868"/>
      <c r="DA23" s="868"/>
      <c r="DB23" s="868"/>
    </row>
    <row r="24" spans="1:158" x14ac:dyDescent="0.3">
      <c r="A24" s="601" t="str">
        <f>ПОДПИСИ!C12</f>
        <v>Курбатов А.В.</v>
      </c>
      <c r="B24" s="601"/>
      <c r="C24" s="601"/>
      <c r="D24" s="601"/>
      <c r="E24" s="601"/>
      <c r="F24" s="601"/>
      <c r="G24" s="601"/>
      <c r="H24" s="601"/>
      <c r="I24" s="601"/>
      <c r="J24" s="601"/>
      <c r="K24" s="601"/>
      <c r="L24" s="601"/>
      <c r="M24" s="601"/>
      <c r="N24" s="601"/>
      <c r="O24" s="601"/>
      <c r="P24" s="601"/>
      <c r="Q24" s="601"/>
      <c r="R24" s="601"/>
      <c r="S24" s="601"/>
      <c r="T24" s="601"/>
      <c r="U24" s="601"/>
      <c r="V24" s="601"/>
      <c r="W24" s="601"/>
      <c r="X24" s="601"/>
      <c r="Y24" s="601"/>
      <c r="Z24" s="601"/>
      <c r="AA24" s="601"/>
      <c r="AB24" s="601"/>
      <c r="AC24" s="601"/>
      <c r="AD24" s="601"/>
      <c r="AE24" s="601"/>
      <c r="AF24" s="601"/>
      <c r="AG24" s="601"/>
      <c r="AH24" s="601"/>
      <c r="AI24" s="601"/>
      <c r="AJ24" s="601"/>
      <c r="AK24" s="601"/>
      <c r="AL24" s="601"/>
      <c r="AM24" s="601"/>
      <c r="AN24" s="601"/>
      <c r="AO24" s="601"/>
      <c r="AP24" s="601"/>
      <c r="AQ24" s="601"/>
      <c r="AR24" s="601"/>
      <c r="AS24" s="601"/>
      <c r="AT24" s="601"/>
      <c r="AU24" s="601"/>
      <c r="AV24" s="601"/>
      <c r="AW24" s="601"/>
      <c r="AX24" s="601"/>
      <c r="AY24" s="601"/>
      <c r="AZ24" s="601"/>
      <c r="BA24" s="601"/>
      <c r="BB24" s="601"/>
      <c r="BC24" s="601"/>
      <c r="BD24" s="601"/>
      <c r="BE24" s="601"/>
      <c r="BF24" s="601"/>
      <c r="BG24" s="601"/>
      <c r="BH24" s="601"/>
      <c r="BI24" s="601"/>
      <c r="BJ24" s="601"/>
      <c r="BK24" s="601"/>
      <c r="BL24" s="601"/>
      <c r="BM24" s="601"/>
      <c r="BN24" s="601"/>
      <c r="BO24" s="601"/>
      <c r="BP24" s="601"/>
      <c r="BQ24" s="601"/>
      <c r="BR24" s="601"/>
      <c r="BS24" s="601"/>
      <c r="BT24" s="601"/>
      <c r="BU24" s="601"/>
      <c r="BV24" s="601"/>
      <c r="BW24" s="601"/>
      <c r="BX24" s="601"/>
      <c r="BY24" s="601"/>
      <c r="BZ24" s="601"/>
      <c r="CA24" s="601"/>
      <c r="CB24" s="601"/>
      <c r="CC24" s="601"/>
      <c r="CD24" s="601"/>
      <c r="CE24" s="601"/>
      <c r="CF24" s="601"/>
      <c r="CG24" s="601"/>
      <c r="CH24" s="601"/>
      <c r="CI24" s="601"/>
      <c r="CJ24" s="601"/>
      <c r="CK24" s="601"/>
      <c r="CL24" s="601"/>
      <c r="CM24" s="601"/>
      <c r="CN24" s="601"/>
      <c r="CO24" s="601"/>
      <c r="CP24" s="601"/>
      <c r="CQ24" s="601"/>
      <c r="CR24" s="601"/>
      <c r="CS24" s="601"/>
      <c r="CT24" s="601"/>
      <c r="CU24" s="601"/>
      <c r="CV24" s="601"/>
      <c r="CW24" s="601"/>
      <c r="CX24" s="601"/>
      <c r="CY24" s="601"/>
      <c r="CZ24" s="601"/>
      <c r="DA24" s="601"/>
      <c r="DB24" s="601"/>
    </row>
    <row r="25" spans="1:158" ht="11.1" customHeight="1" x14ac:dyDescent="0.3">
      <c r="A25" s="578"/>
      <c r="B25" s="578"/>
      <c r="C25" s="578"/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  <c r="X25" s="578"/>
      <c r="Y25" s="578"/>
      <c r="Z25" s="578"/>
      <c r="AA25" s="578"/>
      <c r="AB25" s="578"/>
      <c r="AC25" s="578"/>
      <c r="AD25" s="578"/>
      <c r="AE25" s="578"/>
      <c r="AF25" s="578"/>
      <c r="AG25" s="578"/>
      <c r="AH25" s="578"/>
      <c r="AI25" s="578"/>
      <c r="AJ25" s="578"/>
      <c r="AK25" s="578"/>
      <c r="AL25" s="578"/>
      <c r="AM25" s="578"/>
      <c r="AN25" s="578"/>
      <c r="AO25" s="578"/>
      <c r="AP25" s="578"/>
      <c r="AQ25" s="578"/>
      <c r="AR25" s="578"/>
      <c r="AS25" s="578"/>
      <c r="AT25" s="578"/>
      <c r="AU25" s="578"/>
      <c r="AV25" s="578"/>
      <c r="AW25" s="578"/>
      <c r="AX25" s="578"/>
      <c r="AY25" s="578"/>
      <c r="AZ25" s="578"/>
      <c r="BA25" s="578"/>
      <c r="BB25" s="578"/>
      <c r="BC25" s="578"/>
      <c r="BD25" s="578"/>
      <c r="BE25" s="578"/>
      <c r="BF25" s="578"/>
      <c r="BG25" s="578"/>
      <c r="BH25" s="578"/>
      <c r="BI25" s="578"/>
      <c r="BJ25" s="578"/>
      <c r="BK25" s="578"/>
      <c r="BL25" s="578"/>
      <c r="BM25" s="578"/>
      <c r="BN25" s="578"/>
      <c r="BO25" s="578"/>
      <c r="BP25" s="578"/>
      <c r="BQ25" s="578"/>
      <c r="BR25" s="578"/>
      <c r="BS25" s="578"/>
      <c r="BT25" s="578"/>
      <c r="BU25" s="578"/>
      <c r="BV25" s="578"/>
      <c r="BW25" s="578"/>
      <c r="BX25" s="578"/>
      <c r="BY25" s="578"/>
      <c r="BZ25" s="578"/>
      <c r="CA25" s="578"/>
      <c r="CB25" s="578"/>
      <c r="CC25" s="578"/>
      <c r="CD25" s="578"/>
      <c r="CE25" s="578"/>
      <c r="CF25" s="578"/>
      <c r="CG25" s="578"/>
      <c r="CH25" s="578"/>
      <c r="CI25" s="578"/>
      <c r="CJ25" s="578"/>
      <c r="CK25" s="578"/>
      <c r="CL25" s="578"/>
      <c r="CM25" s="578"/>
      <c r="CN25" s="578"/>
      <c r="CO25" s="578"/>
      <c r="CP25" s="578"/>
      <c r="CQ25" s="578"/>
      <c r="CR25" s="578"/>
      <c r="CS25" s="578"/>
      <c r="CT25" s="578"/>
      <c r="CU25" s="578"/>
      <c r="CV25" s="578"/>
      <c r="CW25" s="578"/>
      <c r="CX25" s="578"/>
      <c r="CY25" s="578"/>
      <c r="CZ25" s="578"/>
      <c r="DA25" s="578"/>
      <c r="DB25" s="578"/>
    </row>
    <row r="26" spans="1:158" x14ac:dyDescent="0.3">
      <c r="A26" s="606" t="s">
        <v>459</v>
      </c>
      <c r="B26" s="606"/>
      <c r="C26" s="606"/>
      <c r="D26" s="606"/>
      <c r="E26" s="606"/>
      <c r="F26" s="606"/>
      <c r="G26" s="606"/>
      <c r="H26" s="606"/>
      <c r="I26" s="606"/>
      <c r="J26" s="606"/>
      <c r="K26" s="606"/>
      <c r="L26" s="606"/>
      <c r="M26" s="606"/>
      <c r="N26" s="606"/>
      <c r="O26" s="606"/>
      <c r="P26" s="606"/>
      <c r="Q26" s="606"/>
      <c r="R26" s="606"/>
      <c r="S26" s="606"/>
      <c r="T26" s="606"/>
      <c r="U26" s="606"/>
      <c r="V26" s="606"/>
      <c r="W26" s="606"/>
      <c r="X26" s="606"/>
      <c r="Y26" s="606"/>
      <c r="Z26" s="606"/>
      <c r="AA26" s="606"/>
      <c r="AB26" s="606"/>
      <c r="AC26" s="606"/>
      <c r="AD26" s="606"/>
      <c r="AE26" s="606"/>
      <c r="AF26" s="606"/>
      <c r="AG26" s="606"/>
      <c r="AH26" s="606"/>
      <c r="AI26" s="606"/>
      <c r="AJ26" s="606"/>
      <c r="AK26" s="606"/>
      <c r="AL26" s="606"/>
      <c r="AM26" s="606"/>
      <c r="AN26" s="606"/>
      <c r="AO26" s="606"/>
      <c r="AP26" s="606"/>
      <c r="AQ26" s="606"/>
      <c r="AR26" s="606"/>
      <c r="AS26" s="606"/>
      <c r="AT26" s="606"/>
      <c r="AU26" s="606"/>
      <c r="AV26" s="606"/>
      <c r="AW26" s="606"/>
      <c r="AX26" s="606"/>
      <c r="AY26" s="606"/>
      <c r="AZ26" s="606"/>
      <c r="BA26" s="606"/>
      <c r="BB26" s="606"/>
      <c r="BC26" s="606"/>
      <c r="BD26" s="606"/>
      <c r="BE26" s="606"/>
      <c r="BF26" s="606"/>
      <c r="BG26" s="606"/>
      <c r="BH26" s="606"/>
      <c r="BI26" s="606"/>
      <c r="BJ26" s="606"/>
      <c r="BK26" s="606"/>
      <c r="BL26" s="606"/>
      <c r="BM26" s="606"/>
      <c r="BN26" s="606"/>
      <c r="BO26" s="606"/>
      <c r="BP26" s="606"/>
      <c r="BQ26" s="606"/>
      <c r="BR26" s="606"/>
      <c r="BS26" s="606"/>
      <c r="BT26" s="606"/>
      <c r="BU26" s="606"/>
      <c r="BV26" s="606"/>
      <c r="BW26" s="606"/>
      <c r="BX26" s="606"/>
      <c r="BY26" s="606"/>
      <c r="BZ26" s="606"/>
      <c r="CA26" s="606"/>
      <c r="CB26" s="606"/>
      <c r="CC26" s="606"/>
      <c r="CD26" s="606"/>
      <c r="CE26" s="606"/>
      <c r="CF26" s="606"/>
      <c r="CG26" s="606"/>
      <c r="CH26" s="606"/>
      <c r="CI26" s="606"/>
      <c r="CJ26" s="606"/>
      <c r="CK26" s="606"/>
      <c r="CL26" s="606"/>
      <c r="CM26" s="606"/>
      <c r="CN26" s="606"/>
      <c r="CO26" s="606"/>
      <c r="CP26" s="606"/>
      <c r="CQ26" s="606"/>
      <c r="CR26" s="606"/>
      <c r="CS26" s="606"/>
      <c r="CT26" s="606"/>
      <c r="CU26" s="606"/>
      <c r="CV26" s="606"/>
      <c r="CW26" s="606"/>
      <c r="CX26" s="606"/>
      <c r="CY26" s="606"/>
      <c r="CZ26" s="606"/>
      <c r="DA26" s="606"/>
      <c r="DB26" s="606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606" t="s">
        <v>460</v>
      </c>
      <c r="B28" s="606"/>
      <c r="C28" s="606"/>
      <c r="D28" s="606"/>
      <c r="E28" s="606"/>
      <c r="F28" s="606"/>
      <c r="G28" s="606"/>
      <c r="H28" s="606"/>
      <c r="I28" s="606"/>
      <c r="J28" s="606"/>
      <c r="K28" s="606"/>
      <c r="L28" s="606"/>
      <c r="M28" s="606"/>
      <c r="N28" s="606"/>
      <c r="O28" s="606"/>
      <c r="P28" s="606"/>
      <c r="Q28" s="606"/>
      <c r="R28" s="606"/>
      <c r="S28" s="606"/>
      <c r="T28" s="606"/>
      <c r="U28" s="606"/>
      <c r="V28" s="606"/>
      <c r="W28" s="606"/>
      <c r="X28" s="606"/>
      <c r="Y28" s="606"/>
      <c r="Z28" s="606"/>
      <c r="AA28" s="606"/>
      <c r="AB28" s="606"/>
      <c r="AC28" s="606"/>
      <c r="AD28" s="606"/>
      <c r="AE28" s="606"/>
      <c r="AF28" s="606"/>
      <c r="AG28" s="606"/>
      <c r="AH28" s="606"/>
      <c r="AI28" s="606"/>
      <c r="AJ28" s="606"/>
      <c r="AK28" s="606"/>
      <c r="AL28" s="606"/>
      <c r="AM28" s="606"/>
      <c r="AN28" s="606"/>
      <c r="AO28" s="606"/>
      <c r="AP28" s="606"/>
      <c r="AQ28" s="606"/>
      <c r="AR28" s="606"/>
      <c r="AS28" s="606"/>
      <c r="AT28" s="606"/>
      <c r="AU28" s="606"/>
      <c r="AV28" s="606"/>
      <c r="AW28" s="606"/>
      <c r="AX28" s="606"/>
      <c r="AY28" s="606"/>
      <c r="AZ28" s="606"/>
      <c r="BA28" s="606"/>
      <c r="BB28" s="606"/>
      <c r="BC28" s="606"/>
      <c r="BD28" s="606"/>
      <c r="BE28" s="606"/>
      <c r="BF28" s="606"/>
      <c r="BG28" s="606"/>
      <c r="BH28" s="606"/>
      <c r="BI28" s="606"/>
      <c r="BJ28" s="606"/>
      <c r="BK28" s="606"/>
      <c r="BL28" s="606"/>
      <c r="BM28" s="606"/>
      <c r="BN28" s="606"/>
      <c r="BO28" s="606"/>
      <c r="BP28" s="606"/>
      <c r="BQ28" s="606"/>
      <c r="BR28" s="606"/>
      <c r="BS28" s="606"/>
      <c r="BT28" s="606"/>
      <c r="BU28" s="606"/>
      <c r="BV28" s="606"/>
      <c r="BW28" s="606"/>
      <c r="BX28" s="606"/>
      <c r="BY28" s="606"/>
      <c r="BZ28" s="606"/>
      <c r="CA28" s="606"/>
      <c r="CB28" s="606"/>
      <c r="CC28" s="606"/>
      <c r="CD28" s="606"/>
      <c r="CE28" s="606"/>
      <c r="CF28" s="606"/>
      <c r="CG28" s="606"/>
      <c r="CH28" s="606"/>
      <c r="CI28" s="606"/>
      <c r="CJ28" s="606"/>
      <c r="CK28" s="606"/>
      <c r="CL28" s="606"/>
      <c r="CM28" s="606"/>
      <c r="CN28" s="606"/>
      <c r="CO28" s="606"/>
      <c r="CP28" s="606"/>
      <c r="CQ28" s="606"/>
      <c r="CR28" s="606"/>
      <c r="CS28" s="606"/>
      <c r="CT28" s="606"/>
      <c r="CU28" s="606"/>
      <c r="CV28" s="606"/>
      <c r="CW28" s="606"/>
      <c r="CX28" s="606"/>
      <c r="CY28" s="606"/>
      <c r="CZ28" s="606"/>
      <c r="DA28" s="606"/>
      <c r="DB28" s="606"/>
    </row>
    <row r="29" spans="1:158" x14ac:dyDescent="0.3">
      <c r="A29" s="864" t="s">
        <v>725</v>
      </c>
      <c r="B29" s="864"/>
      <c r="C29" s="864"/>
      <c r="D29" s="864"/>
      <c r="E29" s="864"/>
      <c r="F29" s="864"/>
      <c r="G29" s="864"/>
      <c r="H29" s="864"/>
      <c r="I29" s="864"/>
      <c r="J29" s="864"/>
      <c r="K29" s="864"/>
      <c r="L29" s="864"/>
      <c r="M29" s="864"/>
      <c r="N29" s="864"/>
      <c r="O29" s="864"/>
      <c r="P29" s="864"/>
      <c r="Q29" s="864"/>
      <c r="R29" s="864"/>
      <c r="S29" s="864"/>
      <c r="T29" s="864"/>
      <c r="U29" s="864"/>
      <c r="V29" s="864"/>
      <c r="W29" s="864"/>
      <c r="X29" s="864"/>
      <c r="Y29" s="864"/>
      <c r="Z29" s="864"/>
      <c r="AA29" s="864"/>
      <c r="AB29" s="864"/>
      <c r="AC29" s="864"/>
      <c r="AD29" s="864"/>
      <c r="AE29" s="864"/>
      <c r="AF29" s="864"/>
      <c r="AG29" s="864"/>
      <c r="AH29" s="864"/>
      <c r="AI29" s="864"/>
      <c r="AJ29" s="864"/>
      <c r="AK29" s="864"/>
      <c r="AL29" s="864"/>
      <c r="AM29" s="864"/>
      <c r="AN29" s="864"/>
      <c r="AO29" s="864"/>
      <c r="AP29" s="864"/>
      <c r="AQ29" s="864"/>
      <c r="AR29" s="864"/>
      <c r="AS29" s="864"/>
      <c r="AT29" s="864"/>
      <c r="AU29" s="864"/>
      <c r="AV29" s="864"/>
      <c r="AW29" s="864"/>
      <c r="AX29" s="864"/>
      <c r="AY29" s="864"/>
      <c r="AZ29" s="864"/>
      <c r="BA29" s="864"/>
      <c r="BB29" s="864"/>
      <c r="BC29" s="864"/>
      <c r="BD29" s="864"/>
      <c r="BE29" s="864"/>
      <c r="BF29" s="864"/>
      <c r="BG29" s="864"/>
      <c r="BH29" s="864"/>
      <c r="BI29" s="864"/>
      <c r="BJ29" s="864"/>
      <c r="BK29" s="864"/>
      <c r="BL29" s="864"/>
      <c r="BM29" s="864"/>
      <c r="BN29" s="864"/>
      <c r="BO29" s="864"/>
      <c r="BP29" s="864"/>
      <c r="BQ29" s="864"/>
      <c r="BR29" s="864"/>
      <c r="BS29" s="864"/>
      <c r="BT29" s="864"/>
      <c r="BU29" s="864"/>
      <c r="BV29" s="864"/>
      <c r="BW29" s="864"/>
      <c r="BX29" s="864"/>
      <c r="BY29" s="864"/>
      <c r="BZ29" s="864"/>
      <c r="CA29" s="864"/>
      <c r="CB29" s="864"/>
      <c r="CC29" s="864"/>
      <c r="CD29" s="864"/>
      <c r="CE29" s="864"/>
      <c r="CF29" s="864"/>
      <c r="CG29" s="864"/>
      <c r="CH29" s="864"/>
      <c r="CI29" s="864"/>
      <c r="CJ29" s="864"/>
      <c r="CK29" s="864"/>
      <c r="CL29" s="864"/>
      <c r="CM29" s="864"/>
      <c r="CN29" s="864"/>
      <c r="CO29" s="864"/>
      <c r="CP29" s="864"/>
      <c r="CQ29" s="864"/>
      <c r="CR29" s="864"/>
      <c r="CS29" s="864"/>
      <c r="CT29" s="864"/>
      <c r="CU29" s="864"/>
      <c r="CV29" s="864"/>
      <c r="CW29" s="864"/>
      <c r="CX29" s="864"/>
      <c r="CY29" s="864"/>
      <c r="CZ29" s="864"/>
      <c r="DA29" s="864"/>
      <c r="DB29" s="864"/>
    </row>
    <row r="30" spans="1:158" ht="11.1" customHeight="1" x14ac:dyDescent="0.3">
      <c r="A30" s="865" t="s">
        <v>461</v>
      </c>
      <c r="B30" s="865"/>
      <c r="C30" s="865"/>
      <c r="D30" s="865"/>
      <c r="E30" s="865"/>
      <c r="F30" s="865"/>
      <c r="G30" s="865"/>
      <c r="H30" s="865"/>
      <c r="I30" s="865"/>
      <c r="J30" s="865"/>
      <c r="K30" s="865"/>
      <c r="L30" s="865"/>
      <c r="M30" s="865"/>
      <c r="N30" s="865"/>
      <c r="O30" s="865"/>
      <c r="P30" s="865"/>
      <c r="Q30" s="865"/>
      <c r="R30" s="865"/>
      <c r="S30" s="865"/>
      <c r="T30" s="865"/>
      <c r="U30" s="865"/>
      <c r="V30" s="865"/>
      <c r="W30" s="865"/>
      <c r="X30" s="865"/>
      <c r="Y30" s="865"/>
      <c r="Z30" s="865"/>
      <c r="AA30" s="865"/>
      <c r="AB30" s="865"/>
      <c r="AC30" s="865"/>
      <c r="AD30" s="865"/>
      <c r="AE30" s="865"/>
      <c r="AF30" s="865"/>
      <c r="AG30" s="865"/>
      <c r="AH30" s="865"/>
      <c r="AI30" s="865"/>
      <c r="AJ30" s="865"/>
      <c r="AK30" s="865"/>
      <c r="AL30" s="865"/>
      <c r="AM30" s="865"/>
      <c r="AN30" s="865"/>
      <c r="AO30" s="865"/>
      <c r="AP30" s="865"/>
      <c r="AQ30" s="865"/>
      <c r="AR30" s="865"/>
      <c r="AS30" s="865"/>
      <c r="AT30" s="865"/>
      <c r="AU30" s="865"/>
      <c r="AV30" s="865"/>
      <c r="AW30" s="865"/>
      <c r="AX30" s="865"/>
      <c r="AY30" s="865"/>
      <c r="AZ30" s="865"/>
      <c r="BA30" s="865"/>
      <c r="BB30" s="865"/>
      <c r="BC30" s="865"/>
      <c r="BD30" s="865"/>
      <c r="BE30" s="865"/>
      <c r="BF30" s="865"/>
      <c r="BG30" s="865"/>
      <c r="BH30" s="865"/>
      <c r="BI30" s="865"/>
      <c r="BJ30" s="865"/>
      <c r="BK30" s="865"/>
      <c r="BL30" s="865"/>
      <c r="BM30" s="865"/>
      <c r="BN30" s="865"/>
      <c r="BO30" s="865"/>
      <c r="BP30" s="865"/>
      <c r="BQ30" s="865"/>
      <c r="BR30" s="865"/>
      <c r="BS30" s="865"/>
      <c r="BT30" s="865"/>
      <c r="BU30" s="865"/>
      <c r="BV30" s="865"/>
      <c r="BW30" s="865"/>
      <c r="BX30" s="865"/>
      <c r="BY30" s="865"/>
      <c r="BZ30" s="865"/>
      <c r="CA30" s="865"/>
      <c r="CB30" s="865"/>
      <c r="CC30" s="865"/>
      <c r="CD30" s="865"/>
      <c r="CE30" s="865"/>
      <c r="CF30" s="865"/>
      <c r="CG30" s="865"/>
      <c r="CH30" s="865"/>
      <c r="CI30" s="865"/>
      <c r="CJ30" s="865"/>
      <c r="CK30" s="865"/>
      <c r="CL30" s="865"/>
      <c r="CM30" s="865"/>
      <c r="CN30" s="865"/>
      <c r="CO30" s="865"/>
      <c r="CP30" s="865"/>
      <c r="CQ30" s="865"/>
      <c r="CR30" s="865"/>
      <c r="CS30" s="865"/>
      <c r="CT30" s="865"/>
      <c r="CU30" s="865"/>
      <c r="CV30" s="865"/>
      <c r="CW30" s="865"/>
      <c r="CX30" s="865"/>
      <c r="CY30" s="865"/>
      <c r="CZ30" s="865"/>
      <c r="DA30" s="865"/>
      <c r="DB30" s="865"/>
    </row>
    <row r="31" spans="1:158" ht="6.6" customHeight="1" x14ac:dyDescent="0.3">
      <c r="A31" s="260"/>
      <c r="B31" s="260"/>
      <c r="C31" s="260"/>
      <c r="D31" s="260"/>
      <c r="E31" s="260"/>
      <c r="F31" s="260"/>
      <c r="G31" s="260"/>
      <c r="H31" s="260"/>
      <c r="I31" s="260"/>
      <c r="J31" s="260"/>
      <c r="K31" s="260"/>
      <c r="L31" s="260"/>
      <c r="M31" s="260"/>
      <c r="N31" s="260"/>
      <c r="O31" s="26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260"/>
      <c r="AA31" s="260"/>
      <c r="AB31" s="260"/>
      <c r="AC31" s="260"/>
      <c r="AD31" s="260"/>
      <c r="AE31" s="260"/>
      <c r="AF31" s="260"/>
      <c r="AG31" s="260"/>
      <c r="AH31" s="260"/>
      <c r="AI31" s="260"/>
      <c r="AJ31" s="260"/>
      <c r="AK31" s="260"/>
      <c r="AL31" s="260"/>
      <c r="AM31" s="260"/>
      <c r="AN31" s="260"/>
      <c r="AO31" s="260"/>
      <c r="AP31" s="260"/>
      <c r="AQ31" s="260"/>
      <c r="AR31" s="260"/>
      <c r="AS31" s="260"/>
      <c r="AT31" s="260"/>
      <c r="AU31" s="260"/>
      <c r="AV31" s="260"/>
      <c r="AW31" s="260"/>
      <c r="AX31" s="260"/>
      <c r="AY31" s="260"/>
      <c r="AZ31" s="260"/>
      <c r="BA31" s="260"/>
      <c r="BB31" s="260"/>
      <c r="BC31" s="260"/>
      <c r="BD31" s="260"/>
      <c r="BE31" s="260"/>
      <c r="BF31" s="260"/>
      <c r="BG31" s="260"/>
      <c r="BH31" s="260"/>
      <c r="BI31" s="260"/>
      <c r="BJ31" s="260"/>
      <c r="BK31" s="260"/>
      <c r="BL31" s="260"/>
      <c r="BM31" s="260"/>
      <c r="BN31" s="260"/>
      <c r="BO31" s="260"/>
      <c r="BP31" s="260"/>
      <c r="BQ31" s="260"/>
      <c r="BR31" s="260"/>
      <c r="BS31" s="260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0"/>
      <c r="CJ31" s="260"/>
      <c r="CK31" s="260"/>
      <c r="CL31" s="260"/>
      <c r="CM31" s="260"/>
      <c r="CN31" s="260"/>
      <c r="CO31" s="260"/>
      <c r="CP31" s="260"/>
      <c r="CQ31" s="260"/>
      <c r="CR31" s="260"/>
      <c r="CS31" s="260"/>
      <c r="CT31" s="260"/>
      <c r="CU31" s="260"/>
      <c r="CV31" s="260"/>
      <c r="CW31" s="260"/>
      <c r="CX31" s="260"/>
      <c r="CY31" s="260"/>
      <c r="CZ31" s="260"/>
      <c r="DA31" s="260"/>
      <c r="DB31" s="260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863" t="s">
        <v>462</v>
      </c>
      <c r="B32" s="863"/>
      <c r="C32" s="863"/>
      <c r="D32" s="863"/>
      <c r="E32" s="863"/>
      <c r="F32" s="863"/>
      <c r="G32" s="863"/>
      <c r="H32" s="863"/>
      <c r="I32" s="863"/>
      <c r="J32" s="863"/>
      <c r="K32" s="863"/>
      <c r="L32" s="863"/>
      <c r="M32" s="863"/>
      <c r="N32" s="863"/>
      <c r="O32" s="863"/>
      <c r="P32" s="863"/>
      <c r="Q32" s="863"/>
      <c r="R32" s="863"/>
      <c r="S32" s="863"/>
      <c r="T32" s="863"/>
      <c r="U32" s="863"/>
      <c r="V32" s="863"/>
      <c r="W32" s="863"/>
      <c r="X32" s="863"/>
      <c r="Y32" s="863"/>
      <c r="Z32" s="863"/>
      <c r="AA32" s="863"/>
      <c r="AB32" s="863"/>
      <c r="AC32" s="863"/>
      <c r="AD32" s="863"/>
      <c r="AE32" s="863"/>
      <c r="AF32" s="863"/>
      <c r="AG32" s="863"/>
      <c r="AH32" s="863"/>
      <c r="AI32" s="863"/>
      <c r="AJ32" s="863"/>
      <c r="AK32" s="863"/>
      <c r="AL32" s="863"/>
      <c r="AM32" s="863"/>
      <c r="AN32" s="863"/>
      <c r="AO32" s="863"/>
      <c r="AP32" s="863"/>
      <c r="AQ32" s="863"/>
      <c r="AR32" s="863"/>
      <c r="AS32" s="863"/>
      <c r="AT32" s="863"/>
      <c r="AU32" s="863"/>
      <c r="AV32" s="863"/>
      <c r="AW32" s="863"/>
      <c r="AX32" s="863"/>
      <c r="AY32" s="863"/>
      <c r="AZ32" s="863"/>
      <c r="BA32" s="863"/>
      <c r="BB32" s="863"/>
      <c r="BC32" s="863"/>
      <c r="BD32" s="863"/>
      <c r="BE32" s="863"/>
      <c r="BF32" s="863"/>
      <c r="BG32" s="863"/>
      <c r="BH32" s="863"/>
      <c r="BI32" s="863"/>
      <c r="BJ32" s="863"/>
      <c r="BK32" s="863"/>
      <c r="BL32" s="863"/>
      <c r="BM32" s="863"/>
      <c r="BN32" s="863"/>
      <c r="BO32" s="863"/>
      <c r="BP32" s="863"/>
      <c r="BQ32" s="863"/>
      <c r="BR32" s="863"/>
      <c r="BS32" s="863"/>
      <c r="BT32" s="863"/>
      <c r="BU32" s="863"/>
      <c r="BV32" s="863"/>
      <c r="BW32" s="863"/>
      <c r="BX32" s="863"/>
      <c r="BY32" s="863"/>
      <c r="BZ32" s="863"/>
      <c r="CA32" s="863"/>
      <c r="CB32" s="863"/>
      <c r="CC32" s="863"/>
      <c r="CD32" s="863"/>
      <c r="CE32" s="863"/>
      <c r="CF32" s="863"/>
      <c r="CG32" s="863"/>
      <c r="CH32" s="863"/>
      <c r="CI32" s="863"/>
      <c r="CJ32" s="863"/>
      <c r="CK32" s="863"/>
      <c r="CL32" s="863"/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</row>
    <row r="33" spans="1:158" x14ac:dyDescent="0.3">
      <c r="A33" s="867" t="str">
        <f>CONCATENATE(ФОРМА!B9)</f>
        <v>СЭС-21-080098-ИЛО1</v>
      </c>
      <c r="B33" s="867"/>
      <c r="C33" s="867"/>
      <c r="D33" s="867"/>
      <c r="E33" s="867"/>
      <c r="F33" s="867"/>
      <c r="G33" s="867"/>
      <c r="H33" s="867"/>
      <c r="I33" s="867"/>
      <c r="J33" s="867"/>
      <c r="K33" s="867"/>
      <c r="L33" s="867"/>
      <c r="M33" s="867"/>
      <c r="N33" s="867"/>
      <c r="O33" s="867"/>
      <c r="P33" s="867"/>
      <c r="Q33" s="867"/>
      <c r="R33" s="867"/>
      <c r="S33" s="867"/>
      <c r="T33" s="867"/>
      <c r="U33" s="867"/>
      <c r="V33" s="867"/>
      <c r="W33" s="867"/>
      <c r="X33" s="867"/>
      <c r="Y33" s="867"/>
      <c r="Z33" s="867"/>
      <c r="AA33" s="867"/>
      <c r="AB33" s="867"/>
      <c r="AC33" s="867"/>
      <c r="AD33" s="867"/>
      <c r="AE33" s="867"/>
      <c r="AF33" s="867"/>
      <c r="AG33" s="867"/>
      <c r="AH33" s="867"/>
      <c r="AI33" s="867"/>
      <c r="AJ33" s="867"/>
      <c r="AK33" s="867"/>
      <c r="AL33" s="867"/>
      <c r="AM33" s="867"/>
      <c r="AN33" s="867"/>
      <c r="AO33" s="867"/>
      <c r="AP33" s="867"/>
      <c r="AQ33" s="867"/>
      <c r="AR33" s="867"/>
      <c r="AS33" s="867"/>
      <c r="AT33" s="867"/>
      <c r="AU33" s="867"/>
      <c r="AV33" s="867"/>
      <c r="AW33" s="867"/>
      <c r="AX33" s="867"/>
      <c r="AY33" s="867"/>
      <c r="AZ33" s="867"/>
      <c r="BA33" s="867"/>
      <c r="BB33" s="867"/>
      <c r="BC33" s="867"/>
      <c r="BD33" s="867"/>
      <c r="BE33" s="867"/>
      <c r="BF33" s="867"/>
      <c r="BG33" s="867"/>
      <c r="BH33" s="867"/>
      <c r="BI33" s="867"/>
      <c r="BJ33" s="867"/>
      <c r="BK33" s="867"/>
      <c r="BL33" s="867"/>
      <c r="BM33" s="867"/>
      <c r="BN33" s="867"/>
      <c r="BO33" s="867"/>
      <c r="BP33" s="867"/>
      <c r="BQ33" s="867"/>
      <c r="BR33" s="867"/>
      <c r="BS33" s="867"/>
      <c r="BT33" s="867"/>
      <c r="BU33" s="867"/>
      <c r="BV33" s="867"/>
      <c r="BW33" s="867"/>
      <c r="BX33" s="867"/>
      <c r="BY33" s="867"/>
      <c r="BZ33" s="867"/>
      <c r="CA33" s="867"/>
      <c r="CB33" s="867"/>
      <c r="CC33" s="867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</row>
    <row r="34" spans="1:158" ht="11.1" customHeight="1" x14ac:dyDescent="0.3">
      <c r="A34" s="866" t="s">
        <v>463</v>
      </c>
      <c r="B34" s="866"/>
      <c r="C34" s="866"/>
      <c r="D34" s="866"/>
      <c r="E34" s="866"/>
      <c r="F34" s="866"/>
      <c r="G34" s="866"/>
      <c r="H34" s="866"/>
      <c r="I34" s="866"/>
      <c r="J34" s="866"/>
      <c r="K34" s="866"/>
      <c r="L34" s="866"/>
      <c r="M34" s="866"/>
      <c r="N34" s="866"/>
      <c r="O34" s="866"/>
      <c r="P34" s="866"/>
      <c r="Q34" s="866"/>
      <c r="R34" s="866"/>
      <c r="S34" s="866"/>
      <c r="T34" s="866"/>
      <c r="U34" s="866"/>
      <c r="V34" s="866"/>
      <c r="W34" s="866"/>
      <c r="X34" s="866"/>
      <c r="Y34" s="866"/>
      <c r="Z34" s="866"/>
      <c r="AA34" s="866"/>
      <c r="AB34" s="866"/>
      <c r="AC34" s="866"/>
      <c r="AD34" s="866"/>
      <c r="AE34" s="866"/>
      <c r="AF34" s="866"/>
      <c r="AG34" s="866"/>
      <c r="AH34" s="866"/>
      <c r="AI34" s="866"/>
      <c r="AJ34" s="866"/>
      <c r="AK34" s="866"/>
      <c r="AL34" s="866"/>
      <c r="AM34" s="866"/>
      <c r="AN34" s="866"/>
      <c r="AO34" s="866"/>
      <c r="AP34" s="866"/>
      <c r="AQ34" s="866"/>
      <c r="AR34" s="866"/>
      <c r="AS34" s="866"/>
      <c r="AT34" s="866"/>
      <c r="AU34" s="866"/>
      <c r="AV34" s="866"/>
      <c r="AW34" s="866"/>
      <c r="AX34" s="866"/>
      <c r="AY34" s="866"/>
      <c r="AZ34" s="866"/>
      <c r="BA34" s="866"/>
      <c r="BB34" s="866"/>
      <c r="BC34" s="866"/>
      <c r="BD34" s="866"/>
      <c r="BE34" s="866"/>
      <c r="BF34" s="866"/>
      <c r="BG34" s="866"/>
      <c r="BH34" s="866"/>
      <c r="BI34" s="866"/>
      <c r="BJ34" s="866"/>
      <c r="BK34" s="866"/>
      <c r="BL34" s="866"/>
      <c r="BM34" s="866"/>
      <c r="BN34" s="866"/>
      <c r="BO34" s="866"/>
      <c r="BP34" s="866"/>
      <c r="BQ34" s="866"/>
      <c r="BR34" s="866"/>
      <c r="BS34" s="866"/>
      <c r="BT34" s="866"/>
      <c r="BU34" s="866"/>
      <c r="BV34" s="866"/>
      <c r="BW34" s="866"/>
      <c r="BX34" s="866"/>
      <c r="BY34" s="866"/>
      <c r="BZ34" s="866"/>
      <c r="CA34" s="866"/>
      <c r="CB34" s="866"/>
      <c r="CC34" s="866"/>
      <c r="CD34" s="866"/>
      <c r="CE34" s="866"/>
      <c r="CF34" s="866"/>
      <c r="CG34" s="866"/>
      <c r="CH34" s="866"/>
      <c r="CI34" s="866"/>
      <c r="CJ34" s="866"/>
      <c r="CK34" s="866"/>
      <c r="CL34" s="866"/>
      <c r="CM34" s="866"/>
      <c r="CN34" s="866"/>
      <c r="CO34" s="866"/>
      <c r="CP34" s="866"/>
      <c r="CQ34" s="866"/>
      <c r="CR34" s="866"/>
      <c r="CS34" s="866"/>
      <c r="CT34" s="866"/>
      <c r="CU34" s="866"/>
      <c r="CV34" s="866"/>
      <c r="CW34" s="866"/>
      <c r="CX34" s="866"/>
      <c r="CY34" s="866"/>
      <c r="CZ34" s="866"/>
      <c r="DA34" s="866"/>
      <c r="DB34" s="866"/>
    </row>
    <row r="35" spans="1:158" ht="17.399999999999999" customHeight="1" x14ac:dyDescent="0.3">
      <c r="A35" s="863" t="s">
        <v>464</v>
      </c>
      <c r="B35" s="863"/>
      <c r="C35" s="863"/>
      <c r="D35" s="863"/>
      <c r="E35" s="863"/>
      <c r="F35" s="863"/>
      <c r="G35" s="863"/>
      <c r="H35" s="863"/>
      <c r="I35" s="863"/>
      <c r="J35" s="863"/>
      <c r="K35" s="863"/>
      <c r="L35" s="863"/>
      <c r="M35" s="863"/>
      <c r="N35" s="863"/>
      <c r="O35" s="863"/>
      <c r="P35" s="863"/>
      <c r="Q35" s="863"/>
      <c r="R35" s="863"/>
      <c r="S35" s="863"/>
      <c r="T35" s="863"/>
      <c r="U35" s="863"/>
      <c r="V35" s="863"/>
      <c r="W35" s="863"/>
      <c r="X35" s="863"/>
      <c r="Y35" s="863"/>
      <c r="Z35" s="863"/>
      <c r="AA35" s="863"/>
      <c r="AB35" s="863"/>
      <c r="AC35" s="863"/>
      <c r="AD35" s="863"/>
      <c r="AE35" s="863"/>
      <c r="AF35" s="863"/>
      <c r="AG35" s="863"/>
      <c r="AH35" s="863"/>
      <c r="AI35" s="863"/>
      <c r="AJ35" s="863"/>
      <c r="AK35" s="863"/>
      <c r="AL35" s="863"/>
      <c r="AM35" s="863"/>
      <c r="AN35" s="863"/>
      <c r="AO35" s="863"/>
      <c r="AP35" s="867" t="str">
        <f>IF(DC35="Здание",CONCATENATE(ФОРМА!B8,)," ")</f>
        <v>ООО «Электромонтаж-110»</v>
      </c>
      <c r="AQ35" s="867"/>
      <c r="AR35" s="867"/>
      <c r="AS35" s="867"/>
      <c r="AT35" s="867"/>
      <c r="AU35" s="867"/>
      <c r="AV35" s="867"/>
      <c r="AW35" s="867"/>
      <c r="AX35" s="867"/>
      <c r="AY35" s="867"/>
      <c r="AZ35" s="867"/>
      <c r="BA35" s="867"/>
      <c r="BB35" s="867"/>
      <c r="BC35" s="867"/>
      <c r="BD35" s="867"/>
      <c r="BE35" s="867"/>
      <c r="BF35" s="867"/>
      <c r="BG35" s="867"/>
      <c r="BH35" s="867"/>
      <c r="BI35" s="867"/>
      <c r="BJ35" s="867"/>
      <c r="BK35" s="867"/>
      <c r="BL35" s="867"/>
      <c r="BM35" s="867"/>
      <c r="BN35" s="867"/>
      <c r="BO35" s="867"/>
      <c r="BP35" s="867"/>
      <c r="BQ35" s="867"/>
      <c r="BR35" s="867"/>
      <c r="BS35" s="867"/>
      <c r="BT35" s="867"/>
      <c r="BU35" s="867"/>
      <c r="BV35" s="867"/>
      <c r="BW35" s="867"/>
      <c r="BX35" s="867"/>
      <c r="BY35" s="867"/>
      <c r="BZ35" s="867"/>
      <c r="CA35" s="867"/>
      <c r="CB35" s="867"/>
      <c r="CC35" s="867"/>
      <c r="CD35" s="867"/>
      <c r="CE35" s="867"/>
      <c r="CF35" s="867"/>
      <c r="CG35" s="867"/>
      <c r="CH35" s="867"/>
      <c r="CI35" s="867"/>
      <c r="CJ35" s="867"/>
      <c r="CK35" s="867"/>
      <c r="CL35" s="867"/>
      <c r="CM35" s="867"/>
      <c r="CN35" s="867"/>
      <c r="CO35" s="867"/>
      <c r="CP35" s="867"/>
      <c r="CQ35" s="867"/>
      <c r="CR35" s="867"/>
      <c r="CS35" s="867"/>
      <c r="CT35" s="867"/>
      <c r="CU35" s="867"/>
      <c r="CV35" s="867"/>
      <c r="CW35" s="867"/>
      <c r="CX35" s="867"/>
      <c r="CY35" s="867"/>
      <c r="CZ35" s="867"/>
      <c r="DA35" s="867"/>
      <c r="DB35" s="867"/>
      <c r="DC35" t="s">
        <v>616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869" t="s">
        <v>465</v>
      </c>
      <c r="AQ36" s="869"/>
      <c r="AR36" s="869"/>
      <c r="AS36" s="869"/>
      <c r="AT36" s="869"/>
      <c r="AU36" s="869"/>
      <c r="AV36" s="869"/>
      <c r="AW36" s="869"/>
      <c r="AX36" s="869"/>
      <c r="AY36" s="869"/>
      <c r="AZ36" s="869"/>
      <c r="BA36" s="869"/>
      <c r="BB36" s="869"/>
      <c r="BC36" s="869"/>
      <c r="BD36" s="869"/>
      <c r="BE36" s="869"/>
      <c r="BF36" s="869"/>
      <c r="BG36" s="869"/>
      <c r="BH36" s="869"/>
      <c r="BI36" s="869"/>
      <c r="BJ36" s="869"/>
      <c r="BK36" s="869"/>
      <c r="BL36" s="869"/>
      <c r="BM36" s="869"/>
      <c r="BN36" s="869"/>
      <c r="BO36" s="869"/>
      <c r="BP36" s="869"/>
      <c r="BQ36" s="869"/>
      <c r="BR36" s="869"/>
      <c r="BS36" s="869"/>
      <c r="BT36" s="869"/>
      <c r="BU36" s="869"/>
      <c r="BV36" s="869"/>
      <c r="BW36" s="869"/>
      <c r="BX36" s="869"/>
      <c r="BY36" s="869"/>
      <c r="BZ36" s="869"/>
      <c r="CA36" s="869"/>
      <c r="CB36" s="869"/>
      <c r="CC36" s="869"/>
      <c r="CD36" s="869"/>
      <c r="CE36" s="869"/>
      <c r="CF36" s="869"/>
      <c r="CG36" s="869"/>
      <c r="CH36" s="869"/>
      <c r="CI36" s="869"/>
      <c r="CJ36" s="869"/>
      <c r="CK36" s="869"/>
      <c r="CL36" s="869"/>
      <c r="CM36" s="869"/>
      <c r="CN36" s="869"/>
      <c r="CO36" s="869"/>
      <c r="CP36" s="869"/>
      <c r="CQ36" s="869"/>
      <c r="CR36" s="869"/>
      <c r="CS36" s="869"/>
      <c r="CT36" s="869"/>
      <c r="CU36" s="869"/>
      <c r="CV36" s="869"/>
      <c r="CW36" s="869"/>
      <c r="CX36" s="869"/>
      <c r="CY36" s="869"/>
      <c r="CZ36" s="869"/>
      <c r="DA36" s="869"/>
      <c r="DB36" s="869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616" t="s">
        <v>466</v>
      </c>
      <c r="B38" s="616"/>
      <c r="C38" s="616"/>
      <c r="D38" s="616"/>
      <c r="E38" s="616"/>
      <c r="F38" s="616"/>
      <c r="G38" s="616"/>
      <c r="H38" s="616"/>
      <c r="I38" s="616"/>
      <c r="J38" s="616"/>
      <c r="K38" s="616"/>
      <c r="L38" s="616"/>
      <c r="M38" s="616"/>
      <c r="N38" s="616"/>
      <c r="O38" s="616"/>
      <c r="P38" s="616"/>
      <c r="Q38" s="616"/>
      <c r="R38" s="616"/>
      <c r="S38" s="616"/>
      <c r="T38" s="616"/>
      <c r="U38" s="616"/>
      <c r="V38" s="616"/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616"/>
      <c r="AL38" s="616"/>
      <c r="AM38" s="616"/>
      <c r="AN38" s="616"/>
      <c r="AO38" s="616"/>
      <c r="AP38" s="616"/>
      <c r="AQ38" s="616"/>
      <c r="AR38" s="616"/>
      <c r="AS38" s="616"/>
      <c r="AT38" s="616"/>
      <c r="AU38" s="616"/>
      <c r="AV38" s="616"/>
      <c r="AW38" s="616"/>
      <c r="AX38" s="616"/>
      <c r="AY38" s="616"/>
      <c r="AZ38" s="616"/>
      <c r="BA38" s="616"/>
      <c r="BB38" s="616"/>
      <c r="BC38" s="616"/>
      <c r="BD38" s="616"/>
      <c r="BE38" s="616"/>
      <c r="BF38" s="616"/>
      <c r="BG38" s="616"/>
      <c r="BH38" s="616"/>
      <c r="BI38" s="616"/>
      <c r="BJ38" s="616"/>
      <c r="BK38" s="616"/>
      <c r="BL38" s="616"/>
      <c r="BM38" s="616"/>
      <c r="BN38" s="616"/>
      <c r="BO38" s="616"/>
      <c r="BP38" s="616"/>
      <c r="BQ38" s="616"/>
      <c r="BR38" s="616"/>
      <c r="BS38" s="616"/>
      <c r="BT38" s="616"/>
      <c r="BU38" s="616"/>
      <c r="BV38" s="616"/>
      <c r="BW38" s="616"/>
      <c r="BX38" s="616"/>
      <c r="BY38" s="616"/>
      <c r="BZ38" s="616"/>
      <c r="CA38" s="616"/>
      <c r="CB38" s="616"/>
      <c r="CC38" s="616"/>
      <c r="CD38" s="616"/>
      <c r="CE38" s="616"/>
      <c r="CF38" s="616"/>
      <c r="CG38" s="616"/>
      <c r="CH38" s="616"/>
      <c r="CI38" s="616"/>
      <c r="CJ38" s="616"/>
      <c r="CK38" s="616"/>
      <c r="CL38" s="616"/>
      <c r="CM38" s="616"/>
      <c r="CN38" s="616"/>
      <c r="CO38" s="616"/>
      <c r="CP38" s="616"/>
      <c r="CQ38" s="616"/>
      <c r="CR38" s="616"/>
      <c r="CS38" s="616"/>
      <c r="CT38" s="616"/>
      <c r="CU38" s="616"/>
      <c r="CV38" s="616"/>
      <c r="CW38" s="616"/>
      <c r="CX38" s="616"/>
      <c r="CY38" s="616"/>
      <c r="CZ38" s="616"/>
      <c r="DA38" s="616"/>
      <c r="DB38" s="616"/>
    </row>
    <row r="39" spans="1:158" x14ac:dyDescent="0.3">
      <c r="A39" s="606" t="s">
        <v>467</v>
      </c>
      <c r="B39" s="606"/>
      <c r="C39" s="606"/>
      <c r="D39" s="606"/>
      <c r="E39" s="606"/>
      <c r="F39" s="606"/>
      <c r="G39" s="606"/>
      <c r="H39" s="606"/>
      <c r="I39" s="606"/>
      <c r="J39" s="606"/>
      <c r="K39" s="606"/>
      <c r="L39" s="606"/>
      <c r="M39" s="606"/>
      <c r="N39" s="606"/>
      <c r="O39" s="606"/>
      <c r="P39" s="606"/>
      <c r="Q39" s="606"/>
      <c r="R39" s="606"/>
      <c r="S39" s="606"/>
      <c r="T39" s="606"/>
      <c r="U39" s="606"/>
      <c r="V39" s="606"/>
      <c r="W39" s="606"/>
      <c r="X39" s="606"/>
      <c r="Y39" s="606"/>
      <c r="Z39" s="606"/>
      <c r="AA39" s="606"/>
      <c r="AB39" s="606"/>
      <c r="AC39" s="606"/>
      <c r="AD39" s="606"/>
      <c r="AE39" s="606"/>
      <c r="AF39" s="606"/>
      <c r="AG39" s="606"/>
      <c r="AH39" s="606"/>
      <c r="AI39" s="606"/>
      <c r="AJ39" s="606"/>
      <c r="AK39" s="606"/>
      <c r="AL39" s="606"/>
      <c r="AM39" s="606"/>
      <c r="AN39" s="606"/>
      <c r="AO39" s="606"/>
      <c r="AP39" s="606"/>
      <c r="AQ39" s="606"/>
      <c r="AR39" s="606"/>
      <c r="AS39" s="606"/>
      <c r="AT39" s="606"/>
      <c r="AU39" s="606"/>
      <c r="AV39" s="606"/>
      <c r="AW39" s="606"/>
      <c r="AX39" s="606"/>
      <c r="AY39" s="606"/>
      <c r="AZ39" s="606"/>
      <c r="BA39" s="606"/>
      <c r="BB39" s="606"/>
      <c r="BC39" s="606"/>
      <c r="BD39" s="606"/>
      <c r="BE39" s="606"/>
      <c r="BF39" s="606"/>
      <c r="BG39" s="606"/>
      <c r="BH39" s="606"/>
      <c r="BI39" s="606"/>
      <c r="BJ39" s="606"/>
      <c r="BK39" s="606"/>
      <c r="BL39" s="606"/>
      <c r="BM39" s="606"/>
      <c r="BN39" s="606"/>
      <c r="BO39" s="606"/>
      <c r="BP39" s="606"/>
      <c r="BQ39" s="606"/>
      <c r="BR39" s="606"/>
      <c r="BS39" s="606"/>
      <c r="BT39" s="606"/>
      <c r="BU39" s="606"/>
      <c r="BV39" s="606"/>
      <c r="BW39" s="606"/>
      <c r="BX39" s="606"/>
      <c r="BY39" s="606"/>
      <c r="BZ39" s="606"/>
      <c r="CA39" s="606"/>
      <c r="CB39" s="606"/>
      <c r="CC39" s="606"/>
      <c r="CD39" s="606"/>
      <c r="CE39" s="606"/>
      <c r="CF39" s="606"/>
      <c r="CG39" s="606"/>
      <c r="CH39" s="606"/>
      <c r="CI39" s="606"/>
      <c r="CJ39" s="606"/>
      <c r="CK39" s="606"/>
      <c r="CL39" s="606"/>
      <c r="CM39" s="606"/>
      <c r="CN39" s="606"/>
      <c r="CO39" s="606"/>
      <c r="CP39" s="606"/>
      <c r="CQ39" s="606"/>
      <c r="CR39" s="606"/>
      <c r="CS39" s="606"/>
      <c r="CT39" s="606"/>
      <c r="CU39" s="606"/>
      <c r="CV39" s="606"/>
      <c r="CW39" s="606"/>
      <c r="CX39" s="606"/>
      <c r="CY39" s="606"/>
      <c r="CZ39" s="606"/>
      <c r="DA39" s="606"/>
      <c r="DB39" s="606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606" t="s">
        <v>516</v>
      </c>
      <c r="B41" s="606"/>
      <c r="C41" s="606"/>
      <c r="D41" s="606"/>
      <c r="E41" s="606"/>
      <c r="F41" s="606"/>
      <c r="G41" s="606"/>
      <c r="H41" s="606"/>
      <c r="I41" s="606"/>
      <c r="J41" s="606"/>
      <c r="K41" s="606"/>
      <c r="L41" s="606"/>
      <c r="M41" s="606"/>
      <c r="N41" s="606"/>
      <c r="O41" s="606"/>
      <c r="P41" s="606"/>
      <c r="Q41" s="606"/>
      <c r="R41" s="606"/>
      <c r="S41" s="606"/>
      <c r="T41" s="606"/>
      <c r="U41" s="606"/>
      <c r="V41" s="606"/>
      <c r="W41" s="606"/>
      <c r="X41" s="606"/>
      <c r="Y41" s="606"/>
      <c r="Z41" s="606"/>
      <c r="AA41" s="606"/>
      <c r="AB41" s="606"/>
      <c r="AC41" s="606"/>
      <c r="AD41" s="606"/>
      <c r="AE41" s="606"/>
      <c r="AF41" s="606"/>
      <c r="AG41" s="606"/>
      <c r="AH41" s="606"/>
      <c r="AI41" s="606"/>
      <c r="AJ41" s="606"/>
      <c r="AK41" s="606"/>
      <c r="AL41" s="606"/>
      <c r="AM41" s="606"/>
      <c r="AN41" s="606"/>
      <c r="AO41" s="606"/>
      <c r="AP41" s="606"/>
      <c r="AQ41" s="606"/>
      <c r="AR41" s="606"/>
      <c r="AS41" s="606"/>
      <c r="AT41" s="606"/>
      <c r="AU41" s="606"/>
      <c r="AV41" s="606"/>
      <c r="AW41" s="606"/>
      <c r="AX41" s="606"/>
      <c r="AY41" s="606"/>
      <c r="AZ41" s="606"/>
      <c r="BA41" s="606"/>
      <c r="BB41" s="606"/>
      <c r="BC41" s="606"/>
      <c r="BD41" s="606"/>
      <c r="BE41" s="606"/>
      <c r="BF41" s="606"/>
      <c r="BG41" s="606"/>
      <c r="BH41" s="606"/>
      <c r="BI41" s="606"/>
      <c r="BJ41" s="606"/>
      <c r="BK41" s="606"/>
      <c r="BL41" s="606"/>
      <c r="BM41" s="606"/>
      <c r="BN41" s="606"/>
      <c r="BO41" s="606"/>
      <c r="BP41" s="606"/>
      <c r="BQ41" s="606"/>
      <c r="BR41" s="606"/>
      <c r="BS41" s="606"/>
      <c r="BT41" s="606"/>
      <c r="BU41" s="606"/>
      <c r="BV41" s="606"/>
      <c r="BW41" s="606"/>
      <c r="BX41" s="606"/>
      <c r="BY41" s="606"/>
      <c r="BZ41" s="606"/>
      <c r="CA41" s="606"/>
      <c r="CB41" s="606"/>
      <c r="CC41" s="606"/>
      <c r="CD41" s="606"/>
      <c r="CE41" s="606"/>
      <c r="CF41" s="606"/>
      <c r="CG41" s="606"/>
      <c r="CH41" s="606"/>
      <c r="CI41" s="606"/>
      <c r="CJ41" s="606"/>
      <c r="CK41" s="606"/>
      <c r="CL41" s="606"/>
      <c r="CM41" s="606"/>
      <c r="CN41" s="606"/>
      <c r="CO41" s="606"/>
      <c r="CP41" s="606"/>
      <c r="CQ41" s="606"/>
      <c r="CR41" s="606"/>
      <c r="CS41" s="606"/>
      <c r="CT41" s="606"/>
      <c r="CU41" s="606"/>
      <c r="CV41" s="606"/>
      <c r="CW41" s="606"/>
      <c r="CX41" s="606"/>
      <c r="CY41" s="606"/>
      <c r="CZ41" s="606"/>
      <c r="DA41" s="606"/>
      <c r="DB41" s="606"/>
    </row>
    <row r="42" spans="1:158" ht="15" customHeight="1" x14ac:dyDescent="0.3">
      <c r="A42" s="606" t="s">
        <v>517</v>
      </c>
      <c r="B42" s="606"/>
      <c r="C42" s="606"/>
      <c r="D42" s="606"/>
      <c r="E42" s="606"/>
      <c r="F42" s="606"/>
      <c r="G42" s="606"/>
      <c r="H42" s="606"/>
      <c r="I42" s="606"/>
      <c r="J42" s="606"/>
      <c r="K42" s="606"/>
      <c r="L42" s="606"/>
      <c r="M42" s="606"/>
      <c r="N42" s="606"/>
      <c r="O42" s="606"/>
      <c r="P42" s="606"/>
      <c r="Q42" s="606"/>
      <c r="R42" s="606"/>
      <c r="S42" s="606"/>
      <c r="T42" s="606"/>
      <c r="U42" s="606"/>
      <c r="V42" s="606"/>
      <c r="W42" s="606"/>
      <c r="X42" s="606"/>
      <c r="Y42" s="606"/>
      <c r="Z42" s="606"/>
      <c r="AA42" s="606"/>
      <c r="AB42" s="606"/>
      <c r="AC42" s="606"/>
      <c r="AD42" s="874"/>
      <c r="AE42" s="874"/>
      <c r="AF42" s="874"/>
      <c r="AG42" s="874"/>
      <c r="AH42" s="874"/>
      <c r="AI42" s="874"/>
      <c r="AJ42" s="874"/>
      <c r="AK42" s="874"/>
      <c r="AL42" s="874"/>
      <c r="AM42" s="874"/>
      <c r="AN42" s="874"/>
      <c r="AO42" s="874"/>
      <c r="AP42" s="874"/>
      <c r="AQ42" s="874"/>
      <c r="AR42" s="874"/>
      <c r="AS42" s="874"/>
      <c r="AT42" s="874"/>
      <c r="AU42" s="874"/>
      <c r="AV42" s="874"/>
      <c r="AW42" s="871">
        <v>20</v>
      </c>
      <c r="AX42" s="871"/>
      <c r="AY42" s="871"/>
      <c r="AZ42" s="871"/>
      <c r="BA42" s="870"/>
      <c r="BB42" s="870"/>
      <c r="BC42" s="870"/>
      <c r="BD42" s="870"/>
      <c r="BE42" s="863" t="s">
        <v>518</v>
      </c>
      <c r="BF42" s="863"/>
      <c r="BG42" s="863"/>
      <c r="BH42" s="863"/>
      <c r="BI42" s="863"/>
      <c r="BJ42" s="863"/>
      <c r="BK42" s="863"/>
      <c r="BL42" s="863"/>
      <c r="BM42" s="863"/>
      <c r="BN42" s="863"/>
      <c r="BO42" s="863"/>
      <c r="BP42" s="863"/>
      <c r="BQ42" s="863"/>
      <c r="BR42" s="863"/>
      <c r="BS42" s="863"/>
      <c r="BT42" s="863"/>
      <c r="BU42" s="863"/>
      <c r="BV42" s="863"/>
      <c r="BW42" s="863"/>
      <c r="BX42" s="863"/>
      <c r="BY42" s="863"/>
      <c r="BZ42" s="863"/>
      <c r="CA42" s="863"/>
      <c r="CB42" s="863"/>
      <c r="CC42" s="863"/>
      <c r="CD42" s="863"/>
      <c r="CE42" s="863"/>
      <c r="CF42" s="863"/>
      <c r="CG42" s="863"/>
      <c r="CH42" s="863"/>
      <c r="CI42" s="863"/>
      <c r="CJ42" s="863"/>
      <c r="CK42" s="863"/>
      <c r="CL42" s="863"/>
      <c r="CM42" s="863"/>
      <c r="CN42" s="863"/>
      <c r="CO42" s="863"/>
      <c r="CP42" s="863"/>
      <c r="CQ42" s="863"/>
      <c r="CR42" s="863"/>
      <c r="CS42" s="863"/>
      <c r="CT42" s="863"/>
      <c r="CU42" s="863"/>
      <c r="CV42" s="863"/>
      <c r="CW42" s="863"/>
      <c r="CX42" s="863"/>
      <c r="CY42" s="863"/>
      <c r="CZ42" s="863"/>
      <c r="DA42" s="863"/>
      <c r="DB42" s="863"/>
    </row>
    <row r="43" spans="1:158" ht="28.5" customHeight="1" x14ac:dyDescent="0.3">
      <c r="A43" s="681" t="s">
        <v>519</v>
      </c>
      <c r="B43" s="681"/>
      <c r="C43" s="681"/>
      <c r="D43" s="681"/>
      <c r="E43" s="681"/>
      <c r="F43" s="681"/>
      <c r="G43" s="681"/>
      <c r="H43" s="681"/>
      <c r="I43" s="681"/>
      <c r="J43" s="681"/>
      <c r="K43" s="681"/>
      <c r="L43" s="681"/>
      <c r="M43" s="681"/>
      <c r="N43" s="681"/>
      <c r="O43" s="681"/>
      <c r="P43" s="681"/>
      <c r="Q43" s="681"/>
      <c r="R43" s="681"/>
      <c r="S43" s="681"/>
      <c r="T43" s="681"/>
      <c r="U43" s="681"/>
      <c r="V43" s="681"/>
      <c r="W43" s="681"/>
      <c r="X43" s="681"/>
      <c r="Y43" s="681"/>
      <c r="Z43" s="681"/>
      <c r="AA43" s="681"/>
      <c r="AB43" s="681"/>
      <c r="AC43" s="681"/>
      <c r="AD43" s="681"/>
      <c r="AE43" s="681"/>
      <c r="AF43" s="681"/>
      <c r="AG43" s="681"/>
      <c r="AH43" s="681"/>
      <c r="AI43" s="681"/>
      <c r="AJ43" s="681"/>
      <c r="AK43" s="681"/>
      <c r="AL43" s="681"/>
      <c r="AM43" s="681"/>
      <c r="AN43" s="681"/>
      <c r="AO43" s="681"/>
      <c r="AP43" s="681"/>
      <c r="AQ43" s="681"/>
      <c r="AR43" s="681"/>
      <c r="AS43" s="681"/>
      <c r="AT43" s="681"/>
      <c r="AU43" s="681"/>
      <c r="AV43" s="681"/>
      <c r="AW43" s="681"/>
      <c r="AX43" s="681"/>
      <c r="AY43" s="681"/>
      <c r="AZ43" s="681"/>
      <c r="BA43" s="681"/>
      <c r="BB43" s="681"/>
      <c r="BC43" s="681"/>
      <c r="BD43" s="681"/>
      <c r="BE43" s="681"/>
      <c r="BF43" s="681"/>
      <c r="BG43" s="681"/>
      <c r="BH43" s="681"/>
      <c r="BI43" s="681"/>
      <c r="BJ43" s="681"/>
      <c r="BK43" s="681"/>
      <c r="BL43" s="681"/>
      <c r="BM43" s="681"/>
      <c r="BN43" s="681"/>
      <c r="BO43" s="681"/>
      <c r="BP43" s="681"/>
      <c r="BQ43" s="681"/>
      <c r="BR43" s="681"/>
      <c r="BS43" s="681"/>
      <c r="BT43" s="681"/>
      <c r="BU43" s="681"/>
      <c r="BV43" s="681"/>
      <c r="BW43" s="681"/>
      <c r="BX43" s="681"/>
      <c r="BY43" s="681"/>
      <c r="BZ43" s="681"/>
      <c r="CA43" s="681"/>
      <c r="CB43" s="681"/>
      <c r="CC43" s="681"/>
      <c r="CD43" s="681"/>
      <c r="CE43" s="681"/>
      <c r="CF43" s="681"/>
      <c r="CG43" s="681"/>
      <c r="CH43" s="681"/>
      <c r="CI43" s="681"/>
      <c r="CJ43" s="681"/>
      <c r="CK43" s="681"/>
      <c r="CL43" s="681"/>
      <c r="CM43" s="681"/>
      <c r="CN43" s="681"/>
      <c r="CO43" s="681"/>
      <c r="CP43" s="681"/>
      <c r="CQ43" s="681"/>
      <c r="CR43" s="681"/>
      <c r="CS43" s="681"/>
      <c r="CT43" s="681"/>
      <c r="CU43" s="681"/>
      <c r="CV43" s="681"/>
      <c r="CW43" s="681"/>
      <c r="CX43" s="681"/>
      <c r="CY43" s="681"/>
      <c r="CZ43" s="681"/>
      <c r="DA43" s="681"/>
      <c r="DB43" s="681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621" t="s">
        <v>403</v>
      </c>
      <c r="B45" s="621"/>
      <c r="C45" s="621"/>
      <c r="D45" s="621"/>
      <c r="E45" s="621"/>
      <c r="F45" s="621"/>
      <c r="G45" s="621" t="s">
        <v>468</v>
      </c>
      <c r="H45" s="621"/>
      <c r="I45" s="621"/>
      <c r="J45" s="621"/>
      <c r="K45" s="621"/>
      <c r="L45" s="621"/>
      <c r="M45" s="621"/>
      <c r="N45" s="621"/>
      <c r="O45" s="621"/>
      <c r="P45" s="621"/>
      <c r="Q45" s="621"/>
      <c r="R45" s="621"/>
      <c r="S45" s="621"/>
      <c r="T45" s="621"/>
      <c r="U45" s="621"/>
      <c r="V45" s="621"/>
      <c r="W45" s="621"/>
      <c r="X45" s="621"/>
      <c r="Y45" s="621"/>
      <c r="Z45" s="621"/>
      <c r="AA45" s="621"/>
      <c r="AB45" s="621"/>
      <c r="AC45" s="621"/>
      <c r="AD45" s="621"/>
      <c r="AE45" s="621"/>
      <c r="AF45" s="621"/>
      <c r="AG45" s="621"/>
      <c r="AH45" s="621"/>
      <c r="AI45" s="621"/>
      <c r="AJ45" s="621"/>
      <c r="AK45" s="621" t="s">
        <v>32</v>
      </c>
      <c r="AL45" s="621"/>
      <c r="AM45" s="621"/>
      <c r="AN45" s="621"/>
      <c r="AO45" s="621"/>
      <c r="AP45" s="621"/>
      <c r="AQ45" s="621"/>
      <c r="AR45" s="621"/>
      <c r="AS45" s="621"/>
      <c r="AT45" s="621"/>
      <c r="AU45" s="621"/>
      <c r="AV45" s="621"/>
      <c r="AW45" s="621"/>
      <c r="AX45" s="621"/>
      <c r="AY45" s="621"/>
      <c r="AZ45" s="621"/>
      <c r="BA45" s="621"/>
      <c r="BB45" s="621"/>
      <c r="BC45" s="621"/>
      <c r="BD45" s="621"/>
      <c r="BE45" s="621"/>
      <c r="BF45" s="621"/>
      <c r="BG45" s="621"/>
      <c r="BH45" s="621"/>
      <c r="BI45" s="621"/>
      <c r="BJ45" s="621"/>
      <c r="BK45" s="621" t="s">
        <v>469</v>
      </c>
      <c r="BL45" s="621"/>
      <c r="BM45" s="621"/>
      <c r="BN45" s="621"/>
      <c r="BO45" s="621"/>
      <c r="BP45" s="621"/>
      <c r="BQ45" s="621"/>
      <c r="BR45" s="621"/>
      <c r="BS45" s="621"/>
      <c r="BT45" s="621"/>
      <c r="BU45" s="621"/>
      <c r="BV45" s="621"/>
      <c r="BW45" s="621"/>
      <c r="BX45" s="621"/>
      <c r="BY45" s="621"/>
      <c r="BZ45" s="621"/>
      <c r="CA45" s="621"/>
      <c r="CB45" s="621"/>
      <c r="CC45" s="621"/>
      <c r="CD45" s="621"/>
      <c r="CE45" s="621" t="s">
        <v>34</v>
      </c>
      <c r="CF45" s="621"/>
      <c r="CG45" s="621"/>
      <c r="CH45" s="621"/>
      <c r="CI45" s="621"/>
      <c r="CJ45" s="621"/>
      <c r="CK45" s="621"/>
      <c r="CL45" s="621"/>
      <c r="CM45" s="621"/>
      <c r="CN45" s="621"/>
      <c r="CO45" s="621"/>
      <c r="CP45" s="621"/>
      <c r="CQ45" s="621"/>
      <c r="CR45" s="621"/>
      <c r="CS45" s="621"/>
      <c r="CT45" s="621"/>
      <c r="CU45" s="621"/>
      <c r="CV45" s="621"/>
      <c r="CW45" s="621"/>
      <c r="CX45" s="621"/>
      <c r="CY45" s="621"/>
      <c r="CZ45" s="621"/>
      <c r="DA45" s="621"/>
      <c r="DB45" s="621"/>
      <c r="DK45" s="873"/>
      <c r="DL45" s="873"/>
      <c r="DM45" s="873"/>
      <c r="DN45" s="873"/>
      <c r="DO45" s="873"/>
      <c r="DP45" s="873"/>
      <c r="DQ45" s="873"/>
      <c r="DR45" s="873"/>
      <c r="DS45" s="873"/>
      <c r="DT45" s="873"/>
      <c r="DU45" s="873"/>
      <c r="DV45" s="873"/>
      <c r="DW45" s="873"/>
      <c r="DX45" s="873"/>
      <c r="DY45" s="873"/>
      <c r="DZ45" s="873"/>
      <c r="EA45" s="873"/>
      <c r="EB45" s="873"/>
      <c r="EC45" s="873"/>
      <c r="ED45" s="873"/>
      <c r="EE45" s="873"/>
      <c r="EF45" s="873"/>
      <c r="EG45" s="873"/>
      <c r="EH45" s="873"/>
      <c r="EI45" s="873"/>
      <c r="EJ45" s="873"/>
      <c r="EK45" s="873"/>
      <c r="EL45" s="873"/>
      <c r="EM45" s="873"/>
      <c r="EN45" s="873"/>
      <c r="EO45" s="873"/>
      <c r="EP45" s="873"/>
      <c r="EQ45" s="873"/>
      <c r="ER45" s="873"/>
      <c r="ES45" s="873"/>
      <c r="ET45" s="873"/>
      <c r="EU45" s="873"/>
      <c r="EV45" s="873"/>
      <c r="EW45" s="873"/>
      <c r="EX45" s="873"/>
      <c r="EY45" s="873"/>
      <c r="EZ45" s="873"/>
      <c r="FA45" s="873"/>
      <c r="FB45" s="873"/>
    </row>
    <row r="46" spans="1:158" x14ac:dyDescent="0.3">
      <c r="A46" s="621"/>
      <c r="B46" s="621"/>
      <c r="C46" s="621"/>
      <c r="D46" s="621"/>
      <c r="E46" s="621"/>
      <c r="F46" s="621"/>
      <c r="G46" s="621" t="s">
        <v>397</v>
      </c>
      <c r="H46" s="621"/>
      <c r="I46" s="621"/>
      <c r="J46" s="621"/>
      <c r="K46" s="621"/>
      <c r="L46" s="621"/>
      <c r="M46" s="621"/>
      <c r="N46" s="621"/>
      <c r="O46" s="621"/>
      <c r="P46" s="621"/>
      <c r="Q46" s="621"/>
      <c r="R46" s="621"/>
      <c r="S46" s="621"/>
      <c r="T46" s="621"/>
      <c r="U46" s="621"/>
      <c r="V46" s="621"/>
      <c r="W46" s="621"/>
      <c r="X46" s="621"/>
      <c r="Y46" s="621"/>
      <c r="Z46" s="621"/>
      <c r="AA46" s="621"/>
      <c r="AB46" s="621"/>
      <c r="AC46" s="621"/>
      <c r="AD46" s="621"/>
      <c r="AE46" s="621"/>
      <c r="AF46" s="621"/>
      <c r="AG46" s="621"/>
      <c r="AH46" s="621"/>
      <c r="AI46" s="621"/>
      <c r="AJ46" s="621"/>
      <c r="AK46" s="621"/>
      <c r="AL46" s="621"/>
      <c r="AM46" s="621"/>
      <c r="AN46" s="621"/>
      <c r="AO46" s="621"/>
      <c r="AP46" s="621"/>
      <c r="AQ46" s="621"/>
      <c r="AR46" s="621"/>
      <c r="AS46" s="621"/>
      <c r="AT46" s="621"/>
      <c r="AU46" s="621"/>
      <c r="AV46" s="621"/>
      <c r="AW46" s="621"/>
      <c r="AX46" s="621"/>
      <c r="AY46" s="621"/>
      <c r="AZ46" s="621"/>
      <c r="BA46" s="621"/>
      <c r="BB46" s="621"/>
      <c r="BC46" s="621"/>
      <c r="BD46" s="621"/>
      <c r="BE46" s="621"/>
      <c r="BF46" s="621"/>
      <c r="BG46" s="621"/>
      <c r="BH46" s="621"/>
      <c r="BI46" s="621"/>
      <c r="BJ46" s="621"/>
      <c r="BK46" s="621"/>
      <c r="BL46" s="621"/>
      <c r="BM46" s="621"/>
      <c r="BN46" s="621"/>
      <c r="BO46" s="621"/>
      <c r="BP46" s="621"/>
      <c r="BQ46" s="621"/>
      <c r="BR46" s="621"/>
      <c r="BS46" s="621"/>
      <c r="BT46" s="621"/>
      <c r="BU46" s="621"/>
      <c r="BV46" s="621"/>
      <c r="BW46" s="621"/>
      <c r="BX46" s="621"/>
      <c r="BY46" s="621"/>
      <c r="BZ46" s="621"/>
      <c r="CA46" s="621"/>
      <c r="CB46" s="621"/>
      <c r="CC46" s="621"/>
      <c r="CD46" s="621"/>
      <c r="CE46" s="621"/>
      <c r="CF46" s="621"/>
      <c r="CG46" s="621"/>
      <c r="CH46" s="621"/>
      <c r="CI46" s="621"/>
      <c r="CJ46" s="621"/>
      <c r="CK46" s="621"/>
      <c r="CL46" s="621"/>
      <c r="CM46" s="621"/>
      <c r="CN46" s="621"/>
      <c r="CO46" s="621"/>
      <c r="CP46" s="621"/>
      <c r="CQ46" s="621"/>
      <c r="CR46" s="621"/>
      <c r="CS46" s="621"/>
      <c r="CT46" s="621"/>
      <c r="CU46" s="621"/>
      <c r="CV46" s="621"/>
      <c r="CW46" s="621"/>
      <c r="CX46" s="621"/>
      <c r="CY46" s="621"/>
      <c r="CZ46" s="621"/>
      <c r="DA46" s="621"/>
      <c r="DB46" s="621"/>
      <c r="DK46" s="873"/>
      <c r="DL46" s="873"/>
      <c r="DM46" s="873"/>
      <c r="DN46" s="873"/>
      <c r="DO46" s="873"/>
      <c r="DP46" s="873"/>
      <c r="DQ46" s="873"/>
      <c r="DR46" s="873"/>
      <c r="DS46" s="873"/>
      <c r="DT46" s="873"/>
      <c r="DU46" s="873"/>
      <c r="DV46" s="873"/>
      <c r="DW46" s="873"/>
      <c r="DX46" s="873"/>
      <c r="DY46" s="873"/>
      <c r="DZ46" s="873"/>
      <c r="EA46" s="873"/>
      <c r="EB46" s="873"/>
      <c r="EC46" s="873"/>
      <c r="ED46" s="873"/>
      <c r="EE46" s="873"/>
      <c r="EF46" s="873"/>
      <c r="EG46" s="873"/>
      <c r="EH46" s="873"/>
      <c r="EI46" s="873"/>
      <c r="EJ46" s="873"/>
      <c r="EK46" s="873"/>
      <c r="EL46" s="873"/>
      <c r="EM46" s="873"/>
      <c r="EN46" s="873"/>
      <c r="EO46" s="873"/>
      <c r="EP46" s="873"/>
      <c r="EQ46" s="873"/>
      <c r="ER46" s="873"/>
      <c r="ES46" s="873"/>
      <c r="ET46" s="873"/>
      <c r="EU46" s="873"/>
      <c r="EV46" s="873"/>
      <c r="EW46" s="873"/>
      <c r="EX46" s="873"/>
      <c r="EY46" s="873"/>
      <c r="EZ46" s="873"/>
      <c r="FA46" s="873"/>
      <c r="FB46" s="873"/>
    </row>
    <row r="47" spans="1:158" ht="11.1" customHeight="1" x14ac:dyDescent="0.3">
      <c r="A47" s="621"/>
      <c r="B47" s="621"/>
      <c r="C47" s="621"/>
      <c r="D47" s="621"/>
      <c r="E47" s="621"/>
      <c r="F47" s="621"/>
      <c r="G47" s="621"/>
      <c r="H47" s="621"/>
      <c r="I47" s="621"/>
      <c r="J47" s="621"/>
      <c r="K47" s="621"/>
      <c r="L47" s="621"/>
      <c r="M47" s="621"/>
      <c r="N47" s="621"/>
      <c r="O47" s="621"/>
      <c r="P47" s="621"/>
      <c r="Q47" s="621"/>
      <c r="R47" s="621"/>
      <c r="S47" s="621"/>
      <c r="T47" s="621"/>
      <c r="U47" s="621"/>
      <c r="V47" s="621"/>
      <c r="W47" s="621"/>
      <c r="X47" s="621"/>
      <c r="Y47" s="621"/>
      <c r="Z47" s="621"/>
      <c r="AA47" s="621"/>
      <c r="AB47" s="621"/>
      <c r="AC47" s="621"/>
      <c r="AD47" s="621"/>
      <c r="AE47" s="621"/>
      <c r="AF47" s="621"/>
      <c r="AG47" s="621"/>
      <c r="AH47" s="621"/>
      <c r="AI47" s="621"/>
      <c r="AJ47" s="621"/>
      <c r="AK47" s="621"/>
      <c r="AL47" s="621"/>
      <c r="AM47" s="621"/>
      <c r="AN47" s="621"/>
      <c r="AO47" s="621"/>
      <c r="AP47" s="621"/>
      <c r="AQ47" s="621"/>
      <c r="AR47" s="621"/>
      <c r="AS47" s="621"/>
      <c r="AT47" s="621"/>
      <c r="AU47" s="621"/>
      <c r="AV47" s="621"/>
      <c r="AW47" s="621"/>
      <c r="AX47" s="621"/>
      <c r="AY47" s="621"/>
      <c r="AZ47" s="621"/>
      <c r="BA47" s="621"/>
      <c r="BB47" s="621"/>
      <c r="BC47" s="621"/>
      <c r="BD47" s="621"/>
      <c r="BE47" s="621"/>
      <c r="BF47" s="621"/>
      <c r="BG47" s="621"/>
      <c r="BH47" s="621"/>
      <c r="BI47" s="621"/>
      <c r="BJ47" s="621"/>
      <c r="BK47" s="621"/>
      <c r="BL47" s="621"/>
      <c r="BM47" s="621"/>
      <c r="BN47" s="621"/>
      <c r="BO47" s="621"/>
      <c r="BP47" s="621"/>
      <c r="BQ47" s="621"/>
      <c r="BR47" s="621"/>
      <c r="BS47" s="621"/>
      <c r="BT47" s="621"/>
      <c r="BU47" s="621"/>
      <c r="BV47" s="621"/>
      <c r="BW47" s="621"/>
      <c r="BX47" s="621"/>
      <c r="BY47" s="621"/>
      <c r="BZ47" s="621"/>
      <c r="CA47" s="621"/>
      <c r="CB47" s="621"/>
      <c r="CC47" s="621"/>
      <c r="CD47" s="621"/>
      <c r="CE47" s="621"/>
      <c r="CF47" s="621"/>
      <c r="CG47" s="621"/>
      <c r="CH47" s="621"/>
      <c r="CI47" s="621"/>
      <c r="CJ47" s="621"/>
      <c r="CK47" s="621"/>
      <c r="CL47" s="621"/>
      <c r="CM47" s="621"/>
      <c r="CN47" s="621"/>
      <c r="CO47" s="621"/>
      <c r="CP47" s="621"/>
      <c r="CQ47" s="621"/>
      <c r="CR47" s="621"/>
      <c r="CS47" s="621"/>
      <c r="CT47" s="621"/>
      <c r="CU47" s="621"/>
      <c r="CV47" s="621"/>
      <c r="CW47" s="621"/>
      <c r="CX47" s="621"/>
      <c r="CY47" s="621"/>
      <c r="CZ47" s="621"/>
      <c r="DA47" s="621"/>
      <c r="DB47" s="621"/>
      <c r="DK47" s="873"/>
      <c r="DL47" s="873"/>
      <c r="DM47" s="873"/>
      <c r="DN47" s="873"/>
      <c r="DO47" s="873"/>
      <c r="DP47" s="873"/>
      <c r="DQ47" s="873"/>
      <c r="DR47" s="873"/>
      <c r="DS47" s="873"/>
      <c r="DT47" s="873"/>
      <c r="DU47" s="873"/>
      <c r="DV47" s="873"/>
      <c r="DW47" s="873"/>
      <c r="DX47" s="873"/>
      <c r="DY47" s="873"/>
      <c r="DZ47" s="873"/>
      <c r="EA47" s="873"/>
      <c r="EB47" s="873"/>
      <c r="EC47" s="873"/>
      <c r="ED47" s="873"/>
      <c r="EE47" s="873"/>
      <c r="EF47" s="873"/>
      <c r="EG47" s="873"/>
      <c r="EH47" s="873"/>
      <c r="EI47" s="873"/>
      <c r="EJ47" s="873"/>
      <c r="EK47" s="873"/>
      <c r="EL47" s="873"/>
      <c r="EM47" s="873"/>
      <c r="EN47" s="873"/>
      <c r="EO47" s="873"/>
      <c r="EP47" s="873"/>
      <c r="EQ47" s="873"/>
      <c r="ER47" s="873"/>
      <c r="ES47" s="873"/>
      <c r="ET47" s="873"/>
      <c r="EU47" s="873"/>
      <c r="EV47" s="873"/>
      <c r="EW47" s="873"/>
      <c r="EX47" s="873"/>
      <c r="EY47" s="873"/>
      <c r="EZ47" s="873"/>
      <c r="FA47" s="873"/>
      <c r="FB47" s="873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625" t="s">
        <v>742</v>
      </c>
      <c r="B49" s="625"/>
      <c r="C49" s="625"/>
      <c r="D49" s="625"/>
      <c r="E49" s="625"/>
      <c r="F49" s="625"/>
      <c r="G49" s="625"/>
      <c r="H49" s="625"/>
      <c r="I49" s="625"/>
      <c r="J49" s="625"/>
      <c r="K49" s="625"/>
      <c r="L49" s="625"/>
      <c r="M49" s="625"/>
      <c r="N49" s="625"/>
      <c r="O49" s="625"/>
      <c r="P49" s="625"/>
      <c r="Q49" s="625"/>
      <c r="R49" s="625"/>
      <c r="S49" s="625"/>
      <c r="T49" s="625"/>
      <c r="U49" s="625"/>
      <c r="V49" s="625"/>
      <c r="W49" s="625"/>
      <c r="X49" s="625"/>
      <c r="Y49" s="625"/>
      <c r="Z49" s="625"/>
      <c r="AA49" s="625"/>
      <c r="AB49" s="19"/>
      <c r="AC49" s="19"/>
      <c r="AD49" s="19"/>
      <c r="AE49" s="19"/>
      <c r="AF49" s="614" t="str">
        <f>ПОДПИСИ!B5</f>
        <v>Старший мастер Всеволожского РЭС филиала ПАО "Россети Ленэнерго" "СЭС" по ТП</v>
      </c>
      <c r="AG49" s="614"/>
      <c r="AH49" s="614"/>
      <c r="AI49" s="614"/>
      <c r="AJ49" s="614"/>
      <c r="AK49" s="614"/>
      <c r="AL49" s="614"/>
      <c r="AM49" s="614"/>
      <c r="AN49" s="614"/>
      <c r="AO49" s="614"/>
      <c r="AP49" s="614"/>
      <c r="AQ49" s="614"/>
      <c r="AR49" s="614"/>
      <c r="AS49" s="614"/>
      <c r="AT49" s="614"/>
      <c r="AU49" s="614"/>
      <c r="AV49" s="614"/>
      <c r="AW49" s="614"/>
      <c r="AX49" s="614"/>
      <c r="AY49" s="614"/>
      <c r="AZ49" s="614"/>
      <c r="BA49" s="614"/>
      <c r="BB49" s="614"/>
      <c r="BC49" s="614"/>
      <c r="BD49" s="614"/>
      <c r="BE49" s="614"/>
      <c r="BF49" s="614"/>
      <c r="BG49" s="614"/>
      <c r="BH49" s="614"/>
      <c r="BI49" s="614"/>
      <c r="BJ49" s="614"/>
      <c r="BK49" s="23"/>
      <c r="BL49" s="23"/>
      <c r="BM49" s="23"/>
      <c r="BN49" s="23"/>
      <c r="BO49" s="598"/>
      <c r="BP49" s="598"/>
      <c r="BQ49" s="598"/>
      <c r="BR49" s="598"/>
      <c r="BS49" s="598"/>
      <c r="BT49" s="598"/>
      <c r="BU49" s="598"/>
      <c r="BV49" s="598"/>
      <c r="BW49" s="598"/>
      <c r="BX49" s="598"/>
      <c r="BY49" s="598"/>
      <c r="BZ49" s="598"/>
      <c r="CA49" s="598"/>
      <c r="CB49" s="598"/>
      <c r="CC49" s="598"/>
      <c r="CD49" s="598"/>
      <c r="CE49" s="23"/>
      <c r="CF49" s="23"/>
      <c r="CG49" s="23"/>
      <c r="CH49" s="23"/>
      <c r="CI49" s="598" t="str">
        <f>ПОДПИСИ!E5</f>
        <v>В.М. Проценко</v>
      </c>
      <c r="CJ49" s="598"/>
      <c r="CK49" s="598"/>
      <c r="CL49" s="598"/>
      <c r="CM49" s="598"/>
      <c r="CN49" s="598"/>
      <c r="CO49" s="598"/>
      <c r="CP49" s="598"/>
      <c r="CQ49" s="598"/>
      <c r="CR49" s="598"/>
      <c r="CS49" s="598"/>
      <c r="CT49" s="598"/>
      <c r="CU49" s="598"/>
      <c r="CV49" s="598"/>
      <c r="CW49" s="598"/>
      <c r="CX49" s="598"/>
      <c r="CY49" s="598"/>
      <c r="CZ49" s="598"/>
      <c r="DA49" s="598"/>
      <c r="DB49" s="598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578" t="s">
        <v>48</v>
      </c>
      <c r="AG50" s="578"/>
      <c r="AH50" s="578"/>
      <c r="AI50" s="578"/>
      <c r="AJ50" s="578"/>
      <c r="AK50" s="578"/>
      <c r="AL50" s="578"/>
      <c r="AM50" s="578"/>
      <c r="AN50" s="578"/>
      <c r="AO50" s="578"/>
      <c r="AP50" s="578"/>
      <c r="AQ50" s="578"/>
      <c r="AR50" s="578"/>
      <c r="AS50" s="578"/>
      <c r="AT50" s="578"/>
      <c r="AU50" s="578"/>
      <c r="AV50" s="578"/>
      <c r="AW50" s="578"/>
      <c r="AX50" s="578"/>
      <c r="AY50" s="578"/>
      <c r="AZ50" s="578"/>
      <c r="BA50" s="578"/>
      <c r="BB50" s="578"/>
      <c r="BC50" s="578"/>
      <c r="BD50" s="578"/>
      <c r="BE50" s="578"/>
      <c r="BF50" s="578"/>
      <c r="BG50" s="578"/>
      <c r="BH50" s="578"/>
      <c r="BI50" s="578"/>
      <c r="BJ50" s="578"/>
      <c r="BK50" s="21"/>
      <c r="BL50" s="21"/>
      <c r="BM50" s="21"/>
      <c r="BN50" s="21"/>
      <c r="BO50" s="578" t="s">
        <v>49</v>
      </c>
      <c r="BP50" s="578"/>
      <c r="BQ50" s="578"/>
      <c r="BR50" s="578"/>
      <c r="BS50" s="578"/>
      <c r="BT50" s="578"/>
      <c r="BU50" s="578"/>
      <c r="BV50" s="578"/>
      <c r="BW50" s="578"/>
      <c r="BX50" s="578"/>
      <c r="BY50" s="578"/>
      <c r="BZ50" s="578"/>
      <c r="CA50" s="578"/>
      <c r="CB50" s="578"/>
      <c r="CC50" s="578"/>
      <c r="CD50" s="578"/>
      <c r="CE50" s="21"/>
      <c r="CF50" s="21"/>
      <c r="CG50" s="21"/>
      <c r="CH50" s="21"/>
      <c r="CI50" s="612" t="s">
        <v>50</v>
      </c>
      <c r="CJ50" s="612"/>
      <c r="CK50" s="612"/>
      <c r="CL50" s="612"/>
      <c r="CM50" s="612"/>
      <c r="CN50" s="612"/>
      <c r="CO50" s="612"/>
      <c r="CP50" s="612"/>
      <c r="CQ50" s="612"/>
      <c r="CR50" s="612"/>
      <c r="CS50" s="612"/>
      <c r="CT50" s="612"/>
      <c r="CU50" s="612"/>
      <c r="CV50" s="612"/>
      <c r="CW50" s="612"/>
      <c r="CX50" s="612"/>
      <c r="CY50" s="612"/>
      <c r="CZ50" s="612"/>
      <c r="DA50" s="612"/>
      <c r="DB50" s="612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625" t="s">
        <v>256</v>
      </c>
      <c r="B52" s="625"/>
      <c r="C52" s="625"/>
      <c r="D52" s="625"/>
      <c r="E52" s="625"/>
      <c r="F52" s="625"/>
      <c r="G52" s="625"/>
      <c r="H52" s="625"/>
      <c r="I52" s="625"/>
      <c r="J52" s="625"/>
      <c r="K52" s="625"/>
      <c r="L52" s="625"/>
      <c r="M52" s="625"/>
      <c r="N52" s="625"/>
      <c r="O52" s="625"/>
      <c r="P52" s="625"/>
      <c r="Q52" s="625"/>
      <c r="R52" s="625"/>
      <c r="S52" s="625"/>
      <c r="T52" s="625"/>
      <c r="U52" s="625"/>
      <c r="V52" s="625"/>
      <c r="W52" s="625"/>
      <c r="X52" s="625"/>
      <c r="Y52" s="625"/>
      <c r="Z52" s="625"/>
      <c r="AA52" s="625"/>
      <c r="AB52" s="19"/>
      <c r="AC52" s="19"/>
      <c r="AD52" s="19"/>
      <c r="AE52" s="19"/>
      <c r="AF52" s="614" t="str">
        <f>ПОДПИСИ!B15</f>
        <v>Заместитель генерального директора по капитальному  строительству ООО «Электромонтаж-110»</v>
      </c>
      <c r="AG52" s="614"/>
      <c r="AH52" s="614"/>
      <c r="AI52" s="614"/>
      <c r="AJ52" s="614"/>
      <c r="AK52" s="614"/>
      <c r="AL52" s="614"/>
      <c r="AM52" s="614"/>
      <c r="AN52" s="614"/>
      <c r="AO52" s="614"/>
      <c r="AP52" s="614"/>
      <c r="AQ52" s="614"/>
      <c r="AR52" s="614"/>
      <c r="AS52" s="614"/>
      <c r="AT52" s="614"/>
      <c r="AU52" s="614"/>
      <c r="AV52" s="614"/>
      <c r="AW52" s="614"/>
      <c r="AX52" s="614"/>
      <c r="AY52" s="614"/>
      <c r="AZ52" s="614"/>
      <c r="BA52" s="614"/>
      <c r="BB52" s="614"/>
      <c r="BC52" s="614"/>
      <c r="BD52" s="614"/>
      <c r="BE52" s="614"/>
      <c r="BF52" s="614"/>
      <c r="BG52" s="614"/>
      <c r="BH52" s="614"/>
      <c r="BI52" s="614"/>
      <c r="BJ52" s="614"/>
      <c r="BK52" s="23"/>
      <c r="BL52" s="23"/>
      <c r="BM52" s="23"/>
      <c r="BN52" s="23"/>
      <c r="BO52" s="598"/>
      <c r="BP52" s="598"/>
      <c r="BQ52" s="598"/>
      <c r="BR52" s="598"/>
      <c r="BS52" s="598"/>
      <c r="BT52" s="598"/>
      <c r="BU52" s="598"/>
      <c r="BV52" s="598"/>
      <c r="BW52" s="598"/>
      <c r="BX52" s="598"/>
      <c r="BY52" s="598"/>
      <c r="BZ52" s="598"/>
      <c r="CA52" s="598"/>
      <c r="CB52" s="598"/>
      <c r="CC52" s="598"/>
      <c r="CD52" s="598"/>
      <c r="CE52" s="23"/>
      <c r="CF52" s="23"/>
      <c r="CG52" s="23"/>
      <c r="CH52" s="23"/>
      <c r="CI52" s="598" t="str">
        <f>ПОДПИСИ!E15</f>
        <v>С.В. Шлёнский</v>
      </c>
      <c r="CJ52" s="598"/>
      <c r="CK52" s="598"/>
      <c r="CL52" s="598"/>
      <c r="CM52" s="598"/>
      <c r="CN52" s="598"/>
      <c r="CO52" s="598"/>
      <c r="CP52" s="598"/>
      <c r="CQ52" s="598"/>
      <c r="CR52" s="598"/>
      <c r="CS52" s="598"/>
      <c r="CT52" s="598"/>
      <c r="CU52" s="598"/>
      <c r="CV52" s="598"/>
      <c r="CW52" s="598"/>
      <c r="CX52" s="598"/>
      <c r="CY52" s="598"/>
      <c r="CZ52" s="598"/>
      <c r="DA52" s="598"/>
      <c r="DB52" s="598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578" t="s">
        <v>48</v>
      </c>
      <c r="AG53" s="578"/>
      <c r="AH53" s="578"/>
      <c r="AI53" s="578"/>
      <c r="AJ53" s="578"/>
      <c r="AK53" s="578"/>
      <c r="AL53" s="578"/>
      <c r="AM53" s="578"/>
      <c r="AN53" s="578"/>
      <c r="AO53" s="578"/>
      <c r="AP53" s="578"/>
      <c r="AQ53" s="578"/>
      <c r="AR53" s="578"/>
      <c r="AS53" s="578"/>
      <c r="AT53" s="578"/>
      <c r="AU53" s="578"/>
      <c r="AV53" s="578"/>
      <c r="AW53" s="578"/>
      <c r="AX53" s="578"/>
      <c r="AY53" s="578"/>
      <c r="AZ53" s="578"/>
      <c r="BA53" s="578"/>
      <c r="BB53" s="578"/>
      <c r="BC53" s="578"/>
      <c r="BD53" s="578"/>
      <c r="BE53" s="578"/>
      <c r="BF53" s="578"/>
      <c r="BG53" s="578"/>
      <c r="BH53" s="578"/>
      <c r="BI53" s="578"/>
      <c r="BJ53" s="578"/>
      <c r="BK53" s="21"/>
      <c r="BL53" s="21"/>
      <c r="BM53" s="21"/>
      <c r="BN53" s="21"/>
      <c r="BO53" s="578" t="s">
        <v>49</v>
      </c>
      <c r="BP53" s="578"/>
      <c r="BQ53" s="578"/>
      <c r="BR53" s="578"/>
      <c r="BS53" s="578"/>
      <c r="BT53" s="578"/>
      <c r="BU53" s="578"/>
      <c r="BV53" s="578"/>
      <c r="BW53" s="578"/>
      <c r="BX53" s="578"/>
      <c r="BY53" s="578"/>
      <c r="BZ53" s="578"/>
      <c r="CA53" s="578"/>
      <c r="CB53" s="578"/>
      <c r="CC53" s="578"/>
      <c r="CD53" s="578"/>
      <c r="CE53" s="21"/>
      <c r="CF53" s="21"/>
      <c r="CG53" s="21"/>
      <c r="CH53" s="21"/>
      <c r="CI53" s="612" t="s">
        <v>50</v>
      </c>
      <c r="CJ53" s="612"/>
      <c r="CK53" s="612"/>
      <c r="CL53" s="612"/>
      <c r="CM53" s="612"/>
      <c r="CN53" s="612"/>
      <c r="CO53" s="612"/>
      <c r="CP53" s="612"/>
      <c r="CQ53" s="612"/>
      <c r="CR53" s="612"/>
      <c r="CS53" s="612"/>
      <c r="CT53" s="612"/>
      <c r="CU53" s="612"/>
      <c r="CV53" s="612"/>
      <c r="CW53" s="612"/>
      <c r="CX53" s="612"/>
      <c r="CY53" s="612"/>
      <c r="CZ53" s="612"/>
      <c r="DA53" s="612"/>
      <c r="DB53" s="612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625" t="s">
        <v>711</v>
      </c>
      <c r="B55" s="625"/>
      <c r="C55" s="625"/>
      <c r="D55" s="625"/>
      <c r="E55" s="625"/>
      <c r="F55" s="625"/>
      <c r="G55" s="625"/>
      <c r="H55" s="625"/>
      <c r="I55" s="625"/>
      <c r="J55" s="625"/>
      <c r="K55" s="625"/>
      <c r="L55" s="625"/>
      <c r="M55" s="625"/>
      <c r="N55" s="625"/>
      <c r="O55" s="625"/>
      <c r="P55" s="625"/>
      <c r="Q55" s="625"/>
      <c r="R55" s="625"/>
      <c r="S55" s="625"/>
      <c r="T55" s="625"/>
      <c r="U55" s="625"/>
      <c r="V55" s="625"/>
      <c r="W55" s="625"/>
      <c r="X55" s="625"/>
      <c r="Y55" s="625"/>
      <c r="Z55" s="625"/>
      <c r="AA55" s="625"/>
      <c r="AB55" s="19"/>
      <c r="AC55" s="19"/>
      <c r="AD55" s="19"/>
      <c r="AE55" s="19"/>
      <c r="AF55" s="614" t="str">
        <f>IF(ПОДПИСИ!B12=0," ",ПОДПИСИ!B12)</f>
        <v>Начальник участка ООО «Электромонтаж-110»</v>
      </c>
      <c r="AG55" s="614"/>
      <c r="AH55" s="614"/>
      <c r="AI55" s="614"/>
      <c r="AJ55" s="614"/>
      <c r="AK55" s="614"/>
      <c r="AL55" s="614"/>
      <c r="AM55" s="614"/>
      <c r="AN55" s="614"/>
      <c r="AO55" s="614"/>
      <c r="AP55" s="614"/>
      <c r="AQ55" s="614"/>
      <c r="AR55" s="614"/>
      <c r="AS55" s="614"/>
      <c r="AT55" s="614"/>
      <c r="AU55" s="614"/>
      <c r="AV55" s="614"/>
      <c r="AW55" s="614"/>
      <c r="AX55" s="614"/>
      <c r="AY55" s="614"/>
      <c r="AZ55" s="614"/>
      <c r="BA55" s="614"/>
      <c r="BB55" s="614"/>
      <c r="BC55" s="614"/>
      <c r="BD55" s="614"/>
      <c r="BE55" s="614"/>
      <c r="BF55" s="614"/>
      <c r="BG55" s="614"/>
      <c r="BH55" s="614"/>
      <c r="BI55" s="614"/>
      <c r="BJ55" s="614"/>
      <c r="BK55" s="23"/>
      <c r="BL55" s="23"/>
      <c r="BM55" s="23"/>
      <c r="BN55" s="23"/>
      <c r="BO55" s="598"/>
      <c r="BP55" s="598"/>
      <c r="BQ55" s="598"/>
      <c r="BR55" s="598"/>
      <c r="BS55" s="598"/>
      <c r="BT55" s="598"/>
      <c r="BU55" s="598"/>
      <c r="BV55" s="598"/>
      <c r="BW55" s="598"/>
      <c r="BX55" s="598"/>
      <c r="BY55" s="598"/>
      <c r="BZ55" s="598"/>
      <c r="CA55" s="598"/>
      <c r="CB55" s="598"/>
      <c r="CC55" s="598"/>
      <c r="CD55" s="598"/>
      <c r="CE55" s="23"/>
      <c r="CF55" s="23"/>
      <c r="CG55" s="23"/>
      <c r="CH55" s="23"/>
      <c r="CI55" s="598" t="str">
        <f>IF(ПОДПИСИ!E12=0," ",ПОДПИСИ!E12)</f>
        <v>А.В. Курбатов</v>
      </c>
      <c r="CJ55" s="598"/>
      <c r="CK55" s="598"/>
      <c r="CL55" s="598"/>
      <c r="CM55" s="598"/>
      <c r="CN55" s="598"/>
      <c r="CO55" s="598"/>
      <c r="CP55" s="598"/>
      <c r="CQ55" s="598"/>
      <c r="CR55" s="598"/>
      <c r="CS55" s="598"/>
      <c r="CT55" s="598"/>
      <c r="CU55" s="598"/>
      <c r="CV55" s="598"/>
      <c r="CW55" s="598"/>
      <c r="CX55" s="598"/>
      <c r="CY55" s="598"/>
      <c r="CZ55" s="598"/>
      <c r="DA55" s="598"/>
      <c r="DB55" s="598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578" t="s">
        <v>48</v>
      </c>
      <c r="AG56" s="578"/>
      <c r="AH56" s="578"/>
      <c r="AI56" s="578"/>
      <c r="AJ56" s="578"/>
      <c r="AK56" s="578"/>
      <c r="AL56" s="578"/>
      <c r="AM56" s="578"/>
      <c r="AN56" s="578"/>
      <c r="AO56" s="578"/>
      <c r="AP56" s="578"/>
      <c r="AQ56" s="578"/>
      <c r="AR56" s="578"/>
      <c r="AS56" s="578"/>
      <c r="AT56" s="578"/>
      <c r="AU56" s="578"/>
      <c r="AV56" s="578"/>
      <c r="AW56" s="578"/>
      <c r="AX56" s="578"/>
      <c r="AY56" s="578"/>
      <c r="AZ56" s="578"/>
      <c r="BA56" s="578"/>
      <c r="BB56" s="578"/>
      <c r="BC56" s="578"/>
      <c r="BD56" s="578"/>
      <c r="BE56" s="578"/>
      <c r="BF56" s="578"/>
      <c r="BG56" s="578"/>
      <c r="BH56" s="578"/>
      <c r="BI56" s="578"/>
      <c r="BJ56" s="578"/>
      <c r="BK56" s="21"/>
      <c r="BL56" s="21"/>
      <c r="BM56" s="21"/>
      <c r="BN56" s="21"/>
      <c r="BO56" s="578" t="s">
        <v>49</v>
      </c>
      <c r="BP56" s="578"/>
      <c r="BQ56" s="578"/>
      <c r="BR56" s="578"/>
      <c r="BS56" s="578"/>
      <c r="BT56" s="578"/>
      <c r="BU56" s="578"/>
      <c r="BV56" s="578"/>
      <c r="BW56" s="578"/>
      <c r="BX56" s="578"/>
      <c r="BY56" s="578"/>
      <c r="BZ56" s="578"/>
      <c r="CA56" s="578"/>
      <c r="CB56" s="578"/>
      <c r="CC56" s="578"/>
      <c r="CD56" s="578"/>
      <c r="CE56" s="21"/>
      <c r="CF56" s="21"/>
      <c r="CG56" s="21"/>
      <c r="CH56" s="21"/>
      <c r="CI56" s="612" t="s">
        <v>50</v>
      </c>
      <c r="CJ56" s="612"/>
      <c r="CK56" s="612"/>
      <c r="CL56" s="612"/>
      <c r="CM56" s="612"/>
      <c r="CN56" s="612"/>
      <c r="CO56" s="612"/>
      <c r="CP56" s="612"/>
      <c r="CQ56" s="612"/>
      <c r="CR56" s="612"/>
      <c r="CS56" s="612"/>
      <c r="CT56" s="612"/>
      <c r="CU56" s="612"/>
      <c r="CV56" s="612"/>
      <c r="CW56" s="612"/>
      <c r="CX56" s="612"/>
      <c r="CY56" s="612"/>
      <c r="CZ56" s="612"/>
      <c r="DA56" s="612"/>
      <c r="DB56" s="612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51" priority="7" operator="equal">
      <formula>0</formula>
    </cfRule>
  </conditionalFormatting>
  <conditionalFormatting sqref="BC2:BC7 BC9 A10:DB10">
    <cfRule type="cellIs" dxfId="50" priority="6" operator="equal">
      <formula>0</formula>
    </cfRule>
  </conditionalFormatting>
  <conditionalFormatting sqref="CI49:DB49">
    <cfRule type="cellIs" dxfId="49" priority="3" operator="equal">
      <formula>0</formula>
    </cfRule>
  </conditionalFormatting>
  <conditionalFormatting sqref="CI52:DB52">
    <cfRule type="cellIs" dxfId="48" priority="2" operator="equal">
      <formula>0</formula>
    </cfRule>
  </conditionalFormatting>
  <conditionalFormatting sqref="CI55:DB55">
    <cfRule type="cellIs" dxfId="47" priority="1" operator="equal">
      <formula>0</formula>
    </cfRule>
  </conditionalFormatting>
  <conditionalFormatting sqref="DH2:DH7 DH9">
    <cfRule type="cellIs" dxfId="46" priority="5" operator="equal">
      <formula>0</formula>
    </cfRule>
  </conditionalFormatting>
  <conditionalFormatting sqref="DH10:FB10">
    <cfRule type="cellIs" dxfId="45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90" zoomScaleSheetLayoutView="90" workbookViewId="0">
      <pane ySplit="2" topLeftCell="A3" activePane="bottomLeft" state="frozen"/>
      <selection activeCell="A33" sqref="A33:DB33"/>
      <selection pane="bottomLeft" activeCell="A33" sqref="A33:DB33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0" customWidth="1"/>
    <col min="15" max="16384" width="9.109375" style="63"/>
  </cols>
  <sheetData>
    <row r="1" spans="1:14" ht="14.4" x14ac:dyDescent="0.3">
      <c r="A1" s="887"/>
      <c r="B1" s="887"/>
      <c r="C1" s="887"/>
      <c r="D1" s="887"/>
      <c r="H1" s="64" t="s">
        <v>173</v>
      </c>
      <c r="I1"/>
      <c r="J1"/>
      <c r="K1"/>
      <c r="L1"/>
      <c r="M1"/>
    </row>
    <row r="2" spans="1:14" ht="15" customHeight="1" x14ac:dyDescent="0.3">
      <c r="A2" s="887"/>
      <c r="B2" s="887"/>
      <c r="C2" s="887"/>
      <c r="D2" s="887"/>
      <c r="F2" s="886" t="s">
        <v>74</v>
      </c>
      <c r="G2" s="886"/>
      <c r="H2" s="886"/>
      <c r="I2"/>
      <c r="J2"/>
      <c r="K2"/>
      <c r="L2"/>
      <c r="M2"/>
    </row>
    <row r="3" spans="1:14" ht="15" customHeight="1" x14ac:dyDescent="0.25">
      <c r="A3" s="887"/>
      <c r="B3" s="887"/>
      <c r="C3" s="887"/>
      <c r="D3" s="887"/>
      <c r="F3" s="885" t="s">
        <v>0</v>
      </c>
      <c r="G3" s="885"/>
      <c r="H3" s="885"/>
    </row>
    <row r="4" spans="1:14" ht="15" customHeight="1" x14ac:dyDescent="0.3">
      <c r="A4" s="886" t="str">
        <f>ФОРМА!B4</f>
        <v>ООО «Электромонтаж-110»</v>
      </c>
      <c r="B4" s="886"/>
      <c r="C4" s="886"/>
      <c r="D4" s="886"/>
      <c r="F4" s="888" t="str">
        <f>ФОРМА!B2</f>
        <v>ПАО "Россети Ленэнерго"</v>
      </c>
      <c r="G4" s="888"/>
      <c r="H4" s="888"/>
      <c r="N4" s="240" t="str">
        <f>F4</f>
        <v>ПАО "Россети Ленэнерго"</v>
      </c>
    </row>
    <row r="5" spans="1:14" ht="15" customHeight="1" x14ac:dyDescent="0.25">
      <c r="A5" s="885" t="s">
        <v>44</v>
      </c>
      <c r="B5" s="885"/>
      <c r="C5" s="885"/>
      <c r="D5" s="885"/>
      <c r="F5" s="881" t="s">
        <v>2</v>
      </c>
      <c r="G5" s="889"/>
      <c r="H5" s="889"/>
    </row>
    <row r="6" spans="1:14" ht="138" x14ac:dyDescent="0.25">
      <c r="A6" s="884"/>
      <c r="B6" s="884"/>
      <c r="C6" s="884"/>
      <c r="D6" s="884"/>
      <c r="F6" s="89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G6" s="890"/>
      <c r="H6" s="890"/>
      <c r="N6" s="240" t="str">
        <f>F6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4" ht="15" customHeight="1" x14ac:dyDescent="0.25">
      <c r="A7" s="885" t="s">
        <v>45</v>
      </c>
      <c r="B7" s="885"/>
      <c r="C7" s="885"/>
      <c r="D7" s="885"/>
      <c r="F7" s="891" t="s">
        <v>38</v>
      </c>
      <c r="G7" s="891"/>
      <c r="H7" s="891"/>
    </row>
    <row r="8" spans="1:14" ht="15" customHeight="1" x14ac:dyDescent="0.25">
      <c r="A8" s="884"/>
      <c r="B8" s="884"/>
      <c r="C8" s="884"/>
      <c r="D8" s="884"/>
      <c r="F8" s="892">
        <f>ФОРМА!B13</f>
        <v>45576</v>
      </c>
      <c r="G8" s="888"/>
      <c r="H8" s="888"/>
    </row>
    <row r="9" spans="1:14" ht="15" customHeight="1" x14ac:dyDescent="0.25">
      <c r="A9" s="885" t="s">
        <v>1</v>
      </c>
      <c r="B9" s="885"/>
      <c r="C9" s="885"/>
      <c r="D9" s="885"/>
      <c r="F9" s="881" t="s">
        <v>3</v>
      </c>
      <c r="G9" s="881"/>
      <c r="H9" s="881"/>
    </row>
    <row r="11" spans="1:14" ht="42" customHeight="1" x14ac:dyDescent="0.25">
      <c r="A11" s="893" t="s">
        <v>174</v>
      </c>
      <c r="B11" s="893"/>
      <c r="C11" s="893"/>
      <c r="D11" s="893"/>
      <c r="E11" s="893"/>
      <c r="F11" s="893"/>
      <c r="G11" s="893"/>
      <c r="H11" s="893"/>
    </row>
    <row r="12" spans="1:14" x14ac:dyDescent="0.25">
      <c r="A12" s="877" t="s">
        <v>4</v>
      </c>
      <c r="B12" s="877"/>
      <c r="C12" s="877"/>
      <c r="D12" s="877"/>
      <c r="E12" s="877"/>
      <c r="F12" s="877"/>
      <c r="G12" s="877"/>
      <c r="H12" s="877"/>
    </row>
    <row r="13" spans="1:14" ht="29.25" customHeight="1" x14ac:dyDescent="0.25">
      <c r="A13" s="877" t="s">
        <v>120</v>
      </c>
      <c r="B13" s="877"/>
      <c r="C13" s="894" t="str">
        <f>ПОДПИСИ!B5</f>
        <v>Старший мастер Всеволожского РЭС филиала ПАО "Россети Ленэнерго" "СЭС" по ТП</v>
      </c>
      <c r="D13" s="894"/>
      <c r="E13" s="894"/>
      <c r="F13" s="894"/>
      <c r="G13" s="894"/>
      <c r="H13" s="894"/>
    </row>
    <row r="14" spans="1:14" x14ac:dyDescent="0.25">
      <c r="A14" s="883" t="str">
        <f>ПОДПИСИ!C6</f>
        <v>Шенягин А.В.</v>
      </c>
      <c r="B14" s="883"/>
      <c r="C14" s="883"/>
      <c r="D14" s="883"/>
      <c r="E14" s="883"/>
      <c r="F14" s="883"/>
      <c r="G14" s="883"/>
      <c r="H14" s="883"/>
    </row>
    <row r="15" spans="1:14" x14ac:dyDescent="0.25">
      <c r="A15" s="881" t="s">
        <v>171</v>
      </c>
      <c r="B15" s="881"/>
      <c r="C15" s="881"/>
      <c r="D15" s="881"/>
      <c r="E15" s="881"/>
      <c r="F15" s="881"/>
      <c r="G15" s="881"/>
      <c r="H15" s="881"/>
    </row>
    <row r="16" spans="1:14" x14ac:dyDescent="0.25">
      <c r="A16" s="877" t="s">
        <v>119</v>
      </c>
      <c r="B16" s="877"/>
      <c r="C16" s="877"/>
      <c r="D16" s="877"/>
      <c r="E16" s="883" t="str">
        <f>ПОДПИСИ!B12</f>
        <v>Начальник участка ООО «Электромонтаж-110»</v>
      </c>
      <c r="F16" s="883"/>
      <c r="G16" s="883"/>
      <c r="H16" s="883"/>
    </row>
    <row r="17" spans="1:8" x14ac:dyDescent="0.25">
      <c r="A17" s="883" t="str">
        <f>ПОДПИСИ!C12</f>
        <v>Курбатов А.В.</v>
      </c>
      <c r="B17" s="883"/>
      <c r="C17" s="883"/>
      <c r="D17" s="883"/>
      <c r="E17" s="883"/>
      <c r="F17" s="883"/>
      <c r="G17" s="883"/>
      <c r="H17" s="883"/>
    </row>
    <row r="18" spans="1:8" x14ac:dyDescent="0.25">
      <c r="A18" s="881" t="s">
        <v>171</v>
      </c>
      <c r="B18" s="881"/>
      <c r="C18" s="881"/>
      <c r="D18" s="881"/>
      <c r="E18" s="881"/>
      <c r="F18" s="881"/>
      <c r="G18" s="881"/>
      <c r="H18" s="881"/>
    </row>
    <row r="19" spans="1:8" x14ac:dyDescent="0.25">
      <c r="A19" s="882" t="s">
        <v>520</v>
      </c>
      <c r="B19" s="882"/>
      <c r="C19" s="882"/>
      <c r="D19" s="882"/>
      <c r="E19" s="882"/>
      <c r="F19" s="882"/>
      <c r="G19" s="882"/>
      <c r="H19" s="882"/>
    </row>
    <row r="20" spans="1:8" x14ac:dyDescent="0.25">
      <c r="A20" s="877" t="s">
        <v>175</v>
      </c>
      <c r="B20" s="877"/>
      <c r="C20" s="877"/>
      <c r="D20" s="877"/>
      <c r="E20" s="877"/>
      <c r="F20" s="878">
        <f>ФОРМА!B13</f>
        <v>45576</v>
      </c>
      <c r="G20" s="878"/>
      <c r="H20" s="878"/>
    </row>
    <row r="21" spans="1:8" x14ac:dyDescent="0.25">
      <c r="A21" s="879"/>
      <c r="B21" s="879"/>
      <c r="C21" s="879"/>
      <c r="D21" s="879"/>
      <c r="E21" s="879"/>
      <c r="F21" s="879"/>
      <c r="G21" s="879"/>
      <c r="H21" s="879"/>
    </row>
    <row r="22" spans="1:8" ht="14.4" x14ac:dyDescent="0.3">
      <c r="A22" s="877" t="s">
        <v>176</v>
      </c>
      <c r="B22" s="877"/>
      <c r="C22" s="877"/>
      <c r="D22" s="886" t="s">
        <v>177</v>
      </c>
      <c r="E22" s="886"/>
      <c r="F22" s="886"/>
      <c r="G22" s="886"/>
      <c r="H22" s="886"/>
    </row>
    <row r="23" spans="1:8" ht="15" customHeight="1" x14ac:dyDescent="0.25">
      <c r="A23" s="880"/>
      <c r="B23" s="880"/>
      <c r="C23" s="880"/>
      <c r="D23" s="880"/>
      <c r="E23" s="880"/>
      <c r="F23" s="880"/>
      <c r="G23" s="880"/>
      <c r="H23" s="880"/>
    </row>
    <row r="24" spans="1:8" x14ac:dyDescent="0.25">
      <c r="A24" s="879"/>
      <c r="B24" s="879"/>
      <c r="C24" s="879"/>
      <c r="D24" s="879"/>
      <c r="E24" s="879"/>
      <c r="F24" s="879"/>
      <c r="G24" s="879"/>
      <c r="H24" s="879"/>
    </row>
    <row r="25" spans="1:8" ht="30" customHeight="1" x14ac:dyDescent="0.25">
      <c r="A25" s="876" t="s">
        <v>15</v>
      </c>
      <c r="B25" s="876"/>
      <c r="C25" s="876"/>
      <c r="D25" s="876"/>
      <c r="F25" s="67"/>
      <c r="H25" s="453" t="str">
        <f>ПОДПИСИ!E5</f>
        <v>В.М. Проценко</v>
      </c>
    </row>
    <row r="26" spans="1:8" x14ac:dyDescent="0.25">
      <c r="A26" s="881" t="s">
        <v>48</v>
      </c>
      <c r="B26" s="881"/>
      <c r="C26" s="881"/>
      <c r="D26" s="881"/>
      <c r="F26" s="68" t="s">
        <v>49</v>
      </c>
      <c r="H26" s="68" t="s">
        <v>50</v>
      </c>
    </row>
    <row r="27" spans="1:8" ht="39" customHeight="1" x14ac:dyDescent="0.25">
      <c r="A27" s="875" t="s">
        <v>482</v>
      </c>
      <c r="B27" s="876"/>
      <c r="C27" s="876"/>
      <c r="D27" s="876"/>
      <c r="F27" s="67"/>
      <c r="H27" s="453" t="str">
        <f>ПОДПИСИ!E12</f>
        <v>А.В. Курбатов</v>
      </c>
    </row>
    <row r="28" spans="1:8" x14ac:dyDescent="0.25">
      <c r="A28" s="881" t="s">
        <v>48</v>
      </c>
      <c r="B28" s="881"/>
      <c r="C28" s="881"/>
      <c r="D28" s="881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DH78"/>
  <sheetViews>
    <sheetView view="pageBreakPreview" zoomScale="85" zoomScaleNormal="85" zoomScaleSheetLayoutView="85" workbookViewId="0">
      <pane ySplit="2" topLeftCell="A3" activePane="bottomLeft" state="frozen"/>
      <selection activeCell="DC41" sqref="DC41"/>
      <selection pane="bottomLeft" activeCell="A20" sqref="A20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AO2" s="613"/>
      <c r="AP2" s="613"/>
      <c r="AQ2" s="613"/>
      <c r="AR2" s="613"/>
      <c r="AS2" s="613"/>
      <c r="AT2" s="613"/>
      <c r="AU2" s="613"/>
      <c r="AV2" s="613"/>
      <c r="AW2" s="613"/>
      <c r="AX2" s="19"/>
      <c r="AY2" s="19"/>
      <c r="AZ2" s="19"/>
      <c r="BA2" s="19"/>
      <c r="BB2" s="19"/>
      <c r="BC2" s="19"/>
      <c r="BD2" s="19"/>
      <c r="BE2" s="598" t="str">
        <f>ФОРМА!G2</f>
        <v>Санкт-Петербург</v>
      </c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H2" s="142"/>
    </row>
    <row r="3" spans="1:112" s="2" customFormat="1" ht="12" customHeight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AO3" s="612"/>
      <c r="AP3" s="612"/>
      <c r="AQ3" s="612"/>
      <c r="AR3" s="612"/>
      <c r="AS3" s="612"/>
      <c r="AT3" s="612"/>
      <c r="AU3" s="612"/>
      <c r="AV3" s="612"/>
      <c r="AW3" s="612"/>
      <c r="AX3" s="21"/>
      <c r="AY3" s="21"/>
      <c r="AZ3" s="21"/>
      <c r="BA3" s="21"/>
      <c r="BB3" s="21"/>
      <c r="BC3" s="21"/>
      <c r="BD3" s="21"/>
      <c r="BE3" s="612" t="s">
        <v>0</v>
      </c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H3" s="143"/>
    </row>
    <row r="4" spans="1:112" ht="15" customHeight="1" x14ac:dyDescent="0.3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AV4" s="598"/>
      <c r="AW4" s="598"/>
      <c r="AX4" s="19"/>
      <c r="AY4" s="19"/>
      <c r="AZ4" s="19"/>
      <c r="BA4" s="19"/>
      <c r="BB4" s="19"/>
      <c r="BC4" s="19"/>
      <c r="BD4" s="19"/>
      <c r="BE4" s="614" t="str">
        <f>ФОРМА!B2</f>
        <v>ПАО "Россети Ленэнерго"</v>
      </c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H4" s="144" t="str">
        <f>BE4</f>
        <v>ПАО "Россети Ленэнерго"</v>
      </c>
    </row>
    <row r="5" spans="1:112" ht="15" customHeight="1" x14ac:dyDescent="0.3">
      <c r="A5" s="612" t="s">
        <v>44</v>
      </c>
      <c r="B5" s="612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2"/>
      <c r="T5" s="612"/>
      <c r="U5" s="612"/>
      <c r="V5" s="612"/>
      <c r="W5" s="612"/>
      <c r="X5" s="612"/>
      <c r="Y5" s="612"/>
      <c r="Z5" s="612"/>
      <c r="AA5" s="612"/>
      <c r="AB5" s="612"/>
      <c r="AC5" s="612"/>
      <c r="AD5" s="612"/>
      <c r="AE5" s="612"/>
      <c r="AF5" s="612"/>
      <c r="AG5" s="612"/>
      <c r="AH5" s="612"/>
      <c r="AI5" s="612"/>
      <c r="AJ5" s="612"/>
      <c r="AK5" s="612"/>
      <c r="AL5" s="612"/>
      <c r="AM5" s="612"/>
      <c r="AN5" s="612"/>
      <c r="AO5" s="612"/>
      <c r="AP5" s="612"/>
      <c r="AQ5" s="612"/>
      <c r="AR5" s="612"/>
      <c r="AS5" s="612"/>
      <c r="AT5" s="612"/>
      <c r="AU5" s="612"/>
      <c r="AV5" s="612"/>
      <c r="AW5" s="612"/>
      <c r="AX5" s="21"/>
      <c r="AY5" s="21"/>
      <c r="AZ5" s="21"/>
      <c r="BA5" s="21"/>
      <c r="BB5" s="21"/>
      <c r="BC5" s="21"/>
      <c r="BD5" s="21"/>
      <c r="BE5" s="612" t="s">
        <v>2</v>
      </c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24.8" x14ac:dyDescent="0.3">
      <c r="A6" s="598"/>
      <c r="B6" s="598"/>
      <c r="C6" s="598"/>
      <c r="D6" s="598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598"/>
      <c r="P6" s="598"/>
      <c r="Q6" s="598"/>
      <c r="R6" s="598"/>
      <c r="S6" s="598"/>
      <c r="T6" s="598"/>
      <c r="U6" s="598"/>
      <c r="V6" s="598"/>
      <c r="W6" s="598"/>
      <c r="X6" s="598"/>
      <c r="Y6" s="598"/>
      <c r="Z6" s="598"/>
      <c r="AA6" s="598"/>
      <c r="AB6" s="598"/>
      <c r="AC6" s="598"/>
      <c r="AD6" s="598"/>
      <c r="AE6" s="598"/>
      <c r="AF6" s="598"/>
      <c r="AG6" s="598"/>
      <c r="AH6" s="598"/>
      <c r="AI6" s="598"/>
      <c r="AJ6" s="598"/>
      <c r="AK6" s="598"/>
      <c r="AL6" s="598"/>
      <c r="AM6" s="598"/>
      <c r="AN6" s="598"/>
      <c r="AO6" s="598"/>
      <c r="AP6" s="598"/>
      <c r="AQ6" s="598"/>
      <c r="AR6" s="598"/>
      <c r="AS6" s="598"/>
      <c r="AT6" s="598"/>
      <c r="AU6" s="598"/>
      <c r="AV6" s="598"/>
      <c r="AW6" s="598"/>
      <c r="AX6" s="21"/>
      <c r="AY6" s="21"/>
      <c r="AZ6" s="21"/>
      <c r="BA6" s="21"/>
      <c r="BB6" s="21"/>
      <c r="BC6" s="21"/>
      <c r="BD6" s="21"/>
      <c r="BE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BE6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x14ac:dyDescent="0.3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612"/>
      <c r="AU7" s="612"/>
      <c r="AV7" s="612"/>
      <c r="AW7" s="612"/>
      <c r="AX7" s="21"/>
      <c r="AY7" s="21"/>
      <c r="AZ7" s="21"/>
      <c r="BA7" s="21"/>
      <c r="BB7" s="21"/>
      <c r="BC7" s="21"/>
      <c r="BD7" s="21"/>
      <c r="BE7" s="612" t="s">
        <v>38</v>
      </c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143"/>
    </row>
    <row r="8" spans="1:112" x14ac:dyDescent="0.3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598"/>
      <c r="AU8" s="598"/>
      <c r="AV8" s="598"/>
      <c r="AW8" s="598"/>
      <c r="AX8" s="19"/>
      <c r="AY8" s="19"/>
      <c r="AZ8" s="19"/>
      <c r="BA8" s="19"/>
      <c r="BB8" s="19"/>
      <c r="BC8" s="19"/>
      <c r="BD8" s="19"/>
      <c r="BE8" s="577">
        <f>ФОРМА!B13</f>
        <v>45576</v>
      </c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14"/>
      <c r="DH8" s="145"/>
    </row>
    <row r="9" spans="1:112" x14ac:dyDescent="0.3">
      <c r="A9" s="612" t="s">
        <v>1</v>
      </c>
      <c r="B9" s="612"/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612"/>
      <c r="AU9" s="612"/>
      <c r="AV9" s="612"/>
      <c r="AW9" s="612"/>
      <c r="AX9" s="21"/>
      <c r="AY9" s="21"/>
      <c r="AZ9" s="21"/>
      <c r="BA9" s="21"/>
      <c r="BB9" s="21"/>
      <c r="BC9" s="21"/>
      <c r="BD9" s="21"/>
      <c r="BE9" s="612" t="s">
        <v>3</v>
      </c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J9" s="612"/>
      <c r="CK9" s="612"/>
      <c r="CL9" s="612"/>
      <c r="CM9" s="612"/>
      <c r="CN9" s="612"/>
      <c r="CO9" s="612"/>
      <c r="CP9" s="612"/>
      <c r="CQ9" s="612"/>
      <c r="CR9" s="612"/>
      <c r="CS9" s="612"/>
      <c r="CT9" s="612"/>
      <c r="CU9" s="612"/>
      <c r="CV9" s="612"/>
      <c r="CW9" s="612"/>
      <c r="CX9" s="612"/>
      <c r="CY9" s="612"/>
      <c r="CZ9" s="612"/>
      <c r="DA9" s="612"/>
      <c r="DB9" s="612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580" t="s">
        <v>68</v>
      </c>
      <c r="B11" s="580"/>
      <c r="C11" s="580"/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  <c r="X11" s="580"/>
      <c r="Y11" s="580"/>
      <c r="Z11" s="580"/>
      <c r="AA11" s="580"/>
      <c r="AB11" s="580"/>
      <c r="AC11" s="580"/>
      <c r="AD11" s="580"/>
      <c r="AE11" s="580"/>
      <c r="AF11" s="580"/>
      <c r="AG11" s="580"/>
      <c r="AH11" s="580"/>
      <c r="AI11" s="580"/>
      <c r="AJ11" s="580"/>
      <c r="AK11" s="580"/>
      <c r="AL11" s="580"/>
      <c r="AM11" s="580"/>
      <c r="AN11" s="580"/>
      <c r="AO11" s="580"/>
      <c r="AP11" s="580"/>
      <c r="AQ11" s="580"/>
      <c r="AR11" s="580"/>
      <c r="AS11" s="580"/>
      <c r="AT11" s="580"/>
      <c r="AU11" s="580"/>
      <c r="AV11" s="580"/>
      <c r="AW11" s="580"/>
      <c r="AX11" s="580"/>
      <c r="AY11" s="580"/>
      <c r="AZ11" s="580"/>
      <c r="BA11" s="580"/>
      <c r="BB11" s="580"/>
      <c r="BC11" s="580"/>
      <c r="BD11" s="580"/>
      <c r="BE11" s="580"/>
      <c r="BF11" s="580"/>
      <c r="BG11" s="580"/>
      <c r="BH11" s="580"/>
      <c r="BI11" s="580"/>
      <c r="BJ11" s="580"/>
      <c r="BK11" s="580"/>
      <c r="BL11" s="580"/>
      <c r="BM11" s="580"/>
      <c r="BN11" s="580"/>
      <c r="BO11" s="580"/>
      <c r="BP11" s="580"/>
      <c r="BQ11" s="580"/>
      <c r="BR11" s="580"/>
      <c r="BS11" s="580"/>
      <c r="BT11" s="580"/>
      <c r="BU11" s="580"/>
      <c r="BV11" s="580"/>
      <c r="BW11" s="580"/>
      <c r="BX11" s="580"/>
      <c r="BY11" s="580"/>
      <c r="BZ11" s="580"/>
      <c r="CA11" s="580"/>
      <c r="CB11" s="580"/>
      <c r="CC11" s="580"/>
      <c r="CD11" s="580"/>
      <c r="CE11" s="580"/>
      <c r="CF11" s="580"/>
      <c r="CG11" s="580"/>
      <c r="CH11" s="580"/>
      <c r="CI11" s="580"/>
      <c r="CJ11" s="580"/>
      <c r="CK11" s="580"/>
      <c r="CL11" s="580"/>
      <c r="CM11" s="580"/>
      <c r="CN11" s="580"/>
      <c r="CO11" s="580"/>
      <c r="CP11" s="580"/>
      <c r="CQ11" s="580"/>
      <c r="CR11" s="580"/>
      <c r="CS11" s="580"/>
      <c r="CT11" s="580"/>
      <c r="CU11" s="580"/>
      <c r="CV11" s="580"/>
      <c r="CW11" s="580"/>
      <c r="CX11" s="580"/>
      <c r="CY11" s="580"/>
      <c r="CZ11" s="580"/>
      <c r="DA11" s="580"/>
      <c r="DB11" s="580"/>
      <c r="DH11" s="141"/>
    </row>
    <row r="12" spans="1:112" x14ac:dyDescent="0.3">
      <c r="A12" s="580" t="s">
        <v>404</v>
      </c>
      <c r="B12" s="580"/>
      <c r="C12" s="580"/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  <c r="X12" s="580"/>
      <c r="Y12" s="580"/>
      <c r="Z12" s="580"/>
      <c r="AA12" s="580"/>
      <c r="AB12" s="580"/>
      <c r="AC12" s="580"/>
      <c r="AD12" s="580"/>
      <c r="AE12" s="580"/>
      <c r="AF12" s="580"/>
      <c r="AG12" s="580"/>
      <c r="AH12" s="580"/>
      <c r="AI12" s="580"/>
      <c r="AJ12" s="580"/>
      <c r="AK12" s="580"/>
      <c r="AL12" s="580"/>
      <c r="AM12" s="580"/>
      <c r="AN12" s="580"/>
      <c r="AO12" s="580"/>
      <c r="AP12" s="580"/>
      <c r="AQ12" s="580"/>
      <c r="AR12" s="580"/>
      <c r="AS12" s="580"/>
      <c r="AT12" s="580"/>
      <c r="AU12" s="580"/>
      <c r="AV12" s="580"/>
      <c r="AW12" s="580"/>
      <c r="AX12" s="580"/>
      <c r="AY12" s="580"/>
      <c r="AZ12" s="580"/>
      <c r="BA12" s="580"/>
      <c r="BB12" s="580"/>
      <c r="BC12" s="580"/>
      <c r="BD12" s="580"/>
      <c r="BE12" s="580"/>
      <c r="BF12" s="580"/>
      <c r="BG12" s="580"/>
      <c r="BH12" s="580"/>
      <c r="BI12" s="580"/>
      <c r="BJ12" s="580"/>
      <c r="BK12" s="580"/>
      <c r="BL12" s="580"/>
      <c r="BM12" s="580"/>
      <c r="BN12" s="580"/>
      <c r="BO12" s="580"/>
      <c r="BP12" s="580"/>
      <c r="BQ12" s="580"/>
      <c r="BR12" s="580"/>
      <c r="BS12" s="580"/>
      <c r="BT12" s="580"/>
      <c r="BU12" s="580"/>
      <c r="BV12" s="580"/>
      <c r="BW12" s="580"/>
      <c r="BX12" s="580"/>
      <c r="BY12" s="580"/>
      <c r="BZ12" s="580"/>
      <c r="CA12" s="580"/>
      <c r="CB12" s="580"/>
      <c r="CC12" s="580"/>
      <c r="CD12" s="580"/>
      <c r="CE12" s="580"/>
      <c r="CF12" s="580"/>
      <c r="CG12" s="580"/>
      <c r="CH12" s="580"/>
      <c r="CI12" s="580"/>
      <c r="CJ12" s="580"/>
      <c r="CK12" s="580"/>
      <c r="CL12" s="580"/>
      <c r="CM12" s="580"/>
      <c r="CN12" s="580"/>
      <c r="CO12" s="580"/>
      <c r="CP12" s="580"/>
      <c r="CQ12" s="580"/>
      <c r="CR12" s="580"/>
      <c r="CS12" s="580"/>
      <c r="CT12" s="580"/>
      <c r="CU12" s="580"/>
      <c r="CV12" s="580"/>
      <c r="CW12" s="580"/>
      <c r="CX12" s="580"/>
      <c r="CY12" s="580"/>
      <c r="CZ12" s="580"/>
      <c r="DA12" s="580"/>
      <c r="DB12" s="580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609" t="s">
        <v>12</v>
      </c>
      <c r="B15" s="609"/>
      <c r="C15" s="609"/>
      <c r="D15" s="609"/>
      <c r="E15" s="609"/>
      <c r="F15" s="609"/>
      <c r="G15" s="609"/>
      <c r="H15" s="609"/>
      <c r="I15" s="609"/>
      <c r="J15" s="609"/>
      <c r="K15" s="609"/>
      <c r="L15" s="609"/>
      <c r="M15" s="609"/>
      <c r="N15" s="609"/>
      <c r="O15" s="609"/>
      <c r="P15" s="609"/>
      <c r="Q15" s="609"/>
      <c r="R15" s="609"/>
      <c r="S15" s="609"/>
      <c r="T15" s="609"/>
      <c r="U15" s="609"/>
      <c r="V15" s="609"/>
      <c r="W15" s="609"/>
      <c r="X15" s="609"/>
      <c r="Y15" s="609"/>
      <c r="Z15" s="609"/>
      <c r="AA15" s="609"/>
      <c r="AB15" s="609"/>
      <c r="AC15" s="609"/>
      <c r="AD15" s="604" t="str">
        <f>ПОДПИСИ!B5</f>
        <v>Старший мастер Всеволожского РЭС филиала ПАО "Россети Ленэнерго" "СЭС" по ТП</v>
      </c>
      <c r="AE15" s="604"/>
      <c r="AF15" s="604"/>
      <c r="AG15" s="604"/>
      <c r="AH15" s="604"/>
      <c r="AI15" s="604"/>
      <c r="AJ15" s="604"/>
      <c r="AK15" s="604"/>
      <c r="AL15" s="604"/>
      <c r="AM15" s="604"/>
      <c r="AN15" s="604"/>
      <c r="AO15" s="604"/>
      <c r="AP15" s="604"/>
      <c r="AQ15" s="604"/>
      <c r="AR15" s="604"/>
      <c r="AS15" s="604"/>
      <c r="AT15" s="604"/>
      <c r="AU15" s="604"/>
      <c r="AV15" s="604"/>
      <c r="AW15" s="604"/>
      <c r="AX15" s="604"/>
      <c r="AY15" s="604"/>
      <c r="AZ15" s="604"/>
      <c r="BA15" s="604"/>
      <c r="BB15" s="604"/>
      <c r="BC15" s="604"/>
      <c r="BD15" s="604"/>
      <c r="BE15" s="604"/>
      <c r="BF15" s="604"/>
      <c r="BG15" s="604"/>
      <c r="BH15" s="604"/>
      <c r="BI15" s="604"/>
      <c r="BJ15" s="604"/>
      <c r="BK15" s="604"/>
      <c r="BL15" s="604"/>
      <c r="BM15" s="604"/>
      <c r="BN15" s="604"/>
      <c r="BO15" s="604"/>
      <c r="BP15" s="604"/>
      <c r="BQ15" s="604"/>
      <c r="BR15" s="604"/>
      <c r="BS15" s="604"/>
      <c r="BT15" s="604"/>
      <c r="BU15" s="604"/>
      <c r="BV15" s="604"/>
      <c r="BW15" s="604"/>
      <c r="BX15" s="604"/>
      <c r="BY15" s="604"/>
      <c r="BZ15" s="604"/>
      <c r="CA15" s="604"/>
      <c r="CB15" s="604"/>
      <c r="CC15" s="604"/>
      <c r="CD15" s="604"/>
      <c r="CE15" s="604"/>
      <c r="CF15" s="604"/>
      <c r="CG15" s="604"/>
      <c r="CH15" s="604"/>
      <c r="CI15" s="604"/>
      <c r="CJ15" s="604"/>
      <c r="CK15" s="604"/>
      <c r="CL15" s="604"/>
      <c r="CM15" s="604"/>
      <c r="CN15" s="604"/>
      <c r="CO15" s="604"/>
      <c r="CP15" s="604"/>
      <c r="CQ15" s="604"/>
      <c r="CR15" s="604"/>
      <c r="CS15" s="604"/>
      <c r="CT15" s="604"/>
      <c r="CU15" s="604"/>
      <c r="CV15" s="604"/>
      <c r="CW15" s="604"/>
      <c r="CX15" s="604"/>
      <c r="CY15" s="604"/>
      <c r="CZ15" s="604"/>
      <c r="DA15" s="604"/>
      <c r="DB15" s="604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612" t="s">
        <v>5</v>
      </c>
      <c r="AC16" s="612"/>
      <c r="AD16" s="612"/>
      <c r="AE16" s="612"/>
      <c r="AF16" s="612"/>
      <c r="AG16" s="612"/>
      <c r="AH16" s="612"/>
      <c r="AI16" s="612"/>
      <c r="AJ16" s="612"/>
      <c r="AK16" s="612"/>
      <c r="AL16" s="612"/>
      <c r="AM16" s="612"/>
      <c r="AN16" s="612"/>
      <c r="AO16" s="612"/>
      <c r="AP16" s="612"/>
      <c r="AQ16" s="612"/>
      <c r="AR16" s="612"/>
      <c r="AS16" s="612"/>
      <c r="AT16" s="612"/>
      <c r="AU16" s="612"/>
      <c r="AV16" s="612"/>
      <c r="AW16" s="612"/>
      <c r="AX16" s="612"/>
      <c r="AY16" s="612"/>
      <c r="AZ16" s="612"/>
      <c r="BA16" s="612"/>
      <c r="BB16" s="612"/>
      <c r="BC16" s="612"/>
      <c r="BD16" s="612"/>
      <c r="BE16" s="612"/>
      <c r="BF16" s="612"/>
      <c r="BG16" s="612"/>
      <c r="BH16" s="612"/>
      <c r="BI16" s="612"/>
      <c r="BJ16" s="612"/>
      <c r="BK16" s="612"/>
      <c r="BL16" s="612"/>
      <c r="BM16" s="612"/>
      <c r="BN16" s="612"/>
      <c r="BO16" s="612"/>
      <c r="BP16" s="612"/>
      <c r="BQ16" s="612"/>
      <c r="BR16" s="612"/>
      <c r="BS16" s="612"/>
      <c r="BT16" s="612"/>
      <c r="BU16" s="612"/>
      <c r="BV16" s="612"/>
      <c r="BW16" s="612"/>
      <c r="BX16" s="612"/>
      <c r="BY16" s="612"/>
      <c r="BZ16" s="612"/>
      <c r="CA16" s="612"/>
      <c r="CB16" s="612"/>
      <c r="CC16" s="612"/>
      <c r="CD16" s="612"/>
      <c r="CE16" s="612"/>
      <c r="CF16" s="612"/>
      <c r="CG16" s="612"/>
      <c r="CH16" s="612"/>
      <c r="CI16" s="612"/>
      <c r="CJ16" s="612"/>
      <c r="CK16" s="612"/>
      <c r="CL16" s="612"/>
      <c r="CM16" s="612"/>
      <c r="CN16" s="612"/>
      <c r="CO16" s="612"/>
      <c r="CP16" s="612"/>
      <c r="CQ16" s="612"/>
      <c r="CR16" s="612"/>
      <c r="CS16" s="612"/>
      <c r="CT16" s="612"/>
      <c r="CU16" s="612"/>
      <c r="CV16" s="612"/>
      <c r="CW16" s="612"/>
      <c r="CX16" s="612"/>
      <c r="CY16" s="612"/>
      <c r="CZ16" s="612"/>
      <c r="DA16" s="612"/>
      <c r="DB16" s="612"/>
    </row>
    <row r="17" spans="1:112" x14ac:dyDescent="0.3">
      <c r="A17" s="601" t="str">
        <f>ПОДПИСИ!C5</f>
        <v>Проценко В.М.</v>
      </c>
      <c r="B17" s="601"/>
      <c r="C17" s="601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601"/>
      <c r="P17" s="601"/>
      <c r="Q17" s="601"/>
      <c r="R17" s="601"/>
      <c r="S17" s="601"/>
      <c r="T17" s="601"/>
      <c r="U17" s="601"/>
      <c r="V17" s="601"/>
      <c r="W17" s="601"/>
      <c r="X17" s="601"/>
      <c r="Y17" s="601"/>
      <c r="Z17" s="601"/>
      <c r="AA17" s="601"/>
      <c r="AB17" s="601"/>
      <c r="AC17" s="601"/>
      <c r="AD17" s="601"/>
      <c r="AE17" s="601"/>
      <c r="AF17" s="601"/>
      <c r="AG17" s="601"/>
      <c r="AH17" s="601"/>
      <c r="AI17" s="601"/>
      <c r="AJ17" s="601"/>
      <c r="AK17" s="601"/>
      <c r="AL17" s="601"/>
      <c r="AM17" s="601"/>
      <c r="AN17" s="601"/>
      <c r="AO17" s="601"/>
      <c r="AP17" s="601"/>
      <c r="AQ17" s="601"/>
      <c r="AR17" s="601"/>
      <c r="AS17" s="601"/>
      <c r="AT17" s="601"/>
      <c r="AU17" s="601"/>
      <c r="AV17" s="601"/>
      <c r="AW17" s="601"/>
      <c r="AX17" s="601"/>
      <c r="AY17" s="601"/>
      <c r="AZ17" s="601"/>
      <c r="BA17" s="601"/>
      <c r="BB17" s="601"/>
      <c r="BC17" s="601"/>
      <c r="BD17" s="601"/>
      <c r="BE17" s="601"/>
      <c r="BF17" s="601"/>
      <c r="BG17" s="601"/>
      <c r="BH17" s="601"/>
      <c r="BI17" s="601"/>
      <c r="BJ17" s="601"/>
      <c r="BK17" s="601"/>
      <c r="BL17" s="601"/>
      <c r="BM17" s="601"/>
      <c r="BN17" s="601"/>
      <c r="BO17" s="601"/>
      <c r="BP17" s="601"/>
      <c r="BQ17" s="601"/>
      <c r="BR17" s="601"/>
      <c r="BS17" s="601"/>
      <c r="BT17" s="601"/>
      <c r="BU17" s="601"/>
      <c r="BV17" s="601"/>
      <c r="BW17" s="601"/>
      <c r="BX17" s="601"/>
      <c r="BY17" s="601"/>
      <c r="BZ17" s="601"/>
      <c r="CA17" s="601"/>
      <c r="CB17" s="601"/>
      <c r="CC17" s="601"/>
      <c r="CD17" s="601"/>
      <c r="CE17" s="601"/>
      <c r="CF17" s="601"/>
      <c r="CG17" s="601"/>
      <c r="CH17" s="601"/>
      <c r="CI17" s="601"/>
      <c r="CJ17" s="601"/>
      <c r="CK17" s="601"/>
      <c r="CL17" s="601"/>
      <c r="CM17" s="601"/>
      <c r="CN17" s="601"/>
      <c r="CO17" s="601"/>
      <c r="CP17" s="601"/>
      <c r="CQ17" s="601"/>
      <c r="CR17" s="601"/>
      <c r="CS17" s="601"/>
      <c r="CT17" s="601"/>
      <c r="CU17" s="601"/>
      <c r="CV17" s="601"/>
      <c r="CW17" s="601"/>
      <c r="CX17" s="601"/>
      <c r="CY17" s="601"/>
      <c r="CZ17" s="601"/>
      <c r="DA17" s="601"/>
      <c r="DB17" s="601"/>
    </row>
    <row r="18" spans="1:112" ht="11.1" customHeight="1" x14ac:dyDescent="0.3">
      <c r="A18" s="578"/>
      <c r="B18" s="578"/>
      <c r="C18" s="578"/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  <c r="X18" s="578"/>
      <c r="Y18" s="578"/>
      <c r="Z18" s="578"/>
      <c r="AA18" s="578"/>
      <c r="AB18" s="578"/>
      <c r="AC18" s="578"/>
      <c r="AD18" s="578"/>
      <c r="AE18" s="578"/>
      <c r="AF18" s="578"/>
      <c r="AG18" s="578"/>
      <c r="AH18" s="578"/>
      <c r="AI18" s="578"/>
      <c r="AJ18" s="578"/>
      <c r="AK18" s="578"/>
      <c r="AL18" s="578"/>
      <c r="AM18" s="578"/>
      <c r="AN18" s="578"/>
      <c r="AO18" s="578"/>
      <c r="AP18" s="578"/>
      <c r="AQ18" s="578"/>
      <c r="AR18" s="578"/>
      <c r="AS18" s="578"/>
      <c r="AT18" s="578"/>
      <c r="AU18" s="578"/>
      <c r="AV18" s="578"/>
      <c r="AW18" s="578"/>
      <c r="AX18" s="578"/>
      <c r="AY18" s="578"/>
      <c r="AZ18" s="578"/>
      <c r="BA18" s="578"/>
      <c r="BB18" s="578"/>
      <c r="BC18" s="578"/>
      <c r="BD18" s="578"/>
      <c r="BE18" s="578"/>
      <c r="BF18" s="578"/>
      <c r="BG18" s="578"/>
      <c r="BH18" s="578"/>
      <c r="BI18" s="578"/>
      <c r="BJ18" s="578"/>
      <c r="BK18" s="578"/>
      <c r="BL18" s="578"/>
      <c r="BM18" s="578"/>
      <c r="BN18" s="578"/>
      <c r="BO18" s="578"/>
      <c r="BP18" s="578"/>
      <c r="BQ18" s="578"/>
      <c r="BR18" s="578"/>
      <c r="BS18" s="578"/>
      <c r="BT18" s="578"/>
      <c r="BU18" s="578"/>
      <c r="BV18" s="578"/>
      <c r="BW18" s="578"/>
      <c r="BX18" s="578"/>
      <c r="BY18" s="578"/>
      <c r="BZ18" s="578"/>
      <c r="CA18" s="578"/>
      <c r="CB18" s="578"/>
      <c r="CC18" s="578"/>
      <c r="CD18" s="578"/>
      <c r="CE18" s="578"/>
      <c r="CF18" s="578"/>
      <c r="CG18" s="578"/>
      <c r="CH18" s="578"/>
      <c r="CI18" s="578"/>
      <c r="CJ18" s="578"/>
      <c r="CK18" s="578"/>
      <c r="CL18" s="578"/>
      <c r="CM18" s="578"/>
      <c r="CN18" s="578"/>
      <c r="CO18" s="578"/>
      <c r="CP18" s="578"/>
      <c r="CQ18" s="578"/>
      <c r="CR18" s="578"/>
      <c r="CS18" s="578"/>
      <c r="CT18" s="578"/>
      <c r="CU18" s="578"/>
      <c r="CV18" s="578"/>
      <c r="CW18" s="578"/>
      <c r="CX18" s="578"/>
      <c r="CY18" s="578"/>
      <c r="CZ18" s="578"/>
      <c r="DA18" s="578"/>
      <c r="DB18" s="578"/>
    </row>
    <row r="19" spans="1:112" ht="33.75" customHeight="1" x14ac:dyDescent="0.3">
      <c r="A19" s="609" t="s">
        <v>47</v>
      </c>
      <c r="B19" s="609"/>
      <c r="C19" s="609"/>
      <c r="D19" s="609"/>
      <c r="E19" s="609"/>
      <c r="F19" s="609"/>
      <c r="G19" s="609"/>
      <c r="H19" s="609"/>
      <c r="I19" s="609"/>
      <c r="J19" s="609"/>
      <c r="K19" s="609"/>
      <c r="L19" s="609"/>
      <c r="M19" s="609"/>
      <c r="N19" s="609"/>
      <c r="O19" s="609"/>
      <c r="P19" s="609"/>
      <c r="Q19" s="609"/>
      <c r="R19" s="609"/>
      <c r="S19" s="609"/>
      <c r="T19" s="609"/>
      <c r="U19" s="609"/>
      <c r="V19" s="609"/>
      <c r="W19" s="609"/>
      <c r="X19" s="609"/>
      <c r="Y19" s="609"/>
      <c r="Z19" s="609"/>
      <c r="AA19" s="609"/>
      <c r="AB19" s="609"/>
      <c r="AC19" s="609"/>
      <c r="AD19" s="609"/>
      <c r="AE19" s="609"/>
      <c r="AF19" s="609"/>
      <c r="AG19" s="609"/>
      <c r="AH19" s="609"/>
      <c r="AI19" s="609"/>
      <c r="AJ19" s="609"/>
      <c r="AK19" s="609"/>
      <c r="AL19" s="609"/>
      <c r="AM19" s="609"/>
      <c r="AN19" s="609"/>
      <c r="AO19" s="609"/>
      <c r="AP19" s="609"/>
      <c r="AQ19" s="609"/>
      <c r="AR19" s="609"/>
      <c r="AS19" s="609"/>
      <c r="AT19" s="609"/>
      <c r="AU19" s="609"/>
      <c r="AV19" s="609"/>
      <c r="AW19" s="604" t="str">
        <f>ПОДПИСИ!B15</f>
        <v>Заместитель генерального директора по капитальному  строительству ООО «Электромонтаж-110»</v>
      </c>
      <c r="AX19" s="604"/>
      <c r="AY19" s="604"/>
      <c r="AZ19" s="604"/>
      <c r="BA19" s="604"/>
      <c r="BB19" s="604"/>
      <c r="BC19" s="604"/>
      <c r="BD19" s="604"/>
      <c r="BE19" s="604"/>
      <c r="BF19" s="604"/>
      <c r="BG19" s="604"/>
      <c r="BH19" s="604"/>
      <c r="BI19" s="604"/>
      <c r="BJ19" s="604"/>
      <c r="BK19" s="604"/>
      <c r="BL19" s="604"/>
      <c r="BM19" s="604"/>
      <c r="BN19" s="604"/>
      <c r="BO19" s="604"/>
      <c r="BP19" s="604"/>
      <c r="BQ19" s="604"/>
      <c r="BR19" s="604"/>
      <c r="BS19" s="604"/>
      <c r="BT19" s="604"/>
      <c r="BU19" s="604"/>
      <c r="BV19" s="604"/>
      <c r="BW19" s="604"/>
      <c r="BX19" s="604"/>
      <c r="BY19" s="604"/>
      <c r="BZ19" s="604"/>
      <c r="CA19" s="604"/>
      <c r="CB19" s="604"/>
      <c r="CC19" s="604"/>
      <c r="CD19" s="604"/>
      <c r="CE19" s="604"/>
      <c r="CF19" s="604"/>
      <c r="CG19" s="604"/>
      <c r="CH19" s="604"/>
      <c r="CI19" s="604"/>
      <c r="CJ19" s="604"/>
      <c r="CK19" s="604"/>
      <c r="CL19" s="604"/>
      <c r="CM19" s="604"/>
      <c r="CN19" s="604"/>
      <c r="CO19" s="604"/>
      <c r="CP19" s="604"/>
      <c r="CQ19" s="604"/>
      <c r="CR19" s="604"/>
      <c r="CS19" s="604"/>
      <c r="CT19" s="604"/>
      <c r="CU19" s="604"/>
      <c r="CV19" s="604"/>
      <c r="CW19" s="604"/>
      <c r="CX19" s="604"/>
      <c r="CY19" s="604"/>
      <c r="CZ19" s="604"/>
      <c r="DA19" s="604"/>
      <c r="DB19" s="604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612" t="s">
        <v>5</v>
      </c>
      <c r="AS20" s="612"/>
      <c r="AT20" s="612"/>
      <c r="AU20" s="612"/>
      <c r="AV20" s="612"/>
      <c r="AW20" s="612"/>
      <c r="AX20" s="612"/>
      <c r="AY20" s="612"/>
      <c r="AZ20" s="612"/>
      <c r="BA20" s="612"/>
      <c r="BB20" s="612"/>
      <c r="BC20" s="612"/>
      <c r="BD20" s="612"/>
      <c r="BE20" s="612"/>
      <c r="BF20" s="612"/>
      <c r="BG20" s="612"/>
      <c r="BH20" s="612"/>
      <c r="BI20" s="612"/>
      <c r="BJ20" s="612"/>
      <c r="BK20" s="612"/>
      <c r="BL20" s="612"/>
      <c r="BM20" s="612"/>
      <c r="BN20" s="612"/>
      <c r="BO20" s="612"/>
      <c r="BP20" s="612"/>
      <c r="BQ20" s="612"/>
      <c r="BR20" s="612"/>
      <c r="BS20" s="612"/>
      <c r="BT20" s="612"/>
      <c r="BU20" s="612"/>
      <c r="BV20" s="612"/>
      <c r="BW20" s="612"/>
      <c r="BX20" s="612"/>
      <c r="BY20" s="612"/>
      <c r="BZ20" s="612"/>
      <c r="CA20" s="612"/>
      <c r="CB20" s="612"/>
      <c r="CC20" s="612"/>
      <c r="CD20" s="612"/>
      <c r="CE20" s="612"/>
      <c r="CF20" s="612"/>
      <c r="CG20" s="612"/>
      <c r="CH20" s="612"/>
      <c r="CI20" s="612"/>
      <c r="CJ20" s="612"/>
      <c r="CK20" s="612"/>
      <c r="CL20" s="612"/>
      <c r="CM20" s="612"/>
      <c r="CN20" s="612"/>
      <c r="CO20" s="612"/>
      <c r="CP20" s="612"/>
      <c r="CQ20" s="612"/>
      <c r="CR20" s="612"/>
      <c r="CS20" s="612"/>
      <c r="CT20" s="612"/>
      <c r="CU20" s="612"/>
      <c r="CV20" s="612"/>
      <c r="CW20" s="612"/>
      <c r="CX20" s="612"/>
      <c r="CY20" s="612"/>
      <c r="CZ20" s="612"/>
      <c r="DA20" s="612"/>
      <c r="DB20" s="612"/>
    </row>
    <row r="21" spans="1:112" x14ac:dyDescent="0.3">
      <c r="A21" s="601" t="str">
        <f>ПОДПИСИ!C15</f>
        <v>Шлёнский С.В.</v>
      </c>
      <c r="B21" s="601"/>
      <c r="C21" s="601"/>
      <c r="D21" s="601"/>
      <c r="E21" s="601"/>
      <c r="F21" s="601"/>
      <c r="G21" s="601"/>
      <c r="H21" s="601"/>
      <c r="I21" s="601"/>
      <c r="J21" s="601"/>
      <c r="K21" s="601"/>
      <c r="L21" s="601"/>
      <c r="M21" s="601"/>
      <c r="N21" s="601"/>
      <c r="O21" s="601"/>
      <c r="P21" s="601"/>
      <c r="Q21" s="601"/>
      <c r="R21" s="601"/>
      <c r="S21" s="601"/>
      <c r="T21" s="601"/>
      <c r="U21" s="601"/>
      <c r="V21" s="601"/>
      <c r="W21" s="601"/>
      <c r="X21" s="601"/>
      <c r="Y21" s="601"/>
      <c r="Z21" s="601"/>
      <c r="AA21" s="601"/>
      <c r="AB21" s="601"/>
      <c r="AC21" s="601"/>
      <c r="AD21" s="601"/>
      <c r="AE21" s="601"/>
      <c r="AF21" s="601"/>
      <c r="AG21" s="601"/>
      <c r="AH21" s="601"/>
      <c r="AI21" s="601"/>
      <c r="AJ21" s="601"/>
      <c r="AK21" s="601"/>
      <c r="AL21" s="601"/>
      <c r="AM21" s="601"/>
      <c r="AN21" s="601"/>
      <c r="AO21" s="601"/>
      <c r="AP21" s="601"/>
      <c r="AQ21" s="601"/>
      <c r="AR21" s="601"/>
      <c r="AS21" s="601"/>
      <c r="AT21" s="601"/>
      <c r="AU21" s="601"/>
      <c r="AV21" s="601"/>
      <c r="AW21" s="601"/>
      <c r="AX21" s="601"/>
      <c r="AY21" s="601"/>
      <c r="AZ21" s="601"/>
      <c r="BA21" s="601"/>
      <c r="BB21" s="601"/>
      <c r="BC21" s="601"/>
      <c r="BD21" s="601"/>
      <c r="BE21" s="601"/>
      <c r="BF21" s="601"/>
      <c r="BG21" s="601"/>
      <c r="BH21" s="601"/>
      <c r="BI21" s="601"/>
      <c r="BJ21" s="601"/>
      <c r="BK21" s="601"/>
      <c r="BL21" s="601"/>
      <c r="BM21" s="601"/>
      <c r="BN21" s="601"/>
      <c r="BO21" s="601"/>
      <c r="BP21" s="601"/>
      <c r="BQ21" s="601"/>
      <c r="BR21" s="601"/>
      <c r="BS21" s="601"/>
      <c r="BT21" s="601"/>
      <c r="BU21" s="601"/>
      <c r="BV21" s="601"/>
      <c r="BW21" s="601"/>
      <c r="BX21" s="601"/>
      <c r="BY21" s="601"/>
      <c r="BZ21" s="601"/>
      <c r="CA21" s="601"/>
      <c r="CB21" s="601"/>
      <c r="CC21" s="601"/>
      <c r="CD21" s="601"/>
      <c r="CE21" s="601"/>
      <c r="CF21" s="601"/>
      <c r="CG21" s="601"/>
      <c r="CH21" s="601"/>
      <c r="CI21" s="601"/>
      <c r="CJ21" s="601"/>
      <c r="CK21" s="601"/>
      <c r="CL21" s="601"/>
      <c r="CM21" s="601"/>
      <c r="CN21" s="601"/>
      <c r="CO21" s="601"/>
      <c r="CP21" s="601"/>
      <c r="CQ21" s="601"/>
      <c r="CR21" s="601"/>
      <c r="CS21" s="601"/>
      <c r="CT21" s="601"/>
      <c r="CU21" s="601"/>
      <c r="CV21" s="601"/>
      <c r="CW21" s="601"/>
      <c r="CX21" s="601"/>
      <c r="CY21" s="601"/>
      <c r="CZ21" s="601"/>
      <c r="DA21" s="601"/>
      <c r="DB21" s="601"/>
    </row>
    <row r="22" spans="1:112" ht="11.1" customHeight="1" x14ac:dyDescent="0.3">
      <c r="A22" s="578"/>
      <c r="B22" s="578"/>
      <c r="C22" s="578"/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  <c r="X22" s="578"/>
      <c r="Y22" s="578"/>
      <c r="Z22" s="578"/>
      <c r="AA22" s="578"/>
      <c r="AB22" s="578"/>
      <c r="AC22" s="578"/>
      <c r="AD22" s="578"/>
      <c r="AE22" s="578"/>
      <c r="AF22" s="578"/>
      <c r="AG22" s="578"/>
      <c r="AH22" s="578"/>
      <c r="AI22" s="578"/>
      <c r="AJ22" s="578"/>
      <c r="AK22" s="578"/>
      <c r="AL22" s="578"/>
      <c r="AM22" s="578"/>
      <c r="AN22" s="578"/>
      <c r="AO22" s="578"/>
      <c r="AP22" s="578"/>
      <c r="AQ22" s="578"/>
      <c r="AR22" s="578"/>
      <c r="AS22" s="578"/>
      <c r="AT22" s="578"/>
      <c r="AU22" s="578"/>
      <c r="AV22" s="578"/>
      <c r="AW22" s="578"/>
      <c r="AX22" s="578"/>
      <c r="AY22" s="578"/>
      <c r="AZ22" s="578"/>
      <c r="BA22" s="578"/>
      <c r="BB22" s="578"/>
      <c r="BC22" s="578"/>
      <c r="BD22" s="578"/>
      <c r="BE22" s="578"/>
      <c r="BF22" s="578"/>
      <c r="BG22" s="578"/>
      <c r="BH22" s="578"/>
      <c r="BI22" s="578"/>
      <c r="BJ22" s="578"/>
      <c r="BK22" s="578"/>
      <c r="BL22" s="578"/>
      <c r="BM22" s="578"/>
      <c r="BN22" s="578"/>
      <c r="BO22" s="578"/>
      <c r="BP22" s="578"/>
      <c r="BQ22" s="578"/>
      <c r="BR22" s="578"/>
      <c r="BS22" s="578"/>
      <c r="BT22" s="578"/>
      <c r="BU22" s="578"/>
      <c r="BV22" s="578"/>
      <c r="BW22" s="578"/>
      <c r="BX22" s="578"/>
      <c r="BY22" s="578"/>
      <c r="BZ22" s="578"/>
      <c r="CA22" s="578"/>
      <c r="CB22" s="578"/>
      <c r="CC22" s="578"/>
      <c r="CD22" s="578"/>
      <c r="CE22" s="578"/>
      <c r="CF22" s="578"/>
      <c r="CG22" s="578"/>
      <c r="CH22" s="578"/>
      <c r="CI22" s="578"/>
      <c r="CJ22" s="578"/>
      <c r="CK22" s="578"/>
      <c r="CL22" s="578"/>
      <c r="CM22" s="578"/>
      <c r="CN22" s="578"/>
      <c r="CO22" s="578"/>
      <c r="CP22" s="578"/>
      <c r="CQ22" s="578"/>
      <c r="CR22" s="578"/>
      <c r="CS22" s="578"/>
      <c r="CT22" s="578"/>
      <c r="CU22" s="578"/>
      <c r="CV22" s="578"/>
      <c r="CW22" s="578"/>
      <c r="CX22" s="578"/>
      <c r="CY22" s="578"/>
      <c r="CZ22" s="578"/>
      <c r="DA22" s="578"/>
      <c r="DB22" s="578"/>
    </row>
    <row r="23" spans="1:112" x14ac:dyDescent="0.3">
      <c r="A23" s="609" t="s">
        <v>13</v>
      </c>
      <c r="B23" s="609"/>
      <c r="C23" s="609"/>
      <c r="D23" s="609"/>
      <c r="E23" s="609"/>
      <c r="F23" s="609"/>
      <c r="G23" s="609"/>
      <c r="H23" s="609"/>
      <c r="I23" s="609"/>
      <c r="J23" s="609"/>
      <c r="K23" s="609"/>
      <c r="L23" s="609"/>
      <c r="M23" s="609"/>
      <c r="N23" s="609"/>
      <c r="O23" s="609"/>
      <c r="P23" s="609"/>
      <c r="Q23" s="609"/>
      <c r="R23" s="609"/>
      <c r="S23" s="609"/>
      <c r="T23" s="609"/>
      <c r="U23" s="609"/>
      <c r="V23" s="609"/>
      <c r="W23" s="609"/>
      <c r="X23" s="609"/>
      <c r="Y23" s="609"/>
      <c r="Z23" s="609"/>
      <c r="AA23" s="609"/>
      <c r="AB23" s="609"/>
      <c r="AC23" s="609"/>
      <c r="AD23" s="609"/>
      <c r="AE23" s="609"/>
      <c r="AF23" s="609"/>
      <c r="AG23" s="609"/>
      <c r="AH23" s="609"/>
      <c r="AI23" s="609"/>
      <c r="AJ23" s="609"/>
      <c r="AK23" s="609"/>
      <c r="AL23" s="609"/>
      <c r="AM23" s="609"/>
      <c r="AN23" s="609"/>
      <c r="AO23" s="609"/>
      <c r="AP23" s="609"/>
      <c r="AQ23" s="609"/>
      <c r="AR23" s="609"/>
      <c r="AS23" s="609"/>
      <c r="AT23" s="609"/>
      <c r="AU23" s="609"/>
      <c r="AV23" s="609"/>
      <c r="AW23" s="609"/>
      <c r="AX23" s="609"/>
      <c r="AY23" s="609"/>
      <c r="AZ23" s="609"/>
      <c r="BA23" s="609"/>
      <c r="BB23" s="609"/>
      <c r="BC23" s="601" t="str">
        <f>ПОДПИСИ!B12</f>
        <v>Начальник участка ООО «Электромонтаж-110»</v>
      </c>
      <c r="BD23" s="601"/>
      <c r="BE23" s="601"/>
      <c r="BF23" s="601"/>
      <c r="BG23" s="601"/>
      <c r="BH23" s="601"/>
      <c r="BI23" s="601"/>
      <c r="BJ23" s="601"/>
      <c r="BK23" s="601"/>
      <c r="BL23" s="601"/>
      <c r="BM23" s="601"/>
      <c r="BN23" s="601"/>
      <c r="BO23" s="601"/>
      <c r="BP23" s="601"/>
      <c r="BQ23" s="601"/>
      <c r="BR23" s="601"/>
      <c r="BS23" s="601"/>
      <c r="BT23" s="601"/>
      <c r="BU23" s="601"/>
      <c r="BV23" s="601"/>
      <c r="BW23" s="601"/>
      <c r="BX23" s="601"/>
      <c r="BY23" s="601"/>
      <c r="BZ23" s="601"/>
      <c r="CA23" s="601"/>
      <c r="CB23" s="601"/>
      <c r="CC23" s="601"/>
      <c r="CD23" s="601"/>
      <c r="CE23" s="601"/>
      <c r="CF23" s="601"/>
      <c r="CG23" s="601"/>
      <c r="CH23" s="601"/>
      <c r="CI23" s="601"/>
      <c r="CJ23" s="601"/>
      <c r="CK23" s="601"/>
      <c r="CL23" s="601"/>
      <c r="CM23" s="601"/>
      <c r="CN23" s="601"/>
      <c r="CO23" s="601"/>
      <c r="CP23" s="601"/>
      <c r="CQ23" s="601"/>
      <c r="CR23" s="601"/>
      <c r="CS23" s="601"/>
      <c r="CT23" s="601"/>
      <c r="CU23" s="601"/>
      <c r="CV23" s="601"/>
      <c r="CW23" s="601"/>
      <c r="CX23" s="601"/>
      <c r="CY23" s="601"/>
      <c r="CZ23" s="601"/>
      <c r="DA23" s="601"/>
      <c r="DB23" s="601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612" t="s">
        <v>5</v>
      </c>
      <c r="AY24" s="612"/>
      <c r="AZ24" s="612"/>
      <c r="BA24" s="612"/>
      <c r="BB24" s="612"/>
      <c r="BC24" s="612"/>
      <c r="BD24" s="612"/>
      <c r="BE24" s="612"/>
      <c r="BF24" s="612"/>
      <c r="BG24" s="612"/>
      <c r="BH24" s="612"/>
      <c r="BI24" s="612"/>
      <c r="BJ24" s="612"/>
      <c r="BK24" s="612"/>
      <c r="BL24" s="612"/>
      <c r="BM24" s="612"/>
      <c r="BN24" s="612"/>
      <c r="BO24" s="612"/>
      <c r="BP24" s="612"/>
      <c r="BQ24" s="612"/>
      <c r="BR24" s="612"/>
      <c r="BS24" s="612"/>
      <c r="BT24" s="612"/>
      <c r="BU24" s="612"/>
      <c r="BV24" s="612"/>
      <c r="BW24" s="612"/>
      <c r="BX24" s="612"/>
      <c r="BY24" s="612"/>
      <c r="BZ24" s="612"/>
      <c r="CA24" s="612"/>
      <c r="CB24" s="612"/>
      <c r="CC24" s="612"/>
      <c r="CD24" s="612"/>
      <c r="CE24" s="612"/>
      <c r="CF24" s="612"/>
      <c r="CG24" s="612"/>
      <c r="CH24" s="612"/>
      <c r="CI24" s="612"/>
      <c r="CJ24" s="612"/>
      <c r="CK24" s="612"/>
      <c r="CL24" s="612"/>
      <c r="CM24" s="612"/>
      <c r="CN24" s="612"/>
      <c r="CO24" s="612"/>
      <c r="CP24" s="612"/>
      <c r="CQ24" s="612"/>
      <c r="CR24" s="612"/>
      <c r="CS24" s="612"/>
      <c r="CT24" s="612"/>
      <c r="CU24" s="612"/>
      <c r="CV24" s="612"/>
      <c r="CW24" s="612"/>
      <c r="CX24" s="612"/>
      <c r="CY24" s="612"/>
      <c r="CZ24" s="612"/>
      <c r="DA24" s="612"/>
      <c r="DB24" s="612"/>
    </row>
    <row r="25" spans="1:112" x14ac:dyDescent="0.3">
      <c r="A25" s="601" t="str">
        <f>ПОДПИСИ!C12</f>
        <v>Курбатов А.В.</v>
      </c>
      <c r="B25" s="601"/>
      <c r="C25" s="601"/>
      <c r="D25" s="601"/>
      <c r="E25" s="601"/>
      <c r="F25" s="601"/>
      <c r="G25" s="601"/>
      <c r="H25" s="601"/>
      <c r="I25" s="601"/>
      <c r="J25" s="601"/>
      <c r="K25" s="601"/>
      <c r="L25" s="601"/>
      <c r="M25" s="601"/>
      <c r="N25" s="601"/>
      <c r="O25" s="601"/>
      <c r="P25" s="601"/>
      <c r="Q25" s="601"/>
      <c r="R25" s="601"/>
      <c r="S25" s="601"/>
      <c r="T25" s="601"/>
      <c r="U25" s="601"/>
      <c r="V25" s="601"/>
      <c r="W25" s="601"/>
      <c r="X25" s="601"/>
      <c r="Y25" s="601"/>
      <c r="Z25" s="601"/>
      <c r="AA25" s="601"/>
      <c r="AB25" s="601"/>
      <c r="AC25" s="601"/>
      <c r="AD25" s="601"/>
      <c r="AE25" s="601"/>
      <c r="AF25" s="601"/>
      <c r="AG25" s="601"/>
      <c r="AH25" s="601"/>
      <c r="AI25" s="601"/>
      <c r="AJ25" s="601"/>
      <c r="AK25" s="601"/>
      <c r="AL25" s="601"/>
      <c r="AM25" s="601"/>
      <c r="AN25" s="601"/>
      <c r="AO25" s="601"/>
      <c r="AP25" s="601"/>
      <c r="AQ25" s="601"/>
      <c r="AR25" s="601"/>
      <c r="AS25" s="601"/>
      <c r="AT25" s="601"/>
      <c r="AU25" s="601"/>
      <c r="AV25" s="601"/>
      <c r="AW25" s="601"/>
      <c r="AX25" s="601"/>
      <c r="AY25" s="601"/>
      <c r="AZ25" s="601"/>
      <c r="BA25" s="601"/>
      <c r="BB25" s="601"/>
      <c r="BC25" s="601"/>
      <c r="BD25" s="601"/>
      <c r="BE25" s="601"/>
      <c r="BF25" s="601"/>
      <c r="BG25" s="601"/>
      <c r="BH25" s="601"/>
      <c r="BI25" s="601"/>
      <c r="BJ25" s="601"/>
      <c r="BK25" s="601"/>
      <c r="BL25" s="601"/>
      <c r="BM25" s="601"/>
      <c r="BN25" s="601"/>
      <c r="BO25" s="601"/>
      <c r="BP25" s="601"/>
      <c r="BQ25" s="601"/>
      <c r="BR25" s="601"/>
      <c r="BS25" s="601"/>
      <c r="BT25" s="601"/>
      <c r="BU25" s="601"/>
      <c r="BV25" s="601"/>
      <c r="BW25" s="601"/>
      <c r="BX25" s="601"/>
      <c r="BY25" s="601"/>
      <c r="BZ25" s="601"/>
      <c r="CA25" s="601"/>
      <c r="CB25" s="601"/>
      <c r="CC25" s="601"/>
      <c r="CD25" s="601"/>
      <c r="CE25" s="601"/>
      <c r="CF25" s="601"/>
      <c r="CG25" s="601"/>
      <c r="CH25" s="601"/>
      <c r="CI25" s="601"/>
      <c r="CJ25" s="601"/>
      <c r="CK25" s="601"/>
      <c r="CL25" s="601"/>
      <c r="CM25" s="601"/>
      <c r="CN25" s="601"/>
      <c r="CO25" s="601"/>
      <c r="CP25" s="601"/>
      <c r="CQ25" s="601"/>
      <c r="CR25" s="601"/>
      <c r="CS25" s="601"/>
      <c r="CT25" s="601"/>
      <c r="CU25" s="601"/>
      <c r="CV25" s="601"/>
      <c r="CW25" s="601"/>
      <c r="CX25" s="601"/>
      <c r="CY25" s="601"/>
      <c r="CZ25" s="601"/>
      <c r="DA25" s="601"/>
      <c r="DB25" s="601"/>
      <c r="DH25" s="148"/>
    </row>
    <row r="26" spans="1:112" ht="6" customHeight="1" x14ac:dyDescent="0.3">
      <c r="A26" s="578"/>
      <c r="B26" s="578"/>
      <c r="C26" s="578"/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  <c r="X26" s="578"/>
      <c r="Y26" s="578"/>
      <c r="Z26" s="578"/>
      <c r="AA26" s="578"/>
      <c r="AB26" s="578"/>
      <c r="AC26" s="578"/>
      <c r="AD26" s="578"/>
      <c r="AE26" s="578"/>
      <c r="AF26" s="578"/>
      <c r="AG26" s="578"/>
      <c r="AH26" s="578"/>
      <c r="AI26" s="578"/>
      <c r="AJ26" s="578"/>
      <c r="AK26" s="578"/>
      <c r="AL26" s="578"/>
      <c r="AM26" s="578"/>
      <c r="AN26" s="578"/>
      <c r="AO26" s="578"/>
      <c r="AP26" s="578"/>
      <c r="AQ26" s="578"/>
      <c r="AR26" s="578"/>
      <c r="AS26" s="578"/>
      <c r="AT26" s="578"/>
      <c r="AU26" s="578"/>
      <c r="AV26" s="578"/>
      <c r="AW26" s="578"/>
      <c r="AX26" s="578"/>
      <c r="AY26" s="578"/>
      <c r="AZ26" s="578"/>
      <c r="BA26" s="578"/>
      <c r="BB26" s="578"/>
      <c r="BC26" s="578"/>
      <c r="BD26" s="578"/>
      <c r="BE26" s="578"/>
      <c r="BF26" s="578"/>
      <c r="BG26" s="578"/>
      <c r="BH26" s="578"/>
      <c r="BI26" s="578"/>
      <c r="BJ26" s="578"/>
      <c r="BK26" s="578"/>
      <c r="BL26" s="578"/>
      <c r="BM26" s="578"/>
      <c r="BN26" s="578"/>
      <c r="BO26" s="578"/>
      <c r="BP26" s="578"/>
      <c r="BQ26" s="578"/>
      <c r="BR26" s="578"/>
      <c r="BS26" s="578"/>
      <c r="BT26" s="578"/>
      <c r="BU26" s="578"/>
      <c r="BV26" s="578"/>
      <c r="BW26" s="578"/>
      <c r="BX26" s="578"/>
      <c r="BY26" s="578"/>
      <c r="BZ26" s="578"/>
      <c r="CA26" s="578"/>
      <c r="CB26" s="578"/>
      <c r="CC26" s="578"/>
      <c r="CD26" s="578"/>
      <c r="CE26" s="578"/>
      <c r="CF26" s="578"/>
      <c r="CG26" s="578"/>
      <c r="CH26" s="578"/>
      <c r="CI26" s="578"/>
      <c r="CJ26" s="578"/>
      <c r="CK26" s="578"/>
      <c r="CL26" s="578"/>
      <c r="CM26" s="578"/>
      <c r="CN26" s="578"/>
      <c r="CO26" s="578"/>
      <c r="CP26" s="578"/>
      <c r="CQ26" s="578"/>
      <c r="CR26" s="578"/>
      <c r="CS26" s="578"/>
      <c r="CT26" s="578"/>
      <c r="CU26" s="578"/>
      <c r="CV26" s="578"/>
      <c r="CW26" s="578"/>
      <c r="CX26" s="578"/>
      <c r="CY26" s="578"/>
      <c r="CZ26" s="578"/>
      <c r="DA26" s="578"/>
      <c r="DB26" s="578"/>
    </row>
    <row r="27" spans="1:112" x14ac:dyDescent="0.3">
      <c r="A27" s="606" t="s">
        <v>405</v>
      </c>
      <c r="B27" s="606"/>
      <c r="C27" s="606"/>
      <c r="D27" s="606"/>
      <c r="E27" s="606"/>
      <c r="F27" s="606"/>
      <c r="G27" s="606"/>
      <c r="H27" s="606"/>
      <c r="I27" s="606"/>
      <c r="J27" s="606"/>
      <c r="K27" s="606"/>
      <c r="L27" s="606"/>
      <c r="M27" s="606"/>
      <c r="N27" s="606"/>
      <c r="O27" s="606"/>
      <c r="P27" s="606"/>
      <c r="Q27" s="606"/>
      <c r="R27" s="606"/>
      <c r="S27" s="606"/>
      <c r="T27" s="606"/>
      <c r="U27" s="606"/>
      <c r="V27" s="606"/>
      <c r="W27" s="606"/>
      <c r="X27" s="606"/>
      <c r="Y27" s="606"/>
      <c r="Z27" s="606"/>
      <c r="AA27" s="606"/>
      <c r="AB27" s="606"/>
      <c r="AC27" s="606"/>
      <c r="AD27" s="606"/>
      <c r="AE27" s="606"/>
      <c r="AF27" s="606"/>
      <c r="AG27" s="606"/>
      <c r="AH27" s="606"/>
      <c r="AI27" s="606"/>
      <c r="AJ27" s="606"/>
      <c r="AK27" s="606"/>
      <c r="AL27" s="606"/>
      <c r="AM27" s="606"/>
      <c r="AN27" s="606"/>
      <c r="AO27" s="606"/>
      <c r="AP27" s="606"/>
      <c r="AQ27" s="606"/>
      <c r="AR27" s="606"/>
      <c r="AS27" s="606"/>
      <c r="AT27" s="606"/>
      <c r="AU27" s="606"/>
      <c r="AV27" s="606"/>
      <c r="AW27" s="606"/>
      <c r="AX27" s="606"/>
      <c r="AY27" s="606"/>
      <c r="AZ27" s="606"/>
      <c r="BA27" s="606"/>
      <c r="BB27" s="606"/>
      <c r="BC27" s="606"/>
      <c r="BD27" s="606"/>
      <c r="BE27" s="606"/>
      <c r="BF27" s="606"/>
      <c r="BG27" s="606"/>
      <c r="BH27" s="606"/>
      <c r="BI27" s="606"/>
      <c r="BJ27" s="606"/>
      <c r="BK27" s="606"/>
      <c r="BL27" s="606"/>
      <c r="BM27" s="606"/>
      <c r="BN27" s="606"/>
      <c r="BO27" s="606"/>
      <c r="BP27" s="606"/>
      <c r="BQ27" s="606"/>
      <c r="BR27" s="606"/>
      <c r="BS27" s="606"/>
      <c r="BT27" s="606"/>
      <c r="BU27" s="606"/>
      <c r="BV27" s="606"/>
      <c r="BW27" s="606"/>
      <c r="BX27" s="606"/>
      <c r="BY27" s="606"/>
      <c r="BZ27" s="606"/>
      <c r="CA27" s="606"/>
      <c r="CB27" s="606"/>
      <c r="CC27" s="606"/>
      <c r="CD27" s="606"/>
      <c r="CE27" s="606"/>
      <c r="CF27" s="606"/>
      <c r="CG27" s="606"/>
      <c r="CH27" s="606"/>
      <c r="CI27" s="606"/>
      <c r="CJ27" s="606"/>
      <c r="CK27" s="606"/>
      <c r="CL27" s="606"/>
      <c r="CM27" s="606"/>
      <c r="CN27" s="606"/>
      <c r="CO27" s="606"/>
      <c r="CP27" s="606"/>
      <c r="CQ27" s="606"/>
      <c r="CR27" s="606"/>
      <c r="CS27" s="606"/>
      <c r="CT27" s="606"/>
      <c r="CU27" s="606"/>
      <c r="CV27" s="606"/>
      <c r="CW27" s="606"/>
      <c r="CX27" s="606"/>
      <c r="CY27" s="606"/>
      <c r="CZ27" s="606"/>
      <c r="DA27" s="606"/>
      <c r="DB27" s="606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606" t="s">
        <v>7</v>
      </c>
      <c r="B29" s="606"/>
      <c r="C29" s="606"/>
      <c r="D29" s="606"/>
      <c r="E29" s="606"/>
      <c r="F29" s="606"/>
      <c r="G29" s="606"/>
      <c r="H29" s="606"/>
      <c r="I29" s="606"/>
      <c r="J29" s="606"/>
      <c r="K29" s="606"/>
      <c r="L29" s="606"/>
      <c r="M29" s="606"/>
      <c r="N29" s="606"/>
      <c r="O29" s="606"/>
      <c r="P29" s="598" t="str">
        <f>ФОРМА!B4</f>
        <v>ООО «Электромонтаж-110»</v>
      </c>
      <c r="Q29" s="598"/>
      <c r="R29" s="598"/>
      <c r="S29" s="598"/>
      <c r="T29" s="598"/>
      <c r="U29" s="598"/>
      <c r="V29" s="598"/>
      <c r="W29" s="598"/>
      <c r="X29" s="598"/>
      <c r="Y29" s="598"/>
      <c r="Z29" s="598"/>
      <c r="AA29" s="598"/>
      <c r="AB29" s="598"/>
      <c r="AC29" s="598"/>
      <c r="AD29" s="598"/>
      <c r="AE29" s="598"/>
      <c r="AF29" s="598"/>
      <c r="AG29" s="598"/>
      <c r="AH29" s="598"/>
      <c r="AI29" s="598"/>
      <c r="AJ29" s="598"/>
      <c r="AK29" s="598"/>
      <c r="AL29" s="598"/>
      <c r="AM29" s="598"/>
      <c r="AN29" s="598"/>
      <c r="AO29" s="598"/>
      <c r="AP29" s="598"/>
      <c r="AQ29" s="598"/>
      <c r="AR29" s="598"/>
      <c r="AS29" s="598"/>
      <c r="AT29" s="598"/>
      <c r="AU29" s="598"/>
      <c r="AV29" s="598"/>
      <c r="AW29" s="598"/>
      <c r="AX29" s="598"/>
      <c r="AY29" s="598"/>
      <c r="AZ29" s="598"/>
      <c r="BA29" s="598"/>
      <c r="BB29" s="598"/>
      <c r="BC29" s="598"/>
      <c r="BD29" s="598"/>
      <c r="BE29" s="598"/>
      <c r="BF29" s="598"/>
      <c r="BG29" s="598"/>
      <c r="BH29" s="598"/>
      <c r="BI29" s="598"/>
      <c r="BJ29" s="598"/>
      <c r="BK29" s="598"/>
      <c r="BL29" s="598"/>
      <c r="BM29" s="598"/>
      <c r="BN29" s="598"/>
      <c r="BO29" s="598"/>
      <c r="BP29" s="598"/>
      <c r="BQ29" s="598"/>
      <c r="BR29" s="598"/>
      <c r="BS29" s="598"/>
      <c r="BT29" s="598"/>
      <c r="BU29" s="598"/>
      <c r="BV29" s="598"/>
      <c r="BW29" s="598"/>
      <c r="BX29" s="598"/>
      <c r="BY29" s="598"/>
      <c r="BZ29" s="598"/>
      <c r="CA29" s="598"/>
      <c r="CB29" s="598"/>
      <c r="CC29" s="598"/>
      <c r="CD29" s="598"/>
      <c r="CE29" s="598"/>
      <c r="CF29" s="598"/>
      <c r="CG29" s="598"/>
      <c r="CH29" s="598"/>
      <c r="CI29" s="598"/>
      <c r="CJ29" s="598"/>
      <c r="CK29" s="598"/>
      <c r="CL29" s="598"/>
      <c r="CM29" s="598"/>
      <c r="CN29" s="598"/>
      <c r="CO29" s="598"/>
      <c r="CP29" s="598"/>
      <c r="CQ29" s="598"/>
      <c r="CR29" s="598"/>
      <c r="CS29" s="598"/>
      <c r="CT29" s="598"/>
      <c r="CU29" s="598"/>
      <c r="CV29" s="598"/>
      <c r="CW29" s="598"/>
      <c r="CX29" s="598"/>
      <c r="CY29" s="598"/>
      <c r="CZ29" s="598"/>
      <c r="DA29" s="598"/>
      <c r="DB29" s="598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612" t="s">
        <v>8</v>
      </c>
      <c r="Q30" s="612"/>
      <c r="R30" s="612"/>
      <c r="S30" s="612"/>
      <c r="T30" s="612"/>
      <c r="U30" s="612"/>
      <c r="V30" s="612"/>
      <c r="W30" s="612"/>
      <c r="X30" s="612"/>
      <c r="Y30" s="612"/>
      <c r="Z30" s="612"/>
      <c r="AA30" s="612"/>
      <c r="AB30" s="612"/>
      <c r="AC30" s="612"/>
      <c r="AD30" s="612"/>
      <c r="AE30" s="612"/>
      <c r="AF30" s="612"/>
      <c r="AG30" s="612"/>
      <c r="AH30" s="612"/>
      <c r="AI30" s="612"/>
      <c r="AJ30" s="612"/>
      <c r="AK30" s="612"/>
      <c r="AL30" s="612"/>
      <c r="AM30" s="612"/>
      <c r="AN30" s="612"/>
      <c r="AO30" s="612"/>
      <c r="AP30" s="612"/>
      <c r="AQ30" s="612"/>
      <c r="AR30" s="612"/>
      <c r="AS30" s="612"/>
      <c r="AT30" s="612"/>
      <c r="AU30" s="612"/>
      <c r="AV30" s="612"/>
      <c r="AW30" s="612"/>
      <c r="AX30" s="612"/>
      <c r="AY30" s="612"/>
      <c r="AZ30" s="612"/>
      <c r="BA30" s="612"/>
      <c r="BB30" s="612"/>
      <c r="BC30" s="612"/>
      <c r="BD30" s="612"/>
      <c r="BE30" s="612"/>
      <c r="BF30" s="612"/>
      <c r="BG30" s="612"/>
      <c r="BH30" s="612"/>
      <c r="BI30" s="612"/>
      <c r="BJ30" s="612"/>
      <c r="BK30" s="612"/>
      <c r="BL30" s="612"/>
      <c r="BM30" s="612"/>
      <c r="BN30" s="612"/>
      <c r="BO30" s="612"/>
      <c r="BP30" s="612"/>
      <c r="BQ30" s="612"/>
      <c r="BR30" s="612"/>
      <c r="BS30" s="612"/>
      <c r="BT30" s="612"/>
      <c r="BU30" s="612"/>
      <c r="BV30" s="612"/>
      <c r="BW30" s="612"/>
      <c r="BX30" s="612"/>
      <c r="BY30" s="612"/>
      <c r="BZ30" s="612"/>
      <c r="CA30" s="612"/>
      <c r="CB30" s="612"/>
      <c r="CC30" s="612"/>
      <c r="CD30" s="612"/>
      <c r="CE30" s="612"/>
      <c r="CF30" s="612"/>
      <c r="CG30" s="612"/>
      <c r="CH30" s="612"/>
      <c r="CI30" s="612"/>
      <c r="CJ30" s="612"/>
      <c r="CK30" s="612"/>
      <c r="CL30" s="612"/>
      <c r="CM30" s="612"/>
      <c r="CN30" s="612"/>
      <c r="CO30" s="612"/>
      <c r="CP30" s="612"/>
      <c r="CQ30" s="612"/>
      <c r="CR30" s="612"/>
      <c r="CS30" s="612"/>
      <c r="CT30" s="612"/>
      <c r="CU30" s="612"/>
      <c r="CV30" s="612"/>
      <c r="CW30" s="612"/>
      <c r="CX30" s="612"/>
      <c r="CY30" s="612"/>
      <c r="CZ30" s="612"/>
      <c r="DA30" s="612"/>
      <c r="DB30" s="612"/>
      <c r="DD30" s="18"/>
      <c r="DE30" s="17"/>
      <c r="DF30" s="17"/>
      <c r="DH30" s="141"/>
    </row>
    <row r="31" spans="1:112" x14ac:dyDescent="0.3">
      <c r="A31" s="896" t="s">
        <v>406</v>
      </c>
      <c r="B31" s="896"/>
      <c r="C31" s="896"/>
      <c r="D31" s="896"/>
      <c r="E31" s="896"/>
      <c r="F31" s="896"/>
      <c r="G31" s="896"/>
      <c r="H31" s="896"/>
      <c r="I31" s="896"/>
      <c r="J31" s="896"/>
      <c r="K31" s="896"/>
      <c r="L31" s="896"/>
      <c r="M31" s="896"/>
      <c r="N31" s="896"/>
      <c r="O31" s="896"/>
      <c r="P31" s="896"/>
      <c r="Q31" s="896"/>
      <c r="R31" s="896"/>
      <c r="S31" s="896"/>
      <c r="T31" s="896"/>
      <c r="U31" s="896"/>
      <c r="V31" s="896"/>
      <c r="W31" s="896"/>
      <c r="X31" s="896"/>
      <c r="Y31" s="896"/>
      <c r="Z31" s="896"/>
      <c r="AA31" s="896"/>
      <c r="AB31" s="896"/>
      <c r="AC31" s="896"/>
      <c r="AD31" s="896"/>
      <c r="AE31" s="896"/>
      <c r="AF31" s="896"/>
      <c r="AG31" s="896"/>
      <c r="AH31" s="896"/>
      <c r="AI31" s="896"/>
      <c r="AJ31" s="896"/>
      <c r="AK31" s="896"/>
      <c r="AL31" s="896"/>
      <c r="AM31" s="896"/>
      <c r="AN31" s="896"/>
      <c r="AO31" s="896"/>
      <c r="AP31" s="896"/>
      <c r="AQ31" s="896"/>
      <c r="AR31" s="896"/>
      <c r="AS31" s="896"/>
      <c r="AT31" s="896"/>
      <c r="AU31" s="896"/>
      <c r="AV31" s="896"/>
      <c r="AW31" s="896"/>
      <c r="AX31" s="896"/>
      <c r="AY31" s="896"/>
      <c r="AZ31" s="896"/>
      <c r="BA31" s="896"/>
      <c r="BB31" s="896"/>
      <c r="BC31" s="896"/>
      <c r="BD31" s="896"/>
      <c r="BE31" s="896"/>
      <c r="BF31" s="896"/>
      <c r="BG31" s="896"/>
      <c r="BH31" s="896"/>
      <c r="BI31" s="896"/>
      <c r="BJ31" s="896"/>
      <c r="BK31" s="896"/>
      <c r="BL31" s="896"/>
      <c r="BM31" s="896"/>
      <c r="BN31" s="896"/>
      <c r="BO31" s="896"/>
      <c r="BP31" s="896"/>
      <c r="BQ31" s="896"/>
      <c r="BR31" s="896"/>
      <c r="BS31" s="896"/>
      <c r="BT31" s="896"/>
      <c r="BU31" s="896"/>
      <c r="BV31" s="896"/>
      <c r="BW31" s="896"/>
      <c r="BX31" s="896"/>
      <c r="BY31" s="896"/>
      <c r="BZ31" s="896"/>
      <c r="CA31" s="896"/>
      <c r="CB31" s="896"/>
      <c r="CC31" s="896"/>
      <c r="CD31" s="896"/>
      <c r="CE31" s="896"/>
      <c r="CF31" s="896"/>
      <c r="CG31" s="896"/>
      <c r="CH31" s="896"/>
      <c r="CI31" s="896"/>
      <c r="CJ31" s="896"/>
      <c r="CK31" s="896"/>
      <c r="CL31" s="896"/>
      <c r="CM31" s="896"/>
      <c r="CN31" s="896"/>
      <c r="CO31" s="896"/>
      <c r="CP31" s="896"/>
      <c r="CQ31" s="896"/>
      <c r="CR31" s="896"/>
      <c r="CS31" s="896"/>
      <c r="CT31" s="896"/>
      <c r="CU31" s="896"/>
      <c r="CV31" s="896"/>
      <c r="CW31" s="896"/>
      <c r="CX31" s="896"/>
      <c r="CY31" s="896"/>
      <c r="CZ31" s="896"/>
      <c r="DA31" s="896"/>
      <c r="DB31" s="896"/>
      <c r="DD31" s="18"/>
      <c r="DE31" s="17"/>
      <c r="DF31" s="17"/>
      <c r="DH31" s="141"/>
    </row>
    <row r="32" spans="1:112" ht="3" customHeight="1" x14ac:dyDescent="0.3">
      <c r="A32" s="895"/>
      <c r="B32" s="895"/>
      <c r="C32" s="895"/>
      <c r="D32" s="895"/>
      <c r="E32" s="895"/>
      <c r="F32" s="895"/>
      <c r="G32" s="895"/>
      <c r="H32" s="895"/>
      <c r="I32" s="895"/>
      <c r="J32" s="895"/>
      <c r="K32" s="895"/>
      <c r="L32" s="895"/>
      <c r="M32" s="895"/>
      <c r="N32" s="895"/>
      <c r="O32" s="895"/>
      <c r="P32" s="895"/>
      <c r="Q32" s="895"/>
      <c r="R32" s="895"/>
      <c r="S32" s="895"/>
      <c r="T32" s="895"/>
      <c r="U32" s="895"/>
      <c r="V32" s="895"/>
      <c r="W32" s="895"/>
      <c r="X32" s="895"/>
      <c r="Y32" s="895"/>
      <c r="Z32" s="895"/>
      <c r="AA32" s="895"/>
      <c r="AB32" s="895"/>
      <c r="AC32" s="895"/>
      <c r="AD32" s="895"/>
      <c r="AE32" s="895"/>
      <c r="AF32" s="895"/>
      <c r="AG32" s="895"/>
      <c r="AH32" s="895"/>
      <c r="AI32" s="895"/>
      <c r="AJ32" s="895"/>
      <c r="AK32" s="895"/>
      <c r="AL32" s="895"/>
      <c r="AM32" s="895"/>
      <c r="AN32" s="895"/>
      <c r="AO32" s="895"/>
      <c r="AP32" s="895"/>
      <c r="AQ32" s="895"/>
      <c r="AR32" s="895"/>
      <c r="AS32" s="895"/>
      <c r="AT32" s="895"/>
      <c r="AU32" s="895"/>
      <c r="AV32" s="895"/>
      <c r="AW32" s="895"/>
      <c r="AX32" s="895"/>
      <c r="AY32" s="895"/>
      <c r="AZ32" s="895"/>
      <c r="BA32" s="895"/>
      <c r="BB32" s="895"/>
      <c r="BC32" s="895"/>
      <c r="BD32" s="895"/>
      <c r="BE32" s="895"/>
      <c r="BF32" s="895"/>
      <c r="BG32" s="895"/>
      <c r="BH32" s="895"/>
      <c r="BI32" s="895"/>
      <c r="BJ32" s="895"/>
      <c r="BK32" s="895"/>
      <c r="BL32" s="895"/>
      <c r="BM32" s="895"/>
      <c r="BN32" s="895"/>
      <c r="BO32" s="895"/>
      <c r="BP32" s="895"/>
      <c r="BQ32" s="895"/>
      <c r="BR32" s="895"/>
      <c r="BS32" s="895"/>
      <c r="BT32" s="895"/>
      <c r="BU32" s="895"/>
      <c r="BV32" s="895"/>
      <c r="BW32" s="895"/>
      <c r="BX32" s="895"/>
      <c r="BY32" s="895"/>
      <c r="BZ32" s="895"/>
      <c r="CA32" s="895"/>
      <c r="CB32" s="895"/>
      <c r="CC32" s="895"/>
      <c r="CD32" s="895"/>
      <c r="CE32" s="895"/>
      <c r="CF32" s="895"/>
      <c r="CG32" s="895"/>
      <c r="CH32" s="895"/>
      <c r="CI32" s="895"/>
      <c r="CJ32" s="895"/>
      <c r="CK32" s="895"/>
      <c r="CL32" s="895"/>
      <c r="CM32" s="895"/>
      <c r="CN32" s="895"/>
      <c r="CO32" s="895"/>
      <c r="CP32" s="895"/>
      <c r="CQ32" s="895"/>
      <c r="CR32" s="895"/>
      <c r="CS32" s="895"/>
      <c r="CT32" s="895"/>
      <c r="CU32" s="895"/>
      <c r="CV32" s="895"/>
      <c r="CW32" s="895"/>
      <c r="CX32" s="895"/>
      <c r="CY32" s="895"/>
      <c r="CZ32" s="895"/>
      <c r="DA32" s="895"/>
      <c r="DB32" s="895"/>
      <c r="DD32" s="18"/>
      <c r="DE32" s="17"/>
      <c r="DF32" s="17"/>
    </row>
    <row r="33" spans="1:112" x14ac:dyDescent="0.3">
      <c r="A33" s="895" t="s">
        <v>573</v>
      </c>
      <c r="B33" s="895"/>
      <c r="C33" s="895"/>
      <c r="D33" s="895"/>
      <c r="E33" s="895"/>
      <c r="F33" s="895"/>
      <c r="G33" s="895"/>
      <c r="H33" s="895"/>
      <c r="I33" s="895"/>
      <c r="J33" s="895"/>
      <c r="K33" s="895"/>
      <c r="L33" s="895"/>
      <c r="M33" s="895"/>
      <c r="N33" s="895"/>
      <c r="O33" s="895"/>
      <c r="P33" s="895"/>
      <c r="Q33" s="895"/>
      <c r="R33" s="895"/>
      <c r="S33" s="895"/>
      <c r="T33" s="895"/>
      <c r="U33" s="895"/>
      <c r="V33" s="895"/>
      <c r="W33" s="895"/>
      <c r="X33" s="895"/>
      <c r="Y33" s="895"/>
      <c r="Z33" s="895"/>
      <c r="AA33" s="895"/>
      <c r="AB33" s="895"/>
      <c r="AC33" s="895"/>
      <c r="AD33" s="895"/>
      <c r="AE33" s="895"/>
      <c r="AF33" s="895"/>
      <c r="AG33" s="895"/>
      <c r="AH33" s="895"/>
      <c r="AI33" s="895"/>
      <c r="AJ33" s="895"/>
      <c r="AK33" s="895"/>
      <c r="AL33" s="895"/>
      <c r="AM33" s="895"/>
      <c r="AN33" s="895"/>
      <c r="AO33" s="895"/>
      <c r="AP33" s="895"/>
      <c r="AQ33" s="895"/>
      <c r="AR33" s="895"/>
      <c r="AS33" s="895"/>
      <c r="AT33" s="895"/>
      <c r="AU33" s="895"/>
      <c r="AV33" s="895"/>
      <c r="AW33" s="895"/>
      <c r="AX33" s="895"/>
      <c r="AY33" s="895"/>
      <c r="AZ33" s="895"/>
      <c r="BA33" s="895"/>
      <c r="BB33" s="895"/>
      <c r="BC33" s="895"/>
      <c r="BD33" s="895"/>
      <c r="BE33" s="895"/>
      <c r="BF33" s="895"/>
      <c r="BG33" s="895"/>
      <c r="BH33" s="895"/>
      <c r="BI33" s="895"/>
      <c r="BJ33" s="895"/>
      <c r="BK33" s="895"/>
      <c r="BL33" s="895"/>
      <c r="BM33" s="895"/>
      <c r="BN33" s="895"/>
      <c r="BO33" s="895"/>
      <c r="BP33" s="895"/>
      <c r="BQ33" s="895"/>
      <c r="BR33" s="895"/>
      <c r="BS33" s="895"/>
      <c r="BT33" s="895"/>
      <c r="BU33" s="895"/>
      <c r="BV33" s="895"/>
      <c r="BW33" s="895"/>
      <c r="BX33" s="895"/>
      <c r="BY33" s="895"/>
      <c r="BZ33" s="895"/>
      <c r="CA33" s="895"/>
      <c r="CB33" s="895"/>
      <c r="CC33" s="895"/>
      <c r="CD33" s="895"/>
      <c r="CE33" s="895"/>
      <c r="CF33" s="895"/>
      <c r="CG33" s="895"/>
      <c r="CH33" s="895"/>
      <c r="CI33" s="895"/>
      <c r="CJ33" s="895"/>
      <c r="CK33" s="895"/>
      <c r="CL33" s="895"/>
      <c r="CM33" s="895"/>
      <c r="CN33" s="895"/>
      <c r="CO33" s="895"/>
      <c r="CP33" s="895"/>
      <c r="CQ33" s="895"/>
      <c r="CR33" s="895"/>
      <c r="CS33" s="895"/>
      <c r="CT33" s="895"/>
      <c r="CU33" s="895"/>
      <c r="CV33" s="895"/>
      <c r="CW33" s="895"/>
      <c r="CX33" s="895"/>
      <c r="CY33" s="895"/>
      <c r="CZ33" s="895"/>
      <c r="DA33" s="895"/>
      <c r="DB33" s="895"/>
      <c r="DH33" s="141"/>
    </row>
    <row r="34" spans="1:112" s="225" customFormat="1" ht="8.25" customHeight="1" x14ac:dyDescent="0.2">
      <c r="A34" s="897"/>
      <c r="B34" s="897"/>
      <c r="C34" s="897"/>
      <c r="D34" s="897"/>
      <c r="E34" s="897"/>
      <c r="F34" s="897"/>
      <c r="G34" s="897"/>
      <c r="H34" s="897"/>
      <c r="I34" s="897"/>
      <c r="J34" s="897"/>
      <c r="K34" s="897"/>
      <c r="L34" s="897"/>
      <c r="M34" s="897"/>
      <c r="N34" s="897"/>
      <c r="O34" s="897"/>
      <c r="P34" s="897"/>
      <c r="Q34" s="897"/>
      <c r="R34" s="897"/>
      <c r="S34" s="897"/>
      <c r="T34" s="897"/>
      <c r="U34" s="897"/>
      <c r="V34" s="897"/>
      <c r="W34" s="897"/>
      <c r="X34" s="897"/>
      <c r="Y34" s="897"/>
      <c r="Z34" s="897"/>
      <c r="AA34" s="897"/>
      <c r="AB34" s="897"/>
      <c r="AC34" s="897"/>
      <c r="AD34" s="897"/>
      <c r="AE34" s="897"/>
      <c r="AF34" s="897"/>
      <c r="AG34" s="897"/>
      <c r="AH34" s="897"/>
      <c r="AI34" s="897"/>
      <c r="AJ34" s="897"/>
      <c r="AK34" s="897"/>
      <c r="AL34" s="897"/>
      <c r="AM34" s="897"/>
      <c r="AN34" s="897"/>
      <c r="AO34" s="897"/>
      <c r="AP34" s="897"/>
      <c r="AQ34" s="897"/>
      <c r="AR34" s="897"/>
      <c r="AS34" s="897"/>
      <c r="AT34" s="897"/>
      <c r="AU34" s="897"/>
      <c r="AV34" s="897"/>
      <c r="AW34" s="897"/>
      <c r="AX34" s="897"/>
      <c r="AY34" s="897"/>
      <c r="AZ34" s="897"/>
      <c r="BA34" s="897"/>
      <c r="BB34" s="897"/>
      <c r="BC34" s="897"/>
      <c r="BD34" s="897"/>
      <c r="BE34" s="897"/>
      <c r="BF34" s="897"/>
      <c r="BG34" s="897"/>
      <c r="BH34" s="897"/>
      <c r="BI34" s="897"/>
      <c r="BJ34" s="897"/>
      <c r="BK34" s="897"/>
      <c r="BL34" s="897"/>
      <c r="BM34" s="897"/>
      <c r="BN34" s="897"/>
      <c r="BO34" s="897"/>
      <c r="BP34" s="897"/>
      <c r="BQ34" s="897"/>
      <c r="BR34" s="897"/>
      <c r="BS34" s="897"/>
      <c r="BT34" s="897"/>
      <c r="BU34" s="897"/>
      <c r="BV34" s="897"/>
      <c r="BW34" s="897"/>
      <c r="BX34" s="897"/>
      <c r="BY34" s="897"/>
      <c r="BZ34" s="897"/>
      <c r="CA34" s="897"/>
      <c r="CB34" s="897"/>
      <c r="CC34" s="897"/>
      <c r="CD34" s="897"/>
      <c r="CE34" s="897"/>
      <c r="CF34" s="897"/>
      <c r="CG34" s="897"/>
      <c r="CH34" s="897"/>
      <c r="CI34" s="897"/>
      <c r="CJ34" s="897"/>
      <c r="CK34" s="897"/>
      <c r="CL34" s="897"/>
      <c r="CM34" s="897"/>
      <c r="CN34" s="897"/>
      <c r="CO34" s="897"/>
      <c r="CP34" s="897"/>
      <c r="CQ34" s="897"/>
      <c r="CR34" s="897"/>
      <c r="CS34" s="897"/>
      <c r="CT34" s="897"/>
      <c r="CU34" s="897"/>
      <c r="CV34" s="897"/>
      <c r="CW34" s="897"/>
      <c r="CX34" s="897"/>
      <c r="CY34" s="897"/>
      <c r="CZ34" s="897"/>
      <c r="DA34" s="897"/>
      <c r="DB34" s="897"/>
      <c r="DH34" s="228"/>
    </row>
    <row r="35" spans="1:112" x14ac:dyDescent="0.3">
      <c r="A35" s="895" t="s">
        <v>407</v>
      </c>
      <c r="B35" s="895"/>
      <c r="C35" s="895"/>
      <c r="D35" s="895"/>
      <c r="E35" s="895"/>
      <c r="F35" s="895"/>
      <c r="G35" s="895"/>
      <c r="H35" s="895"/>
      <c r="I35" s="895"/>
      <c r="J35" s="895"/>
      <c r="K35" s="895"/>
      <c r="L35" s="895"/>
      <c r="M35" s="895"/>
      <c r="N35" s="895"/>
      <c r="O35" s="895"/>
      <c r="P35" s="895"/>
      <c r="Q35" s="895"/>
      <c r="R35" s="895"/>
      <c r="S35" s="895"/>
      <c r="T35" s="895"/>
      <c r="U35" s="895"/>
      <c r="V35" s="895"/>
      <c r="W35" s="895"/>
      <c r="X35" s="895"/>
      <c r="Y35" s="895"/>
      <c r="Z35" s="895"/>
      <c r="AA35" s="895"/>
      <c r="AB35" s="895"/>
      <c r="AC35" s="895"/>
      <c r="AD35" s="895"/>
      <c r="AE35" s="895"/>
      <c r="AF35" s="895"/>
      <c r="AG35" s="895"/>
      <c r="AH35" s="895"/>
      <c r="AI35" s="895"/>
      <c r="AJ35" s="895"/>
      <c r="AK35" s="895"/>
      <c r="AL35" s="895"/>
      <c r="AM35" s="895"/>
      <c r="AN35" s="895"/>
      <c r="AO35" s="895"/>
      <c r="AP35" s="895"/>
      <c r="AQ35" s="895"/>
      <c r="AR35" s="895"/>
      <c r="AS35" s="895"/>
      <c r="AT35" s="895"/>
      <c r="AU35" s="895"/>
      <c r="AV35" s="895"/>
      <c r="AW35" s="895"/>
      <c r="AX35" s="895"/>
      <c r="AY35" s="895"/>
      <c r="AZ35" s="895"/>
      <c r="BA35" s="895"/>
      <c r="BB35" s="895"/>
      <c r="BC35" s="895"/>
      <c r="BD35" s="895"/>
      <c r="BE35" s="895"/>
      <c r="BF35" s="895"/>
      <c r="BG35" s="895"/>
      <c r="BH35" s="895"/>
      <c r="BI35" s="895"/>
      <c r="BJ35" s="895"/>
      <c r="BK35" s="895"/>
      <c r="BL35" s="895"/>
      <c r="BM35" s="895"/>
      <c r="BN35" s="895"/>
      <c r="BO35" s="895"/>
      <c r="BP35" s="895"/>
      <c r="BQ35" s="895"/>
      <c r="BR35" s="895"/>
      <c r="BS35" s="895"/>
      <c r="BT35" s="895"/>
      <c r="BU35" s="895"/>
      <c r="BV35" s="895"/>
      <c r="BW35" s="895"/>
      <c r="BX35" s="895"/>
      <c r="BY35" s="895"/>
      <c r="BZ35" s="895"/>
      <c r="CA35" s="895"/>
      <c r="CB35" s="895"/>
      <c r="CC35" s="895"/>
      <c r="CD35" s="895"/>
      <c r="CE35" s="895"/>
      <c r="CF35" s="895"/>
      <c r="CG35" s="895"/>
      <c r="CH35" s="895"/>
      <c r="CI35" s="895"/>
      <c r="CJ35" s="895"/>
      <c r="CK35" s="895"/>
      <c r="CL35" s="895"/>
      <c r="CM35" s="895"/>
      <c r="CN35" s="895"/>
      <c r="CO35" s="895"/>
      <c r="CP35" s="895"/>
      <c r="CQ35" s="895"/>
      <c r="CR35" s="895"/>
      <c r="CS35" s="895"/>
      <c r="CT35" s="895"/>
      <c r="CU35" s="895"/>
      <c r="CV35" s="895"/>
      <c r="CW35" s="895"/>
      <c r="CX35" s="895"/>
      <c r="CY35" s="895"/>
      <c r="CZ35" s="895"/>
      <c r="DA35" s="895"/>
      <c r="DB35" s="895"/>
    </row>
    <row r="36" spans="1:112" s="225" customFormat="1" ht="9.6" x14ac:dyDescent="0.2">
      <c r="A36" s="898"/>
      <c r="B36" s="898"/>
      <c r="C36" s="898"/>
      <c r="D36" s="898"/>
      <c r="E36" s="898"/>
      <c r="F36" s="898"/>
      <c r="G36" s="898"/>
      <c r="H36" s="898"/>
      <c r="I36" s="898"/>
      <c r="J36" s="898"/>
      <c r="K36" s="898"/>
      <c r="L36" s="898"/>
      <c r="M36" s="898"/>
      <c r="N36" s="898"/>
      <c r="O36" s="898"/>
      <c r="P36" s="898"/>
      <c r="Q36" s="898"/>
      <c r="R36" s="898"/>
      <c r="S36" s="898"/>
      <c r="T36" s="898"/>
      <c r="U36" s="898"/>
      <c r="V36" s="898"/>
      <c r="W36" s="898"/>
      <c r="X36" s="898"/>
      <c r="Y36" s="898"/>
      <c r="Z36" s="898"/>
      <c r="AA36" s="898"/>
      <c r="AB36" s="898"/>
      <c r="AC36" s="898"/>
      <c r="AD36" s="898"/>
      <c r="AE36" s="898"/>
      <c r="AF36" s="898"/>
      <c r="AG36" s="898"/>
      <c r="AH36" s="898"/>
      <c r="AI36" s="898"/>
      <c r="AJ36" s="898"/>
      <c r="AK36" s="898"/>
      <c r="AL36" s="898"/>
      <c r="AM36" s="898"/>
      <c r="AN36" s="898"/>
      <c r="AO36" s="898"/>
      <c r="AP36" s="898"/>
      <c r="AQ36" s="898"/>
      <c r="AR36" s="898"/>
      <c r="AS36" s="898"/>
      <c r="AT36" s="898"/>
      <c r="AU36" s="898"/>
      <c r="AV36" s="898"/>
      <c r="AW36" s="898"/>
      <c r="AX36" s="898"/>
      <c r="AY36" s="898"/>
      <c r="AZ36" s="898"/>
      <c r="BA36" s="898"/>
      <c r="BB36" s="898"/>
      <c r="BC36" s="898"/>
      <c r="BD36" s="898"/>
      <c r="BE36" s="898"/>
      <c r="BF36" s="898"/>
      <c r="BG36" s="898"/>
      <c r="BH36" s="898"/>
      <c r="BI36" s="898"/>
      <c r="BJ36" s="898"/>
      <c r="BK36" s="898"/>
      <c r="BL36" s="898"/>
      <c r="BM36" s="898"/>
      <c r="BN36" s="898"/>
      <c r="BO36" s="898"/>
      <c r="BP36" s="898"/>
      <c r="BQ36" s="898"/>
      <c r="BR36" s="898"/>
      <c r="BS36" s="898"/>
      <c r="BT36" s="898"/>
      <c r="BU36" s="898"/>
      <c r="BV36" s="898"/>
      <c r="BW36" s="898"/>
      <c r="BX36" s="898"/>
      <c r="BY36" s="898"/>
      <c r="BZ36" s="898"/>
      <c r="CA36" s="898"/>
      <c r="CB36" s="898"/>
      <c r="CC36" s="898"/>
      <c r="CD36" s="898"/>
      <c r="CE36" s="898"/>
      <c r="CF36" s="898"/>
      <c r="CG36" s="898"/>
      <c r="CH36" s="898"/>
      <c r="CI36" s="898"/>
      <c r="CJ36" s="898"/>
      <c r="CK36" s="898"/>
      <c r="CL36" s="898"/>
      <c r="CM36" s="898"/>
      <c r="CN36" s="898"/>
      <c r="CO36" s="898"/>
      <c r="CP36" s="898"/>
      <c r="CQ36" s="898"/>
      <c r="CR36" s="898"/>
      <c r="CS36" s="898"/>
      <c r="CT36" s="898"/>
      <c r="CU36" s="898"/>
      <c r="CV36" s="898"/>
      <c r="CW36" s="898"/>
      <c r="CX36" s="898"/>
      <c r="CY36" s="898"/>
      <c r="CZ36" s="898"/>
      <c r="DA36" s="898"/>
      <c r="DB36" s="898"/>
      <c r="DH36" s="229"/>
    </row>
    <row r="37" spans="1:112" ht="12.75" customHeight="1" x14ac:dyDescent="0.3">
      <c r="A37" s="895" t="s">
        <v>574</v>
      </c>
      <c r="B37" s="895"/>
      <c r="C37" s="895"/>
      <c r="D37" s="895"/>
      <c r="E37" s="895"/>
      <c r="F37" s="895"/>
      <c r="G37" s="895"/>
      <c r="H37" s="895"/>
      <c r="I37" s="895"/>
      <c r="J37" s="895"/>
      <c r="K37" s="895"/>
      <c r="L37" s="895"/>
      <c r="M37" s="895"/>
      <c r="N37" s="895"/>
      <c r="O37" s="895"/>
      <c r="P37" s="895"/>
      <c r="Q37" s="895"/>
      <c r="R37" s="895"/>
      <c r="S37" s="895"/>
      <c r="T37" s="895"/>
      <c r="U37" s="895"/>
      <c r="V37" s="895"/>
      <c r="W37" s="895"/>
      <c r="X37" s="895"/>
      <c r="Y37" s="895"/>
      <c r="Z37" s="895"/>
      <c r="AA37" s="895"/>
      <c r="AB37" s="895"/>
      <c r="AC37" s="895"/>
      <c r="AD37" s="895"/>
      <c r="AE37" s="895"/>
      <c r="AF37" s="895"/>
      <c r="AG37" s="895"/>
      <c r="AH37" s="895"/>
      <c r="AI37" s="895"/>
      <c r="AJ37" s="895"/>
      <c r="AK37" s="895"/>
      <c r="AL37" s="895"/>
      <c r="AM37" s="895"/>
      <c r="AN37" s="895"/>
      <c r="AO37" s="895"/>
      <c r="AP37" s="895"/>
      <c r="AQ37" s="895"/>
      <c r="AR37" s="895"/>
      <c r="AS37" s="895"/>
      <c r="AT37" s="895"/>
      <c r="AU37" s="895"/>
      <c r="AV37" s="895"/>
      <c r="AW37" s="895"/>
      <c r="AX37" s="895"/>
      <c r="AY37" s="895"/>
      <c r="AZ37" s="895"/>
      <c r="BA37" s="895"/>
      <c r="BB37" s="895"/>
      <c r="BC37" s="895"/>
      <c r="BD37" s="895"/>
      <c r="BE37" s="895"/>
      <c r="BF37" s="895"/>
      <c r="BG37" s="895"/>
      <c r="BH37" s="895"/>
      <c r="BI37" s="895"/>
      <c r="BJ37" s="895"/>
      <c r="BK37" s="895"/>
      <c r="BL37" s="895"/>
      <c r="BM37" s="895"/>
      <c r="BN37" s="895"/>
      <c r="BO37" s="895"/>
      <c r="BP37" s="895"/>
      <c r="BQ37" s="895"/>
      <c r="BR37" s="895"/>
      <c r="BS37" s="895"/>
      <c r="BT37" s="895"/>
      <c r="BU37" s="895"/>
      <c r="BV37" s="895"/>
      <c r="BW37" s="895"/>
      <c r="BX37" s="895"/>
      <c r="BY37" s="895"/>
      <c r="BZ37" s="895"/>
      <c r="CA37" s="895"/>
      <c r="CB37" s="895"/>
      <c r="CC37" s="895"/>
      <c r="CD37" s="895"/>
      <c r="CE37" s="895"/>
      <c r="CF37" s="895"/>
      <c r="CG37" s="895"/>
      <c r="CH37" s="895"/>
      <c r="CI37" s="895"/>
      <c r="CJ37" s="895"/>
      <c r="CK37" s="895"/>
      <c r="CL37" s="895"/>
      <c r="CM37" s="895"/>
      <c r="CN37" s="895"/>
      <c r="CO37" s="895"/>
      <c r="CP37" s="895"/>
      <c r="CQ37" s="895"/>
      <c r="CR37" s="895"/>
      <c r="CS37" s="895"/>
      <c r="CT37" s="895"/>
      <c r="CU37" s="895"/>
      <c r="CV37" s="895"/>
      <c r="CW37" s="895"/>
      <c r="CX37" s="895"/>
      <c r="CY37" s="895"/>
      <c r="CZ37" s="895"/>
      <c r="DA37" s="895"/>
      <c r="DB37" s="895"/>
      <c r="DH37" s="141"/>
    </row>
    <row r="38" spans="1:112" ht="9" customHeight="1" x14ac:dyDescent="0.3">
      <c r="A38" s="895"/>
      <c r="B38" s="895"/>
      <c r="C38" s="895"/>
      <c r="D38" s="895"/>
      <c r="E38" s="895"/>
      <c r="F38" s="895"/>
      <c r="G38" s="895"/>
      <c r="H38" s="895"/>
      <c r="I38" s="895"/>
      <c r="J38" s="895"/>
      <c r="K38" s="895"/>
      <c r="L38" s="895"/>
      <c r="M38" s="895"/>
      <c r="N38" s="895"/>
      <c r="O38" s="895"/>
      <c r="P38" s="895"/>
      <c r="Q38" s="895"/>
      <c r="R38" s="895"/>
      <c r="S38" s="895"/>
      <c r="T38" s="895"/>
      <c r="U38" s="895"/>
      <c r="V38" s="895"/>
      <c r="W38" s="895"/>
      <c r="X38" s="895"/>
      <c r="Y38" s="895"/>
      <c r="Z38" s="895"/>
      <c r="AA38" s="895"/>
      <c r="AB38" s="895"/>
      <c r="AC38" s="895"/>
      <c r="AD38" s="895"/>
      <c r="AE38" s="895"/>
      <c r="AF38" s="895"/>
      <c r="AG38" s="895"/>
      <c r="AH38" s="895"/>
      <c r="AI38" s="895"/>
      <c r="AJ38" s="895"/>
      <c r="AK38" s="895"/>
      <c r="AL38" s="895"/>
      <c r="AM38" s="895"/>
      <c r="AN38" s="895"/>
      <c r="AO38" s="895"/>
      <c r="AP38" s="895"/>
      <c r="AQ38" s="895"/>
      <c r="AR38" s="895"/>
      <c r="AS38" s="895"/>
      <c r="AT38" s="895"/>
      <c r="AU38" s="895"/>
      <c r="AV38" s="895"/>
      <c r="AW38" s="895"/>
      <c r="AX38" s="895"/>
      <c r="AY38" s="895"/>
      <c r="AZ38" s="895"/>
      <c r="BA38" s="895"/>
      <c r="BB38" s="895"/>
      <c r="BC38" s="895"/>
      <c r="BD38" s="895"/>
      <c r="BE38" s="895"/>
      <c r="BF38" s="895"/>
      <c r="BG38" s="895"/>
      <c r="BH38" s="895"/>
      <c r="BI38" s="895"/>
      <c r="BJ38" s="895"/>
      <c r="BK38" s="895"/>
      <c r="BL38" s="895"/>
      <c r="BM38" s="895"/>
      <c r="BN38" s="895"/>
      <c r="BO38" s="895"/>
      <c r="BP38" s="895"/>
      <c r="BQ38" s="895"/>
      <c r="BR38" s="895"/>
      <c r="BS38" s="895"/>
      <c r="BT38" s="895"/>
      <c r="BU38" s="895"/>
      <c r="BV38" s="895"/>
      <c r="BW38" s="895"/>
      <c r="BX38" s="895"/>
      <c r="BY38" s="895"/>
      <c r="BZ38" s="895"/>
      <c r="CA38" s="895"/>
      <c r="CB38" s="895"/>
      <c r="CC38" s="895"/>
      <c r="CD38" s="895"/>
      <c r="CE38" s="895"/>
      <c r="CF38" s="895"/>
      <c r="CG38" s="895"/>
      <c r="CH38" s="895"/>
      <c r="CI38" s="895"/>
      <c r="CJ38" s="895"/>
      <c r="CK38" s="895"/>
      <c r="CL38" s="895"/>
      <c r="CM38" s="895"/>
      <c r="CN38" s="895"/>
      <c r="CO38" s="895"/>
      <c r="CP38" s="895"/>
      <c r="CQ38" s="895"/>
      <c r="CR38" s="895"/>
      <c r="CS38" s="895"/>
      <c r="CT38" s="895"/>
      <c r="CU38" s="895"/>
      <c r="CV38" s="895"/>
      <c r="CW38" s="895"/>
      <c r="CX38" s="895"/>
      <c r="CY38" s="895"/>
      <c r="CZ38" s="895"/>
      <c r="DA38" s="895"/>
      <c r="DB38" s="895"/>
    </row>
    <row r="39" spans="1:112" ht="41.4" customHeight="1" x14ac:dyDescent="0.3">
      <c r="A39" s="609" t="s">
        <v>15</v>
      </c>
      <c r="B39" s="609"/>
      <c r="C39" s="609"/>
      <c r="D39" s="609"/>
      <c r="E39" s="609"/>
      <c r="F39" s="609"/>
      <c r="G39" s="609"/>
      <c r="H39" s="609"/>
      <c r="I39" s="609"/>
      <c r="J39" s="609"/>
      <c r="K39" s="609"/>
      <c r="L39" s="609"/>
      <c r="M39" s="609"/>
      <c r="N39" s="609"/>
      <c r="O39" s="609"/>
      <c r="P39" s="609"/>
      <c r="Q39" s="609"/>
      <c r="R39" s="609"/>
      <c r="S39" s="609"/>
      <c r="T39" s="609"/>
      <c r="U39" s="609"/>
      <c r="V39" s="609"/>
      <c r="W39" s="609"/>
      <c r="X39" s="609"/>
      <c r="Y39" s="609"/>
      <c r="Z39" s="609"/>
      <c r="AA39" s="609"/>
      <c r="AB39" s="609"/>
      <c r="AC39" s="609"/>
      <c r="AD39" s="609"/>
      <c r="AE39" s="609"/>
      <c r="AF39" s="609"/>
      <c r="AG39" s="609"/>
      <c r="AH39" s="609"/>
      <c r="AI39" s="609"/>
      <c r="AJ39" s="609"/>
      <c r="AK39" s="609"/>
      <c r="AL39" s="609"/>
      <c r="AM39" s="609"/>
      <c r="AN39" s="609"/>
      <c r="AO39" s="609"/>
      <c r="AP39" s="609"/>
      <c r="AQ39" s="609"/>
      <c r="AR39" s="609"/>
      <c r="AS39" s="609"/>
      <c r="AT39" s="609"/>
      <c r="AU39" s="609"/>
      <c r="AV39" s="609"/>
      <c r="AW39" s="609"/>
      <c r="AX39" s="609"/>
      <c r="AY39" s="609"/>
      <c r="AZ39" s="609"/>
      <c r="BA39" s="609"/>
      <c r="BB39" s="609"/>
      <c r="BC39" s="609"/>
      <c r="BD39" s="19"/>
      <c r="BE39" s="19"/>
      <c r="BF39" s="19"/>
      <c r="BG39" s="19"/>
      <c r="BH39" s="19"/>
      <c r="BI39" s="602"/>
      <c r="BJ39" s="602"/>
      <c r="BK39" s="602"/>
      <c r="BL39" s="602"/>
      <c r="BM39" s="602"/>
      <c r="BN39" s="602"/>
      <c r="BO39" s="602"/>
      <c r="BP39" s="602"/>
      <c r="BQ39" s="602"/>
      <c r="BR39" s="602"/>
      <c r="BS39" s="602"/>
      <c r="BT39" s="602"/>
      <c r="BU39" s="602"/>
      <c r="BV39" s="602"/>
      <c r="BW39" s="602"/>
      <c r="BX39" s="602"/>
      <c r="BY39" s="602"/>
      <c r="BZ39" s="602"/>
      <c r="CA39" s="602"/>
      <c r="CB39" s="602"/>
      <c r="CC39" s="19"/>
      <c r="CD39" s="19"/>
      <c r="CE39" s="19"/>
      <c r="CF39" s="598" t="str">
        <f>ПОДПИСИ!E5</f>
        <v>В.М. Проценко</v>
      </c>
      <c r="CG39" s="598"/>
      <c r="CH39" s="598"/>
      <c r="CI39" s="598"/>
      <c r="CJ39" s="598"/>
      <c r="CK39" s="598"/>
      <c r="CL39" s="598"/>
      <c r="CM39" s="598"/>
      <c r="CN39" s="598"/>
      <c r="CO39" s="598"/>
      <c r="CP39" s="598"/>
      <c r="CQ39" s="598"/>
      <c r="CR39" s="598"/>
      <c r="CS39" s="598"/>
      <c r="CT39" s="598"/>
      <c r="CU39" s="598"/>
      <c r="CV39" s="598"/>
      <c r="CW39" s="598"/>
      <c r="CX39" s="598"/>
      <c r="CY39" s="598"/>
      <c r="CZ39" s="598"/>
      <c r="DA39" s="598"/>
      <c r="DB39" s="598"/>
      <c r="DH39" s="141"/>
    </row>
    <row r="40" spans="1:112" s="225" customFormat="1" ht="12" customHeight="1" x14ac:dyDescent="0.2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600" t="s">
        <v>11</v>
      </c>
      <c r="BJ40" s="600"/>
      <c r="BK40" s="600"/>
      <c r="BL40" s="600"/>
      <c r="BM40" s="600"/>
      <c r="BN40" s="600"/>
      <c r="BO40" s="600"/>
      <c r="BP40" s="600"/>
      <c r="BQ40" s="600"/>
      <c r="BR40" s="600"/>
      <c r="BS40" s="600"/>
      <c r="BT40" s="600"/>
      <c r="BU40" s="600"/>
      <c r="BV40" s="600"/>
      <c r="BW40" s="600"/>
      <c r="BX40" s="600"/>
      <c r="BY40" s="600"/>
      <c r="BZ40" s="600"/>
      <c r="CA40" s="600"/>
      <c r="CB40" s="600"/>
      <c r="CC40" s="226"/>
      <c r="CD40" s="226"/>
      <c r="CE40" s="226"/>
      <c r="CF40" s="599" t="s">
        <v>50</v>
      </c>
      <c r="CG40" s="599"/>
      <c r="CH40" s="599"/>
      <c r="CI40" s="599"/>
      <c r="CJ40" s="599"/>
      <c r="CK40" s="599"/>
      <c r="CL40" s="599"/>
      <c r="CM40" s="599"/>
      <c r="CN40" s="599"/>
      <c r="CO40" s="599"/>
      <c r="CP40" s="599"/>
      <c r="CQ40" s="599"/>
      <c r="CR40" s="599"/>
      <c r="CS40" s="599"/>
      <c r="CT40" s="599"/>
      <c r="CU40" s="599"/>
      <c r="CV40" s="599"/>
      <c r="CW40" s="599"/>
      <c r="CX40" s="599"/>
      <c r="CY40" s="599"/>
      <c r="CZ40" s="599"/>
      <c r="DA40" s="599"/>
      <c r="DB40" s="599"/>
      <c r="DH40" s="227"/>
    </row>
    <row r="41" spans="1:112" ht="41.4" customHeight="1" x14ac:dyDescent="0.3">
      <c r="A41" s="609" t="s">
        <v>46</v>
      </c>
      <c r="B41" s="609"/>
      <c r="C41" s="609"/>
      <c r="D41" s="609"/>
      <c r="E41" s="609"/>
      <c r="F41" s="609"/>
      <c r="G41" s="609"/>
      <c r="H41" s="609"/>
      <c r="I41" s="609"/>
      <c r="J41" s="609"/>
      <c r="K41" s="609"/>
      <c r="L41" s="609"/>
      <c r="M41" s="609"/>
      <c r="N41" s="609"/>
      <c r="O41" s="609"/>
      <c r="P41" s="609"/>
      <c r="Q41" s="609"/>
      <c r="R41" s="609"/>
      <c r="S41" s="609"/>
      <c r="T41" s="609"/>
      <c r="U41" s="609"/>
      <c r="V41" s="609"/>
      <c r="W41" s="609"/>
      <c r="X41" s="609"/>
      <c r="Y41" s="609"/>
      <c r="Z41" s="609"/>
      <c r="AA41" s="609"/>
      <c r="AB41" s="609"/>
      <c r="AC41" s="609"/>
      <c r="AD41" s="609"/>
      <c r="AE41" s="609"/>
      <c r="AF41" s="609"/>
      <c r="AG41" s="609"/>
      <c r="AH41" s="609"/>
      <c r="AI41" s="609"/>
      <c r="AJ41" s="609"/>
      <c r="AK41" s="609"/>
      <c r="AL41" s="609"/>
      <c r="AM41" s="609"/>
      <c r="AN41" s="609"/>
      <c r="AO41" s="609"/>
      <c r="AP41" s="609"/>
      <c r="AQ41" s="609"/>
      <c r="AR41" s="609"/>
      <c r="AS41" s="609"/>
      <c r="AT41" s="609"/>
      <c r="AU41" s="609"/>
      <c r="AV41" s="609"/>
      <c r="AW41" s="609"/>
      <c r="AX41" s="609"/>
      <c r="AY41" s="609"/>
      <c r="AZ41" s="609"/>
      <c r="BA41" s="609"/>
      <c r="BB41" s="609"/>
      <c r="BC41" s="609"/>
      <c r="BD41" s="19"/>
      <c r="BE41" s="19"/>
      <c r="BF41" s="19"/>
      <c r="BG41" s="19"/>
      <c r="BH41" s="19"/>
      <c r="BI41" s="602"/>
      <c r="BJ41" s="602"/>
      <c r="BK41" s="602"/>
      <c r="BL41" s="602"/>
      <c r="BM41" s="602"/>
      <c r="BN41" s="602"/>
      <c r="BO41" s="602"/>
      <c r="BP41" s="602"/>
      <c r="BQ41" s="602"/>
      <c r="BR41" s="602"/>
      <c r="BS41" s="602"/>
      <c r="BT41" s="602"/>
      <c r="BU41" s="602"/>
      <c r="BV41" s="602"/>
      <c r="BW41" s="602"/>
      <c r="BX41" s="602"/>
      <c r="BY41" s="602"/>
      <c r="BZ41" s="602"/>
      <c r="CA41" s="602"/>
      <c r="CB41" s="602"/>
      <c r="CC41" s="19"/>
      <c r="CD41" s="19"/>
      <c r="CE41" s="19"/>
      <c r="CF41" s="598" t="str">
        <f>IF(ПОДПИСИ!E15=0," ",ПОДПИСИ!E15)</f>
        <v>С.В. Шлёнский</v>
      </c>
      <c r="CG41" s="598"/>
      <c r="CH41" s="598"/>
      <c r="CI41" s="598"/>
      <c r="CJ41" s="598"/>
      <c r="CK41" s="598"/>
      <c r="CL41" s="598"/>
      <c r="CM41" s="598"/>
      <c r="CN41" s="598"/>
      <c r="CO41" s="598"/>
      <c r="CP41" s="598"/>
      <c r="CQ41" s="598"/>
      <c r="CR41" s="598"/>
      <c r="CS41" s="598"/>
      <c r="CT41" s="598"/>
      <c r="CU41" s="598"/>
      <c r="CV41" s="598"/>
      <c r="CW41" s="598"/>
      <c r="CX41" s="598"/>
      <c r="CY41" s="598"/>
      <c r="CZ41" s="598"/>
      <c r="DA41" s="598"/>
      <c r="DB41" s="598"/>
    </row>
    <row r="42" spans="1:112" s="225" customFormat="1" ht="9.6" customHeight="1" x14ac:dyDescent="0.2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600" t="s">
        <v>11</v>
      </c>
      <c r="BJ42" s="600"/>
      <c r="BK42" s="600"/>
      <c r="BL42" s="600"/>
      <c r="BM42" s="600"/>
      <c r="BN42" s="600"/>
      <c r="BO42" s="600"/>
      <c r="BP42" s="600"/>
      <c r="BQ42" s="600"/>
      <c r="BR42" s="600"/>
      <c r="BS42" s="600"/>
      <c r="BT42" s="600"/>
      <c r="BU42" s="600"/>
      <c r="BV42" s="600"/>
      <c r="BW42" s="600"/>
      <c r="BX42" s="600"/>
      <c r="BY42" s="600"/>
      <c r="BZ42" s="600"/>
      <c r="CA42" s="600"/>
      <c r="CB42" s="600"/>
      <c r="CC42" s="226"/>
      <c r="CD42" s="226"/>
      <c r="CE42" s="226"/>
      <c r="CF42" s="600" t="s">
        <v>50</v>
      </c>
      <c r="CG42" s="600"/>
      <c r="CH42" s="600"/>
      <c r="CI42" s="600"/>
      <c r="CJ42" s="600"/>
      <c r="CK42" s="600"/>
      <c r="CL42" s="600"/>
      <c r="CM42" s="600"/>
      <c r="CN42" s="600"/>
      <c r="CO42" s="600"/>
      <c r="CP42" s="600"/>
      <c r="CQ42" s="600"/>
      <c r="CR42" s="600"/>
      <c r="CS42" s="600"/>
      <c r="CT42" s="600"/>
      <c r="CU42" s="600"/>
      <c r="CV42" s="600"/>
      <c r="CW42" s="600"/>
      <c r="CX42" s="600"/>
      <c r="CY42" s="600"/>
      <c r="CZ42" s="600"/>
      <c r="DA42" s="600"/>
      <c r="DB42" s="600"/>
      <c r="DH42" s="227"/>
    </row>
    <row r="43" spans="1:112" ht="41.4" customHeight="1" x14ac:dyDescent="0.3">
      <c r="A43" s="609" t="s">
        <v>16</v>
      </c>
      <c r="B43" s="609"/>
      <c r="C43" s="609"/>
      <c r="D43" s="609"/>
      <c r="E43" s="609"/>
      <c r="F43" s="609"/>
      <c r="G43" s="609"/>
      <c r="H43" s="609"/>
      <c r="I43" s="609"/>
      <c r="J43" s="609"/>
      <c r="K43" s="609"/>
      <c r="L43" s="609"/>
      <c r="M43" s="609"/>
      <c r="N43" s="609"/>
      <c r="O43" s="609"/>
      <c r="P43" s="609"/>
      <c r="Q43" s="609"/>
      <c r="R43" s="609"/>
      <c r="S43" s="609"/>
      <c r="T43" s="609"/>
      <c r="U43" s="609"/>
      <c r="V43" s="609"/>
      <c r="W43" s="609"/>
      <c r="X43" s="609"/>
      <c r="Y43" s="609"/>
      <c r="Z43" s="609"/>
      <c r="AA43" s="609"/>
      <c r="AB43" s="609"/>
      <c r="AC43" s="609"/>
      <c r="AD43" s="609"/>
      <c r="AE43" s="609"/>
      <c r="AF43" s="609"/>
      <c r="AG43" s="609"/>
      <c r="AH43" s="609"/>
      <c r="AI43" s="609"/>
      <c r="AJ43" s="609"/>
      <c r="AK43" s="609"/>
      <c r="AL43" s="609"/>
      <c r="AM43" s="609"/>
      <c r="AN43" s="609"/>
      <c r="AO43" s="609"/>
      <c r="AP43" s="609"/>
      <c r="AQ43" s="609"/>
      <c r="AR43" s="609"/>
      <c r="AS43" s="609"/>
      <c r="AT43" s="609"/>
      <c r="AU43" s="609"/>
      <c r="AV43" s="609"/>
      <c r="AW43" s="609"/>
      <c r="AX43" s="609"/>
      <c r="AY43" s="609"/>
      <c r="AZ43" s="609"/>
      <c r="BA43" s="609"/>
      <c r="BB43" s="609"/>
      <c r="BC43" s="609"/>
      <c r="BD43" s="19"/>
      <c r="BE43" s="19"/>
      <c r="BF43" s="19"/>
      <c r="BG43" s="19"/>
      <c r="BH43" s="19"/>
      <c r="BI43" s="602"/>
      <c r="BJ43" s="602"/>
      <c r="BK43" s="602"/>
      <c r="BL43" s="602"/>
      <c r="BM43" s="602"/>
      <c r="BN43" s="602"/>
      <c r="BO43" s="602"/>
      <c r="BP43" s="602"/>
      <c r="BQ43" s="602"/>
      <c r="BR43" s="602"/>
      <c r="BS43" s="602"/>
      <c r="BT43" s="602"/>
      <c r="BU43" s="602"/>
      <c r="BV43" s="602"/>
      <c r="BW43" s="602"/>
      <c r="BX43" s="602"/>
      <c r="BY43" s="602"/>
      <c r="BZ43" s="602"/>
      <c r="CA43" s="602"/>
      <c r="CB43" s="602"/>
      <c r="CC43" s="19"/>
      <c r="CD43" s="19"/>
      <c r="CE43" s="19"/>
      <c r="CF43" s="598" t="str">
        <f>ПОДПИСИ!E12</f>
        <v>А.В. Курбатов</v>
      </c>
      <c r="CG43" s="598"/>
      <c r="CH43" s="598"/>
      <c r="CI43" s="598"/>
      <c r="CJ43" s="598"/>
      <c r="CK43" s="598"/>
      <c r="CL43" s="598"/>
      <c r="CM43" s="598"/>
      <c r="CN43" s="598"/>
      <c r="CO43" s="598"/>
      <c r="CP43" s="598"/>
      <c r="CQ43" s="598"/>
      <c r="CR43" s="598"/>
      <c r="CS43" s="598"/>
      <c r="CT43" s="598"/>
      <c r="CU43" s="598"/>
      <c r="CV43" s="598"/>
      <c r="CW43" s="598"/>
      <c r="CX43" s="598"/>
      <c r="CY43" s="598"/>
      <c r="CZ43" s="598"/>
      <c r="DA43" s="598"/>
      <c r="DB43" s="598"/>
      <c r="DH43" s="141"/>
    </row>
    <row r="44" spans="1:112" s="225" customFormat="1" ht="9.6" customHeight="1" x14ac:dyDescent="0.2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600" t="s">
        <v>11</v>
      </c>
      <c r="BJ44" s="600"/>
      <c r="BK44" s="600"/>
      <c r="BL44" s="600"/>
      <c r="BM44" s="600"/>
      <c r="BN44" s="600"/>
      <c r="BO44" s="600"/>
      <c r="BP44" s="600"/>
      <c r="BQ44" s="600"/>
      <c r="BR44" s="600"/>
      <c r="BS44" s="600"/>
      <c r="BT44" s="600"/>
      <c r="BU44" s="600"/>
      <c r="BV44" s="600"/>
      <c r="BW44" s="600"/>
      <c r="BX44" s="600"/>
      <c r="BY44" s="600"/>
      <c r="BZ44" s="600"/>
      <c r="CA44" s="600"/>
      <c r="CB44" s="600"/>
      <c r="CC44" s="226"/>
      <c r="CD44" s="226"/>
      <c r="CE44" s="226"/>
      <c r="CF44" s="600" t="s">
        <v>50</v>
      </c>
      <c r="CG44" s="600"/>
      <c r="CH44" s="600"/>
      <c r="CI44" s="600"/>
      <c r="CJ44" s="600"/>
      <c r="CK44" s="600"/>
      <c r="CL44" s="600"/>
      <c r="CM44" s="600"/>
      <c r="CN44" s="600"/>
      <c r="CO44" s="600"/>
      <c r="CP44" s="600"/>
      <c r="CQ44" s="600"/>
      <c r="CR44" s="600"/>
      <c r="CS44" s="600"/>
      <c r="CT44" s="600"/>
      <c r="CU44" s="600"/>
      <c r="CV44" s="600"/>
      <c r="CW44" s="600"/>
      <c r="CX44" s="600"/>
      <c r="CY44" s="600"/>
      <c r="CZ44" s="600"/>
      <c r="DA44" s="600"/>
      <c r="DB44" s="600"/>
      <c r="DH44" s="227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44" priority="4" operator="equal">
      <formula>0</formula>
    </cfRule>
  </conditionalFormatting>
  <conditionalFormatting sqref="DH2:DH7">
    <cfRule type="cellIs" dxfId="43" priority="2" operator="equal">
      <formula>0</formula>
    </cfRule>
  </conditionalFormatting>
  <conditionalFormatting sqref="DH9">
    <cfRule type="cellIs" dxfId="4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70" zoomScaleNormal="85" zoomScaleSheetLayoutView="70" workbookViewId="0">
      <pane ySplit="2" topLeftCell="A33" activePane="bottomLeft" state="frozen"/>
      <selection activeCell="DC41" sqref="DC41"/>
      <selection pane="bottomLeft" activeCell="DC41" sqref="DC4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182</v>
      </c>
      <c r="DC1"/>
      <c r="DD1"/>
      <c r="DE1"/>
      <c r="DF1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AO2" s="613"/>
      <c r="AP2" s="613"/>
      <c r="AQ2" s="613"/>
      <c r="AR2" s="613"/>
      <c r="AS2" s="613"/>
      <c r="AT2" s="613"/>
      <c r="AU2" s="613"/>
      <c r="BC2" s="598" t="str">
        <f>ФОРМА!G2</f>
        <v>Санкт-Петербург</v>
      </c>
      <c r="BD2" s="598"/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C2"/>
      <c r="DD2"/>
      <c r="DE2"/>
      <c r="DF2"/>
      <c r="DH2" s="142"/>
    </row>
    <row r="3" spans="1:112" s="21" customFormat="1" ht="15" customHeight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AO3" s="612"/>
      <c r="AP3" s="612"/>
      <c r="AQ3" s="612"/>
      <c r="AR3" s="612"/>
      <c r="AS3" s="612"/>
      <c r="AT3" s="612"/>
      <c r="AU3" s="612"/>
      <c r="BC3" s="612" t="s">
        <v>0</v>
      </c>
      <c r="BD3" s="612"/>
      <c r="BE3" s="612"/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H3" s="143"/>
    </row>
    <row r="4" spans="1:112" ht="1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BC4" s="614" t="str">
        <f>ФОРМА!B2</f>
        <v>ПАО "Россети Ленэнерго"</v>
      </c>
      <c r="BD4" s="614"/>
      <c r="BE4" s="614"/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612" t="s">
        <v>44</v>
      </c>
      <c r="B5" s="612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2"/>
      <c r="T5" s="612"/>
      <c r="U5" s="612"/>
      <c r="V5" s="612"/>
      <c r="W5" s="612"/>
      <c r="X5" s="612"/>
      <c r="Y5" s="612"/>
      <c r="Z5" s="612"/>
      <c r="AA5" s="612"/>
      <c r="AB5" s="612"/>
      <c r="AC5" s="612"/>
      <c r="AD5" s="612"/>
      <c r="AE5" s="612"/>
      <c r="AF5" s="612"/>
      <c r="AG5" s="612"/>
      <c r="AH5" s="612"/>
      <c r="AI5" s="612"/>
      <c r="AJ5" s="612"/>
      <c r="AK5" s="612"/>
      <c r="AL5" s="612"/>
      <c r="AM5" s="612"/>
      <c r="AN5" s="612"/>
      <c r="AO5" s="612"/>
      <c r="AP5" s="612"/>
      <c r="AQ5" s="612"/>
      <c r="AR5" s="612"/>
      <c r="AS5" s="612"/>
      <c r="AT5" s="612"/>
      <c r="AU5" s="612"/>
      <c r="AV5" s="21"/>
      <c r="AW5" s="21"/>
      <c r="AX5" s="21"/>
      <c r="AY5" s="21"/>
      <c r="AZ5" s="21"/>
      <c r="BA5" s="21"/>
      <c r="BB5" s="21"/>
      <c r="BC5" s="612" t="s">
        <v>2</v>
      </c>
      <c r="BD5" s="612"/>
      <c r="BE5" s="612"/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24.2" x14ac:dyDescent="0.25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615"/>
      <c r="AP6" s="615"/>
      <c r="AQ6" s="615"/>
      <c r="AR6" s="615"/>
      <c r="AS6" s="615"/>
      <c r="AT6" s="615"/>
      <c r="AU6" s="615"/>
      <c r="AV6" s="21"/>
      <c r="AW6" s="21"/>
      <c r="AX6" s="21"/>
      <c r="AY6" s="21"/>
      <c r="AZ6" s="21"/>
      <c r="BA6" s="21"/>
      <c r="BB6" s="21"/>
      <c r="BC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D6" s="614"/>
      <c r="BE6" s="614"/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BC6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s="24" customFormat="1" ht="15" customHeight="1" x14ac:dyDescent="0.2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612"/>
      <c r="AU7" s="612"/>
      <c r="AV7" s="21"/>
      <c r="AW7" s="21"/>
      <c r="AX7" s="21"/>
      <c r="AY7" s="21"/>
      <c r="AZ7" s="21"/>
      <c r="BA7" s="21"/>
      <c r="BB7" s="21"/>
      <c r="BC7" s="612" t="s">
        <v>38</v>
      </c>
      <c r="BD7" s="612"/>
      <c r="BE7" s="612"/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143"/>
    </row>
    <row r="8" spans="1:112" ht="13.8" x14ac:dyDescent="0.25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598"/>
      <c r="AU8" s="598"/>
      <c r="BC8" s="577">
        <f>ФОРМА!B13</f>
        <v>45576</v>
      </c>
      <c r="BD8" s="577"/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51"/>
      <c r="DH8" s="145"/>
    </row>
    <row r="9" spans="1:112" s="24" customFormat="1" ht="15" customHeight="1" x14ac:dyDescent="0.2">
      <c r="A9" s="612" t="s">
        <v>1</v>
      </c>
      <c r="B9" s="612"/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612"/>
      <c r="AU9" s="612"/>
      <c r="AV9" s="21"/>
      <c r="AW9" s="21"/>
      <c r="AX9" s="21"/>
      <c r="AY9" s="21"/>
      <c r="AZ9" s="21"/>
      <c r="BA9" s="21"/>
      <c r="BB9" s="21"/>
      <c r="BC9" s="612" t="s">
        <v>3</v>
      </c>
      <c r="BD9" s="612"/>
      <c r="BE9" s="612"/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J9" s="612"/>
      <c r="CK9" s="612"/>
      <c r="CL9" s="612"/>
      <c r="CM9" s="612"/>
      <c r="CN9" s="612"/>
      <c r="CO9" s="612"/>
      <c r="CP9" s="612"/>
      <c r="CQ9" s="612"/>
      <c r="CR9" s="612"/>
      <c r="CS9" s="612"/>
      <c r="CT9" s="612"/>
      <c r="CU9" s="612"/>
      <c r="CV9" s="612"/>
      <c r="CW9" s="612"/>
      <c r="CX9" s="612"/>
      <c r="CY9" s="612"/>
      <c r="CZ9" s="612"/>
      <c r="DA9" s="612"/>
      <c r="DB9" s="612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633" t="s">
        <v>514</v>
      </c>
      <c r="B11" s="634"/>
      <c r="C11" s="634"/>
      <c r="D11" s="634"/>
      <c r="E11" s="634"/>
      <c r="F11" s="634"/>
      <c r="G11" s="634"/>
      <c r="H11" s="634"/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  <c r="U11" s="634"/>
      <c r="V11" s="634"/>
      <c r="W11" s="634"/>
      <c r="X11" s="634"/>
      <c r="Y11" s="634"/>
      <c r="Z11" s="634"/>
      <c r="AA11" s="634"/>
      <c r="AB11" s="634"/>
      <c r="AC11" s="634"/>
      <c r="AD11" s="634"/>
      <c r="AE11" s="634"/>
      <c r="AF11" s="634"/>
      <c r="AG11" s="634"/>
      <c r="AH11" s="634"/>
      <c r="AI11" s="634"/>
      <c r="AJ11" s="634"/>
      <c r="AK11" s="634"/>
      <c r="AL11" s="634"/>
      <c r="AM11" s="634"/>
      <c r="AN11" s="634"/>
      <c r="AO11" s="634"/>
      <c r="AP11" s="634"/>
      <c r="AQ11" s="634"/>
      <c r="AR11" s="634"/>
      <c r="AS11" s="634"/>
      <c r="AT11" s="634"/>
      <c r="AU11" s="634"/>
      <c r="AV11" s="634"/>
      <c r="AW11" s="634"/>
      <c r="AX11" s="634"/>
      <c r="AY11" s="634"/>
      <c r="AZ11" s="634"/>
      <c r="BA11" s="634"/>
      <c r="BB11" s="634"/>
      <c r="BC11" s="634"/>
      <c r="BD11" s="634"/>
      <c r="BE11" s="634"/>
      <c r="BF11" s="634"/>
      <c r="BG11" s="634"/>
      <c r="BH11" s="634"/>
      <c r="BI11" s="634"/>
      <c r="BJ11" s="634"/>
      <c r="BK11" s="634"/>
      <c r="BL11" s="634"/>
      <c r="BM11" s="634"/>
      <c r="BN11" s="634"/>
      <c r="BO11" s="634"/>
      <c r="BP11" s="634"/>
      <c r="BQ11" s="634"/>
      <c r="BR11" s="634"/>
      <c r="BS11" s="634"/>
      <c r="BT11" s="634"/>
      <c r="BU11" s="634"/>
      <c r="BV11" s="634"/>
      <c r="BW11" s="634"/>
      <c r="BX11" s="634"/>
      <c r="BY11" s="634"/>
      <c r="BZ11" s="634"/>
      <c r="CA11" s="634"/>
      <c r="CB11" s="634"/>
      <c r="CC11" s="634"/>
      <c r="CD11" s="634"/>
      <c r="CE11" s="634"/>
      <c r="CF11" s="634"/>
      <c r="CG11" s="634"/>
      <c r="CH11" s="634"/>
      <c r="CI11" s="634"/>
      <c r="CJ11" s="634"/>
      <c r="CK11" s="634"/>
      <c r="CL11" s="634"/>
      <c r="CM11" s="634"/>
      <c r="CN11" s="634"/>
      <c r="CO11" s="634"/>
      <c r="CP11" s="634"/>
      <c r="CQ11" s="634"/>
      <c r="CR11" s="634"/>
      <c r="CS11" s="634"/>
      <c r="CT11" s="634"/>
      <c r="CU11" s="634"/>
      <c r="CV11" s="634"/>
      <c r="CW11" s="634"/>
      <c r="CX11" s="634"/>
      <c r="CY11" s="634"/>
      <c r="CZ11" s="634"/>
      <c r="DA11" s="634"/>
      <c r="DB11" s="634"/>
      <c r="DH11" s="141"/>
    </row>
    <row r="12" spans="1:112" ht="22.5" customHeight="1" x14ac:dyDescent="0.3">
      <c r="A12" s="710" t="s">
        <v>183</v>
      </c>
      <c r="B12" s="710"/>
      <c r="C12" s="710"/>
      <c r="D12" s="710"/>
      <c r="E12" s="710"/>
      <c r="F12" s="710"/>
      <c r="G12" s="710"/>
      <c r="H12" s="710"/>
      <c r="I12" s="710"/>
      <c r="J12" s="710"/>
      <c r="K12" s="710"/>
      <c r="L12" s="710"/>
      <c r="M12" s="710"/>
      <c r="N12" s="710"/>
      <c r="O12" s="710"/>
      <c r="P12" s="710"/>
      <c r="Q12" s="710"/>
      <c r="R12" s="710"/>
      <c r="S12" s="710"/>
      <c r="T12" s="710"/>
      <c r="U12" s="710"/>
      <c r="V12" s="710"/>
      <c r="W12" s="710"/>
      <c r="X12" s="710"/>
      <c r="Y12" s="710"/>
      <c r="Z12" s="710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  <c r="BX12" s="710"/>
      <c r="BY12" s="710"/>
      <c r="BZ12" s="710"/>
      <c r="CA12" s="710"/>
      <c r="CB12" s="710"/>
      <c r="CC12" s="710"/>
      <c r="CD12" s="710"/>
      <c r="CE12" s="710"/>
      <c r="CF12" s="710"/>
      <c r="CG12" s="710"/>
      <c r="CH12" s="710"/>
      <c r="CI12" s="710"/>
      <c r="CJ12" s="710"/>
      <c r="CK12" s="710"/>
      <c r="CL12" s="710"/>
      <c r="CM12" s="710"/>
      <c r="CN12" s="710"/>
      <c r="CO12" s="710"/>
      <c r="CP12" s="710"/>
      <c r="CQ12" s="710"/>
      <c r="CR12" s="710"/>
      <c r="CS12" s="710"/>
      <c r="CT12" s="710"/>
      <c r="CU12" s="710"/>
      <c r="CV12" s="710"/>
      <c r="CW12" s="710"/>
      <c r="CX12" s="710"/>
      <c r="CY12" s="710"/>
      <c r="CZ12" s="710"/>
      <c r="DA12" s="710"/>
      <c r="DB12" s="710"/>
    </row>
    <row r="13" spans="1:112" ht="63" customHeight="1" x14ac:dyDescent="0.3">
      <c r="A13" s="921" t="s">
        <v>184</v>
      </c>
      <c r="B13" s="921"/>
      <c r="C13" s="921"/>
      <c r="D13" s="921"/>
      <c r="E13" s="921"/>
      <c r="F13" s="921"/>
      <c r="G13" s="921"/>
      <c r="H13" s="921"/>
      <c r="I13" s="921"/>
      <c r="J13" s="921"/>
      <c r="K13" s="921"/>
      <c r="L13" s="921"/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21"/>
      <c r="X13" s="911" t="s">
        <v>185</v>
      </c>
      <c r="Y13" s="911"/>
      <c r="Z13" s="911"/>
      <c r="AA13" s="911"/>
      <c r="AB13" s="911"/>
      <c r="AC13" s="911"/>
      <c r="AD13" s="911"/>
      <c r="AE13" s="911"/>
      <c r="AF13" s="911"/>
      <c r="AG13" s="911"/>
      <c r="AH13" s="911"/>
      <c r="AI13" s="911"/>
      <c r="AJ13" s="911"/>
      <c r="AK13" s="911"/>
      <c r="AL13" s="911"/>
      <c r="AM13" s="911"/>
      <c r="AN13" s="911"/>
      <c r="AO13" s="911"/>
      <c r="AP13" s="911" t="s">
        <v>186</v>
      </c>
      <c r="AQ13" s="911"/>
      <c r="AR13" s="911"/>
      <c r="AS13" s="911"/>
      <c r="AT13" s="911"/>
      <c r="AU13" s="911"/>
      <c r="AV13" s="911"/>
      <c r="AW13" s="911"/>
      <c r="AX13" s="911"/>
      <c r="AY13" s="911"/>
      <c r="AZ13" s="911"/>
      <c r="BA13" s="911"/>
      <c r="BB13" s="911"/>
      <c r="BC13" s="911"/>
      <c r="BD13" s="911"/>
      <c r="BE13" s="911"/>
      <c r="BF13" s="911"/>
      <c r="BG13" s="911"/>
      <c r="BH13" s="911"/>
      <c r="BI13" s="911"/>
      <c r="BJ13" s="911"/>
      <c r="BK13" s="911"/>
      <c r="BL13" s="911" t="s">
        <v>187</v>
      </c>
      <c r="BM13" s="911"/>
      <c r="BN13" s="911"/>
      <c r="BO13" s="911"/>
      <c r="BP13" s="911"/>
      <c r="BQ13" s="911"/>
      <c r="BR13" s="911"/>
      <c r="BS13" s="911"/>
      <c r="BT13" s="911"/>
      <c r="BU13" s="911"/>
      <c r="BV13" s="911"/>
      <c r="BW13" s="911"/>
      <c r="BX13" s="911"/>
      <c r="BY13" s="911"/>
      <c r="BZ13" s="911"/>
      <c r="CA13" s="911"/>
      <c r="CB13" s="911"/>
      <c r="CC13" s="911"/>
      <c r="CD13" s="911"/>
      <c r="CE13" s="911"/>
      <c r="CF13" s="911"/>
      <c r="CG13" s="911" t="s">
        <v>188</v>
      </c>
      <c r="CH13" s="911"/>
      <c r="CI13" s="911"/>
      <c r="CJ13" s="911"/>
      <c r="CK13" s="911"/>
      <c r="CL13" s="911"/>
      <c r="CM13" s="911"/>
      <c r="CN13" s="911"/>
      <c r="CO13" s="911"/>
      <c r="CP13" s="911"/>
      <c r="CQ13" s="911"/>
      <c r="CR13" s="911"/>
      <c r="CS13" s="911"/>
      <c r="CT13" s="911"/>
      <c r="CU13" s="911"/>
      <c r="CV13" s="911"/>
      <c r="CW13" s="911"/>
      <c r="CX13" s="911"/>
      <c r="CY13" s="911"/>
      <c r="CZ13" s="911"/>
      <c r="DA13" s="911"/>
      <c r="DB13" s="911"/>
    </row>
    <row r="14" spans="1:112" ht="30" customHeight="1" x14ac:dyDescent="0.3">
      <c r="A14" s="567" t="s">
        <v>879</v>
      </c>
      <c r="B14" s="568"/>
      <c r="C14" s="568"/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9"/>
      <c r="X14" s="585">
        <v>2</v>
      </c>
      <c r="Y14" s="585"/>
      <c r="Z14" s="585"/>
      <c r="AA14" s="585"/>
      <c r="AB14" s="585"/>
      <c r="AC14" s="585"/>
      <c r="AD14" s="585"/>
      <c r="AE14" s="585"/>
      <c r="AF14" s="585"/>
      <c r="AG14" s="585"/>
      <c r="AH14" s="585"/>
      <c r="AI14" s="585"/>
      <c r="AJ14" s="585"/>
      <c r="AK14" s="585"/>
      <c r="AL14" s="585"/>
      <c r="AM14" s="585"/>
      <c r="AN14" s="585"/>
      <c r="AO14" s="585"/>
      <c r="AP14" s="585" t="s">
        <v>876</v>
      </c>
      <c r="AQ14" s="585"/>
      <c r="AR14" s="585"/>
      <c r="AS14" s="585"/>
      <c r="AT14" s="585"/>
      <c r="AU14" s="585"/>
      <c r="AV14" s="585"/>
      <c r="AW14" s="585"/>
      <c r="AX14" s="585"/>
      <c r="AY14" s="585"/>
      <c r="AZ14" s="585"/>
      <c r="BA14" s="585"/>
      <c r="BB14" s="585"/>
      <c r="BC14" s="585"/>
      <c r="BD14" s="585"/>
      <c r="BE14" s="585"/>
      <c r="BF14" s="585"/>
      <c r="BG14" s="585"/>
      <c r="BH14" s="585"/>
      <c r="BI14" s="585"/>
      <c r="BJ14" s="585"/>
      <c r="BK14" s="585"/>
      <c r="BL14" s="585" t="s">
        <v>883</v>
      </c>
      <c r="BM14" s="585"/>
      <c r="BN14" s="585"/>
      <c r="BO14" s="585"/>
      <c r="BP14" s="585"/>
      <c r="BQ14" s="585"/>
      <c r="BR14" s="585"/>
      <c r="BS14" s="585"/>
      <c r="BT14" s="585"/>
      <c r="BU14" s="585"/>
      <c r="BV14" s="585"/>
      <c r="BW14" s="585"/>
      <c r="BX14" s="585"/>
      <c r="BY14" s="585"/>
      <c r="BZ14" s="585"/>
      <c r="CA14" s="585"/>
      <c r="CB14" s="585"/>
      <c r="CC14" s="585"/>
      <c r="CD14" s="585"/>
      <c r="CE14" s="585"/>
      <c r="CF14" s="585"/>
      <c r="CG14" s="899"/>
      <c r="CH14" s="899"/>
      <c r="CI14" s="899"/>
      <c r="CJ14" s="899"/>
      <c r="CK14" s="899"/>
      <c r="CL14" s="899"/>
      <c r="CM14" s="899"/>
      <c r="CN14" s="899"/>
      <c r="CO14" s="899"/>
      <c r="CP14" s="899"/>
      <c r="CQ14" s="899"/>
      <c r="CR14" s="899"/>
      <c r="CS14" s="899"/>
      <c r="CT14" s="899"/>
      <c r="CU14" s="899"/>
      <c r="CV14" s="899"/>
      <c r="CW14" s="899"/>
      <c r="CX14" s="899"/>
      <c r="CY14" s="899"/>
      <c r="CZ14" s="899"/>
      <c r="DA14" s="899"/>
      <c r="DB14" s="899"/>
    </row>
    <row r="15" spans="1:112" ht="30" customHeight="1" x14ac:dyDescent="0.3">
      <c r="A15" s="567" t="s">
        <v>878</v>
      </c>
      <c r="B15" s="568"/>
      <c r="C15" s="568"/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9"/>
      <c r="X15" s="585">
        <v>2</v>
      </c>
      <c r="Y15" s="585"/>
      <c r="Z15" s="585"/>
      <c r="AA15" s="585"/>
      <c r="AB15" s="585"/>
      <c r="AC15" s="585"/>
      <c r="AD15" s="585"/>
      <c r="AE15" s="585"/>
      <c r="AF15" s="585"/>
      <c r="AG15" s="585"/>
      <c r="AH15" s="585"/>
      <c r="AI15" s="585"/>
      <c r="AJ15" s="585"/>
      <c r="AK15" s="585"/>
      <c r="AL15" s="585"/>
      <c r="AM15" s="585"/>
      <c r="AN15" s="585"/>
      <c r="AO15" s="585"/>
      <c r="AP15" s="585" t="s">
        <v>880</v>
      </c>
      <c r="AQ15" s="585"/>
      <c r="AR15" s="585"/>
      <c r="AS15" s="585"/>
      <c r="AT15" s="585"/>
      <c r="AU15" s="585"/>
      <c r="AV15" s="585"/>
      <c r="AW15" s="585"/>
      <c r="AX15" s="585"/>
      <c r="AY15" s="585"/>
      <c r="AZ15" s="585"/>
      <c r="BA15" s="585"/>
      <c r="BB15" s="585"/>
      <c r="BC15" s="585"/>
      <c r="BD15" s="585"/>
      <c r="BE15" s="585"/>
      <c r="BF15" s="585"/>
      <c r="BG15" s="585"/>
      <c r="BH15" s="585"/>
      <c r="BI15" s="585"/>
      <c r="BJ15" s="585"/>
      <c r="BK15" s="585"/>
      <c r="BL15" s="585" t="s">
        <v>887</v>
      </c>
      <c r="BM15" s="585"/>
      <c r="BN15" s="585"/>
      <c r="BO15" s="585"/>
      <c r="BP15" s="585"/>
      <c r="BQ15" s="585"/>
      <c r="BR15" s="585"/>
      <c r="BS15" s="585"/>
      <c r="BT15" s="585"/>
      <c r="BU15" s="585"/>
      <c r="BV15" s="585"/>
      <c r="BW15" s="585"/>
      <c r="BX15" s="585"/>
      <c r="BY15" s="585"/>
      <c r="BZ15" s="585"/>
      <c r="CA15" s="585"/>
      <c r="CB15" s="585"/>
      <c r="CC15" s="585"/>
      <c r="CD15" s="585"/>
      <c r="CE15" s="585"/>
      <c r="CF15" s="585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899"/>
      <c r="CU15" s="899"/>
      <c r="CV15" s="899"/>
      <c r="CW15" s="899"/>
      <c r="CX15" s="899"/>
      <c r="CY15" s="899"/>
      <c r="CZ15" s="899"/>
      <c r="DA15" s="899"/>
      <c r="DB15" s="899"/>
    </row>
    <row r="16" spans="1:112" ht="30" customHeight="1" x14ac:dyDescent="0.3">
      <c r="A16" s="567" t="s">
        <v>877</v>
      </c>
      <c r="B16" s="568"/>
      <c r="C16" s="568"/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9"/>
      <c r="X16" s="585">
        <v>2</v>
      </c>
      <c r="Y16" s="585"/>
      <c r="Z16" s="585"/>
      <c r="AA16" s="585"/>
      <c r="AB16" s="585"/>
      <c r="AC16" s="585"/>
      <c r="AD16" s="585"/>
      <c r="AE16" s="585"/>
      <c r="AF16" s="585"/>
      <c r="AG16" s="585"/>
      <c r="AH16" s="585"/>
      <c r="AI16" s="585"/>
      <c r="AJ16" s="585"/>
      <c r="AK16" s="585"/>
      <c r="AL16" s="585"/>
      <c r="AM16" s="585"/>
      <c r="AN16" s="585"/>
      <c r="AO16" s="585"/>
      <c r="AP16" s="585" t="s">
        <v>881</v>
      </c>
      <c r="AQ16" s="585"/>
      <c r="AR16" s="585"/>
      <c r="AS16" s="585"/>
      <c r="AT16" s="585"/>
      <c r="AU16" s="585"/>
      <c r="AV16" s="585"/>
      <c r="AW16" s="585"/>
      <c r="AX16" s="585"/>
      <c r="AY16" s="585"/>
      <c r="AZ16" s="585"/>
      <c r="BA16" s="585"/>
      <c r="BB16" s="585"/>
      <c r="BC16" s="585"/>
      <c r="BD16" s="585"/>
      <c r="BE16" s="585"/>
      <c r="BF16" s="585"/>
      <c r="BG16" s="585"/>
      <c r="BH16" s="585"/>
      <c r="BI16" s="585"/>
      <c r="BJ16" s="585"/>
      <c r="BK16" s="585"/>
      <c r="BL16" s="585" t="s">
        <v>882</v>
      </c>
      <c r="BM16" s="585"/>
      <c r="BN16" s="585"/>
      <c r="BO16" s="585"/>
      <c r="BP16" s="585"/>
      <c r="BQ16" s="585"/>
      <c r="BR16" s="585"/>
      <c r="BS16" s="585"/>
      <c r="BT16" s="585"/>
      <c r="BU16" s="585"/>
      <c r="BV16" s="585"/>
      <c r="BW16" s="585"/>
      <c r="BX16" s="585"/>
      <c r="BY16" s="585"/>
      <c r="BZ16" s="585"/>
      <c r="CA16" s="585"/>
      <c r="CB16" s="585"/>
      <c r="CC16" s="585"/>
      <c r="CD16" s="585"/>
      <c r="CE16" s="585"/>
      <c r="CF16" s="585"/>
      <c r="CG16" s="899"/>
      <c r="CH16" s="899"/>
      <c r="CI16" s="899"/>
      <c r="CJ16" s="899"/>
      <c r="CK16" s="899"/>
      <c r="CL16" s="899"/>
      <c r="CM16" s="899"/>
      <c r="CN16" s="899"/>
      <c r="CO16" s="899"/>
      <c r="CP16" s="899"/>
      <c r="CQ16" s="899"/>
      <c r="CR16" s="899"/>
      <c r="CS16" s="899"/>
      <c r="CT16" s="899"/>
      <c r="CU16" s="899"/>
      <c r="CV16" s="899"/>
      <c r="CW16" s="899"/>
      <c r="CX16" s="899"/>
      <c r="CY16" s="899"/>
      <c r="CZ16" s="899"/>
      <c r="DA16" s="899"/>
      <c r="DB16" s="899"/>
    </row>
    <row r="17" spans="1:112" ht="15" customHeight="1" x14ac:dyDescent="0.3">
      <c r="A17" s="908" t="s">
        <v>189</v>
      </c>
      <c r="B17" s="909"/>
      <c r="C17" s="909"/>
      <c r="D17" s="909"/>
      <c r="E17" s="909"/>
      <c r="F17" s="909"/>
      <c r="G17" s="909"/>
      <c r="H17" s="909"/>
      <c r="I17" s="909"/>
      <c r="J17" s="909"/>
      <c r="K17" s="909"/>
      <c r="L17" s="909"/>
      <c r="M17" s="909"/>
      <c r="N17" s="909"/>
      <c r="O17" s="909"/>
      <c r="P17" s="909"/>
      <c r="Q17" s="909"/>
      <c r="R17" s="909"/>
      <c r="S17" s="909"/>
      <c r="T17" s="909"/>
      <c r="U17" s="909"/>
      <c r="V17" s="909"/>
      <c r="W17" s="910"/>
      <c r="X17" s="899">
        <f>SUM(X14:AO16)</f>
        <v>6</v>
      </c>
      <c r="Y17" s="899"/>
      <c r="Z17" s="899"/>
      <c r="AA17" s="899"/>
      <c r="AB17" s="899"/>
      <c r="AC17" s="899"/>
      <c r="AD17" s="899"/>
      <c r="AE17" s="899"/>
      <c r="AF17" s="899"/>
      <c r="AG17" s="899"/>
      <c r="AH17" s="899"/>
      <c r="AI17" s="899"/>
      <c r="AJ17" s="899"/>
      <c r="AK17" s="899"/>
      <c r="AL17" s="899"/>
      <c r="AM17" s="899"/>
      <c r="AN17" s="899"/>
      <c r="AO17" s="899"/>
      <c r="AP17" s="911"/>
      <c r="AQ17" s="911"/>
      <c r="AR17" s="911"/>
      <c r="AS17" s="911"/>
      <c r="AT17" s="911"/>
      <c r="AU17" s="911"/>
      <c r="AV17" s="911"/>
      <c r="AW17" s="911"/>
      <c r="AX17" s="911"/>
      <c r="AY17" s="911"/>
      <c r="AZ17" s="911"/>
      <c r="BA17" s="911"/>
      <c r="BB17" s="911"/>
      <c r="BC17" s="911"/>
      <c r="BD17" s="911"/>
      <c r="BE17" s="911"/>
      <c r="BF17" s="911"/>
      <c r="BG17" s="911"/>
      <c r="BH17" s="911"/>
      <c r="BI17" s="911"/>
      <c r="BJ17" s="911"/>
      <c r="BK17" s="911"/>
      <c r="BL17" s="911"/>
      <c r="BM17" s="911"/>
      <c r="BN17" s="911"/>
      <c r="BO17" s="911"/>
      <c r="BP17" s="911"/>
      <c r="BQ17" s="911"/>
      <c r="BR17" s="911"/>
      <c r="BS17" s="911"/>
      <c r="BT17" s="911"/>
      <c r="BU17" s="911"/>
      <c r="BV17" s="911"/>
      <c r="BW17" s="911"/>
      <c r="BX17" s="911"/>
      <c r="BY17" s="911"/>
      <c r="BZ17" s="911"/>
      <c r="CA17" s="911"/>
      <c r="CB17" s="911"/>
      <c r="CC17" s="911"/>
      <c r="CD17" s="911"/>
      <c r="CE17" s="911"/>
      <c r="CF17" s="911"/>
      <c r="CG17" s="911"/>
      <c r="CH17" s="911"/>
      <c r="CI17" s="911"/>
      <c r="CJ17" s="911"/>
      <c r="CK17" s="911"/>
      <c r="CL17" s="911"/>
      <c r="CM17" s="911"/>
      <c r="CN17" s="911"/>
      <c r="CO17" s="911"/>
      <c r="CP17" s="911"/>
      <c r="CQ17" s="911"/>
      <c r="CR17" s="911"/>
      <c r="CS17" s="911"/>
      <c r="CT17" s="911"/>
      <c r="CU17" s="911"/>
      <c r="CV17" s="911"/>
      <c r="CW17" s="911"/>
      <c r="CX17" s="911"/>
      <c r="CY17" s="911"/>
      <c r="CZ17" s="911"/>
      <c r="DA17" s="911"/>
      <c r="DB17" s="911"/>
    </row>
    <row r="18" spans="1:112" ht="15" customHeight="1" x14ac:dyDescent="0.3">
      <c r="A18" s="50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447</v>
      </c>
      <c r="DD19" s="56"/>
      <c r="DE19" s="57"/>
      <c r="DF19" s="57"/>
    </row>
    <row r="20" spans="1:112" s="24" customFormat="1" ht="15" customHeight="1" x14ac:dyDescent="0.3">
      <c r="A20" s="19" t="s">
        <v>446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191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192</v>
      </c>
      <c r="B22" s="50"/>
      <c r="C22" s="50"/>
      <c r="D22" s="50"/>
      <c r="E22" s="50"/>
      <c r="F22" s="50"/>
      <c r="G22" s="50"/>
      <c r="H22" s="50"/>
      <c r="I22" s="50"/>
      <c r="J22" s="906">
        <v>10</v>
      </c>
      <c r="K22" s="906"/>
      <c r="L22" s="906"/>
      <c r="M22" s="906"/>
      <c r="N22" s="906"/>
      <c r="O22" s="906"/>
      <c r="P22" s="906"/>
      <c r="Q22" s="906"/>
      <c r="R22" s="906"/>
      <c r="S22" s="906"/>
      <c r="T22" s="906"/>
      <c r="U22" s="907" t="s">
        <v>193</v>
      </c>
      <c r="V22" s="907"/>
      <c r="W22" s="907"/>
      <c r="X22" s="907"/>
      <c r="Y22" s="907"/>
      <c r="Z22" s="907"/>
      <c r="AA22" s="907"/>
      <c r="AB22" s="907"/>
      <c r="AC22" s="907"/>
      <c r="AD22" s="907"/>
      <c r="AE22" s="907"/>
      <c r="AF22" s="907"/>
      <c r="AG22" s="907"/>
      <c r="AH22" s="907"/>
      <c r="AI22" s="907"/>
      <c r="AJ22" s="907"/>
      <c r="AK22" s="907"/>
      <c r="AL22" s="907"/>
      <c r="AM22" s="907"/>
      <c r="AN22" s="907"/>
      <c r="AO22" s="907"/>
      <c r="AP22" s="907"/>
      <c r="AQ22" s="907"/>
      <c r="AR22" s="907"/>
      <c r="AS22" s="907"/>
      <c r="AT22" s="907"/>
      <c r="AU22" s="907"/>
      <c r="AV22" s="907"/>
      <c r="AW22" s="907"/>
      <c r="AX22" s="907"/>
      <c r="AY22" s="907"/>
      <c r="AZ22" s="907"/>
      <c r="BA22" s="907"/>
      <c r="BB22" s="906" t="s">
        <v>745</v>
      </c>
      <c r="BC22" s="906"/>
      <c r="BD22" s="906"/>
      <c r="BE22" s="906"/>
      <c r="BF22" s="906"/>
      <c r="BG22" s="906"/>
      <c r="BH22" s="906"/>
      <c r="BI22" s="906"/>
      <c r="BJ22" s="906"/>
      <c r="BK22" s="906"/>
      <c r="BL22" s="906"/>
      <c r="BM22" s="907" t="s">
        <v>194</v>
      </c>
      <c r="BN22" s="907"/>
      <c r="BO22" s="907"/>
      <c r="BP22" s="907"/>
      <c r="BQ22" s="907"/>
      <c r="BR22" s="907"/>
      <c r="BS22" s="907"/>
      <c r="BT22" s="907"/>
      <c r="BU22" s="907"/>
      <c r="BV22" s="907"/>
      <c r="BW22" s="907"/>
      <c r="BX22" s="907"/>
      <c r="BY22" s="906" t="s">
        <v>884</v>
      </c>
      <c r="BZ22" s="906"/>
      <c r="CA22" s="906"/>
      <c r="CB22" s="906"/>
      <c r="CC22" s="906"/>
      <c r="CD22" s="906"/>
      <c r="CE22" s="906"/>
      <c r="CF22" s="906"/>
      <c r="CG22" s="906"/>
      <c r="CH22" s="906"/>
      <c r="CI22" s="906"/>
      <c r="CJ22" s="906"/>
      <c r="CK22" s="906"/>
      <c r="CL22" s="906"/>
      <c r="CM22" s="906"/>
      <c r="CN22" s="906"/>
      <c r="CO22" s="906"/>
      <c r="CP22" s="906"/>
      <c r="CQ22" s="906"/>
      <c r="CR22" s="906"/>
      <c r="CS22" s="906"/>
      <c r="CT22" s="906"/>
      <c r="CU22" s="50"/>
      <c r="CV22" s="50" t="s">
        <v>195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678" t="s">
        <v>714</v>
      </c>
      <c r="B23" s="678"/>
      <c r="C23" s="678"/>
      <c r="D23" s="678"/>
      <c r="E23" s="678"/>
      <c r="F23" s="678"/>
      <c r="G23" s="678"/>
      <c r="H23" s="678"/>
      <c r="I23" s="678"/>
      <c r="J23" s="678"/>
      <c r="K23" s="678"/>
      <c r="L23" s="678"/>
      <c r="M23" s="678"/>
      <c r="N23" s="678"/>
      <c r="O23" s="678"/>
      <c r="P23" s="678"/>
      <c r="Q23" s="678"/>
      <c r="R23" s="678"/>
      <c r="S23" s="678"/>
      <c r="T23" s="678"/>
      <c r="U23" s="678"/>
      <c r="V23" s="678"/>
      <c r="W23" s="678"/>
      <c r="X23" s="598">
        <v>657</v>
      </c>
      <c r="Y23" s="598"/>
      <c r="Z23" s="598"/>
      <c r="AA23" s="598"/>
      <c r="AB23" s="598"/>
      <c r="AC23" s="598"/>
      <c r="AD23" s="598"/>
      <c r="AE23" s="598"/>
      <c r="AF23" s="598"/>
      <c r="AG23" s="598"/>
      <c r="AH23" s="678" t="s">
        <v>198</v>
      </c>
      <c r="AI23" s="678"/>
      <c r="AJ23" s="678"/>
      <c r="AK23" s="678"/>
      <c r="AL23" s="678"/>
      <c r="AM23" s="678"/>
      <c r="AN23" s="678"/>
      <c r="AO23" s="678"/>
      <c r="AP23" s="678"/>
      <c r="AQ23" s="678"/>
      <c r="AR23" s="678"/>
      <c r="AS23" s="678"/>
      <c r="AT23" s="678"/>
      <c r="AU23" s="678"/>
      <c r="AV23" s="678"/>
      <c r="AW23" s="678"/>
      <c r="AX23" s="678"/>
      <c r="AY23" s="678"/>
      <c r="AZ23" s="678"/>
      <c r="BA23" s="678"/>
      <c r="BB23" s="678"/>
      <c r="BC23" s="678"/>
      <c r="BD23" s="678"/>
      <c r="BE23" s="678"/>
      <c r="BF23" s="678"/>
      <c r="BG23" s="678"/>
      <c r="BH23" s="678"/>
      <c r="BI23" s="678"/>
      <c r="BJ23" s="678"/>
      <c r="BK23" s="678"/>
      <c r="BL23" s="678"/>
      <c r="BM23" s="678"/>
      <c r="BN23" s="900"/>
      <c r="BO23" s="900"/>
      <c r="BP23" s="900"/>
      <c r="BQ23" s="900"/>
      <c r="BR23" s="900"/>
      <c r="BS23" s="900"/>
      <c r="BT23" s="900"/>
      <c r="BU23" s="900"/>
      <c r="BV23" s="900"/>
      <c r="BW23" s="900"/>
      <c r="BX23" s="900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613"/>
      <c r="CL23" s="613"/>
      <c r="CM23" s="613"/>
      <c r="CN23" s="613"/>
      <c r="CO23" s="613"/>
      <c r="CP23" s="613"/>
      <c r="CQ23" s="613"/>
      <c r="CR23" s="613"/>
      <c r="CS23" s="613"/>
      <c r="CT23" s="613"/>
      <c r="CU23" s="613"/>
      <c r="CV23" s="50"/>
      <c r="DD23" s="56"/>
      <c r="DE23" s="57"/>
      <c r="DF23" s="57"/>
    </row>
    <row r="24" spans="1:112" ht="10.5" customHeight="1" x14ac:dyDescent="0.3">
      <c r="A24" s="678"/>
      <c r="B24" s="678"/>
      <c r="C24" s="678"/>
      <c r="D24" s="678"/>
      <c r="E24" s="678"/>
      <c r="F24" s="678"/>
      <c r="G24" s="678"/>
      <c r="H24" s="678"/>
      <c r="I24" s="678"/>
      <c r="J24" s="678"/>
      <c r="K24" s="678"/>
      <c r="L24" s="678"/>
      <c r="M24" s="678"/>
      <c r="N24" s="678"/>
      <c r="O24" s="678"/>
      <c r="P24" s="678"/>
      <c r="Q24" s="678"/>
      <c r="R24" s="678"/>
      <c r="S24" s="678"/>
      <c r="T24" s="678"/>
      <c r="U24" s="678"/>
      <c r="V24" s="678"/>
      <c r="W24" s="678"/>
      <c r="X24" s="613"/>
      <c r="Y24" s="613"/>
      <c r="Z24" s="613"/>
      <c r="AA24" s="613"/>
      <c r="AB24" s="613"/>
      <c r="AC24" s="613"/>
      <c r="AD24" s="613"/>
      <c r="AE24" s="613"/>
      <c r="AF24" s="613"/>
      <c r="AG24" s="613"/>
      <c r="AH24" s="678"/>
      <c r="AI24" s="678"/>
      <c r="AJ24" s="678"/>
      <c r="AK24" s="678"/>
      <c r="DD24" s="56"/>
      <c r="DE24" s="57"/>
      <c r="DF24" s="57"/>
    </row>
    <row r="25" spans="1:112" ht="15" customHeight="1" x14ac:dyDescent="0.3">
      <c r="A25" s="50" t="s">
        <v>196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06" t="s">
        <v>65</v>
      </c>
      <c r="AE25" s="906"/>
      <c r="AF25" s="906"/>
      <c r="AG25" s="906"/>
      <c r="AH25" s="906"/>
      <c r="AI25" s="906"/>
      <c r="AJ25" s="906"/>
      <c r="AK25" s="906"/>
      <c r="AL25" s="906"/>
      <c r="AM25" s="906"/>
      <c r="AN25" s="906"/>
      <c r="AO25" s="906"/>
      <c r="AP25" s="906"/>
      <c r="AQ25" s="906"/>
      <c r="AR25" s="906"/>
      <c r="AS25" s="906"/>
      <c r="AT25" s="906"/>
      <c r="AU25" s="906"/>
      <c r="AV25" s="906"/>
      <c r="AW25" s="906"/>
      <c r="AX25" s="906"/>
      <c r="AY25" s="906"/>
      <c r="AZ25" s="906"/>
      <c r="BA25" s="906"/>
      <c r="BB25" s="906"/>
      <c r="BC25" s="50"/>
      <c r="BD25" s="50" t="s">
        <v>197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06" t="s">
        <v>65</v>
      </c>
      <c r="BX25" s="906"/>
      <c r="BY25" s="906"/>
      <c r="BZ25" s="906"/>
      <c r="CA25" s="906"/>
      <c r="CB25" s="906"/>
      <c r="CC25" s="906"/>
      <c r="CD25" s="906"/>
      <c r="CE25" s="906"/>
      <c r="CF25" s="906"/>
      <c r="CG25" s="906"/>
      <c r="CH25" s="906"/>
      <c r="CI25" s="906"/>
      <c r="CJ25" s="906"/>
      <c r="CK25" s="906"/>
      <c r="CL25" s="906"/>
      <c r="CM25" s="50"/>
      <c r="CN25" s="50" t="s">
        <v>198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199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200</v>
      </c>
      <c r="DD27" s="56"/>
      <c r="DE27" s="57"/>
      <c r="DF27" s="57"/>
      <c r="DH27" s="141"/>
    </row>
    <row r="28" spans="1:112" ht="15" customHeight="1" x14ac:dyDescent="0.3">
      <c r="A28" s="19" t="s">
        <v>201</v>
      </c>
    </row>
    <row r="29" spans="1:112" ht="15" customHeight="1" x14ac:dyDescent="0.25">
      <c r="A29" s="19" t="s">
        <v>202</v>
      </c>
      <c r="DH29" s="141"/>
    </row>
    <row r="30" spans="1:112" ht="15" customHeight="1" x14ac:dyDescent="0.3">
      <c r="A30" s="919" t="s">
        <v>209</v>
      </c>
      <c r="B30" s="919"/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V30" s="919"/>
      <c r="AW30" s="919"/>
      <c r="AX30" s="919"/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12" t="s">
        <v>703</v>
      </c>
      <c r="B31" s="913"/>
      <c r="C31" s="913"/>
      <c r="D31" s="913"/>
      <c r="E31" s="913"/>
      <c r="F31" s="913"/>
      <c r="G31" s="913"/>
      <c r="H31" s="913"/>
      <c r="I31" s="913"/>
      <c r="J31" s="913"/>
      <c r="K31" s="913"/>
      <c r="L31" s="913"/>
      <c r="M31" s="913"/>
      <c r="N31" s="913"/>
      <c r="O31" s="913"/>
      <c r="P31" s="913"/>
      <c r="Q31" s="913"/>
      <c r="R31" s="913"/>
      <c r="S31" s="913"/>
      <c r="T31" s="913"/>
      <c r="U31" s="913"/>
      <c r="V31" s="914"/>
      <c r="W31" s="912" t="s">
        <v>203</v>
      </c>
      <c r="X31" s="913"/>
      <c r="Y31" s="913"/>
      <c r="Z31" s="913"/>
      <c r="AA31" s="913"/>
      <c r="AB31" s="913"/>
      <c r="AC31" s="913"/>
      <c r="AD31" s="913"/>
      <c r="AE31" s="913"/>
      <c r="AF31" s="913"/>
      <c r="AG31" s="913"/>
      <c r="AH31" s="913"/>
      <c r="AI31" s="913"/>
      <c r="AJ31" s="913"/>
      <c r="AK31" s="913"/>
      <c r="AL31" s="913"/>
      <c r="AM31" s="913"/>
      <c r="AN31" s="913"/>
      <c r="AO31" s="913"/>
      <c r="AP31" s="913"/>
      <c r="AQ31" s="913"/>
      <c r="AR31" s="913"/>
      <c r="AS31" s="914"/>
      <c r="AT31" s="912" t="s">
        <v>204</v>
      </c>
      <c r="AU31" s="913"/>
      <c r="AV31" s="913"/>
      <c r="AW31" s="913"/>
      <c r="AX31" s="913"/>
      <c r="AY31" s="913"/>
      <c r="AZ31" s="913"/>
      <c r="BA31" s="913"/>
      <c r="BB31" s="913"/>
      <c r="BC31" s="913"/>
      <c r="BD31" s="913"/>
      <c r="BE31" s="913"/>
      <c r="BF31" s="913"/>
      <c r="BG31" s="913"/>
      <c r="BH31" s="913"/>
      <c r="BI31" s="913"/>
      <c r="BJ31" s="913"/>
      <c r="BK31" s="913"/>
      <c r="BL31" s="913"/>
      <c r="BM31" s="913"/>
      <c r="BN31" s="913"/>
      <c r="BO31" s="913"/>
      <c r="BP31" s="913"/>
      <c r="BQ31" s="913"/>
      <c r="BR31" s="914"/>
      <c r="BS31" s="920" t="s">
        <v>205</v>
      </c>
      <c r="BT31" s="920"/>
      <c r="BU31" s="920"/>
      <c r="BV31" s="920"/>
      <c r="BW31" s="920"/>
      <c r="BX31" s="920"/>
      <c r="BY31" s="920"/>
      <c r="BZ31" s="920"/>
      <c r="CA31" s="920"/>
      <c r="CB31" s="920"/>
      <c r="CC31" s="920"/>
      <c r="CD31" s="920"/>
      <c r="CE31" s="920"/>
      <c r="CF31" s="920"/>
      <c r="CG31" s="920"/>
      <c r="CH31" s="920"/>
      <c r="CI31" s="920"/>
      <c r="CJ31" s="920"/>
      <c r="CK31" s="920"/>
      <c r="CL31" s="920"/>
      <c r="CM31" s="920"/>
      <c r="CN31" s="920"/>
      <c r="CO31" s="920"/>
      <c r="CP31" s="920"/>
      <c r="CQ31" s="920"/>
      <c r="CR31" s="920"/>
      <c r="CS31" s="920"/>
      <c r="CT31" s="920"/>
      <c r="CU31" s="920"/>
      <c r="CV31" s="920"/>
      <c r="CW31" s="920"/>
      <c r="CX31" s="920"/>
      <c r="CY31" s="920"/>
      <c r="CZ31" s="920"/>
      <c r="DA31" s="920"/>
      <c r="DB31" s="920"/>
    </row>
    <row r="32" spans="1:112" ht="39.75" customHeight="1" x14ac:dyDescent="0.25">
      <c r="A32" s="915"/>
      <c r="B32" s="916"/>
      <c r="C32" s="916"/>
      <c r="D32" s="916"/>
      <c r="E32" s="916"/>
      <c r="F32" s="916"/>
      <c r="G32" s="916"/>
      <c r="H32" s="916"/>
      <c r="I32" s="916"/>
      <c r="J32" s="916"/>
      <c r="K32" s="916"/>
      <c r="L32" s="916"/>
      <c r="M32" s="916"/>
      <c r="N32" s="916"/>
      <c r="O32" s="916"/>
      <c r="P32" s="916"/>
      <c r="Q32" s="916"/>
      <c r="R32" s="916"/>
      <c r="S32" s="916"/>
      <c r="T32" s="916"/>
      <c r="U32" s="916"/>
      <c r="V32" s="917"/>
      <c r="W32" s="915"/>
      <c r="X32" s="916"/>
      <c r="Y32" s="916"/>
      <c r="Z32" s="916"/>
      <c r="AA32" s="916"/>
      <c r="AB32" s="916"/>
      <c r="AC32" s="916"/>
      <c r="AD32" s="916"/>
      <c r="AE32" s="916"/>
      <c r="AF32" s="916"/>
      <c r="AG32" s="916"/>
      <c r="AH32" s="916"/>
      <c r="AI32" s="916"/>
      <c r="AJ32" s="916"/>
      <c r="AK32" s="916"/>
      <c r="AL32" s="916"/>
      <c r="AM32" s="916"/>
      <c r="AN32" s="916"/>
      <c r="AO32" s="916"/>
      <c r="AP32" s="916"/>
      <c r="AQ32" s="916"/>
      <c r="AR32" s="916"/>
      <c r="AS32" s="917"/>
      <c r="AT32" s="915"/>
      <c r="AU32" s="916"/>
      <c r="AV32" s="916"/>
      <c r="AW32" s="916"/>
      <c r="AX32" s="916"/>
      <c r="AY32" s="916"/>
      <c r="AZ32" s="916"/>
      <c r="BA32" s="916"/>
      <c r="BB32" s="916"/>
      <c r="BC32" s="916"/>
      <c r="BD32" s="916"/>
      <c r="BE32" s="916"/>
      <c r="BF32" s="916"/>
      <c r="BG32" s="916"/>
      <c r="BH32" s="916"/>
      <c r="BI32" s="916"/>
      <c r="BJ32" s="916"/>
      <c r="BK32" s="916"/>
      <c r="BL32" s="916"/>
      <c r="BM32" s="916"/>
      <c r="BN32" s="916"/>
      <c r="BO32" s="916"/>
      <c r="BP32" s="916"/>
      <c r="BQ32" s="916"/>
      <c r="BR32" s="917"/>
      <c r="BS32" s="904" t="s">
        <v>206</v>
      </c>
      <c r="BT32" s="904"/>
      <c r="BU32" s="904"/>
      <c r="BV32" s="904"/>
      <c r="BW32" s="904"/>
      <c r="BX32" s="904"/>
      <c r="BY32" s="904"/>
      <c r="BZ32" s="904"/>
      <c r="CA32" s="904"/>
      <c r="CB32" s="904"/>
      <c r="CC32" s="904"/>
      <c r="CD32" s="904"/>
      <c r="CE32" s="904"/>
      <c r="CF32" s="904"/>
      <c r="CG32" s="904"/>
      <c r="CH32" s="904"/>
      <c r="CI32" s="904"/>
      <c r="CJ32" s="904"/>
      <c r="CK32" s="904"/>
      <c r="CL32" s="904" t="s">
        <v>207</v>
      </c>
      <c r="CM32" s="904"/>
      <c r="CN32" s="904"/>
      <c r="CO32" s="904"/>
      <c r="CP32" s="904"/>
      <c r="CQ32" s="904"/>
      <c r="CR32" s="904"/>
      <c r="CS32" s="904"/>
      <c r="CT32" s="904"/>
      <c r="CU32" s="904"/>
      <c r="CV32" s="904"/>
      <c r="CW32" s="904"/>
      <c r="CX32" s="904"/>
      <c r="CY32" s="904"/>
      <c r="CZ32" s="904"/>
      <c r="DA32" s="904"/>
      <c r="DB32" s="904"/>
      <c r="DH32" s="149"/>
    </row>
    <row r="33" spans="1:112" ht="15" customHeight="1" x14ac:dyDescent="0.25">
      <c r="A33" s="905"/>
      <c r="B33" s="905"/>
      <c r="C33" s="905"/>
      <c r="D33" s="905"/>
      <c r="E33" s="905"/>
      <c r="F33" s="905"/>
      <c r="G33" s="905"/>
      <c r="H33" s="905"/>
      <c r="I33" s="905"/>
      <c r="J33" s="905"/>
      <c r="K33" s="905"/>
      <c r="L33" s="905"/>
      <c r="M33" s="905"/>
      <c r="N33" s="905"/>
      <c r="O33" s="905"/>
      <c r="P33" s="905"/>
      <c r="Q33" s="905"/>
      <c r="R33" s="905"/>
      <c r="S33" s="905"/>
      <c r="T33" s="905"/>
      <c r="U33" s="905"/>
      <c r="V33" s="905"/>
      <c r="W33" s="905"/>
      <c r="X33" s="905"/>
      <c r="Y33" s="905"/>
      <c r="Z33" s="905"/>
      <c r="AA33" s="905"/>
      <c r="AB33" s="905"/>
      <c r="AC33" s="905"/>
      <c r="AD33" s="905"/>
      <c r="AE33" s="905"/>
      <c r="AF33" s="905"/>
      <c r="AG33" s="905"/>
      <c r="AH33" s="905"/>
      <c r="AI33" s="905"/>
      <c r="AJ33" s="905"/>
      <c r="AK33" s="905"/>
      <c r="AL33" s="905"/>
      <c r="AM33" s="905"/>
      <c r="AN33" s="905"/>
      <c r="AO33" s="905"/>
      <c r="AP33" s="905"/>
      <c r="AQ33" s="905"/>
      <c r="AR33" s="905"/>
      <c r="AS33" s="905"/>
      <c r="AT33" s="905"/>
      <c r="AU33" s="905"/>
      <c r="AV33" s="905"/>
      <c r="AW33" s="905"/>
      <c r="AX33" s="905"/>
      <c r="AY33" s="905"/>
      <c r="AZ33" s="905"/>
      <c r="BA33" s="905"/>
      <c r="BB33" s="905"/>
      <c r="BC33" s="905"/>
      <c r="BD33" s="905"/>
      <c r="BE33" s="905"/>
      <c r="BF33" s="905"/>
      <c r="BG33" s="905"/>
      <c r="BH33" s="905"/>
      <c r="BI33" s="905"/>
      <c r="BJ33" s="905"/>
      <c r="BK33" s="905"/>
      <c r="BL33" s="905"/>
      <c r="BM33" s="905"/>
      <c r="BN33" s="905"/>
      <c r="BO33" s="905"/>
      <c r="BP33" s="905"/>
      <c r="BQ33" s="905"/>
      <c r="BR33" s="905"/>
      <c r="BS33" s="905"/>
      <c r="BT33" s="905"/>
      <c r="BU33" s="905"/>
      <c r="BV33" s="905"/>
      <c r="BW33" s="905"/>
      <c r="BX33" s="905"/>
      <c r="BY33" s="905"/>
      <c r="BZ33" s="905"/>
      <c r="CA33" s="905"/>
      <c r="CB33" s="905"/>
      <c r="CC33" s="905"/>
      <c r="CD33" s="905"/>
      <c r="CE33" s="905"/>
      <c r="CF33" s="905"/>
      <c r="CG33" s="905"/>
      <c r="CH33" s="905"/>
      <c r="CI33" s="905"/>
      <c r="CJ33" s="905"/>
      <c r="CK33" s="905"/>
      <c r="CL33" s="905"/>
      <c r="CM33" s="905"/>
      <c r="CN33" s="905"/>
      <c r="CO33" s="905"/>
      <c r="CP33" s="905"/>
      <c r="CQ33" s="905"/>
      <c r="CR33" s="905"/>
      <c r="CS33" s="905"/>
      <c r="CT33" s="905"/>
      <c r="CU33" s="905"/>
      <c r="CV33" s="905"/>
      <c r="CW33" s="905"/>
      <c r="CX33" s="905"/>
      <c r="CY33" s="905"/>
      <c r="CZ33" s="905"/>
      <c r="DA33" s="905"/>
      <c r="DB33" s="905"/>
      <c r="DH33" s="141"/>
    </row>
    <row r="34" spans="1:112" ht="15" customHeight="1" x14ac:dyDescent="0.25">
      <c r="A34" s="19" t="s">
        <v>448</v>
      </c>
      <c r="DH34" s="141"/>
    </row>
    <row r="35" spans="1:112" ht="15" customHeight="1" x14ac:dyDescent="0.3">
      <c r="A35" s="51" t="s">
        <v>449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208</v>
      </c>
    </row>
    <row r="37" spans="1:112" ht="15" customHeight="1" x14ac:dyDescent="0.25">
      <c r="A37" s="47" t="s">
        <v>450</v>
      </c>
      <c r="DH37" s="141"/>
    </row>
    <row r="38" spans="1:112" ht="15" customHeight="1" x14ac:dyDescent="0.25">
      <c r="A38" s="19" t="s">
        <v>210</v>
      </c>
      <c r="DH38" s="141"/>
    </row>
    <row r="39" spans="1:112" ht="15" customHeight="1" x14ac:dyDescent="0.3">
      <c r="A39" s="676" t="s">
        <v>211</v>
      </c>
      <c r="B39" s="676"/>
      <c r="C39" s="676"/>
      <c r="D39" s="676"/>
      <c r="E39" s="676"/>
      <c r="F39" s="676"/>
      <c r="G39" s="676"/>
      <c r="H39" s="676"/>
      <c r="I39" s="676"/>
      <c r="J39" s="614" t="s">
        <v>746</v>
      </c>
      <c r="K39" s="614"/>
      <c r="L39" s="614"/>
      <c r="M39" s="614"/>
      <c r="N39" s="614"/>
      <c r="O39" s="614"/>
      <c r="P39" s="614"/>
      <c r="Q39" s="614"/>
      <c r="R39" s="614"/>
      <c r="S39" s="49"/>
      <c r="T39" s="676" t="s">
        <v>212</v>
      </c>
      <c r="U39" s="676"/>
      <c r="V39" s="676"/>
      <c r="W39" s="676"/>
      <c r="X39" s="676"/>
      <c r="Y39" s="676"/>
      <c r="Z39" s="676"/>
      <c r="AA39" s="676"/>
      <c r="AB39" s="676"/>
      <c r="AC39" s="676"/>
      <c r="AD39" s="676"/>
      <c r="AE39" s="676"/>
      <c r="AF39" s="676"/>
      <c r="AG39" s="676"/>
      <c r="AH39" s="676"/>
      <c r="AI39" s="676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347</v>
      </c>
      <c r="U40" s="598"/>
      <c r="V40" s="598"/>
      <c r="W40" s="598"/>
      <c r="X40" s="598"/>
      <c r="Y40" s="598"/>
      <c r="Z40" s="598"/>
      <c r="AA40" s="598"/>
      <c r="AB40" s="598"/>
      <c r="AC40" s="598"/>
      <c r="AD40" s="598"/>
      <c r="AE40" s="598"/>
      <c r="AF40" s="598"/>
      <c r="AG40" s="598"/>
      <c r="AH40" s="598"/>
      <c r="AI40" s="598"/>
      <c r="AJ40" s="598"/>
      <c r="AK40" s="598"/>
      <c r="AL40" s="598"/>
      <c r="AM40" s="598"/>
      <c r="AN40" s="598"/>
      <c r="AO40" s="598"/>
      <c r="AP40" s="598"/>
      <c r="AQ40" s="598"/>
      <c r="AR40" s="598"/>
      <c r="AS40" s="598"/>
      <c r="AT40" s="598"/>
      <c r="AU40" s="598"/>
      <c r="AV40" s="598"/>
      <c r="AW40" s="598"/>
      <c r="AX40" s="598"/>
      <c r="AY40" s="598"/>
      <c r="AZ40" s="598"/>
      <c r="BA40" s="598"/>
      <c r="BB40" s="598"/>
      <c r="BC40" s="598"/>
      <c r="BD40" s="598"/>
      <c r="BE40" s="598"/>
      <c r="BF40" s="598"/>
      <c r="BG40" s="598"/>
      <c r="BH40" s="598"/>
      <c r="BI40" s="598"/>
      <c r="BJ40" s="598"/>
      <c r="BK40" s="598"/>
      <c r="BL40" s="598"/>
      <c r="BM40" s="598"/>
      <c r="BN40" s="19" t="s">
        <v>213</v>
      </c>
      <c r="BZ40" s="902" t="s">
        <v>885</v>
      </c>
      <c r="CA40" s="918"/>
      <c r="CB40" s="918"/>
      <c r="CC40" s="918"/>
      <c r="CD40" s="918"/>
      <c r="CE40" s="918"/>
      <c r="CF40" s="918"/>
      <c r="CG40" s="918"/>
      <c r="CH40" s="918"/>
      <c r="CI40" s="918"/>
      <c r="CJ40" s="918"/>
      <c r="CK40" s="918"/>
      <c r="CL40" s="918"/>
      <c r="CM40" s="918"/>
      <c r="CN40" s="918"/>
      <c r="CO40" s="918"/>
      <c r="CP40" s="918"/>
      <c r="CQ40" s="918"/>
      <c r="CR40" s="918"/>
      <c r="CS40" s="918"/>
      <c r="CT40" s="918"/>
      <c r="CU40" s="918"/>
      <c r="CV40" s="918"/>
      <c r="CW40" s="918"/>
      <c r="CX40" s="918"/>
      <c r="CY40" s="918"/>
      <c r="CZ40" s="918"/>
      <c r="DA40" s="918"/>
      <c r="DB40" s="918"/>
      <c r="DH40" s="141"/>
    </row>
    <row r="41" spans="1:112" s="224" customFormat="1" ht="9.6" x14ac:dyDescent="0.2">
      <c r="BZ41" s="600" t="s">
        <v>214</v>
      </c>
      <c r="CA41" s="600"/>
      <c r="CB41" s="600"/>
      <c r="CC41" s="600"/>
      <c r="CD41" s="600"/>
      <c r="CE41" s="600"/>
      <c r="CF41" s="600"/>
      <c r="CG41" s="600"/>
      <c r="CH41" s="600"/>
      <c r="CI41" s="600"/>
      <c r="CJ41" s="600"/>
      <c r="CK41" s="600"/>
      <c r="CL41" s="600"/>
      <c r="CM41" s="600"/>
      <c r="CN41" s="600"/>
      <c r="CO41" s="600"/>
      <c r="CP41" s="600"/>
      <c r="CQ41" s="600"/>
      <c r="CR41" s="600"/>
      <c r="CS41" s="600"/>
      <c r="CT41" s="600"/>
      <c r="CU41" s="600"/>
      <c r="CV41" s="600"/>
      <c r="CW41" s="600"/>
      <c r="CX41" s="600"/>
      <c r="CY41" s="600"/>
      <c r="CZ41" s="600"/>
      <c r="DA41" s="600"/>
      <c r="DB41" s="600"/>
      <c r="DH41" s="227"/>
    </row>
    <row r="42" spans="1:112" ht="15" customHeight="1" x14ac:dyDescent="0.25">
      <c r="A42" s="19" t="s">
        <v>215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451</v>
      </c>
      <c r="DH43" s="141"/>
    </row>
    <row r="44" spans="1:112" ht="30" customHeight="1" x14ac:dyDescent="0.25">
      <c r="A44" s="19" t="s">
        <v>216</v>
      </c>
      <c r="Y44" s="902" t="s">
        <v>900</v>
      </c>
      <c r="Z44" s="902"/>
      <c r="AA44" s="902"/>
      <c r="AB44" s="902"/>
      <c r="AC44" s="902"/>
      <c r="AD44" s="902"/>
      <c r="AE44" s="902"/>
      <c r="AF44" s="902"/>
      <c r="AG44" s="902"/>
      <c r="AH44" s="902"/>
      <c r="AI44" s="902"/>
      <c r="AJ44" s="902"/>
      <c r="AK44" s="902"/>
      <c r="AL44" s="902"/>
      <c r="AM44" s="902"/>
      <c r="AN44" s="902"/>
      <c r="AO44" s="902"/>
      <c r="AP44" s="902"/>
      <c r="AQ44" s="902"/>
      <c r="AR44" s="902"/>
      <c r="AS44" s="902"/>
      <c r="AT44" s="902"/>
      <c r="AU44" s="902"/>
      <c r="AV44" s="902"/>
      <c r="AW44" s="902"/>
      <c r="AX44" s="902"/>
      <c r="AY44" s="902"/>
      <c r="AZ44" s="902"/>
      <c r="BA44" s="902"/>
      <c r="BB44" s="902"/>
      <c r="BC44" s="902"/>
      <c r="BD44" s="902"/>
      <c r="BE44" s="902"/>
      <c r="BF44" s="902"/>
      <c r="BG44" s="902"/>
      <c r="BH44" s="49"/>
      <c r="BI44" s="903" t="s">
        <v>213</v>
      </c>
      <c r="BJ44" s="903"/>
      <c r="BK44" s="903"/>
      <c r="BL44" s="903"/>
      <c r="BM44" s="903"/>
      <c r="BN44" s="903"/>
      <c r="BO44" s="903"/>
      <c r="BP44" s="903"/>
      <c r="BQ44" s="903"/>
      <c r="BR44" s="903"/>
      <c r="BS44" s="903"/>
      <c r="BT44" s="49"/>
      <c r="BU44" s="902" t="s">
        <v>886</v>
      </c>
      <c r="BV44" s="902"/>
      <c r="BW44" s="902"/>
      <c r="BX44" s="902"/>
      <c r="BY44" s="902"/>
      <c r="BZ44" s="902"/>
      <c r="CA44" s="902"/>
      <c r="CB44" s="902"/>
      <c r="CC44" s="902"/>
      <c r="CD44" s="902"/>
      <c r="CE44" s="902"/>
      <c r="CF44" s="902"/>
      <c r="CG44" s="902"/>
      <c r="CH44" s="902"/>
      <c r="CI44" s="902"/>
      <c r="CJ44" s="902"/>
      <c r="CK44" s="902"/>
      <c r="CL44" s="902"/>
      <c r="CM44" s="902"/>
      <c r="CN44" s="902"/>
      <c r="CO44" s="902"/>
      <c r="CP44" s="902"/>
      <c r="CQ44" s="902"/>
      <c r="CR44" s="902"/>
      <c r="CS44" s="902"/>
      <c r="CT44" s="902"/>
      <c r="CU44" s="902"/>
      <c r="CV44" s="902"/>
      <c r="CW44" s="902"/>
      <c r="CX44" s="902"/>
      <c r="CY44" s="902"/>
      <c r="CZ44" s="902"/>
      <c r="DA44" s="902"/>
      <c r="DB44" s="902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01" t="s">
        <v>217</v>
      </c>
      <c r="BV45" s="901"/>
      <c r="BW45" s="901"/>
      <c r="BX45" s="901"/>
      <c r="BY45" s="901"/>
      <c r="BZ45" s="901"/>
      <c r="CA45" s="901"/>
      <c r="CB45" s="901"/>
      <c r="CC45" s="901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1"/>
      <c r="CU45" s="901"/>
      <c r="CV45" s="901"/>
      <c r="CW45" s="901"/>
      <c r="CX45" s="901"/>
      <c r="CY45" s="901"/>
      <c r="CZ45" s="901"/>
      <c r="DA45" s="901"/>
      <c r="DB45" s="901"/>
      <c r="DH45" s="228"/>
    </row>
    <row r="46" spans="1:112" ht="15" customHeight="1" x14ac:dyDescent="0.25">
      <c r="A46" s="19" t="s">
        <v>218</v>
      </c>
      <c r="DH46" s="141"/>
    </row>
    <row r="47" spans="1:112" ht="45.75" customHeight="1" x14ac:dyDescent="0.25">
      <c r="A47" s="681" t="s">
        <v>488</v>
      </c>
      <c r="B47" s="681"/>
      <c r="C47" s="681"/>
      <c r="D47" s="681"/>
      <c r="E47" s="681"/>
      <c r="F47" s="681"/>
      <c r="G47" s="681"/>
      <c r="H47" s="681"/>
      <c r="I47" s="681"/>
      <c r="J47" s="681"/>
      <c r="K47" s="681"/>
      <c r="L47" s="681"/>
      <c r="M47" s="681"/>
      <c r="N47" s="681"/>
      <c r="O47" s="681"/>
      <c r="P47" s="681"/>
      <c r="Q47" s="681"/>
      <c r="R47" s="681"/>
      <c r="S47" s="681"/>
      <c r="T47" s="681"/>
      <c r="U47" s="681"/>
      <c r="V47" s="681"/>
      <c r="W47" s="681"/>
      <c r="X47" s="681"/>
      <c r="Y47" s="681"/>
      <c r="Z47" s="681"/>
      <c r="AA47" s="681"/>
      <c r="AB47" s="681"/>
      <c r="AC47" s="681"/>
      <c r="AD47" s="681"/>
      <c r="AE47" s="681"/>
      <c r="AF47" s="681"/>
      <c r="AG47" s="681"/>
      <c r="AH47" s="681"/>
      <c r="AI47" s="681"/>
      <c r="AJ47" s="681"/>
      <c r="AK47" s="681"/>
      <c r="AL47" s="681"/>
      <c r="AM47" s="681"/>
      <c r="AN47" s="681"/>
      <c r="AO47" s="681"/>
      <c r="AP47" s="681"/>
      <c r="AQ47" s="681"/>
      <c r="AR47" s="681"/>
      <c r="AS47" s="681"/>
      <c r="AT47" s="681"/>
      <c r="AU47" s="681"/>
      <c r="AV47" s="681"/>
      <c r="AW47" s="681"/>
      <c r="AX47" s="681"/>
      <c r="AY47" s="681"/>
      <c r="AZ47" s="681"/>
      <c r="BA47" s="681"/>
      <c r="BB47" s="681"/>
      <c r="BC47" s="681"/>
      <c r="BD47" s="681"/>
      <c r="BE47" s="681"/>
      <c r="BF47" s="681"/>
      <c r="BG47" s="681"/>
      <c r="BH47" s="681"/>
      <c r="BI47" s="681"/>
      <c r="BJ47" s="681"/>
      <c r="BK47" s="681"/>
      <c r="BL47" s="681"/>
      <c r="BM47" s="681"/>
      <c r="BN47" s="681"/>
      <c r="BO47" s="681"/>
      <c r="BP47" s="681"/>
      <c r="BQ47" s="681"/>
      <c r="BR47" s="681"/>
      <c r="BS47" s="681"/>
      <c r="BT47" s="681"/>
      <c r="BU47" s="681"/>
      <c r="BV47" s="681"/>
      <c r="BW47" s="681"/>
      <c r="BX47" s="681"/>
      <c r="BY47" s="681"/>
      <c r="BZ47" s="681"/>
      <c r="CA47" s="681"/>
      <c r="CB47" s="681"/>
      <c r="CC47" s="681"/>
      <c r="CD47" s="681"/>
      <c r="CE47" s="681"/>
      <c r="CF47" s="681"/>
      <c r="CG47" s="681"/>
      <c r="CH47" s="681"/>
      <c r="CI47" s="681"/>
      <c r="CJ47" s="681"/>
      <c r="CK47" s="681"/>
      <c r="CL47" s="681"/>
      <c r="CM47" s="681"/>
      <c r="CN47" s="681"/>
      <c r="CO47" s="681"/>
      <c r="CP47" s="681"/>
      <c r="CQ47" s="681"/>
      <c r="CR47" s="681"/>
      <c r="CS47" s="681"/>
      <c r="CT47" s="681"/>
      <c r="CU47" s="681"/>
      <c r="CV47" s="681"/>
      <c r="CW47" s="681"/>
      <c r="CX47" s="681"/>
      <c r="CY47" s="681"/>
      <c r="CZ47" s="681"/>
      <c r="DA47" s="681"/>
      <c r="DB47" s="681"/>
      <c r="DH47" s="151"/>
    </row>
    <row r="48" spans="1:112" ht="15" customHeight="1" x14ac:dyDescent="0.25">
      <c r="A48" s="19" t="s">
        <v>219</v>
      </c>
      <c r="DH48" s="141"/>
    </row>
    <row r="49" spans="1:112" ht="15" customHeight="1" x14ac:dyDescent="0.25">
      <c r="A49" s="19" t="s">
        <v>220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613" t="s">
        <v>867</v>
      </c>
      <c r="AR49" s="613"/>
      <c r="AS49" s="613"/>
      <c r="AT49" s="613"/>
      <c r="AU49" s="613"/>
      <c r="AV49" s="613"/>
      <c r="AW49" s="613"/>
      <c r="AX49" s="613"/>
      <c r="AY49" s="613"/>
      <c r="AZ49" s="613"/>
      <c r="BA49" s="19" t="s">
        <v>221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222</v>
      </c>
      <c r="DH50" s="141"/>
    </row>
    <row r="51" spans="1:112" ht="15" customHeight="1" x14ac:dyDescent="0.25">
      <c r="A51" s="19" t="s">
        <v>223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224</v>
      </c>
      <c r="DH52" s="141"/>
    </row>
    <row r="53" spans="1:112" ht="15" customHeight="1" x14ac:dyDescent="0.25">
      <c r="A53" s="19" t="s">
        <v>225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226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227</v>
      </c>
      <c r="P56" s="598" t="s">
        <v>747</v>
      </c>
      <c r="Q56" s="598"/>
      <c r="R56" s="598"/>
      <c r="S56" s="598"/>
      <c r="T56" s="598"/>
      <c r="U56" s="598"/>
      <c r="V56" s="598"/>
      <c r="W56" s="598"/>
      <c r="X56" s="598"/>
      <c r="Y56" s="598"/>
      <c r="Z56" s="598"/>
      <c r="AA56" s="598"/>
      <c r="AB56" s="598"/>
      <c r="AC56" s="598"/>
      <c r="AD56" s="598"/>
      <c r="AE56" s="598"/>
      <c r="AF56" s="598"/>
      <c r="AG56" s="598"/>
      <c r="AH56" s="598"/>
      <c r="AI56" s="598"/>
      <c r="AJ56" s="598"/>
      <c r="AK56" s="598"/>
      <c r="AL56" s="598"/>
      <c r="AM56" s="598"/>
      <c r="AN56" s="598"/>
      <c r="AO56" s="598"/>
      <c r="AP56" s="598"/>
      <c r="AQ56" s="598"/>
      <c r="AR56" s="598"/>
      <c r="AS56" s="598"/>
      <c r="AT56" s="598"/>
      <c r="AU56" s="598"/>
      <c r="AV56" s="598"/>
      <c r="AW56" s="598"/>
      <c r="AX56" s="598"/>
      <c r="AY56" s="598"/>
      <c r="AZ56" s="598"/>
      <c r="BA56" s="598"/>
      <c r="BB56" s="598"/>
      <c r="BC56" s="598"/>
      <c r="BD56" s="598"/>
      <c r="BE56" s="598"/>
      <c r="BF56" s="598"/>
      <c r="BG56" s="598"/>
      <c r="BH56" s="598"/>
      <c r="BI56" s="598"/>
      <c r="BJ56" s="598"/>
      <c r="BK56" s="598"/>
      <c r="BL56" s="598"/>
      <c r="BM56" s="598"/>
      <c r="BN56" s="598"/>
      <c r="BO56" s="598"/>
      <c r="BP56" s="598"/>
      <c r="BQ56" s="598"/>
      <c r="BR56" s="598"/>
      <c r="BS56" s="598"/>
      <c r="BT56" s="598"/>
      <c r="BU56" s="598"/>
      <c r="BV56" s="598"/>
      <c r="BW56" s="598"/>
      <c r="BX56" s="598"/>
      <c r="BY56" s="598"/>
      <c r="BZ56" s="598"/>
      <c r="CA56" s="598"/>
      <c r="CB56" s="598"/>
      <c r="CC56" s="598"/>
      <c r="CD56" s="598"/>
      <c r="CE56" s="598"/>
      <c r="CF56" s="598"/>
      <c r="CG56" s="598"/>
      <c r="CH56" s="598"/>
      <c r="CI56" s="598"/>
      <c r="CJ56" s="598"/>
      <c r="CK56" s="598"/>
      <c r="CL56" s="598"/>
      <c r="CM56" s="598"/>
      <c r="CN56" s="598"/>
      <c r="CO56" s="598"/>
      <c r="CP56" s="598"/>
      <c r="CQ56" s="598"/>
      <c r="CR56" s="598"/>
      <c r="CS56" s="598"/>
      <c r="CT56" s="598"/>
      <c r="CU56" s="598"/>
      <c r="CV56" s="598"/>
      <c r="CW56" s="598"/>
      <c r="CX56" s="598"/>
      <c r="CY56" s="598"/>
      <c r="CZ56" s="598"/>
      <c r="DA56" s="598"/>
      <c r="DB56" s="598"/>
      <c r="DH56" s="141"/>
    </row>
    <row r="57" spans="1:112" ht="13.8" x14ac:dyDescent="0.25">
      <c r="A57" s="678"/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678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678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678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678"/>
      <c r="BV57" s="678"/>
      <c r="BW57" s="678"/>
      <c r="BX57" s="678"/>
      <c r="BY57" s="678"/>
      <c r="BZ57" s="678"/>
      <c r="CA57" s="678"/>
      <c r="CB57" s="678"/>
      <c r="CC57" s="678"/>
      <c r="CD57" s="678"/>
      <c r="CE57" s="678"/>
      <c r="CF57" s="678"/>
      <c r="CG57" s="678"/>
      <c r="CH57" s="678"/>
      <c r="CI57" s="678"/>
      <c r="CJ57" s="678"/>
      <c r="CK57" s="678"/>
      <c r="CL57" s="678"/>
      <c r="CM57" s="678"/>
      <c r="CN57" s="678"/>
      <c r="CO57" s="678"/>
      <c r="CP57" s="678"/>
      <c r="CQ57" s="678"/>
      <c r="CR57" s="678"/>
      <c r="CS57" s="678"/>
      <c r="CT57" s="678"/>
      <c r="CU57" s="678"/>
      <c r="CV57" s="678"/>
      <c r="CW57" s="678"/>
      <c r="CX57" s="678"/>
      <c r="CY57" s="678"/>
      <c r="CZ57" s="678"/>
      <c r="DA57" s="678"/>
      <c r="DB57" s="678"/>
      <c r="DH57" s="141"/>
    </row>
    <row r="58" spans="1:112" ht="27.75" customHeight="1" x14ac:dyDescent="0.3">
      <c r="A58" s="609" t="s">
        <v>54</v>
      </c>
      <c r="B58" s="609"/>
      <c r="C58" s="609"/>
      <c r="D58" s="609"/>
      <c r="E58" s="609"/>
      <c r="F58" s="609"/>
      <c r="G58" s="609"/>
      <c r="H58" s="609"/>
      <c r="I58" s="609"/>
      <c r="J58" s="609"/>
      <c r="K58" s="609"/>
      <c r="L58" s="609"/>
      <c r="M58" s="609"/>
      <c r="N58" s="609"/>
      <c r="O58" s="609"/>
      <c r="P58" s="609"/>
      <c r="Q58" s="609"/>
      <c r="R58" s="609"/>
      <c r="S58" s="609"/>
      <c r="T58" s="609"/>
      <c r="U58" s="609"/>
      <c r="V58" s="609"/>
      <c r="W58" s="609"/>
      <c r="X58" s="609"/>
      <c r="Y58" s="609"/>
      <c r="Z58" s="609"/>
      <c r="AB58" s="602"/>
      <c r="AC58" s="602"/>
      <c r="AD58" s="602"/>
      <c r="AE58" s="602"/>
      <c r="AF58" s="602"/>
      <c r="AG58" s="602"/>
      <c r="AH58" s="602"/>
      <c r="AI58" s="602"/>
      <c r="AJ58" s="602"/>
      <c r="AK58" s="602"/>
      <c r="AL58" s="602"/>
      <c r="AM58" s="602"/>
      <c r="AN58" s="602"/>
      <c r="AO58" s="602"/>
      <c r="AP58" s="602"/>
      <c r="AQ58" s="602"/>
      <c r="AR58" s="602"/>
      <c r="AS58" s="602"/>
      <c r="AT58" s="602"/>
      <c r="AU58" s="602"/>
      <c r="AV58" s="602"/>
      <c r="AW58" s="602"/>
      <c r="AX58" s="602"/>
      <c r="AY58" s="602"/>
      <c r="AZ58" s="602"/>
      <c r="BA58" s="602"/>
      <c r="BB58" s="602"/>
      <c r="BC58" s="602"/>
      <c r="BD58" s="602"/>
      <c r="BE58" s="602"/>
      <c r="BF58" s="602"/>
      <c r="BG58" s="602"/>
      <c r="BH58" s="602"/>
      <c r="BI58" s="602"/>
      <c r="BJ58" s="602"/>
      <c r="BK58" s="602"/>
      <c r="BL58" s="602"/>
      <c r="BM58" s="602"/>
      <c r="BN58" s="602"/>
      <c r="BO58" s="602"/>
      <c r="BP58" s="602"/>
      <c r="BQ58" s="602"/>
      <c r="BR58" s="602"/>
      <c r="BS58" s="602"/>
      <c r="BT58" s="602"/>
      <c r="BU58" s="602"/>
      <c r="BV58" s="602"/>
      <c r="BX58" s="613" t="str">
        <f>ПОДПИСИ!E12</f>
        <v>А.В. Курбатов</v>
      </c>
      <c r="BY58" s="613"/>
      <c r="BZ58" s="613"/>
      <c r="CA58" s="613"/>
      <c r="CB58" s="613"/>
      <c r="CC58" s="613"/>
      <c r="CD58" s="613"/>
      <c r="CE58" s="613"/>
      <c r="CF58" s="613"/>
      <c r="CG58" s="613"/>
      <c r="CH58" s="613"/>
      <c r="CI58" s="613"/>
      <c r="CJ58" s="613"/>
      <c r="CK58" s="613"/>
      <c r="CL58" s="613"/>
      <c r="CM58" s="613"/>
      <c r="CN58" s="613"/>
      <c r="CO58" s="613"/>
      <c r="CP58" s="613"/>
      <c r="CQ58" s="613"/>
      <c r="CR58" s="613"/>
      <c r="CS58" s="613"/>
      <c r="CT58" s="613"/>
      <c r="CU58" s="613"/>
      <c r="CV58" s="613"/>
      <c r="CW58" s="613"/>
      <c r="CX58" s="613"/>
      <c r="CY58" s="613"/>
      <c r="CZ58" s="613"/>
      <c r="DA58" s="613"/>
      <c r="DB58" s="613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41" priority="3" operator="equal">
      <formula>0</formula>
    </cfRule>
  </conditionalFormatting>
  <conditionalFormatting sqref="AV2:BC7 A2:A9 AV8:BB8 AV9:BC9">
    <cfRule type="cellIs" dxfId="40" priority="4" operator="equal">
      <formula>0</formula>
    </cfRule>
  </conditionalFormatting>
  <conditionalFormatting sqref="DH2:DH7">
    <cfRule type="cellIs" dxfId="39" priority="2" operator="equal">
      <formula>0</formula>
    </cfRule>
  </conditionalFormatting>
  <conditionalFormatting sqref="DH9">
    <cfRule type="cellIs" dxfId="3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85" zoomScaleNormal="85" zoomScaleSheetLayoutView="85" workbookViewId="0">
      <pane ySplit="2" topLeftCell="A15" activePane="bottomLeft" state="frozen"/>
      <selection activeCell="DC41" sqref="DC41"/>
      <selection pane="bottomLeft" activeCell="DC41" sqref="DC41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182</v>
      </c>
      <c r="DC1"/>
      <c r="DD1"/>
      <c r="DE1"/>
      <c r="DF1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AO2" s="613"/>
      <c r="AP2" s="613"/>
      <c r="AQ2" s="613"/>
      <c r="AR2" s="613"/>
      <c r="AS2" s="613"/>
      <c r="AT2" s="613"/>
      <c r="AU2" s="613"/>
      <c r="BC2" s="598" t="str">
        <f>ФОРМА!G2</f>
        <v>Санкт-Петербург</v>
      </c>
      <c r="BD2" s="598"/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C2"/>
      <c r="DD2"/>
      <c r="DE2"/>
      <c r="DF2"/>
      <c r="DH2" s="142"/>
    </row>
    <row r="3" spans="1:112" s="21" customFormat="1" ht="15" customHeight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AO3" s="612"/>
      <c r="AP3" s="612"/>
      <c r="AQ3" s="612"/>
      <c r="AR3" s="612"/>
      <c r="AS3" s="612"/>
      <c r="AT3" s="612"/>
      <c r="AU3" s="612"/>
      <c r="BC3" s="612" t="s">
        <v>0</v>
      </c>
      <c r="BD3" s="612"/>
      <c r="BE3" s="612"/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H3" s="143"/>
    </row>
    <row r="4" spans="1:112" ht="1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BC4" s="614" t="str">
        <f>ФОРМА!B2</f>
        <v>ПАО "Россети Ленэнерго"</v>
      </c>
      <c r="BD4" s="614"/>
      <c r="BE4" s="614"/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612" t="s">
        <v>44</v>
      </c>
      <c r="B5" s="612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2"/>
      <c r="T5" s="612"/>
      <c r="U5" s="612"/>
      <c r="V5" s="612"/>
      <c r="W5" s="612"/>
      <c r="X5" s="612"/>
      <c r="Y5" s="612"/>
      <c r="Z5" s="612"/>
      <c r="AA5" s="612"/>
      <c r="AB5" s="612"/>
      <c r="AC5" s="612"/>
      <c r="AD5" s="612"/>
      <c r="AE5" s="612"/>
      <c r="AF5" s="612"/>
      <c r="AG5" s="612"/>
      <c r="AH5" s="612"/>
      <c r="AI5" s="612"/>
      <c r="AJ5" s="612"/>
      <c r="AK5" s="612"/>
      <c r="AL5" s="612"/>
      <c r="AM5" s="612"/>
      <c r="AN5" s="612"/>
      <c r="AO5" s="612"/>
      <c r="AP5" s="612"/>
      <c r="AQ5" s="612"/>
      <c r="AR5" s="612"/>
      <c r="AS5" s="612"/>
      <c r="AT5" s="612"/>
      <c r="AU5" s="612"/>
      <c r="AV5" s="21"/>
      <c r="AW5" s="21"/>
      <c r="AX5" s="21"/>
      <c r="AY5" s="21"/>
      <c r="AZ5" s="21"/>
      <c r="BA5" s="21"/>
      <c r="BB5" s="21"/>
      <c r="BC5" s="612" t="s">
        <v>2</v>
      </c>
      <c r="BD5" s="612"/>
      <c r="BE5" s="612"/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10.4" x14ac:dyDescent="0.25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615"/>
      <c r="AP6" s="615"/>
      <c r="AQ6" s="615"/>
      <c r="AR6" s="615"/>
      <c r="AS6" s="615"/>
      <c r="AT6" s="615"/>
      <c r="AU6" s="615"/>
      <c r="AV6" s="21"/>
      <c r="AW6" s="21"/>
      <c r="AX6" s="21"/>
      <c r="AY6" s="21"/>
      <c r="AZ6" s="21"/>
      <c r="BA6" s="21"/>
      <c r="BB6" s="21"/>
      <c r="BC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D6" s="614"/>
      <c r="BE6" s="614"/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BC6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s="24" customFormat="1" ht="15" customHeight="1" x14ac:dyDescent="0.2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612"/>
      <c r="AU7" s="612"/>
      <c r="AV7" s="21"/>
      <c r="AW7" s="21"/>
      <c r="AX7" s="21"/>
      <c r="AY7" s="21"/>
      <c r="AZ7" s="21"/>
      <c r="BA7" s="21"/>
      <c r="BB7" s="21"/>
      <c r="BC7" s="612" t="s">
        <v>38</v>
      </c>
      <c r="BD7" s="612"/>
      <c r="BE7" s="612"/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143"/>
    </row>
    <row r="8" spans="1:112" ht="13.8" x14ac:dyDescent="0.25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598"/>
      <c r="AU8" s="598"/>
      <c r="BC8" s="577">
        <f>ФОРМА!B13</f>
        <v>45576</v>
      </c>
      <c r="BD8" s="577"/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51"/>
      <c r="DH8" s="145"/>
    </row>
    <row r="9" spans="1:112" s="24" customFormat="1" ht="15" customHeight="1" x14ac:dyDescent="0.2">
      <c r="A9" s="612" t="s">
        <v>1</v>
      </c>
      <c r="B9" s="612"/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612"/>
      <c r="AU9" s="612"/>
      <c r="AV9" s="21"/>
      <c r="AW9" s="21"/>
      <c r="AX9" s="21"/>
      <c r="AY9" s="21"/>
      <c r="AZ9" s="21"/>
      <c r="BA9" s="21"/>
      <c r="BB9" s="21"/>
      <c r="BC9" s="612" t="s">
        <v>3</v>
      </c>
      <c r="BD9" s="612"/>
      <c r="BE9" s="612"/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J9" s="612"/>
      <c r="CK9" s="612"/>
      <c r="CL9" s="612"/>
      <c r="CM9" s="612"/>
      <c r="CN9" s="612"/>
      <c r="CO9" s="612"/>
      <c r="CP9" s="612"/>
      <c r="CQ9" s="612"/>
      <c r="CR9" s="612"/>
      <c r="CS9" s="612"/>
      <c r="CT9" s="612"/>
      <c r="CU9" s="612"/>
      <c r="CV9" s="612"/>
      <c r="CW9" s="612"/>
      <c r="CX9" s="612"/>
      <c r="CY9" s="612"/>
      <c r="CZ9" s="612"/>
      <c r="DA9" s="612"/>
      <c r="DB9" s="612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633" t="s">
        <v>514</v>
      </c>
      <c r="B11" s="634"/>
      <c r="C11" s="634"/>
      <c r="D11" s="634"/>
      <c r="E11" s="634"/>
      <c r="F11" s="634"/>
      <c r="G11" s="634"/>
      <c r="H11" s="634"/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  <c r="U11" s="634"/>
      <c r="V11" s="634"/>
      <c r="W11" s="634"/>
      <c r="X11" s="634"/>
      <c r="Y11" s="634"/>
      <c r="Z11" s="634"/>
      <c r="AA11" s="634"/>
      <c r="AB11" s="634"/>
      <c r="AC11" s="634"/>
      <c r="AD11" s="634"/>
      <c r="AE11" s="634"/>
      <c r="AF11" s="634"/>
      <c r="AG11" s="634"/>
      <c r="AH11" s="634"/>
      <c r="AI11" s="634"/>
      <c r="AJ11" s="634"/>
      <c r="AK11" s="634"/>
      <c r="AL11" s="634"/>
      <c r="AM11" s="634"/>
      <c r="AN11" s="634"/>
      <c r="AO11" s="634"/>
      <c r="AP11" s="634"/>
      <c r="AQ11" s="634"/>
      <c r="AR11" s="634"/>
      <c r="AS11" s="634"/>
      <c r="AT11" s="634"/>
      <c r="AU11" s="634"/>
      <c r="AV11" s="634"/>
      <c r="AW11" s="634"/>
      <c r="AX11" s="634"/>
      <c r="AY11" s="634"/>
      <c r="AZ11" s="634"/>
      <c r="BA11" s="634"/>
      <c r="BB11" s="634"/>
      <c r="BC11" s="634"/>
      <c r="BD11" s="634"/>
      <c r="BE11" s="634"/>
      <c r="BF11" s="634"/>
      <c r="BG11" s="634"/>
      <c r="BH11" s="634"/>
      <c r="BI11" s="634"/>
      <c r="BJ11" s="634"/>
      <c r="BK11" s="634"/>
      <c r="BL11" s="634"/>
      <c r="BM11" s="634"/>
      <c r="BN11" s="634"/>
      <c r="BO11" s="634"/>
      <c r="BP11" s="634"/>
      <c r="BQ11" s="634"/>
      <c r="BR11" s="634"/>
      <c r="BS11" s="634"/>
      <c r="BT11" s="634"/>
      <c r="BU11" s="634"/>
      <c r="BV11" s="634"/>
      <c r="BW11" s="634"/>
      <c r="BX11" s="634"/>
      <c r="BY11" s="634"/>
      <c r="BZ11" s="634"/>
      <c r="CA11" s="634"/>
      <c r="CB11" s="634"/>
      <c r="CC11" s="634"/>
      <c r="CD11" s="634"/>
      <c r="CE11" s="634"/>
      <c r="CF11" s="634"/>
      <c r="CG11" s="634"/>
      <c r="CH11" s="634"/>
      <c r="CI11" s="634"/>
      <c r="CJ11" s="634"/>
      <c r="CK11" s="634"/>
      <c r="CL11" s="634"/>
      <c r="CM11" s="634"/>
      <c r="CN11" s="634"/>
      <c r="CO11" s="634"/>
      <c r="CP11" s="634"/>
      <c r="CQ11" s="634"/>
      <c r="CR11" s="634"/>
      <c r="CS11" s="634"/>
      <c r="CT11" s="634"/>
      <c r="CU11" s="634"/>
      <c r="CV11" s="634"/>
      <c r="CW11" s="634"/>
      <c r="CX11" s="634"/>
      <c r="CY11" s="634"/>
      <c r="CZ11" s="634"/>
      <c r="DA11" s="634"/>
      <c r="DB11" s="634"/>
      <c r="DH11" s="141"/>
    </row>
    <row r="12" spans="1:112" ht="22.5" customHeight="1" x14ac:dyDescent="0.3">
      <c r="A12" s="710" t="s">
        <v>183</v>
      </c>
      <c r="B12" s="710"/>
      <c r="C12" s="710"/>
      <c r="D12" s="710"/>
      <c r="E12" s="710"/>
      <c r="F12" s="710"/>
      <c r="G12" s="710"/>
      <c r="H12" s="710"/>
      <c r="I12" s="710"/>
      <c r="J12" s="710"/>
      <c r="K12" s="710"/>
      <c r="L12" s="710"/>
      <c r="M12" s="710"/>
      <c r="N12" s="710"/>
      <c r="O12" s="710"/>
      <c r="P12" s="710"/>
      <c r="Q12" s="710"/>
      <c r="R12" s="710"/>
      <c r="S12" s="710"/>
      <c r="T12" s="710"/>
      <c r="U12" s="710"/>
      <c r="V12" s="710"/>
      <c r="W12" s="710"/>
      <c r="X12" s="710"/>
      <c r="Y12" s="710"/>
      <c r="Z12" s="710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  <c r="BX12" s="710"/>
      <c r="BY12" s="710"/>
      <c r="BZ12" s="710"/>
      <c r="CA12" s="710"/>
      <c r="CB12" s="710"/>
      <c r="CC12" s="710"/>
      <c r="CD12" s="710"/>
      <c r="CE12" s="710"/>
      <c r="CF12" s="710"/>
      <c r="CG12" s="710"/>
      <c r="CH12" s="710"/>
      <c r="CI12" s="710"/>
      <c r="CJ12" s="710"/>
      <c r="CK12" s="710"/>
      <c r="CL12" s="710"/>
      <c r="CM12" s="710"/>
      <c r="CN12" s="710"/>
      <c r="CO12" s="710"/>
      <c r="CP12" s="710"/>
      <c r="CQ12" s="710"/>
      <c r="CR12" s="710"/>
      <c r="CS12" s="710"/>
      <c r="CT12" s="710"/>
      <c r="CU12" s="710"/>
      <c r="CV12" s="710"/>
      <c r="CW12" s="710"/>
      <c r="CX12" s="710"/>
      <c r="CY12" s="710"/>
      <c r="CZ12" s="710"/>
      <c r="DA12" s="710"/>
      <c r="DB12" s="710"/>
    </row>
    <row r="13" spans="1:112" ht="71.25" customHeight="1" x14ac:dyDescent="0.3">
      <c r="A13" s="921" t="s">
        <v>184</v>
      </c>
      <c r="B13" s="921"/>
      <c r="C13" s="921"/>
      <c r="D13" s="921"/>
      <c r="E13" s="921"/>
      <c r="F13" s="921"/>
      <c r="G13" s="921"/>
      <c r="H13" s="921"/>
      <c r="I13" s="921"/>
      <c r="J13" s="921"/>
      <c r="K13" s="921"/>
      <c r="L13" s="921"/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21"/>
      <c r="X13" s="911" t="s">
        <v>185</v>
      </c>
      <c r="Y13" s="911"/>
      <c r="Z13" s="911"/>
      <c r="AA13" s="911"/>
      <c r="AB13" s="911"/>
      <c r="AC13" s="911"/>
      <c r="AD13" s="911"/>
      <c r="AE13" s="911"/>
      <c r="AF13" s="911"/>
      <c r="AG13" s="911"/>
      <c r="AH13" s="911"/>
      <c r="AI13" s="911"/>
      <c r="AJ13" s="911"/>
      <c r="AK13" s="911"/>
      <c r="AL13" s="911"/>
      <c r="AM13" s="911"/>
      <c r="AN13" s="911"/>
      <c r="AO13" s="911"/>
      <c r="AP13" s="911" t="s">
        <v>186</v>
      </c>
      <c r="AQ13" s="911"/>
      <c r="AR13" s="911"/>
      <c r="AS13" s="911"/>
      <c r="AT13" s="911"/>
      <c r="AU13" s="911"/>
      <c r="AV13" s="911"/>
      <c r="AW13" s="911"/>
      <c r="AX13" s="911"/>
      <c r="AY13" s="911"/>
      <c r="AZ13" s="911"/>
      <c r="BA13" s="911"/>
      <c r="BB13" s="911"/>
      <c r="BC13" s="911"/>
      <c r="BD13" s="911"/>
      <c r="BE13" s="911"/>
      <c r="BF13" s="911"/>
      <c r="BG13" s="911"/>
      <c r="BH13" s="911"/>
      <c r="BI13" s="911"/>
      <c r="BJ13" s="911"/>
      <c r="BK13" s="911"/>
      <c r="BL13" s="911" t="s">
        <v>187</v>
      </c>
      <c r="BM13" s="911"/>
      <c r="BN13" s="911"/>
      <c r="BO13" s="911"/>
      <c r="BP13" s="911"/>
      <c r="BQ13" s="911"/>
      <c r="BR13" s="911"/>
      <c r="BS13" s="911"/>
      <c r="BT13" s="911"/>
      <c r="BU13" s="911"/>
      <c r="BV13" s="911"/>
      <c r="BW13" s="911"/>
      <c r="BX13" s="911"/>
      <c r="BY13" s="911"/>
      <c r="BZ13" s="911"/>
      <c r="CA13" s="911"/>
      <c r="CB13" s="911"/>
      <c r="CC13" s="911"/>
      <c r="CD13" s="911"/>
      <c r="CE13" s="911"/>
      <c r="CF13" s="911"/>
      <c r="CG13" s="911" t="s">
        <v>188</v>
      </c>
      <c r="CH13" s="911"/>
      <c r="CI13" s="911"/>
      <c r="CJ13" s="911"/>
      <c r="CK13" s="911"/>
      <c r="CL13" s="911"/>
      <c r="CM13" s="911"/>
      <c r="CN13" s="911"/>
      <c r="CO13" s="911"/>
      <c r="CP13" s="911"/>
      <c r="CQ13" s="911"/>
      <c r="CR13" s="911"/>
      <c r="CS13" s="911"/>
      <c r="CT13" s="911"/>
      <c r="CU13" s="911"/>
      <c r="CV13" s="911"/>
      <c r="CW13" s="911"/>
      <c r="CX13" s="911"/>
      <c r="CY13" s="911"/>
      <c r="CZ13" s="911"/>
      <c r="DA13" s="911"/>
      <c r="DB13" s="911"/>
    </row>
    <row r="14" spans="1:112" ht="30.6" customHeight="1" x14ac:dyDescent="0.3">
      <c r="A14" s="567" t="s">
        <v>891</v>
      </c>
      <c r="B14" s="568"/>
      <c r="C14" s="568"/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9"/>
      <c r="X14" s="585">
        <v>1</v>
      </c>
      <c r="Y14" s="585"/>
      <c r="Z14" s="585"/>
      <c r="AA14" s="585"/>
      <c r="AB14" s="585"/>
      <c r="AC14" s="585"/>
      <c r="AD14" s="585"/>
      <c r="AE14" s="585"/>
      <c r="AF14" s="585"/>
      <c r="AG14" s="585"/>
      <c r="AH14" s="585"/>
      <c r="AI14" s="585"/>
      <c r="AJ14" s="585"/>
      <c r="AK14" s="585"/>
      <c r="AL14" s="585"/>
      <c r="AM14" s="585"/>
      <c r="AN14" s="585"/>
      <c r="AO14" s="585"/>
      <c r="AP14" s="585" t="s">
        <v>889</v>
      </c>
      <c r="AQ14" s="585"/>
      <c r="AR14" s="585"/>
      <c r="AS14" s="585"/>
      <c r="AT14" s="585"/>
      <c r="AU14" s="585"/>
      <c r="AV14" s="585"/>
      <c r="AW14" s="585"/>
      <c r="AX14" s="585"/>
      <c r="AY14" s="585"/>
      <c r="AZ14" s="585"/>
      <c r="BA14" s="585"/>
      <c r="BB14" s="585"/>
      <c r="BC14" s="585"/>
      <c r="BD14" s="585"/>
      <c r="BE14" s="585"/>
      <c r="BF14" s="585"/>
      <c r="BG14" s="585"/>
      <c r="BH14" s="585"/>
      <c r="BI14" s="585"/>
      <c r="BJ14" s="585"/>
      <c r="BK14" s="585"/>
      <c r="BL14" s="585" t="s">
        <v>893</v>
      </c>
      <c r="BM14" s="585"/>
      <c r="BN14" s="585"/>
      <c r="BO14" s="585"/>
      <c r="BP14" s="585"/>
      <c r="BQ14" s="585"/>
      <c r="BR14" s="585"/>
      <c r="BS14" s="585"/>
      <c r="BT14" s="585"/>
      <c r="BU14" s="585"/>
      <c r="BV14" s="585"/>
      <c r="BW14" s="585"/>
      <c r="BX14" s="585"/>
      <c r="BY14" s="585"/>
      <c r="BZ14" s="585"/>
      <c r="CA14" s="585"/>
      <c r="CB14" s="585"/>
      <c r="CC14" s="585"/>
      <c r="CD14" s="585"/>
      <c r="CE14" s="585"/>
      <c r="CF14" s="585"/>
      <c r="CG14" s="899"/>
      <c r="CH14" s="899"/>
      <c r="CI14" s="899"/>
      <c r="CJ14" s="899"/>
      <c r="CK14" s="899"/>
      <c r="CL14" s="899"/>
      <c r="CM14" s="899"/>
      <c r="CN14" s="899"/>
      <c r="CO14" s="899"/>
      <c r="CP14" s="899"/>
      <c r="CQ14" s="899"/>
      <c r="CR14" s="899"/>
      <c r="CS14" s="899"/>
      <c r="CT14" s="899"/>
      <c r="CU14" s="899"/>
      <c r="CV14" s="899"/>
      <c r="CW14" s="899"/>
      <c r="CX14" s="899"/>
      <c r="CY14" s="899"/>
      <c r="CZ14" s="899"/>
      <c r="DA14" s="899"/>
      <c r="DB14" s="899"/>
    </row>
    <row r="15" spans="1:112" ht="30.6" customHeight="1" x14ac:dyDescent="0.3">
      <c r="A15" s="567" t="s">
        <v>892</v>
      </c>
      <c r="B15" s="568"/>
      <c r="C15" s="568"/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9"/>
      <c r="X15" s="585">
        <v>1</v>
      </c>
      <c r="Y15" s="585"/>
      <c r="Z15" s="585"/>
      <c r="AA15" s="585"/>
      <c r="AB15" s="585"/>
      <c r="AC15" s="585"/>
      <c r="AD15" s="585"/>
      <c r="AE15" s="585"/>
      <c r="AF15" s="585"/>
      <c r="AG15" s="585"/>
      <c r="AH15" s="585"/>
      <c r="AI15" s="585"/>
      <c r="AJ15" s="585"/>
      <c r="AK15" s="585"/>
      <c r="AL15" s="585"/>
      <c r="AM15" s="585"/>
      <c r="AN15" s="585"/>
      <c r="AO15" s="585"/>
      <c r="AP15" s="585" t="s">
        <v>888</v>
      </c>
      <c r="AQ15" s="585"/>
      <c r="AR15" s="585"/>
      <c r="AS15" s="585"/>
      <c r="AT15" s="585"/>
      <c r="AU15" s="585"/>
      <c r="AV15" s="585"/>
      <c r="AW15" s="585"/>
      <c r="AX15" s="585"/>
      <c r="AY15" s="585"/>
      <c r="AZ15" s="585"/>
      <c r="BA15" s="585"/>
      <c r="BB15" s="585"/>
      <c r="BC15" s="585"/>
      <c r="BD15" s="585"/>
      <c r="BE15" s="585"/>
      <c r="BF15" s="585"/>
      <c r="BG15" s="585"/>
      <c r="BH15" s="585"/>
      <c r="BI15" s="585"/>
      <c r="BJ15" s="585"/>
      <c r="BK15" s="585"/>
      <c r="BL15" s="585" t="s">
        <v>893</v>
      </c>
      <c r="BM15" s="585"/>
      <c r="BN15" s="585"/>
      <c r="BO15" s="585"/>
      <c r="BP15" s="585"/>
      <c r="BQ15" s="585"/>
      <c r="BR15" s="585"/>
      <c r="BS15" s="585"/>
      <c r="BT15" s="585"/>
      <c r="BU15" s="585"/>
      <c r="BV15" s="585"/>
      <c r="BW15" s="585"/>
      <c r="BX15" s="585"/>
      <c r="BY15" s="585"/>
      <c r="BZ15" s="585"/>
      <c r="CA15" s="585"/>
      <c r="CB15" s="585"/>
      <c r="CC15" s="585"/>
      <c r="CD15" s="585"/>
      <c r="CE15" s="585"/>
      <c r="CF15" s="585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899"/>
      <c r="CU15" s="899"/>
      <c r="CV15" s="899"/>
      <c r="CW15" s="899"/>
      <c r="CX15" s="899"/>
      <c r="CY15" s="899"/>
      <c r="CZ15" s="899"/>
      <c r="DA15" s="899"/>
      <c r="DB15" s="899"/>
    </row>
    <row r="16" spans="1:112" ht="30.6" customHeight="1" x14ac:dyDescent="0.3">
      <c r="A16" s="567" t="s">
        <v>878</v>
      </c>
      <c r="B16" s="568"/>
      <c r="C16" s="568"/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9"/>
      <c r="X16" s="585">
        <v>4</v>
      </c>
      <c r="Y16" s="585"/>
      <c r="Z16" s="585"/>
      <c r="AA16" s="585"/>
      <c r="AB16" s="585"/>
      <c r="AC16" s="585"/>
      <c r="AD16" s="585"/>
      <c r="AE16" s="585"/>
      <c r="AF16" s="585"/>
      <c r="AG16" s="585"/>
      <c r="AH16" s="585"/>
      <c r="AI16" s="585"/>
      <c r="AJ16" s="585"/>
      <c r="AK16" s="585"/>
      <c r="AL16" s="585"/>
      <c r="AM16" s="585"/>
      <c r="AN16" s="585"/>
      <c r="AO16" s="585"/>
      <c r="AP16" s="585" t="s">
        <v>890</v>
      </c>
      <c r="AQ16" s="585"/>
      <c r="AR16" s="585"/>
      <c r="AS16" s="585"/>
      <c r="AT16" s="585"/>
      <c r="AU16" s="585"/>
      <c r="AV16" s="585"/>
      <c r="AW16" s="585"/>
      <c r="AX16" s="585"/>
      <c r="AY16" s="585"/>
      <c r="AZ16" s="585"/>
      <c r="BA16" s="585"/>
      <c r="BB16" s="585"/>
      <c r="BC16" s="585"/>
      <c r="BD16" s="585"/>
      <c r="BE16" s="585"/>
      <c r="BF16" s="585"/>
      <c r="BG16" s="585"/>
      <c r="BH16" s="585"/>
      <c r="BI16" s="585"/>
      <c r="BJ16" s="585"/>
      <c r="BK16" s="585"/>
      <c r="BL16" s="585" t="s">
        <v>894</v>
      </c>
      <c r="BM16" s="585"/>
      <c r="BN16" s="585"/>
      <c r="BO16" s="585"/>
      <c r="BP16" s="585"/>
      <c r="BQ16" s="585"/>
      <c r="BR16" s="585"/>
      <c r="BS16" s="585"/>
      <c r="BT16" s="585"/>
      <c r="BU16" s="585"/>
      <c r="BV16" s="585"/>
      <c r="BW16" s="585"/>
      <c r="BX16" s="585"/>
      <c r="BY16" s="585"/>
      <c r="BZ16" s="585"/>
      <c r="CA16" s="585"/>
      <c r="CB16" s="585"/>
      <c r="CC16" s="585"/>
      <c r="CD16" s="585"/>
      <c r="CE16" s="585"/>
      <c r="CF16" s="585"/>
      <c r="CG16" s="899"/>
      <c r="CH16" s="899"/>
      <c r="CI16" s="899"/>
      <c r="CJ16" s="899"/>
      <c r="CK16" s="899"/>
      <c r="CL16" s="899"/>
      <c r="CM16" s="899"/>
      <c r="CN16" s="899"/>
      <c r="CO16" s="899"/>
      <c r="CP16" s="899"/>
      <c r="CQ16" s="899"/>
      <c r="CR16" s="899"/>
      <c r="CS16" s="899"/>
      <c r="CT16" s="899"/>
      <c r="CU16" s="899"/>
      <c r="CV16" s="899"/>
      <c r="CW16" s="899"/>
      <c r="CX16" s="899"/>
      <c r="CY16" s="899"/>
      <c r="CZ16" s="899"/>
      <c r="DA16" s="899"/>
      <c r="DB16" s="899"/>
    </row>
    <row r="17" spans="1:112" ht="15" customHeight="1" x14ac:dyDescent="0.3">
      <c r="A17" s="908" t="s">
        <v>189</v>
      </c>
      <c r="B17" s="909"/>
      <c r="C17" s="909"/>
      <c r="D17" s="909"/>
      <c r="E17" s="909"/>
      <c r="F17" s="909"/>
      <c r="G17" s="909"/>
      <c r="H17" s="909"/>
      <c r="I17" s="909"/>
      <c r="J17" s="909"/>
      <c r="K17" s="909"/>
      <c r="L17" s="909"/>
      <c r="M17" s="909"/>
      <c r="N17" s="909"/>
      <c r="O17" s="909"/>
      <c r="P17" s="909"/>
      <c r="Q17" s="909"/>
      <c r="R17" s="909"/>
      <c r="S17" s="909"/>
      <c r="T17" s="909"/>
      <c r="U17" s="909"/>
      <c r="V17" s="909"/>
      <c r="W17" s="910"/>
      <c r="X17" s="899">
        <f>SUM(X14:AO16)</f>
        <v>6</v>
      </c>
      <c r="Y17" s="899"/>
      <c r="Z17" s="899"/>
      <c r="AA17" s="899"/>
      <c r="AB17" s="899"/>
      <c r="AC17" s="899"/>
      <c r="AD17" s="899"/>
      <c r="AE17" s="899"/>
      <c r="AF17" s="899"/>
      <c r="AG17" s="899"/>
      <c r="AH17" s="899"/>
      <c r="AI17" s="899"/>
      <c r="AJ17" s="899"/>
      <c r="AK17" s="899"/>
      <c r="AL17" s="899"/>
      <c r="AM17" s="899"/>
      <c r="AN17" s="899"/>
      <c r="AO17" s="899"/>
      <c r="AP17" s="911"/>
      <c r="AQ17" s="911"/>
      <c r="AR17" s="911"/>
      <c r="AS17" s="911"/>
      <c r="AT17" s="911"/>
      <c r="AU17" s="911"/>
      <c r="AV17" s="911"/>
      <c r="AW17" s="911"/>
      <c r="AX17" s="911"/>
      <c r="AY17" s="911"/>
      <c r="AZ17" s="911"/>
      <c r="BA17" s="911"/>
      <c r="BB17" s="911"/>
      <c r="BC17" s="911"/>
      <c r="BD17" s="911"/>
      <c r="BE17" s="911"/>
      <c r="BF17" s="911"/>
      <c r="BG17" s="911"/>
      <c r="BH17" s="911"/>
      <c r="BI17" s="911"/>
      <c r="BJ17" s="911"/>
      <c r="BK17" s="911"/>
      <c r="BL17" s="911"/>
      <c r="BM17" s="911"/>
      <c r="BN17" s="911"/>
      <c r="BO17" s="911"/>
      <c r="BP17" s="911"/>
      <c r="BQ17" s="911"/>
      <c r="BR17" s="911"/>
      <c r="BS17" s="911"/>
      <c r="BT17" s="911"/>
      <c r="BU17" s="911"/>
      <c r="BV17" s="911"/>
      <c r="BW17" s="911"/>
      <c r="BX17" s="911"/>
      <c r="BY17" s="911"/>
      <c r="BZ17" s="911"/>
      <c r="CA17" s="911"/>
      <c r="CB17" s="911"/>
      <c r="CC17" s="911"/>
      <c r="CD17" s="911"/>
      <c r="CE17" s="911"/>
      <c r="CF17" s="911"/>
      <c r="CG17" s="911"/>
      <c r="CH17" s="911"/>
      <c r="CI17" s="911"/>
      <c r="CJ17" s="911"/>
      <c r="CK17" s="911"/>
      <c r="CL17" s="911"/>
      <c r="CM17" s="911"/>
      <c r="CN17" s="911"/>
      <c r="CO17" s="911"/>
      <c r="CP17" s="911"/>
      <c r="CQ17" s="911"/>
      <c r="CR17" s="911"/>
      <c r="CS17" s="911"/>
      <c r="CT17" s="911"/>
      <c r="CU17" s="911"/>
      <c r="CV17" s="911"/>
      <c r="CW17" s="911"/>
      <c r="CX17" s="911"/>
      <c r="CY17" s="911"/>
      <c r="CZ17" s="911"/>
      <c r="DA17" s="911"/>
      <c r="DB17" s="911"/>
    </row>
    <row r="18" spans="1:112" ht="15" customHeight="1" x14ac:dyDescent="0.3">
      <c r="A18" s="50" t="s">
        <v>190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447</v>
      </c>
      <c r="DD19" s="56"/>
      <c r="DE19" s="57"/>
      <c r="DF19" s="57"/>
    </row>
    <row r="20" spans="1:112" s="24" customFormat="1" ht="15" customHeight="1" x14ac:dyDescent="0.3">
      <c r="A20" s="19" t="s">
        <v>446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191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192</v>
      </c>
      <c r="B22" s="50"/>
      <c r="C22" s="50"/>
      <c r="D22" s="50"/>
      <c r="E22" s="50"/>
      <c r="F22" s="50"/>
      <c r="G22" s="50"/>
      <c r="H22" s="50"/>
      <c r="I22" s="50"/>
      <c r="J22" s="906">
        <v>0.4</v>
      </c>
      <c r="K22" s="906"/>
      <c r="L22" s="906"/>
      <c r="M22" s="906"/>
      <c r="N22" s="906"/>
      <c r="O22" s="906"/>
      <c r="P22" s="906"/>
      <c r="Q22" s="906"/>
      <c r="R22" s="906"/>
      <c r="S22" s="906"/>
      <c r="T22" s="906"/>
      <c r="U22" s="907" t="s">
        <v>193</v>
      </c>
      <c r="V22" s="907"/>
      <c r="W22" s="907"/>
      <c r="X22" s="907"/>
      <c r="Y22" s="907"/>
      <c r="Z22" s="907"/>
      <c r="AA22" s="907"/>
      <c r="AB22" s="907"/>
      <c r="AC22" s="907"/>
      <c r="AD22" s="907"/>
      <c r="AE22" s="907"/>
      <c r="AF22" s="907"/>
      <c r="AG22" s="907"/>
      <c r="AH22" s="907"/>
      <c r="AI22" s="907"/>
      <c r="AJ22" s="907"/>
      <c r="AK22" s="907"/>
      <c r="AL22" s="907"/>
      <c r="AM22" s="907"/>
      <c r="AN22" s="907"/>
      <c r="AO22" s="907"/>
      <c r="AP22" s="907"/>
      <c r="AQ22" s="907"/>
      <c r="AR22" s="907"/>
      <c r="AS22" s="907"/>
      <c r="AT22" s="907"/>
      <c r="AU22" s="907"/>
      <c r="AV22" s="907"/>
      <c r="AW22" s="907"/>
      <c r="AX22" s="907"/>
      <c r="AY22" s="907"/>
      <c r="AZ22" s="907"/>
      <c r="BA22" s="907"/>
      <c r="BB22" s="906" t="s">
        <v>739</v>
      </c>
      <c r="BC22" s="906"/>
      <c r="BD22" s="906"/>
      <c r="BE22" s="906"/>
      <c r="BF22" s="906"/>
      <c r="BG22" s="906"/>
      <c r="BH22" s="906"/>
      <c r="BI22" s="906"/>
      <c r="BJ22" s="906"/>
      <c r="BK22" s="906"/>
      <c r="BL22" s="906"/>
      <c r="BM22" s="907" t="s">
        <v>194</v>
      </c>
      <c r="BN22" s="907"/>
      <c r="BO22" s="907"/>
      <c r="BP22" s="907"/>
      <c r="BQ22" s="907"/>
      <c r="BR22" s="907"/>
      <c r="BS22" s="907"/>
      <c r="BT22" s="907"/>
      <c r="BU22" s="907"/>
      <c r="BV22" s="907"/>
      <c r="BW22" s="907"/>
      <c r="BX22" s="907"/>
      <c r="BY22" s="906" t="s">
        <v>744</v>
      </c>
      <c r="BZ22" s="906"/>
      <c r="CA22" s="906"/>
      <c r="CB22" s="906"/>
      <c r="CC22" s="906"/>
      <c r="CD22" s="906"/>
      <c r="CE22" s="906"/>
      <c r="CF22" s="906"/>
      <c r="CG22" s="906"/>
      <c r="CH22" s="906"/>
      <c r="CI22" s="906"/>
      <c r="CJ22" s="906"/>
      <c r="CK22" s="906"/>
      <c r="CL22" s="906"/>
      <c r="CM22" s="906"/>
      <c r="CN22" s="906"/>
      <c r="CO22" s="906"/>
      <c r="CP22" s="906"/>
      <c r="CQ22" s="906"/>
      <c r="CR22" s="906"/>
      <c r="CS22" s="906"/>
      <c r="CT22" s="906"/>
      <c r="CU22" s="50"/>
      <c r="CV22" s="50" t="s">
        <v>195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678" t="s">
        <v>714</v>
      </c>
      <c r="B23" s="678"/>
      <c r="C23" s="678"/>
      <c r="D23" s="678"/>
      <c r="E23" s="678"/>
      <c r="F23" s="678"/>
      <c r="G23" s="678"/>
      <c r="H23" s="678"/>
      <c r="I23" s="678"/>
      <c r="J23" s="678"/>
      <c r="K23" s="678"/>
      <c r="L23" s="678"/>
      <c r="M23" s="678"/>
      <c r="N23" s="678"/>
      <c r="O23" s="678"/>
      <c r="P23" s="678"/>
      <c r="Q23" s="678"/>
      <c r="R23" s="678"/>
      <c r="S23" s="678"/>
      <c r="T23" s="678"/>
      <c r="U23" s="678"/>
      <c r="V23" s="678"/>
      <c r="W23" s="678"/>
      <c r="X23" s="598">
        <v>347</v>
      </c>
      <c r="Y23" s="598"/>
      <c r="Z23" s="598"/>
      <c r="AA23" s="598"/>
      <c r="AB23" s="598"/>
      <c r="AC23" s="598"/>
      <c r="AD23" s="598"/>
      <c r="AE23" s="598"/>
      <c r="AF23" s="598"/>
      <c r="AG23" s="598"/>
      <c r="AH23" s="678" t="s">
        <v>198</v>
      </c>
      <c r="AI23" s="678"/>
      <c r="AJ23" s="678"/>
      <c r="AK23" s="678"/>
      <c r="AL23" s="678"/>
      <c r="AM23" s="678"/>
      <c r="AN23" s="678"/>
      <c r="AO23" s="678"/>
      <c r="AP23" s="678"/>
      <c r="AQ23" s="678"/>
      <c r="AR23" s="678"/>
      <c r="AS23" s="678"/>
      <c r="AT23" s="678"/>
      <c r="AU23" s="678"/>
      <c r="AV23" s="678"/>
      <c r="AW23" s="678"/>
      <c r="AX23" s="678"/>
      <c r="AY23" s="678"/>
      <c r="AZ23" s="678"/>
      <c r="BA23" s="678"/>
      <c r="BB23" s="678"/>
      <c r="BC23" s="678"/>
      <c r="BD23" s="678"/>
      <c r="BE23" s="678"/>
      <c r="BF23" s="678"/>
      <c r="BG23" s="678"/>
      <c r="BH23" s="678"/>
      <c r="BI23" s="678"/>
      <c r="BJ23" s="678"/>
      <c r="BK23" s="678"/>
      <c r="BL23" s="678"/>
      <c r="BM23" s="678"/>
      <c r="BN23" s="900"/>
      <c r="BO23" s="900"/>
      <c r="BP23" s="900"/>
      <c r="BQ23" s="900"/>
      <c r="BR23" s="900"/>
      <c r="BS23" s="900"/>
      <c r="BT23" s="900"/>
      <c r="BU23" s="900"/>
      <c r="BV23" s="900"/>
      <c r="BW23" s="900"/>
      <c r="BX23" s="900"/>
      <c r="BY23" s="907"/>
      <c r="BZ23" s="907"/>
      <c r="CA23" s="907"/>
      <c r="CB23" s="907"/>
      <c r="CC23" s="907"/>
      <c r="CD23" s="907"/>
      <c r="CE23" s="907"/>
      <c r="CF23" s="907"/>
      <c r="CG23" s="907"/>
      <c r="CH23" s="907"/>
      <c r="CI23" s="907"/>
      <c r="CJ23" s="907"/>
      <c r="CK23" s="613"/>
      <c r="CL23" s="613"/>
      <c r="CM23" s="613"/>
      <c r="CN23" s="613"/>
      <c r="CO23" s="613"/>
      <c r="CP23" s="613"/>
      <c r="CQ23" s="613"/>
      <c r="CR23" s="613"/>
      <c r="CS23" s="613"/>
      <c r="CT23" s="613"/>
      <c r="CU23" s="613"/>
      <c r="CV23" s="50"/>
      <c r="DD23" s="56"/>
      <c r="DE23" s="57"/>
      <c r="DF23" s="57"/>
    </row>
    <row r="24" spans="1:112" ht="15" customHeight="1" x14ac:dyDescent="0.3">
      <c r="A24" s="678"/>
      <c r="B24" s="678"/>
      <c r="C24" s="678"/>
      <c r="D24" s="678"/>
      <c r="E24" s="678"/>
      <c r="F24" s="678"/>
      <c r="G24" s="678"/>
      <c r="H24" s="678"/>
      <c r="I24" s="678"/>
      <c r="J24" s="678"/>
      <c r="K24" s="678"/>
      <c r="L24" s="678"/>
      <c r="M24" s="678"/>
      <c r="N24" s="678"/>
      <c r="O24" s="678"/>
      <c r="P24" s="678"/>
      <c r="Q24" s="678"/>
      <c r="R24" s="678"/>
      <c r="S24" s="678"/>
      <c r="T24" s="678"/>
      <c r="U24" s="678"/>
      <c r="V24" s="678"/>
      <c r="W24" s="678"/>
      <c r="X24" s="613"/>
      <c r="Y24" s="613"/>
      <c r="Z24" s="613"/>
      <c r="AA24" s="613"/>
      <c r="AB24" s="613"/>
      <c r="AC24" s="613"/>
      <c r="AD24" s="613"/>
      <c r="AE24" s="613"/>
      <c r="AF24" s="613"/>
      <c r="AG24" s="613"/>
      <c r="AH24" s="678"/>
      <c r="AI24" s="678"/>
      <c r="AJ24" s="678"/>
      <c r="AK24" s="678"/>
      <c r="DD24" s="56"/>
      <c r="DE24" s="57"/>
      <c r="DF24" s="57"/>
    </row>
    <row r="25" spans="1:112" ht="15" customHeight="1" x14ac:dyDescent="0.3">
      <c r="A25" s="50" t="s">
        <v>196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06" t="s">
        <v>65</v>
      </c>
      <c r="AE25" s="906"/>
      <c r="AF25" s="906"/>
      <c r="AG25" s="906"/>
      <c r="AH25" s="906"/>
      <c r="AI25" s="906"/>
      <c r="AJ25" s="906"/>
      <c r="AK25" s="906"/>
      <c r="AL25" s="906"/>
      <c r="AM25" s="906"/>
      <c r="AN25" s="906"/>
      <c r="AO25" s="906"/>
      <c r="AP25" s="906"/>
      <c r="AQ25" s="906"/>
      <c r="AR25" s="906"/>
      <c r="AS25" s="906"/>
      <c r="AT25" s="906"/>
      <c r="AU25" s="906"/>
      <c r="AV25" s="906"/>
      <c r="AW25" s="906"/>
      <c r="AX25" s="906"/>
      <c r="AY25" s="906"/>
      <c r="AZ25" s="906"/>
      <c r="BA25" s="906"/>
      <c r="BB25" s="906"/>
      <c r="BC25" s="50"/>
      <c r="BD25" s="50" t="s">
        <v>197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06" t="s">
        <v>65</v>
      </c>
      <c r="BX25" s="906"/>
      <c r="BY25" s="906"/>
      <c r="BZ25" s="906"/>
      <c r="CA25" s="906"/>
      <c r="CB25" s="906"/>
      <c r="CC25" s="906"/>
      <c r="CD25" s="906"/>
      <c r="CE25" s="906"/>
      <c r="CF25" s="906"/>
      <c r="CG25" s="906"/>
      <c r="CH25" s="906"/>
      <c r="CI25" s="906"/>
      <c r="CJ25" s="906"/>
      <c r="CK25" s="906"/>
      <c r="CL25" s="906"/>
      <c r="CM25" s="50"/>
      <c r="CN25" s="50" t="s">
        <v>198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199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200</v>
      </c>
      <c r="DD27" s="56"/>
      <c r="DE27" s="57"/>
      <c r="DF27" s="57"/>
      <c r="DH27" s="141"/>
    </row>
    <row r="28" spans="1:112" ht="15" customHeight="1" x14ac:dyDescent="0.3">
      <c r="A28" s="19" t="s">
        <v>201</v>
      </c>
    </row>
    <row r="29" spans="1:112" ht="15" customHeight="1" x14ac:dyDescent="0.25">
      <c r="A29" s="19" t="s">
        <v>202</v>
      </c>
      <c r="DH29" s="141"/>
    </row>
    <row r="30" spans="1:112" ht="15" customHeight="1" x14ac:dyDescent="0.3">
      <c r="A30" s="919" t="s">
        <v>209</v>
      </c>
      <c r="B30" s="919"/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V30" s="919"/>
      <c r="AW30" s="919"/>
      <c r="AX30" s="919"/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12" t="s">
        <v>703</v>
      </c>
      <c r="B31" s="913"/>
      <c r="C31" s="913"/>
      <c r="D31" s="913"/>
      <c r="E31" s="913"/>
      <c r="F31" s="913"/>
      <c r="G31" s="913"/>
      <c r="H31" s="913"/>
      <c r="I31" s="913"/>
      <c r="J31" s="913"/>
      <c r="K31" s="913"/>
      <c r="L31" s="913"/>
      <c r="M31" s="913"/>
      <c r="N31" s="913"/>
      <c r="O31" s="913"/>
      <c r="P31" s="913"/>
      <c r="Q31" s="913"/>
      <c r="R31" s="913"/>
      <c r="S31" s="913"/>
      <c r="T31" s="913"/>
      <c r="U31" s="913"/>
      <c r="V31" s="914"/>
      <c r="W31" s="912" t="s">
        <v>203</v>
      </c>
      <c r="X31" s="913"/>
      <c r="Y31" s="913"/>
      <c r="Z31" s="913"/>
      <c r="AA31" s="913"/>
      <c r="AB31" s="913"/>
      <c r="AC31" s="913"/>
      <c r="AD31" s="913"/>
      <c r="AE31" s="913"/>
      <c r="AF31" s="913"/>
      <c r="AG31" s="913"/>
      <c r="AH31" s="913"/>
      <c r="AI31" s="913"/>
      <c r="AJ31" s="913"/>
      <c r="AK31" s="913"/>
      <c r="AL31" s="913"/>
      <c r="AM31" s="913"/>
      <c r="AN31" s="913"/>
      <c r="AO31" s="913"/>
      <c r="AP31" s="913"/>
      <c r="AQ31" s="913"/>
      <c r="AR31" s="913"/>
      <c r="AS31" s="914"/>
      <c r="AT31" s="912" t="s">
        <v>204</v>
      </c>
      <c r="AU31" s="913"/>
      <c r="AV31" s="913"/>
      <c r="AW31" s="913"/>
      <c r="AX31" s="913"/>
      <c r="AY31" s="913"/>
      <c r="AZ31" s="913"/>
      <c r="BA31" s="913"/>
      <c r="BB31" s="913"/>
      <c r="BC31" s="913"/>
      <c r="BD31" s="913"/>
      <c r="BE31" s="913"/>
      <c r="BF31" s="913"/>
      <c r="BG31" s="913"/>
      <c r="BH31" s="913"/>
      <c r="BI31" s="913"/>
      <c r="BJ31" s="913"/>
      <c r="BK31" s="913"/>
      <c r="BL31" s="913"/>
      <c r="BM31" s="913"/>
      <c r="BN31" s="913"/>
      <c r="BO31" s="913"/>
      <c r="BP31" s="913"/>
      <c r="BQ31" s="913"/>
      <c r="BR31" s="914"/>
      <c r="BS31" s="920" t="s">
        <v>205</v>
      </c>
      <c r="BT31" s="920"/>
      <c r="BU31" s="920"/>
      <c r="BV31" s="920"/>
      <c r="BW31" s="920"/>
      <c r="BX31" s="920"/>
      <c r="BY31" s="920"/>
      <c r="BZ31" s="920"/>
      <c r="CA31" s="920"/>
      <c r="CB31" s="920"/>
      <c r="CC31" s="920"/>
      <c r="CD31" s="920"/>
      <c r="CE31" s="920"/>
      <c r="CF31" s="920"/>
      <c r="CG31" s="920"/>
      <c r="CH31" s="920"/>
      <c r="CI31" s="920"/>
      <c r="CJ31" s="920"/>
      <c r="CK31" s="920"/>
      <c r="CL31" s="920"/>
      <c r="CM31" s="920"/>
      <c r="CN31" s="920"/>
      <c r="CO31" s="920"/>
      <c r="CP31" s="920"/>
      <c r="CQ31" s="920"/>
      <c r="CR31" s="920"/>
      <c r="CS31" s="920"/>
      <c r="CT31" s="920"/>
      <c r="CU31" s="920"/>
      <c r="CV31" s="920"/>
      <c r="CW31" s="920"/>
      <c r="CX31" s="920"/>
      <c r="CY31" s="920"/>
      <c r="CZ31" s="920"/>
      <c r="DA31" s="920"/>
      <c r="DB31" s="920"/>
    </row>
    <row r="32" spans="1:112" ht="39.75" customHeight="1" x14ac:dyDescent="0.25">
      <c r="A32" s="915"/>
      <c r="B32" s="916"/>
      <c r="C32" s="916"/>
      <c r="D32" s="916"/>
      <c r="E32" s="916"/>
      <c r="F32" s="916"/>
      <c r="G32" s="916"/>
      <c r="H32" s="916"/>
      <c r="I32" s="916"/>
      <c r="J32" s="916"/>
      <c r="K32" s="916"/>
      <c r="L32" s="916"/>
      <c r="M32" s="916"/>
      <c r="N32" s="916"/>
      <c r="O32" s="916"/>
      <c r="P32" s="916"/>
      <c r="Q32" s="916"/>
      <c r="R32" s="916"/>
      <c r="S32" s="916"/>
      <c r="T32" s="916"/>
      <c r="U32" s="916"/>
      <c r="V32" s="917"/>
      <c r="W32" s="915"/>
      <c r="X32" s="916"/>
      <c r="Y32" s="916"/>
      <c r="Z32" s="916"/>
      <c r="AA32" s="916"/>
      <c r="AB32" s="916"/>
      <c r="AC32" s="916"/>
      <c r="AD32" s="916"/>
      <c r="AE32" s="916"/>
      <c r="AF32" s="916"/>
      <c r="AG32" s="916"/>
      <c r="AH32" s="916"/>
      <c r="AI32" s="916"/>
      <c r="AJ32" s="916"/>
      <c r="AK32" s="916"/>
      <c r="AL32" s="916"/>
      <c r="AM32" s="916"/>
      <c r="AN32" s="916"/>
      <c r="AO32" s="916"/>
      <c r="AP32" s="916"/>
      <c r="AQ32" s="916"/>
      <c r="AR32" s="916"/>
      <c r="AS32" s="917"/>
      <c r="AT32" s="915"/>
      <c r="AU32" s="916"/>
      <c r="AV32" s="916"/>
      <c r="AW32" s="916"/>
      <c r="AX32" s="916"/>
      <c r="AY32" s="916"/>
      <c r="AZ32" s="916"/>
      <c r="BA32" s="916"/>
      <c r="BB32" s="916"/>
      <c r="BC32" s="916"/>
      <c r="BD32" s="916"/>
      <c r="BE32" s="916"/>
      <c r="BF32" s="916"/>
      <c r="BG32" s="916"/>
      <c r="BH32" s="916"/>
      <c r="BI32" s="916"/>
      <c r="BJ32" s="916"/>
      <c r="BK32" s="916"/>
      <c r="BL32" s="916"/>
      <c r="BM32" s="916"/>
      <c r="BN32" s="916"/>
      <c r="BO32" s="916"/>
      <c r="BP32" s="916"/>
      <c r="BQ32" s="916"/>
      <c r="BR32" s="917"/>
      <c r="BS32" s="904" t="s">
        <v>206</v>
      </c>
      <c r="BT32" s="904"/>
      <c r="BU32" s="904"/>
      <c r="BV32" s="904"/>
      <c r="BW32" s="904"/>
      <c r="BX32" s="904"/>
      <c r="BY32" s="904"/>
      <c r="BZ32" s="904"/>
      <c r="CA32" s="904"/>
      <c r="CB32" s="904"/>
      <c r="CC32" s="904"/>
      <c r="CD32" s="904"/>
      <c r="CE32" s="904"/>
      <c r="CF32" s="904"/>
      <c r="CG32" s="904"/>
      <c r="CH32" s="904"/>
      <c r="CI32" s="904"/>
      <c r="CJ32" s="904"/>
      <c r="CK32" s="904"/>
      <c r="CL32" s="904" t="s">
        <v>207</v>
      </c>
      <c r="CM32" s="904"/>
      <c r="CN32" s="904"/>
      <c r="CO32" s="904"/>
      <c r="CP32" s="904"/>
      <c r="CQ32" s="904"/>
      <c r="CR32" s="904"/>
      <c r="CS32" s="904"/>
      <c r="CT32" s="904"/>
      <c r="CU32" s="904"/>
      <c r="CV32" s="904"/>
      <c r="CW32" s="904"/>
      <c r="CX32" s="904"/>
      <c r="CY32" s="904"/>
      <c r="CZ32" s="904"/>
      <c r="DA32" s="904"/>
      <c r="DB32" s="904"/>
      <c r="DH32" s="149"/>
    </row>
    <row r="33" spans="1:112" ht="15" customHeight="1" x14ac:dyDescent="0.25">
      <c r="A33" s="905"/>
      <c r="B33" s="905"/>
      <c r="C33" s="905"/>
      <c r="D33" s="905"/>
      <c r="E33" s="905"/>
      <c r="F33" s="905"/>
      <c r="G33" s="905"/>
      <c r="H33" s="905"/>
      <c r="I33" s="905"/>
      <c r="J33" s="905"/>
      <c r="K33" s="905"/>
      <c r="L33" s="905"/>
      <c r="M33" s="905"/>
      <c r="N33" s="905"/>
      <c r="O33" s="905"/>
      <c r="P33" s="905"/>
      <c r="Q33" s="905"/>
      <c r="R33" s="905"/>
      <c r="S33" s="905"/>
      <c r="T33" s="905"/>
      <c r="U33" s="905"/>
      <c r="V33" s="905"/>
      <c r="W33" s="905"/>
      <c r="X33" s="905"/>
      <c r="Y33" s="905"/>
      <c r="Z33" s="905"/>
      <c r="AA33" s="905"/>
      <c r="AB33" s="905"/>
      <c r="AC33" s="905"/>
      <c r="AD33" s="905"/>
      <c r="AE33" s="905"/>
      <c r="AF33" s="905"/>
      <c r="AG33" s="905"/>
      <c r="AH33" s="905"/>
      <c r="AI33" s="905"/>
      <c r="AJ33" s="905"/>
      <c r="AK33" s="905"/>
      <c r="AL33" s="905"/>
      <c r="AM33" s="905"/>
      <c r="AN33" s="905"/>
      <c r="AO33" s="905"/>
      <c r="AP33" s="905"/>
      <c r="AQ33" s="905"/>
      <c r="AR33" s="905"/>
      <c r="AS33" s="905"/>
      <c r="AT33" s="905"/>
      <c r="AU33" s="905"/>
      <c r="AV33" s="905"/>
      <c r="AW33" s="905"/>
      <c r="AX33" s="905"/>
      <c r="AY33" s="905"/>
      <c r="AZ33" s="905"/>
      <c r="BA33" s="905"/>
      <c r="BB33" s="905"/>
      <c r="BC33" s="905"/>
      <c r="BD33" s="905"/>
      <c r="BE33" s="905"/>
      <c r="BF33" s="905"/>
      <c r="BG33" s="905"/>
      <c r="BH33" s="905"/>
      <c r="BI33" s="905"/>
      <c r="BJ33" s="905"/>
      <c r="BK33" s="905"/>
      <c r="BL33" s="905"/>
      <c r="BM33" s="905"/>
      <c r="BN33" s="905"/>
      <c r="BO33" s="905"/>
      <c r="BP33" s="905"/>
      <c r="BQ33" s="905"/>
      <c r="BR33" s="905"/>
      <c r="BS33" s="905"/>
      <c r="BT33" s="905"/>
      <c r="BU33" s="905"/>
      <c r="BV33" s="905"/>
      <c r="BW33" s="905"/>
      <c r="BX33" s="905"/>
      <c r="BY33" s="905"/>
      <c r="BZ33" s="905"/>
      <c r="CA33" s="905"/>
      <c r="CB33" s="905"/>
      <c r="CC33" s="905"/>
      <c r="CD33" s="905"/>
      <c r="CE33" s="905"/>
      <c r="CF33" s="905"/>
      <c r="CG33" s="905"/>
      <c r="CH33" s="905"/>
      <c r="CI33" s="905"/>
      <c r="CJ33" s="905"/>
      <c r="CK33" s="905"/>
      <c r="CL33" s="905"/>
      <c r="CM33" s="905"/>
      <c r="CN33" s="905"/>
      <c r="CO33" s="905"/>
      <c r="CP33" s="905"/>
      <c r="CQ33" s="905"/>
      <c r="CR33" s="905"/>
      <c r="CS33" s="905"/>
      <c r="CT33" s="905"/>
      <c r="CU33" s="905"/>
      <c r="CV33" s="905"/>
      <c r="CW33" s="905"/>
      <c r="CX33" s="905"/>
      <c r="CY33" s="905"/>
      <c r="CZ33" s="905"/>
      <c r="DA33" s="905"/>
      <c r="DB33" s="905"/>
      <c r="DH33" s="141"/>
    </row>
    <row r="34" spans="1:112" ht="15" customHeight="1" x14ac:dyDescent="0.25">
      <c r="A34" s="19" t="s">
        <v>448</v>
      </c>
      <c r="DH34" s="141"/>
    </row>
    <row r="35" spans="1:112" ht="15" customHeight="1" x14ac:dyDescent="0.3">
      <c r="A35" s="51" t="s">
        <v>449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208</v>
      </c>
    </row>
    <row r="37" spans="1:112" ht="15" customHeight="1" x14ac:dyDescent="0.25">
      <c r="A37" s="47" t="s">
        <v>450</v>
      </c>
      <c r="DH37" s="141"/>
    </row>
    <row r="38" spans="1:112" ht="15" customHeight="1" x14ac:dyDescent="0.25">
      <c r="A38" s="19" t="s">
        <v>210</v>
      </c>
      <c r="DH38" s="141"/>
    </row>
    <row r="39" spans="1:112" ht="15" customHeight="1" x14ac:dyDescent="0.3">
      <c r="A39" s="676" t="s">
        <v>211</v>
      </c>
      <c r="B39" s="676"/>
      <c r="C39" s="676"/>
      <c r="D39" s="676"/>
      <c r="E39" s="676"/>
      <c r="F39" s="676"/>
      <c r="G39" s="676"/>
      <c r="H39" s="676"/>
      <c r="I39" s="676"/>
      <c r="J39" s="614" t="s">
        <v>740</v>
      </c>
      <c r="K39" s="614"/>
      <c r="L39" s="614"/>
      <c r="M39" s="614"/>
      <c r="N39" s="614"/>
      <c r="O39" s="614"/>
      <c r="P39" s="614"/>
      <c r="Q39" s="614"/>
      <c r="R39" s="614"/>
      <c r="S39" s="49"/>
      <c r="T39" s="676" t="s">
        <v>212</v>
      </c>
      <c r="U39" s="676"/>
      <c r="V39" s="676"/>
      <c r="W39" s="676"/>
      <c r="X39" s="676"/>
      <c r="Y39" s="676"/>
      <c r="Z39" s="676"/>
      <c r="AA39" s="676"/>
      <c r="AB39" s="676"/>
      <c r="AC39" s="676"/>
      <c r="AD39" s="676"/>
      <c r="AE39" s="676"/>
      <c r="AF39" s="676"/>
      <c r="AG39" s="676"/>
      <c r="AH39" s="676"/>
      <c r="AI39" s="676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347</v>
      </c>
      <c r="U40" s="598" t="s">
        <v>65</v>
      </c>
      <c r="V40" s="598"/>
      <c r="W40" s="598"/>
      <c r="X40" s="598"/>
      <c r="Y40" s="598"/>
      <c r="Z40" s="598"/>
      <c r="AA40" s="598"/>
      <c r="AB40" s="598"/>
      <c r="AC40" s="598"/>
      <c r="AD40" s="598"/>
      <c r="AE40" s="598"/>
      <c r="AF40" s="598"/>
      <c r="AG40" s="598"/>
      <c r="AH40" s="598"/>
      <c r="AI40" s="598"/>
      <c r="AJ40" s="598"/>
      <c r="AK40" s="598"/>
      <c r="AL40" s="598"/>
      <c r="AM40" s="598"/>
      <c r="AN40" s="598"/>
      <c r="AO40" s="598"/>
      <c r="AP40" s="598"/>
      <c r="AQ40" s="598"/>
      <c r="AR40" s="598"/>
      <c r="AS40" s="598"/>
      <c r="AT40" s="598"/>
      <c r="AU40" s="598"/>
      <c r="AV40" s="598"/>
      <c r="AW40" s="598"/>
      <c r="AX40" s="598"/>
      <c r="AY40" s="598"/>
      <c r="AZ40" s="598"/>
      <c r="BA40" s="598"/>
      <c r="BB40" s="598"/>
      <c r="BC40" s="598"/>
      <c r="BD40" s="598"/>
      <c r="BE40" s="598"/>
      <c r="BF40" s="598"/>
      <c r="BG40" s="598"/>
      <c r="BH40" s="598"/>
      <c r="BI40" s="598"/>
      <c r="BJ40" s="598"/>
      <c r="BK40" s="598"/>
      <c r="BL40" s="598"/>
      <c r="BM40" s="598"/>
      <c r="BN40" s="19" t="s">
        <v>213</v>
      </c>
      <c r="BZ40" s="902" t="s">
        <v>65</v>
      </c>
      <c r="CA40" s="918"/>
      <c r="CB40" s="918"/>
      <c r="CC40" s="918"/>
      <c r="CD40" s="918"/>
      <c r="CE40" s="918"/>
      <c r="CF40" s="918"/>
      <c r="CG40" s="918"/>
      <c r="CH40" s="918"/>
      <c r="CI40" s="918"/>
      <c r="CJ40" s="918"/>
      <c r="CK40" s="918"/>
      <c r="CL40" s="918"/>
      <c r="CM40" s="918"/>
      <c r="CN40" s="918"/>
      <c r="CO40" s="918"/>
      <c r="CP40" s="918"/>
      <c r="CQ40" s="918"/>
      <c r="CR40" s="918"/>
      <c r="CS40" s="918"/>
      <c r="CT40" s="918"/>
      <c r="CU40" s="918"/>
      <c r="CV40" s="918"/>
      <c r="CW40" s="918"/>
      <c r="CX40" s="918"/>
      <c r="CY40" s="918"/>
      <c r="CZ40" s="918"/>
      <c r="DA40" s="918"/>
      <c r="DB40" s="918"/>
      <c r="DH40" s="141"/>
    </row>
    <row r="41" spans="1:112" s="224" customFormat="1" ht="9.6" x14ac:dyDescent="0.2">
      <c r="BZ41" s="600" t="s">
        <v>214</v>
      </c>
      <c r="CA41" s="600"/>
      <c r="CB41" s="600"/>
      <c r="CC41" s="600"/>
      <c r="CD41" s="600"/>
      <c r="CE41" s="600"/>
      <c r="CF41" s="600"/>
      <c r="CG41" s="600"/>
      <c r="CH41" s="600"/>
      <c r="CI41" s="600"/>
      <c r="CJ41" s="600"/>
      <c r="CK41" s="600"/>
      <c r="CL41" s="600"/>
      <c r="CM41" s="600"/>
      <c r="CN41" s="600"/>
      <c r="CO41" s="600"/>
      <c r="CP41" s="600"/>
      <c r="CQ41" s="600"/>
      <c r="CR41" s="600"/>
      <c r="CS41" s="600"/>
      <c r="CT41" s="600"/>
      <c r="CU41" s="600"/>
      <c r="CV41" s="600"/>
      <c r="CW41" s="600"/>
      <c r="CX41" s="600"/>
      <c r="CY41" s="600"/>
      <c r="CZ41" s="600"/>
      <c r="DA41" s="600"/>
      <c r="DB41" s="600"/>
      <c r="DH41" s="227"/>
    </row>
    <row r="42" spans="1:112" ht="15" customHeight="1" x14ac:dyDescent="0.25">
      <c r="A42" s="19" t="s">
        <v>215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451</v>
      </c>
      <c r="DH43" s="141"/>
    </row>
    <row r="44" spans="1:112" ht="30" customHeight="1" x14ac:dyDescent="0.25">
      <c r="A44" s="19" t="s">
        <v>216</v>
      </c>
      <c r="Y44" s="614" t="s">
        <v>65</v>
      </c>
      <c r="Z44" s="598"/>
      <c r="AA44" s="598"/>
      <c r="AB44" s="598"/>
      <c r="AC44" s="598"/>
      <c r="AD44" s="598"/>
      <c r="AE44" s="598"/>
      <c r="AF44" s="598"/>
      <c r="AG44" s="598"/>
      <c r="AH44" s="598"/>
      <c r="AI44" s="598"/>
      <c r="AJ44" s="598"/>
      <c r="AK44" s="598"/>
      <c r="AL44" s="598"/>
      <c r="AM44" s="598"/>
      <c r="AN44" s="598"/>
      <c r="AO44" s="598"/>
      <c r="AP44" s="598"/>
      <c r="AQ44" s="598"/>
      <c r="AR44" s="598"/>
      <c r="AS44" s="598"/>
      <c r="AT44" s="598"/>
      <c r="AU44" s="598"/>
      <c r="AV44" s="598"/>
      <c r="AW44" s="598"/>
      <c r="AX44" s="598"/>
      <c r="AY44" s="598"/>
      <c r="AZ44" s="598"/>
      <c r="BA44" s="598"/>
      <c r="BB44" s="598"/>
      <c r="BC44" s="598"/>
      <c r="BD44" s="598"/>
      <c r="BE44" s="598"/>
      <c r="BF44" s="598"/>
      <c r="BG44" s="598"/>
      <c r="BH44" s="49"/>
      <c r="BI44" s="903" t="s">
        <v>213</v>
      </c>
      <c r="BJ44" s="903"/>
      <c r="BK44" s="903"/>
      <c r="BL44" s="903"/>
      <c r="BM44" s="903"/>
      <c r="BN44" s="903"/>
      <c r="BO44" s="903"/>
      <c r="BP44" s="903"/>
      <c r="BQ44" s="903"/>
      <c r="BR44" s="903"/>
      <c r="BS44" s="903"/>
      <c r="BT44" s="49"/>
      <c r="BU44" s="902" t="s">
        <v>65</v>
      </c>
      <c r="BV44" s="902"/>
      <c r="BW44" s="902"/>
      <c r="BX44" s="902"/>
      <c r="BY44" s="902"/>
      <c r="BZ44" s="902"/>
      <c r="CA44" s="902"/>
      <c r="CB44" s="902"/>
      <c r="CC44" s="902"/>
      <c r="CD44" s="902"/>
      <c r="CE44" s="902"/>
      <c r="CF44" s="902"/>
      <c r="CG44" s="902"/>
      <c r="CH44" s="902"/>
      <c r="CI44" s="902"/>
      <c r="CJ44" s="902"/>
      <c r="CK44" s="902"/>
      <c r="CL44" s="902"/>
      <c r="CM44" s="902"/>
      <c r="CN44" s="902"/>
      <c r="CO44" s="902"/>
      <c r="CP44" s="902"/>
      <c r="CQ44" s="902"/>
      <c r="CR44" s="902"/>
      <c r="CS44" s="902"/>
      <c r="CT44" s="902"/>
      <c r="CU44" s="902"/>
      <c r="CV44" s="902"/>
      <c r="CW44" s="902"/>
      <c r="CX44" s="902"/>
      <c r="CY44" s="902"/>
      <c r="CZ44" s="902"/>
      <c r="DA44" s="902"/>
      <c r="DB44" s="902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901" t="s">
        <v>217</v>
      </c>
      <c r="BV45" s="901"/>
      <c r="BW45" s="901"/>
      <c r="BX45" s="901"/>
      <c r="BY45" s="901"/>
      <c r="BZ45" s="901"/>
      <c r="CA45" s="901"/>
      <c r="CB45" s="901"/>
      <c r="CC45" s="901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1"/>
      <c r="CU45" s="901"/>
      <c r="CV45" s="901"/>
      <c r="CW45" s="901"/>
      <c r="CX45" s="901"/>
      <c r="CY45" s="901"/>
      <c r="CZ45" s="901"/>
      <c r="DA45" s="901"/>
      <c r="DB45" s="901"/>
      <c r="DH45" s="228"/>
    </row>
    <row r="46" spans="1:112" ht="15" customHeight="1" x14ac:dyDescent="0.25">
      <c r="A46" s="19" t="s">
        <v>218</v>
      </c>
      <c r="DH46" s="141"/>
    </row>
    <row r="47" spans="1:112" ht="45.75" customHeight="1" x14ac:dyDescent="0.25">
      <c r="A47" s="681" t="s">
        <v>488</v>
      </c>
      <c r="B47" s="681"/>
      <c r="C47" s="681"/>
      <c r="D47" s="681"/>
      <c r="E47" s="681"/>
      <c r="F47" s="681"/>
      <c r="G47" s="681"/>
      <c r="H47" s="681"/>
      <c r="I47" s="681"/>
      <c r="J47" s="681"/>
      <c r="K47" s="681"/>
      <c r="L47" s="681"/>
      <c r="M47" s="681"/>
      <c r="N47" s="681"/>
      <c r="O47" s="681"/>
      <c r="P47" s="681"/>
      <c r="Q47" s="681"/>
      <c r="R47" s="681"/>
      <c r="S47" s="681"/>
      <c r="T47" s="681"/>
      <c r="U47" s="681"/>
      <c r="V47" s="681"/>
      <c r="W47" s="681"/>
      <c r="X47" s="681"/>
      <c r="Y47" s="681"/>
      <c r="Z47" s="681"/>
      <c r="AA47" s="681"/>
      <c r="AB47" s="681"/>
      <c r="AC47" s="681"/>
      <c r="AD47" s="681"/>
      <c r="AE47" s="681"/>
      <c r="AF47" s="681"/>
      <c r="AG47" s="681"/>
      <c r="AH47" s="681"/>
      <c r="AI47" s="681"/>
      <c r="AJ47" s="681"/>
      <c r="AK47" s="681"/>
      <c r="AL47" s="681"/>
      <c r="AM47" s="681"/>
      <c r="AN47" s="681"/>
      <c r="AO47" s="681"/>
      <c r="AP47" s="681"/>
      <c r="AQ47" s="681"/>
      <c r="AR47" s="681"/>
      <c r="AS47" s="681"/>
      <c r="AT47" s="681"/>
      <c r="AU47" s="681"/>
      <c r="AV47" s="681"/>
      <c r="AW47" s="681"/>
      <c r="AX47" s="681"/>
      <c r="AY47" s="681"/>
      <c r="AZ47" s="681"/>
      <c r="BA47" s="681"/>
      <c r="BB47" s="681"/>
      <c r="BC47" s="681"/>
      <c r="BD47" s="681"/>
      <c r="BE47" s="681"/>
      <c r="BF47" s="681"/>
      <c r="BG47" s="681"/>
      <c r="BH47" s="681"/>
      <c r="BI47" s="681"/>
      <c r="BJ47" s="681"/>
      <c r="BK47" s="681"/>
      <c r="BL47" s="681"/>
      <c r="BM47" s="681"/>
      <c r="BN47" s="681"/>
      <c r="BO47" s="681"/>
      <c r="BP47" s="681"/>
      <c r="BQ47" s="681"/>
      <c r="BR47" s="681"/>
      <c r="BS47" s="681"/>
      <c r="BT47" s="681"/>
      <c r="BU47" s="681"/>
      <c r="BV47" s="681"/>
      <c r="BW47" s="681"/>
      <c r="BX47" s="681"/>
      <c r="BY47" s="681"/>
      <c r="BZ47" s="681"/>
      <c r="CA47" s="681"/>
      <c r="CB47" s="681"/>
      <c r="CC47" s="681"/>
      <c r="CD47" s="681"/>
      <c r="CE47" s="681"/>
      <c r="CF47" s="681"/>
      <c r="CG47" s="681"/>
      <c r="CH47" s="681"/>
      <c r="CI47" s="681"/>
      <c r="CJ47" s="681"/>
      <c r="CK47" s="681"/>
      <c r="CL47" s="681"/>
      <c r="CM47" s="681"/>
      <c r="CN47" s="681"/>
      <c r="CO47" s="681"/>
      <c r="CP47" s="681"/>
      <c r="CQ47" s="681"/>
      <c r="CR47" s="681"/>
      <c r="CS47" s="681"/>
      <c r="CT47" s="681"/>
      <c r="CU47" s="681"/>
      <c r="CV47" s="681"/>
      <c r="CW47" s="681"/>
      <c r="CX47" s="681"/>
      <c r="CY47" s="681"/>
      <c r="CZ47" s="681"/>
      <c r="DA47" s="681"/>
      <c r="DB47" s="681"/>
      <c r="DH47" s="151"/>
    </row>
    <row r="48" spans="1:112" ht="15" customHeight="1" x14ac:dyDescent="0.25">
      <c r="A48" s="19" t="s">
        <v>219</v>
      </c>
      <c r="DH48" s="141"/>
    </row>
    <row r="49" spans="1:112" ht="15" customHeight="1" x14ac:dyDescent="0.25">
      <c r="A49" s="19" t="s">
        <v>220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613" t="s">
        <v>867</v>
      </c>
      <c r="AR49" s="613"/>
      <c r="AS49" s="613"/>
      <c r="AT49" s="613"/>
      <c r="AU49" s="613"/>
      <c r="AV49" s="613"/>
      <c r="AW49" s="613"/>
      <c r="AX49" s="613"/>
      <c r="AY49" s="613"/>
      <c r="AZ49" s="613"/>
      <c r="BA49" s="19" t="s">
        <v>221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222</v>
      </c>
      <c r="DH50" s="141"/>
    </row>
    <row r="51" spans="1:112" ht="15" customHeight="1" x14ac:dyDescent="0.25">
      <c r="A51" s="19" t="s">
        <v>223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224</v>
      </c>
      <c r="DH52" s="141"/>
    </row>
    <row r="53" spans="1:112" ht="15" customHeight="1" x14ac:dyDescent="0.25">
      <c r="A53" s="19" t="s">
        <v>225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226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227</v>
      </c>
      <c r="P56" s="598" t="s">
        <v>737</v>
      </c>
      <c r="Q56" s="598"/>
      <c r="R56" s="598"/>
      <c r="S56" s="598"/>
      <c r="T56" s="598"/>
      <c r="U56" s="598"/>
      <c r="V56" s="598"/>
      <c r="W56" s="598"/>
      <c r="X56" s="598"/>
      <c r="Y56" s="598"/>
      <c r="Z56" s="598"/>
      <c r="AA56" s="598"/>
      <c r="AB56" s="598"/>
      <c r="AC56" s="598"/>
      <c r="AD56" s="598"/>
      <c r="AE56" s="598"/>
      <c r="AF56" s="598"/>
      <c r="AG56" s="598"/>
      <c r="AH56" s="598"/>
      <c r="AI56" s="598"/>
      <c r="AJ56" s="598"/>
      <c r="AK56" s="598"/>
      <c r="AL56" s="598"/>
      <c r="AM56" s="598"/>
      <c r="AN56" s="598"/>
      <c r="AO56" s="598"/>
      <c r="AP56" s="598"/>
      <c r="AQ56" s="598"/>
      <c r="AR56" s="598"/>
      <c r="AS56" s="598"/>
      <c r="AT56" s="598"/>
      <c r="AU56" s="598"/>
      <c r="AV56" s="598"/>
      <c r="AW56" s="598"/>
      <c r="AX56" s="598"/>
      <c r="AY56" s="598"/>
      <c r="AZ56" s="598"/>
      <c r="BA56" s="598"/>
      <c r="BB56" s="598"/>
      <c r="BC56" s="598"/>
      <c r="BD56" s="598"/>
      <c r="BE56" s="598"/>
      <c r="BF56" s="598"/>
      <c r="BG56" s="598"/>
      <c r="BH56" s="598"/>
      <c r="BI56" s="598"/>
      <c r="BJ56" s="598"/>
      <c r="BK56" s="598"/>
      <c r="BL56" s="598"/>
      <c r="BM56" s="598"/>
      <c r="BN56" s="598"/>
      <c r="BO56" s="598"/>
      <c r="BP56" s="598"/>
      <c r="BQ56" s="598"/>
      <c r="BR56" s="598"/>
      <c r="BS56" s="598"/>
      <c r="BT56" s="598"/>
      <c r="BU56" s="598"/>
      <c r="BV56" s="598"/>
      <c r="BW56" s="598"/>
      <c r="BX56" s="598"/>
      <c r="BY56" s="598"/>
      <c r="BZ56" s="598"/>
      <c r="CA56" s="598"/>
      <c r="CB56" s="598"/>
      <c r="CC56" s="598"/>
      <c r="CD56" s="598"/>
      <c r="CE56" s="598"/>
      <c r="CF56" s="598"/>
      <c r="CG56" s="598"/>
      <c r="CH56" s="598"/>
      <c r="CI56" s="598"/>
      <c r="CJ56" s="598"/>
      <c r="CK56" s="598"/>
      <c r="CL56" s="598"/>
      <c r="CM56" s="598"/>
      <c r="CN56" s="598"/>
      <c r="CO56" s="598"/>
      <c r="CP56" s="598"/>
      <c r="CQ56" s="598"/>
      <c r="CR56" s="598"/>
      <c r="CS56" s="598"/>
      <c r="CT56" s="598"/>
      <c r="CU56" s="598"/>
      <c r="CV56" s="598"/>
      <c r="CW56" s="598"/>
      <c r="CX56" s="598"/>
      <c r="CY56" s="598"/>
      <c r="CZ56" s="598"/>
      <c r="DA56" s="598"/>
      <c r="DB56" s="598"/>
      <c r="DH56" s="141"/>
    </row>
    <row r="57" spans="1:112" ht="13.8" x14ac:dyDescent="0.25">
      <c r="A57" s="678"/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678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678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678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678"/>
      <c r="BV57" s="678"/>
      <c r="BW57" s="678"/>
      <c r="BX57" s="678"/>
      <c r="BY57" s="678"/>
      <c r="BZ57" s="678"/>
      <c r="CA57" s="678"/>
      <c r="CB57" s="678"/>
      <c r="CC57" s="678"/>
      <c r="CD57" s="678"/>
      <c r="CE57" s="678"/>
      <c r="CF57" s="678"/>
      <c r="CG57" s="678"/>
      <c r="CH57" s="678"/>
      <c r="CI57" s="678"/>
      <c r="CJ57" s="678"/>
      <c r="CK57" s="678"/>
      <c r="CL57" s="678"/>
      <c r="CM57" s="678"/>
      <c r="CN57" s="678"/>
      <c r="CO57" s="678"/>
      <c r="CP57" s="678"/>
      <c r="CQ57" s="678"/>
      <c r="CR57" s="678"/>
      <c r="CS57" s="678"/>
      <c r="CT57" s="678"/>
      <c r="CU57" s="678"/>
      <c r="CV57" s="678"/>
      <c r="CW57" s="678"/>
      <c r="CX57" s="678"/>
      <c r="CY57" s="678"/>
      <c r="CZ57" s="678"/>
      <c r="DA57" s="678"/>
      <c r="DB57" s="678"/>
      <c r="DH57" s="141"/>
    </row>
    <row r="58" spans="1:112" ht="39.75" customHeight="1" x14ac:dyDescent="0.3">
      <c r="A58" s="609" t="s">
        <v>54</v>
      </c>
      <c r="B58" s="609"/>
      <c r="C58" s="609"/>
      <c r="D58" s="609"/>
      <c r="E58" s="609"/>
      <c r="F58" s="609"/>
      <c r="G58" s="609"/>
      <c r="H58" s="609"/>
      <c r="I58" s="609"/>
      <c r="J58" s="609"/>
      <c r="K58" s="609"/>
      <c r="L58" s="609"/>
      <c r="M58" s="609"/>
      <c r="N58" s="609"/>
      <c r="O58" s="609"/>
      <c r="P58" s="609"/>
      <c r="Q58" s="609"/>
      <c r="R58" s="609"/>
      <c r="S58" s="609"/>
      <c r="T58" s="609"/>
      <c r="U58" s="609"/>
      <c r="V58" s="609"/>
      <c r="W58" s="609"/>
      <c r="X58" s="609"/>
      <c r="Y58" s="609"/>
      <c r="Z58" s="609"/>
      <c r="AB58" s="602"/>
      <c r="AC58" s="602"/>
      <c r="AD58" s="602"/>
      <c r="AE58" s="602"/>
      <c r="AF58" s="602"/>
      <c r="AG58" s="602"/>
      <c r="AH58" s="602"/>
      <c r="AI58" s="602"/>
      <c r="AJ58" s="602"/>
      <c r="AK58" s="602"/>
      <c r="AL58" s="602"/>
      <c r="AM58" s="602"/>
      <c r="AN58" s="602"/>
      <c r="AO58" s="602"/>
      <c r="AP58" s="602"/>
      <c r="AQ58" s="602"/>
      <c r="AR58" s="602"/>
      <c r="AS58" s="602"/>
      <c r="AT58" s="602"/>
      <c r="AU58" s="602"/>
      <c r="AV58" s="602"/>
      <c r="AW58" s="602"/>
      <c r="AX58" s="602"/>
      <c r="AY58" s="602"/>
      <c r="AZ58" s="602"/>
      <c r="BA58" s="602"/>
      <c r="BB58" s="602"/>
      <c r="BC58" s="602"/>
      <c r="BD58" s="602"/>
      <c r="BE58" s="602"/>
      <c r="BF58" s="602"/>
      <c r="BG58" s="602"/>
      <c r="BH58" s="602"/>
      <c r="BI58" s="602"/>
      <c r="BJ58" s="602"/>
      <c r="BK58" s="602"/>
      <c r="BL58" s="602"/>
      <c r="BM58" s="602"/>
      <c r="BN58" s="602"/>
      <c r="BO58" s="602"/>
      <c r="BP58" s="602"/>
      <c r="BQ58" s="602"/>
      <c r="BR58" s="602"/>
      <c r="BS58" s="602"/>
      <c r="BT58" s="602"/>
      <c r="BU58" s="602"/>
      <c r="BV58" s="602"/>
      <c r="BX58" s="613" t="str">
        <f>ПОДПИСИ!E12</f>
        <v>А.В. Курбатов</v>
      </c>
      <c r="BY58" s="613"/>
      <c r="BZ58" s="613"/>
      <c r="CA58" s="613"/>
      <c r="CB58" s="613"/>
      <c r="CC58" s="613"/>
      <c r="CD58" s="613"/>
      <c r="CE58" s="613"/>
      <c r="CF58" s="613"/>
      <c r="CG58" s="613"/>
      <c r="CH58" s="613"/>
      <c r="CI58" s="613"/>
      <c r="CJ58" s="613"/>
      <c r="CK58" s="613"/>
      <c r="CL58" s="613"/>
      <c r="CM58" s="613"/>
      <c r="CN58" s="613"/>
      <c r="CO58" s="613"/>
      <c r="CP58" s="613"/>
      <c r="CQ58" s="613"/>
      <c r="CR58" s="613"/>
      <c r="CS58" s="613"/>
      <c r="CT58" s="613"/>
      <c r="CU58" s="613"/>
      <c r="CV58" s="613"/>
      <c r="CW58" s="613"/>
      <c r="CX58" s="613"/>
      <c r="CY58" s="613"/>
      <c r="CZ58" s="613"/>
      <c r="DA58" s="613"/>
      <c r="DB58" s="613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37" priority="3" operator="equal">
      <formula>0</formula>
    </cfRule>
  </conditionalFormatting>
  <conditionalFormatting sqref="AV2:BC7 A2:A9 AV8:BB8 AV9:BC9">
    <cfRule type="cellIs" dxfId="36" priority="4" operator="equal">
      <formula>0</formula>
    </cfRule>
  </conditionalFormatting>
  <conditionalFormatting sqref="DH2:DH7">
    <cfRule type="cellIs" dxfId="35" priority="2" operator="equal">
      <formula>0</formula>
    </cfRule>
  </conditionalFormatting>
  <conditionalFormatting sqref="DH9">
    <cfRule type="cellIs" dxfId="3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Normal="100" zoomScaleSheetLayoutView="100" workbookViewId="0">
      <pane ySplit="2" topLeftCell="A21" activePane="bottomLeft" state="frozen"/>
      <selection activeCell="DC41" sqref="DC41"/>
      <selection pane="bottomLeft" activeCell="DC41" sqref="DC41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709" t="s">
        <v>348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  <c r="AK1" s="709"/>
      <c r="AL1" s="709"/>
      <c r="AM1" s="709"/>
      <c r="AN1" s="709"/>
      <c r="AO1" s="709"/>
      <c r="AP1" s="709"/>
      <c r="AQ1" s="709"/>
      <c r="AR1" s="709"/>
      <c r="AS1" s="709"/>
      <c r="AT1" s="709"/>
      <c r="AU1" s="709"/>
      <c r="AV1" s="709"/>
      <c r="AW1" s="709"/>
      <c r="AX1" s="709"/>
      <c r="AY1" s="709"/>
      <c r="AZ1" s="709"/>
      <c r="BA1" s="709"/>
      <c r="BB1" s="709"/>
      <c r="BC1" s="709"/>
      <c r="BD1" s="709"/>
      <c r="BE1" s="709"/>
      <c r="BF1" s="709"/>
      <c r="BG1" s="709"/>
      <c r="BH1" s="709"/>
      <c r="BI1" s="709"/>
      <c r="BJ1" s="709"/>
      <c r="BK1" s="709"/>
      <c r="BL1" s="709"/>
      <c r="BM1" s="709"/>
      <c r="BN1" s="709"/>
      <c r="BO1" s="709"/>
      <c r="BP1" s="709"/>
      <c r="BQ1" s="709"/>
      <c r="BR1" s="709"/>
      <c r="BS1" s="709"/>
      <c r="BT1" s="709"/>
      <c r="BU1" s="709"/>
      <c r="BV1" s="709"/>
      <c r="BW1" s="709"/>
      <c r="BX1" s="709"/>
      <c r="BY1" s="709"/>
      <c r="BZ1" s="709"/>
      <c r="CA1" s="709"/>
      <c r="CB1" s="709"/>
      <c r="CC1" s="709"/>
      <c r="CD1" s="709"/>
      <c r="CE1" s="709"/>
      <c r="CF1" s="709"/>
      <c r="CG1" s="709"/>
      <c r="CH1" s="709"/>
      <c r="CI1" s="709"/>
      <c r="CJ1"/>
      <c r="CK1"/>
      <c r="CL1"/>
      <c r="CM1"/>
      <c r="CN1"/>
      <c r="CO1" s="141"/>
    </row>
    <row r="2" spans="1:93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BE2" s="598" t="str">
        <f>ФОРМА!G2</f>
        <v>Санкт-Петербург</v>
      </c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/>
      <c r="CK2"/>
      <c r="CL2"/>
      <c r="CM2"/>
      <c r="CN2"/>
      <c r="CO2" s="142"/>
    </row>
    <row r="3" spans="1:93" s="21" customFormat="1" ht="15" customHeight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BE3" s="612" t="s">
        <v>0</v>
      </c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O3" s="143"/>
    </row>
    <row r="4" spans="1:93" ht="1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BE4" s="614" t="str">
        <f>ФОРМА!B2</f>
        <v>ПАО "Россети Ленэнерго"</v>
      </c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O4" s="144" t="str">
        <f>BE4</f>
        <v>ПАО "Россети Ленэнерго"</v>
      </c>
    </row>
    <row r="5" spans="1:93" s="24" customFormat="1" ht="15" customHeight="1" x14ac:dyDescent="0.2">
      <c r="A5" s="578" t="s">
        <v>44</v>
      </c>
      <c r="B5" s="578"/>
      <c r="C5" s="578"/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  <c r="AF5" s="578"/>
      <c r="AG5" s="578"/>
      <c r="AH5" s="578"/>
      <c r="AI5" s="578"/>
      <c r="AJ5" s="578"/>
      <c r="AK5" s="578"/>
      <c r="AL5" s="578"/>
      <c r="AM5" s="578"/>
      <c r="AN5" s="5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612" t="s">
        <v>2</v>
      </c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O5" s="143"/>
    </row>
    <row r="6" spans="1:93" ht="124.2" x14ac:dyDescent="0.25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0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F6" s="700"/>
      <c r="BG6" s="700"/>
      <c r="BH6" s="700"/>
      <c r="BI6" s="700"/>
      <c r="BJ6" s="700"/>
      <c r="BK6" s="700"/>
      <c r="BL6" s="700"/>
      <c r="BM6" s="700"/>
      <c r="BN6" s="700"/>
      <c r="BO6" s="700"/>
      <c r="BP6" s="700"/>
      <c r="BQ6" s="700"/>
      <c r="BR6" s="700"/>
      <c r="BS6" s="700"/>
      <c r="BT6" s="700"/>
      <c r="BU6" s="700"/>
      <c r="BV6" s="700"/>
      <c r="BW6" s="700"/>
      <c r="BX6" s="700"/>
      <c r="BY6" s="700"/>
      <c r="BZ6" s="700"/>
      <c r="CA6" s="700"/>
      <c r="CB6" s="700"/>
      <c r="CC6" s="700"/>
      <c r="CD6" s="700"/>
      <c r="CE6" s="700"/>
      <c r="CF6" s="700"/>
      <c r="CG6" s="700"/>
      <c r="CH6" s="700"/>
      <c r="CI6" s="700"/>
      <c r="CO6" s="144" t="str">
        <f>BE6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93" s="24" customFormat="1" ht="15" customHeight="1" x14ac:dyDescent="0.2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612" t="s">
        <v>38</v>
      </c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O7" s="234"/>
    </row>
    <row r="8" spans="1:93" x14ac:dyDescent="0.3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BE8" s="577">
        <f>ФОРМА!B13</f>
        <v>45576</v>
      </c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1"/>
    </row>
    <row r="9" spans="1:93" s="24" customFormat="1" ht="15" customHeight="1" x14ac:dyDescent="0.2">
      <c r="A9" s="578" t="s">
        <v>1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578"/>
      <c r="AL9" s="578"/>
      <c r="AM9" s="578"/>
      <c r="AN9" s="5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612" t="s">
        <v>3</v>
      </c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O9" s="234"/>
    </row>
    <row r="10" spans="1:93" x14ac:dyDescent="0.3">
      <c r="A10" s="612"/>
      <c r="B10" s="612"/>
      <c r="C10" s="612"/>
      <c r="D10" s="612"/>
      <c r="E10" s="612"/>
      <c r="F10" s="612"/>
      <c r="G10" s="612"/>
      <c r="H10" s="612"/>
      <c r="I10" s="612"/>
      <c r="J10" s="612"/>
      <c r="K10" s="612"/>
      <c r="L10" s="612"/>
      <c r="M10" s="612"/>
      <c r="N10" s="612"/>
      <c r="O10" s="612"/>
      <c r="P10" s="612"/>
      <c r="Q10" s="612"/>
      <c r="R10" s="612"/>
      <c r="S10" s="612"/>
      <c r="T10" s="612"/>
      <c r="U10" s="612"/>
      <c r="V10" s="612"/>
      <c r="W10" s="612"/>
      <c r="X10" s="612"/>
      <c r="Y10" s="612"/>
      <c r="Z10" s="612"/>
      <c r="AA10" s="612"/>
      <c r="AB10" s="612"/>
      <c r="AC10" s="612"/>
      <c r="AD10" s="612"/>
      <c r="AE10" s="612"/>
      <c r="AF10" s="612"/>
      <c r="AG10" s="612"/>
      <c r="AH10" s="612"/>
      <c r="AI10" s="612"/>
      <c r="AJ10" s="612"/>
      <c r="AK10" s="612"/>
      <c r="AL10" s="612"/>
      <c r="AM10" s="612"/>
      <c r="AN10" s="612"/>
      <c r="AO10" s="612"/>
      <c r="AP10" s="612"/>
      <c r="AQ10" s="612"/>
      <c r="AR10" s="612"/>
      <c r="AS10" s="612"/>
      <c r="AT10" s="612"/>
      <c r="AU10" s="612"/>
      <c r="AV10" s="612"/>
      <c r="AW10" s="612"/>
      <c r="AX10" s="612"/>
      <c r="AY10" s="612"/>
      <c r="AZ10" s="612"/>
      <c r="BA10" s="612"/>
      <c r="BB10" s="612"/>
      <c r="BC10" s="612"/>
      <c r="BD10" s="612"/>
      <c r="BE10" s="612"/>
      <c r="BF10" s="612"/>
      <c r="BG10" s="612"/>
      <c r="BH10" s="612"/>
      <c r="BI10" s="612"/>
      <c r="BJ10" s="612"/>
      <c r="BK10" s="612"/>
      <c r="BL10" s="612"/>
      <c r="BM10" s="612"/>
      <c r="BN10" s="612"/>
      <c r="BO10" s="612"/>
      <c r="BP10" s="612"/>
      <c r="BQ10" s="612"/>
      <c r="BR10" s="612"/>
      <c r="BS10" s="612"/>
      <c r="BT10" s="612"/>
      <c r="BU10" s="612"/>
      <c r="BV10" s="612"/>
      <c r="BW10" s="612"/>
      <c r="BX10" s="612"/>
      <c r="BY10" s="612"/>
      <c r="BZ10" s="612"/>
      <c r="CA10" s="612"/>
      <c r="CB10" s="612"/>
      <c r="CC10" s="612"/>
      <c r="CD10" s="612"/>
      <c r="CE10" s="612"/>
      <c r="CF10" s="612"/>
      <c r="CG10" s="612"/>
      <c r="CH10" s="612"/>
      <c r="CI10" s="612"/>
    </row>
    <row r="11" spans="1:93" x14ac:dyDescent="0.3">
      <c r="A11" s="580" t="s">
        <v>68</v>
      </c>
      <c r="B11" s="580"/>
      <c r="C11" s="580"/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  <c r="X11" s="580"/>
      <c r="Y11" s="580"/>
      <c r="Z11" s="580"/>
      <c r="AA11" s="580"/>
      <c r="AB11" s="580"/>
      <c r="AC11" s="580"/>
      <c r="AD11" s="580"/>
      <c r="AE11" s="580"/>
      <c r="AF11" s="580"/>
      <c r="AG11" s="580"/>
      <c r="AH11" s="580"/>
      <c r="AI11" s="580"/>
      <c r="AJ11" s="580"/>
      <c r="AK11" s="580"/>
      <c r="AL11" s="580"/>
      <c r="AM11" s="580"/>
      <c r="AN11" s="580"/>
      <c r="AO11" s="580"/>
      <c r="AP11" s="580"/>
      <c r="AQ11" s="580"/>
      <c r="AR11" s="580"/>
      <c r="AS11" s="580"/>
      <c r="AT11" s="580"/>
      <c r="AU11" s="580"/>
      <c r="AV11" s="580"/>
      <c r="AW11" s="580"/>
      <c r="AX11" s="580"/>
      <c r="AY11" s="580"/>
      <c r="AZ11" s="580"/>
      <c r="BA11" s="580"/>
      <c r="BB11" s="580"/>
      <c r="BC11" s="580"/>
      <c r="BD11" s="580"/>
      <c r="BE11" s="580"/>
      <c r="BF11" s="580"/>
      <c r="BG11" s="580"/>
      <c r="BH11" s="580"/>
      <c r="BI11" s="580"/>
      <c r="BJ11" s="580"/>
      <c r="BK11" s="580"/>
      <c r="BL11" s="580"/>
      <c r="BM11" s="580"/>
      <c r="BN11" s="580"/>
      <c r="BO11" s="580"/>
      <c r="BP11" s="580"/>
      <c r="BQ11" s="580"/>
      <c r="BR11" s="580"/>
      <c r="BS11" s="580"/>
      <c r="BT11" s="580"/>
      <c r="BU11" s="580"/>
      <c r="BV11" s="580"/>
      <c r="BW11" s="580"/>
      <c r="BX11" s="580"/>
      <c r="BY11" s="580"/>
      <c r="BZ11" s="580"/>
      <c r="CA11" s="580"/>
      <c r="CB11" s="580"/>
      <c r="CC11" s="580"/>
      <c r="CD11" s="580"/>
      <c r="CE11" s="580"/>
      <c r="CF11" s="580"/>
      <c r="CG11" s="580"/>
      <c r="CH11" s="580"/>
      <c r="CI11" s="580"/>
    </row>
    <row r="12" spans="1:93" x14ac:dyDescent="0.3">
      <c r="A12" s="580" t="s">
        <v>350</v>
      </c>
      <c r="B12" s="580"/>
      <c r="C12" s="580"/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  <c r="X12" s="580"/>
      <c r="Y12" s="580"/>
      <c r="Z12" s="580"/>
      <c r="AA12" s="580"/>
      <c r="AB12" s="580"/>
      <c r="AC12" s="580"/>
      <c r="AD12" s="580"/>
      <c r="AE12" s="580"/>
      <c r="AF12" s="580"/>
      <c r="AG12" s="580"/>
      <c r="AH12" s="580"/>
      <c r="AI12" s="580"/>
      <c r="AJ12" s="580"/>
      <c r="AK12" s="580"/>
      <c r="AL12" s="580"/>
      <c r="AM12" s="580"/>
      <c r="AN12" s="580"/>
      <c r="AO12" s="580"/>
      <c r="AP12" s="580"/>
      <c r="AQ12" s="580"/>
      <c r="AR12" s="580"/>
      <c r="AS12" s="580"/>
      <c r="AT12" s="580"/>
      <c r="AU12" s="580"/>
      <c r="AV12" s="580"/>
      <c r="AW12" s="580"/>
      <c r="AX12" s="580"/>
      <c r="AY12" s="580"/>
      <c r="AZ12" s="580"/>
      <c r="BA12" s="580"/>
      <c r="BB12" s="580"/>
      <c r="BC12" s="580"/>
      <c r="BD12" s="580"/>
      <c r="BE12" s="580"/>
      <c r="BF12" s="580"/>
      <c r="BG12" s="580"/>
      <c r="BH12" s="580"/>
      <c r="BI12" s="580"/>
      <c r="BJ12" s="580"/>
      <c r="BK12" s="580"/>
      <c r="BL12" s="580"/>
      <c r="BM12" s="580"/>
      <c r="BN12" s="580"/>
      <c r="BO12" s="580"/>
      <c r="BP12" s="580"/>
      <c r="BQ12" s="580"/>
      <c r="BR12" s="580"/>
      <c r="BS12" s="580"/>
      <c r="BT12" s="580"/>
      <c r="BU12" s="580"/>
      <c r="BV12" s="580"/>
      <c r="BW12" s="580"/>
      <c r="BX12" s="580"/>
      <c r="BY12" s="580"/>
      <c r="BZ12" s="580"/>
      <c r="CA12" s="580"/>
      <c r="CB12" s="580"/>
      <c r="CC12" s="580"/>
      <c r="CD12" s="580"/>
      <c r="CE12" s="580"/>
      <c r="CF12" s="580"/>
      <c r="CG12" s="580"/>
      <c r="CH12" s="580"/>
      <c r="CI12" s="580"/>
    </row>
    <row r="13" spans="1:93" ht="18" customHeight="1" x14ac:dyDescent="0.3">
      <c r="A13" s="934" t="s">
        <v>349</v>
      </c>
      <c r="B13" s="934"/>
      <c r="C13" s="934"/>
      <c r="D13" s="934"/>
      <c r="E13" s="934"/>
      <c r="F13" s="934"/>
      <c r="G13" s="934"/>
      <c r="H13" s="934"/>
      <c r="I13" s="934"/>
      <c r="J13" s="934"/>
      <c r="K13" s="934"/>
      <c r="L13" s="934"/>
      <c r="M13" s="934"/>
      <c r="N13" s="934"/>
      <c r="O13" s="934"/>
      <c r="P13" s="934"/>
      <c r="Q13" s="934"/>
      <c r="R13" s="934"/>
      <c r="S13" s="934"/>
      <c r="T13" s="934"/>
      <c r="U13" s="934"/>
      <c r="V13" s="934"/>
      <c r="W13" s="934"/>
      <c r="X13" s="934"/>
      <c r="Y13" s="934"/>
      <c r="Z13" s="934"/>
      <c r="AA13" s="934"/>
      <c r="AB13" s="934"/>
      <c r="AC13" s="934"/>
      <c r="AD13" s="934"/>
      <c r="AE13" s="934"/>
      <c r="AF13" s="934"/>
      <c r="AG13" s="934"/>
      <c r="AH13" s="934"/>
      <c r="AI13" s="934"/>
      <c r="AJ13" s="934"/>
      <c r="AK13" s="934"/>
      <c r="AL13" s="934"/>
      <c r="AM13" s="934"/>
      <c r="AN13" s="934"/>
      <c r="AO13" s="934"/>
      <c r="AP13" s="934"/>
      <c r="AQ13" s="934"/>
      <c r="AR13" s="934"/>
      <c r="AS13" s="934"/>
      <c r="AT13" s="934"/>
      <c r="AU13" s="934"/>
      <c r="AV13" s="934"/>
      <c r="AW13" s="934"/>
      <c r="AX13" s="934"/>
      <c r="AY13" s="934"/>
      <c r="AZ13" s="934"/>
      <c r="BA13" s="934"/>
      <c r="BB13" s="934"/>
      <c r="BC13" s="934"/>
      <c r="BD13" s="934"/>
      <c r="BE13" s="934"/>
      <c r="BF13" s="934"/>
      <c r="BG13" s="934"/>
      <c r="BH13" s="934"/>
      <c r="BI13" s="934"/>
      <c r="BJ13" s="934"/>
      <c r="BK13" s="934"/>
      <c r="BL13" s="934"/>
      <c r="BM13" s="934"/>
      <c r="BN13" s="934"/>
      <c r="BO13" s="934"/>
      <c r="BP13" s="934"/>
      <c r="BQ13" s="934"/>
      <c r="BR13" s="934"/>
      <c r="BS13" s="934"/>
      <c r="BT13" s="934"/>
      <c r="BU13" s="934"/>
      <c r="BV13" s="934"/>
      <c r="BW13" s="934"/>
      <c r="BX13" s="934"/>
      <c r="BY13" s="934"/>
      <c r="BZ13" s="934"/>
      <c r="CA13" s="934"/>
      <c r="CB13" s="934"/>
      <c r="CC13" s="934"/>
      <c r="CD13" s="934"/>
      <c r="CE13" s="934"/>
      <c r="CF13" s="934"/>
      <c r="CG13" s="934"/>
      <c r="CH13" s="934"/>
      <c r="CI13" s="934"/>
    </row>
    <row r="14" spans="1:93" ht="15" customHeight="1" x14ac:dyDescent="0.3">
      <c r="F14" s="606" t="s">
        <v>351</v>
      </c>
      <c r="G14" s="606"/>
      <c r="H14" s="606"/>
      <c r="I14" s="606"/>
      <c r="J14" s="606"/>
      <c r="K14" s="606"/>
      <c r="L14" s="606"/>
      <c r="M14" s="606"/>
      <c r="N14" s="606"/>
      <c r="O14" s="606"/>
      <c r="P14" s="606"/>
      <c r="Q14" s="606"/>
      <c r="R14" s="606"/>
      <c r="S14" s="606"/>
      <c r="T14" s="606"/>
      <c r="U14" s="606"/>
      <c r="V14" s="606"/>
      <c r="W14" s="606"/>
      <c r="X14" s="606"/>
      <c r="Y14" s="606"/>
      <c r="Z14" s="606"/>
      <c r="AA14" s="606"/>
      <c r="AB14" s="606"/>
      <c r="AC14" s="606"/>
      <c r="AD14" s="606"/>
      <c r="AE14" s="606"/>
      <c r="AF14" s="606"/>
      <c r="AG14" s="606"/>
      <c r="AH14" s="606"/>
      <c r="AI14" s="606"/>
      <c r="AJ14" s="606"/>
      <c r="AK14" s="606"/>
      <c r="AL14" s="606"/>
      <c r="AM14" s="606"/>
      <c r="AN14" s="606"/>
      <c r="AO14" s="606"/>
      <c r="AP14" s="606"/>
      <c r="AQ14" s="606"/>
      <c r="AR14" s="606"/>
      <c r="AS14" s="606"/>
      <c r="AT14" s="606"/>
      <c r="AU14" s="606"/>
      <c r="AV14" s="606"/>
      <c r="AW14" s="606"/>
      <c r="AX14" s="606"/>
      <c r="AY14" s="606"/>
      <c r="AZ14" s="606"/>
      <c r="BA14" s="606"/>
      <c r="BB14" s="606"/>
      <c r="BC14" s="606"/>
      <c r="BD14" s="606"/>
      <c r="BE14" s="606"/>
      <c r="BF14" s="606"/>
      <c r="BG14" s="606"/>
      <c r="BH14" s="606"/>
      <c r="BI14" s="606"/>
      <c r="BJ14" s="606"/>
      <c r="BK14" s="606"/>
      <c r="BL14" s="606"/>
      <c r="BM14" s="606"/>
      <c r="BN14" s="606"/>
      <c r="BO14" s="606"/>
      <c r="BP14" s="606"/>
      <c r="BQ14" s="606"/>
      <c r="BR14" s="606"/>
      <c r="BS14" s="606"/>
      <c r="BT14" s="606"/>
      <c r="BU14" s="606"/>
      <c r="BV14" s="606"/>
      <c r="BW14" s="606"/>
      <c r="BX14" s="606"/>
      <c r="BY14" s="606"/>
      <c r="BZ14" s="606"/>
      <c r="CA14" s="606"/>
      <c r="CB14" s="606"/>
      <c r="CC14" s="606"/>
      <c r="CD14" s="606"/>
      <c r="CE14" s="606"/>
      <c r="CF14" s="606"/>
      <c r="CG14" s="606"/>
      <c r="CH14" s="606"/>
      <c r="CI14" s="606"/>
    </row>
    <row r="15" spans="1:93" ht="15" customHeight="1" x14ac:dyDescent="0.3">
      <c r="A15" s="606" t="s">
        <v>352</v>
      </c>
      <c r="B15" s="606"/>
      <c r="C15" s="606"/>
      <c r="D15" s="606"/>
      <c r="E15" s="606"/>
      <c r="F15" s="922">
        <v>10</v>
      </c>
      <c r="G15" s="922"/>
      <c r="H15" s="922"/>
      <c r="I15" s="922"/>
      <c r="J15" s="922"/>
      <c r="K15" s="922"/>
      <c r="L15" s="922"/>
      <c r="M15" s="922"/>
      <c r="N15" s="922"/>
      <c r="O15" s="606" t="s">
        <v>353</v>
      </c>
      <c r="P15" s="606"/>
      <c r="Q15" s="606"/>
      <c r="R15" s="606"/>
      <c r="S15" s="922" t="s">
        <v>895</v>
      </c>
      <c r="T15" s="922"/>
      <c r="U15" s="922"/>
      <c r="V15" s="922"/>
      <c r="W15" s="922"/>
      <c r="X15" s="922"/>
      <c r="Y15" s="922"/>
      <c r="Z15" s="922"/>
      <c r="AA15" s="922"/>
      <c r="AB15" s="922"/>
      <c r="AC15" s="922"/>
      <c r="AD15" s="922"/>
      <c r="AE15" s="922"/>
      <c r="AF15" s="922"/>
      <c r="AG15" s="922"/>
      <c r="AH15" s="922"/>
      <c r="AI15" s="922"/>
      <c r="AJ15" s="922"/>
      <c r="AK15" s="922"/>
      <c r="AL15" s="922"/>
      <c r="AM15" s="922"/>
      <c r="AN15" s="922"/>
      <c r="AO15" s="922"/>
      <c r="AP15" s="922"/>
      <c r="AQ15" s="922"/>
      <c r="AR15" s="922"/>
      <c r="AS15" s="922"/>
      <c r="AT15" s="922"/>
      <c r="AU15" s="922"/>
      <c r="AV15" s="922"/>
      <c r="AW15" s="922"/>
      <c r="AX15" s="922"/>
      <c r="AY15" s="922"/>
      <c r="AZ15" s="922"/>
      <c r="BA15" s="922"/>
      <c r="BB15" s="922"/>
      <c r="BC15" s="922"/>
      <c r="BD15" s="922"/>
      <c r="BE15" s="922"/>
      <c r="BF15" s="922"/>
      <c r="BG15" s="922"/>
      <c r="BH15" s="922"/>
      <c r="BI15" s="922"/>
      <c r="BJ15" s="922"/>
      <c r="BK15" s="922"/>
      <c r="BL15" s="922"/>
      <c r="BM15" s="922"/>
      <c r="BN15" s="922"/>
      <c r="BO15" s="922"/>
      <c r="BP15" s="922"/>
      <c r="BQ15" s="922"/>
      <c r="BR15" s="922"/>
      <c r="BS15" s="922"/>
      <c r="BT15" s="922"/>
      <c r="BU15" s="922"/>
      <c r="BV15" s="922"/>
      <c r="BW15" s="922"/>
      <c r="BX15" s="922"/>
      <c r="BY15" s="922"/>
      <c r="BZ15" s="922"/>
      <c r="CA15" s="922"/>
      <c r="CB15" s="922"/>
      <c r="CC15" s="922"/>
      <c r="CD15" s="922"/>
      <c r="CE15" s="922"/>
      <c r="CF15" s="922"/>
      <c r="CG15" s="922"/>
      <c r="CH15" s="922"/>
      <c r="CI15" s="922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923" t="s">
        <v>354</v>
      </c>
      <c r="T16" s="923"/>
      <c r="U16" s="923"/>
      <c r="V16" s="923"/>
      <c r="W16" s="923"/>
      <c r="X16" s="923"/>
      <c r="Y16" s="923"/>
      <c r="Z16" s="923"/>
      <c r="AA16" s="923"/>
      <c r="AB16" s="923"/>
      <c r="AC16" s="923"/>
      <c r="AD16" s="923"/>
      <c r="AE16" s="923"/>
      <c r="AF16" s="923"/>
      <c r="AG16" s="923"/>
      <c r="AH16" s="923"/>
      <c r="AI16" s="923"/>
      <c r="AJ16" s="923"/>
      <c r="AK16" s="923"/>
      <c r="AL16" s="923"/>
      <c r="AM16" s="923"/>
      <c r="AN16" s="923"/>
      <c r="AO16" s="923"/>
      <c r="AP16" s="923"/>
      <c r="AQ16" s="923"/>
      <c r="AR16" s="923"/>
      <c r="AS16" s="923"/>
      <c r="AT16" s="923"/>
      <c r="AU16" s="923"/>
      <c r="AV16" s="923"/>
      <c r="AW16" s="923"/>
      <c r="AX16" s="923"/>
      <c r="AY16" s="923"/>
      <c r="AZ16" s="923"/>
      <c r="BA16" s="923"/>
      <c r="BB16" s="923"/>
      <c r="BC16" s="923"/>
      <c r="BD16" s="923"/>
      <c r="BE16" s="923"/>
      <c r="BF16" s="923"/>
      <c r="BG16" s="923"/>
      <c r="BH16" s="923"/>
      <c r="BI16" s="923"/>
      <c r="BJ16" s="923"/>
      <c r="BK16" s="923"/>
      <c r="BL16" s="923"/>
      <c r="BM16" s="923"/>
      <c r="BN16" s="923"/>
      <c r="BO16" s="923"/>
      <c r="BP16" s="923"/>
      <c r="BQ16" s="923"/>
      <c r="BR16" s="923"/>
      <c r="BS16" s="923"/>
      <c r="BT16" s="923"/>
      <c r="BU16" s="923"/>
      <c r="BV16" s="923"/>
      <c r="BW16" s="923"/>
      <c r="BX16" s="923"/>
      <c r="BY16" s="923"/>
      <c r="BZ16" s="923"/>
      <c r="CA16" s="923"/>
      <c r="CB16" s="923"/>
      <c r="CC16" s="923"/>
      <c r="CD16" s="923"/>
      <c r="CE16" s="923"/>
      <c r="CF16" s="923"/>
      <c r="CG16" s="923"/>
      <c r="CH16" s="923"/>
      <c r="CI16" s="923"/>
      <c r="CO16" s="228"/>
    </row>
    <row r="17" spans="1:93" ht="15" customHeight="1" x14ac:dyDescent="0.3">
      <c r="A17" s="933" t="s">
        <v>355</v>
      </c>
      <c r="B17" s="933"/>
      <c r="C17" s="933"/>
      <c r="D17" s="933"/>
      <c r="E17" s="933"/>
      <c r="F17" s="933"/>
      <c r="G17" s="933"/>
      <c r="H17" s="933"/>
      <c r="I17" s="933"/>
      <c r="J17" s="933"/>
      <c r="K17" s="933"/>
      <c r="L17" s="933"/>
      <c r="M17" s="933"/>
      <c r="N17" s="933"/>
      <c r="O17" s="933"/>
      <c r="P17" s="933"/>
      <c r="Q17" s="933"/>
      <c r="R17" s="933"/>
      <c r="S17" s="935" t="s">
        <v>575</v>
      </c>
      <c r="T17" s="935"/>
      <c r="U17" s="935"/>
      <c r="V17" s="935"/>
      <c r="W17" s="935"/>
      <c r="X17" s="935"/>
      <c r="Y17" s="935"/>
      <c r="Z17" s="935"/>
      <c r="AA17" s="935"/>
      <c r="AB17" s="935"/>
      <c r="AC17" s="935"/>
      <c r="AD17" s="935"/>
      <c r="AE17" s="935"/>
      <c r="AF17" s="935"/>
      <c r="AG17" s="935"/>
      <c r="AH17" s="935"/>
      <c r="AI17" s="935"/>
      <c r="AJ17" s="935"/>
      <c r="AK17" s="935"/>
      <c r="AL17" s="935"/>
      <c r="AM17" s="935"/>
      <c r="AN17" s="935"/>
      <c r="AO17" s="935"/>
      <c r="AP17" s="935"/>
      <c r="AQ17" s="935"/>
      <c r="AR17" s="935"/>
      <c r="AS17" s="935"/>
      <c r="AT17" s="935"/>
      <c r="AU17" s="935"/>
      <c r="AV17" s="935"/>
      <c r="AW17" s="935"/>
      <c r="AX17" s="935"/>
      <c r="AY17" s="935"/>
      <c r="AZ17" s="935"/>
      <c r="BA17" s="935"/>
      <c r="BB17" s="935"/>
      <c r="BC17" s="935"/>
      <c r="BD17" s="935"/>
      <c r="BE17" s="935"/>
      <c r="BF17" s="935"/>
      <c r="BG17" s="935"/>
      <c r="BH17" s="935"/>
      <c r="BI17" s="935"/>
      <c r="BJ17" s="935"/>
      <c r="BK17" s="935"/>
      <c r="BL17" s="935"/>
      <c r="BM17" s="935"/>
      <c r="BN17" s="935"/>
      <c r="BO17" s="935"/>
      <c r="BP17" s="935"/>
      <c r="BQ17" s="935"/>
      <c r="BR17" s="935"/>
      <c r="BS17" s="935"/>
      <c r="BT17" s="935"/>
      <c r="BU17" s="935"/>
      <c r="BV17" s="935"/>
      <c r="BW17" s="935"/>
      <c r="BX17" s="935"/>
      <c r="BY17" s="935"/>
      <c r="BZ17" s="935"/>
      <c r="CA17" s="935"/>
      <c r="CB17" s="935"/>
      <c r="CC17" s="935"/>
      <c r="CD17" s="935"/>
      <c r="CE17" s="935"/>
      <c r="CF17" s="935"/>
      <c r="CG17" s="935"/>
      <c r="CH17" s="935"/>
      <c r="CI17" s="935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901" t="s">
        <v>356</v>
      </c>
      <c r="T18" s="901"/>
      <c r="U18" s="901"/>
      <c r="V18" s="901"/>
      <c r="W18" s="901"/>
      <c r="X18" s="901"/>
      <c r="Y18" s="901"/>
      <c r="Z18" s="901"/>
      <c r="AA18" s="901"/>
      <c r="AB18" s="901"/>
      <c r="AC18" s="901"/>
      <c r="AD18" s="901"/>
      <c r="AE18" s="901"/>
      <c r="AF18" s="901"/>
      <c r="AG18" s="901"/>
      <c r="AH18" s="901"/>
      <c r="AI18" s="901"/>
      <c r="AJ18" s="901"/>
      <c r="AK18" s="901"/>
      <c r="AL18" s="901"/>
      <c r="AM18" s="901"/>
      <c r="AN18" s="901"/>
      <c r="AO18" s="901"/>
      <c r="AP18" s="901"/>
      <c r="AQ18" s="901"/>
      <c r="AR18" s="901"/>
      <c r="AS18" s="901"/>
      <c r="AT18" s="901"/>
      <c r="AU18" s="901"/>
      <c r="AV18" s="901"/>
      <c r="AW18" s="901"/>
      <c r="AX18" s="901"/>
      <c r="AY18" s="901"/>
      <c r="AZ18" s="901"/>
      <c r="BA18" s="901"/>
      <c r="BB18" s="901"/>
      <c r="BC18" s="901"/>
      <c r="BD18" s="901"/>
      <c r="BE18" s="901"/>
      <c r="BF18" s="901"/>
      <c r="BG18" s="901"/>
      <c r="BH18" s="901"/>
      <c r="BI18" s="901"/>
      <c r="BJ18" s="901"/>
      <c r="BK18" s="901"/>
      <c r="BL18" s="901"/>
      <c r="BM18" s="901"/>
      <c r="BN18" s="901"/>
      <c r="BO18" s="901"/>
      <c r="BP18" s="901"/>
      <c r="BQ18" s="901"/>
      <c r="BR18" s="901"/>
      <c r="BS18" s="901"/>
      <c r="BT18" s="901"/>
      <c r="BU18" s="901"/>
      <c r="BV18" s="901"/>
      <c r="BW18" s="901"/>
      <c r="BX18" s="901"/>
      <c r="BY18" s="901"/>
      <c r="BZ18" s="901"/>
      <c r="CA18" s="901"/>
      <c r="CB18" s="901"/>
      <c r="CC18" s="901"/>
      <c r="CD18" s="901"/>
      <c r="CE18" s="901"/>
      <c r="CF18" s="901"/>
      <c r="CG18" s="901"/>
      <c r="CH18" s="901"/>
      <c r="CI18" s="901"/>
      <c r="CO18" s="228"/>
    </row>
    <row r="19" spans="1:93" ht="15" customHeight="1" x14ac:dyDescent="0.25">
      <c r="A19" s="933" t="s">
        <v>357</v>
      </c>
      <c r="B19" s="933"/>
      <c r="C19" s="933"/>
      <c r="D19" s="933"/>
      <c r="E19" s="933"/>
      <c r="F19" s="933"/>
      <c r="G19" s="933"/>
      <c r="H19" s="933"/>
      <c r="I19" s="933"/>
      <c r="J19" s="933"/>
      <c r="K19" s="933"/>
      <c r="L19" s="933"/>
      <c r="M19" s="933"/>
      <c r="N19" s="933"/>
      <c r="O19" s="933"/>
      <c r="P19" s="933"/>
      <c r="Q19" s="933"/>
      <c r="R19" s="933"/>
      <c r="S19" s="933"/>
      <c r="T19" s="933"/>
      <c r="U19" s="933"/>
      <c r="V19" s="933"/>
      <c r="W19" s="933"/>
      <c r="X19" s="933"/>
      <c r="Y19" s="933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933" t="s">
        <v>576</v>
      </c>
      <c r="B20" s="933"/>
      <c r="C20" s="933"/>
      <c r="D20" s="933"/>
      <c r="E20" s="933"/>
      <c r="F20" s="933"/>
      <c r="G20" s="933"/>
      <c r="H20" s="933"/>
      <c r="I20" s="933"/>
      <c r="J20" s="933"/>
      <c r="K20" s="933"/>
      <c r="L20" s="933"/>
      <c r="M20" s="933"/>
      <c r="N20" s="933"/>
      <c r="O20" s="933"/>
      <c r="P20" s="933"/>
      <c r="Q20" s="933"/>
      <c r="R20" s="933"/>
      <c r="S20" s="933"/>
      <c r="T20" s="933"/>
      <c r="U20" s="933"/>
      <c r="V20" s="933"/>
      <c r="W20" s="933"/>
      <c r="X20" s="933"/>
      <c r="Y20" s="933"/>
      <c r="Z20" s="933"/>
      <c r="AA20" s="933"/>
      <c r="AB20" s="933"/>
      <c r="AC20" s="933"/>
      <c r="AD20" s="933"/>
      <c r="AE20" s="933"/>
      <c r="AF20" s="933"/>
      <c r="AG20" s="933"/>
      <c r="AH20" s="933"/>
      <c r="AI20" s="933"/>
      <c r="AJ20" s="933"/>
      <c r="AK20" s="933"/>
      <c r="AL20" s="933"/>
      <c r="AM20" s="933"/>
      <c r="AN20" s="933"/>
      <c r="AO20" s="933"/>
      <c r="AP20" s="933"/>
      <c r="AQ20" s="933"/>
      <c r="AR20" s="933"/>
      <c r="AS20" s="933"/>
      <c r="AT20" s="933"/>
      <c r="AU20" s="933"/>
      <c r="AV20" s="933"/>
      <c r="AW20" s="933"/>
      <c r="AX20" s="933"/>
      <c r="AY20" s="682" t="str">
        <f>CONCATENATE(ФОРМА!B9,", Лист 4.2")</f>
        <v>СЭС-21-080098-ИЛО1, Лист 4.2</v>
      </c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  <c r="BX20" s="682"/>
      <c r="BY20" s="682"/>
      <c r="BZ20" s="682"/>
      <c r="CA20" s="682"/>
      <c r="CB20" s="682"/>
      <c r="CC20" s="682"/>
      <c r="CD20" s="682"/>
      <c r="CE20" s="682"/>
      <c r="CF20" s="682"/>
      <c r="CG20" s="682"/>
      <c r="CH20" s="682"/>
      <c r="CI20" s="682"/>
    </row>
    <row r="21" spans="1:93" x14ac:dyDescent="0.3">
      <c r="A21" s="931" t="s">
        <v>358</v>
      </c>
      <c r="B21" s="931"/>
      <c r="C21" s="931"/>
      <c r="D21" s="931"/>
      <c r="E21" s="931"/>
      <c r="F21" s="931"/>
      <c r="G21" s="931"/>
      <c r="H21" s="931"/>
      <c r="I21" s="931"/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103"/>
      <c r="AU21" s="932">
        <v>3</v>
      </c>
      <c r="AV21" s="932"/>
      <c r="AW21" s="932"/>
      <c r="AX21" s="932"/>
      <c r="AY21" s="932"/>
      <c r="AZ21" s="932"/>
      <c r="BA21" s="932"/>
      <c r="BB21" s="932"/>
      <c r="BC21" s="932"/>
      <c r="BD21" s="932"/>
      <c r="BE21" s="932"/>
      <c r="BF21" s="932"/>
      <c r="BG21" s="932"/>
      <c r="BH21" s="932"/>
      <c r="BI21" s="932"/>
      <c r="BJ21" s="932"/>
      <c r="BK21" s="932"/>
      <c r="BL21" s="932"/>
      <c r="BM21" s="932"/>
      <c r="BN21" s="932"/>
      <c r="BO21" s="932"/>
      <c r="BP21" s="932"/>
      <c r="BQ21" s="932"/>
      <c r="BR21" s="932"/>
      <c r="BS21" s="932"/>
      <c r="BT21" s="932"/>
      <c r="BU21" s="932"/>
      <c r="BV21" s="932"/>
      <c r="BW21" s="932"/>
      <c r="BX21" s="932"/>
      <c r="BY21" s="932"/>
      <c r="BZ21" s="932"/>
      <c r="CA21" s="932"/>
      <c r="CB21" s="932"/>
      <c r="CC21" s="932"/>
      <c r="CD21" s="932"/>
      <c r="CE21" s="932"/>
      <c r="CF21" s="932"/>
      <c r="CG21" s="932"/>
      <c r="CH21" s="932"/>
      <c r="CI21" s="932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600" t="s">
        <v>359</v>
      </c>
      <c r="AV22" s="600"/>
      <c r="AW22" s="600"/>
      <c r="AX22" s="600"/>
      <c r="AY22" s="600"/>
      <c r="AZ22" s="600"/>
      <c r="BA22" s="600"/>
      <c r="BB22" s="600"/>
      <c r="BC22" s="600"/>
      <c r="BD22" s="600"/>
      <c r="BE22" s="600"/>
      <c r="BF22" s="600"/>
      <c r="BG22" s="600"/>
      <c r="BH22" s="600"/>
      <c r="BI22" s="600"/>
      <c r="BJ22" s="600"/>
      <c r="BK22" s="600"/>
      <c r="BL22" s="600"/>
      <c r="BM22" s="600"/>
      <c r="BN22" s="600"/>
      <c r="BO22" s="600"/>
      <c r="BP22" s="600"/>
      <c r="BQ22" s="600"/>
      <c r="BR22" s="600"/>
      <c r="BS22" s="600"/>
      <c r="BT22" s="600"/>
      <c r="BU22" s="600"/>
      <c r="BV22" s="600"/>
      <c r="BW22" s="600"/>
      <c r="BX22" s="600"/>
      <c r="BY22" s="600"/>
      <c r="BZ22" s="600"/>
      <c r="CA22" s="600"/>
      <c r="CB22" s="600"/>
      <c r="CC22" s="600"/>
      <c r="CD22" s="600"/>
      <c r="CE22" s="600"/>
      <c r="CF22" s="600"/>
      <c r="CG22" s="600"/>
      <c r="CH22" s="600"/>
      <c r="CI22" s="600"/>
      <c r="CO22" s="228"/>
    </row>
    <row r="23" spans="1:93" x14ac:dyDescent="0.3">
      <c r="A23" s="606" t="s">
        <v>625</v>
      </c>
      <c r="B23" s="606"/>
      <c r="C23" s="606"/>
      <c r="D23" s="606"/>
      <c r="E23" s="606"/>
      <c r="F23" s="606"/>
      <c r="G23" s="606"/>
      <c r="H23" s="606"/>
      <c r="I23" s="606"/>
      <c r="J23" s="606"/>
      <c r="K23" s="606"/>
      <c r="L23" s="606"/>
      <c r="M23" s="606"/>
      <c r="N23" s="606"/>
      <c r="O23" s="606"/>
      <c r="P23" s="606"/>
      <c r="Q23" s="606"/>
      <c r="R23" s="606"/>
      <c r="S23" s="606"/>
      <c r="T23" s="922" t="s">
        <v>736</v>
      </c>
      <c r="U23" s="922"/>
      <c r="V23" s="922"/>
      <c r="W23" s="922"/>
      <c r="X23" s="922"/>
      <c r="Y23" s="922"/>
      <c r="Z23" s="922"/>
      <c r="AA23" s="922"/>
      <c r="AB23" s="922"/>
      <c r="AC23" s="922"/>
      <c r="AD23" s="922"/>
      <c r="AE23" s="922"/>
      <c r="AF23" s="922"/>
      <c r="AG23" s="922"/>
      <c r="AH23" s="922"/>
      <c r="AI23" s="922"/>
      <c r="AJ23" s="922"/>
      <c r="AK23" s="922"/>
      <c r="AL23" s="922"/>
      <c r="AM23" s="922"/>
      <c r="AN23" s="922"/>
      <c r="AO23" s="922"/>
      <c r="AP23" s="922"/>
      <c r="AQ23" s="922"/>
      <c r="AR23" s="922"/>
      <c r="AS23" s="922"/>
      <c r="AT23" s="922"/>
      <c r="AU23" s="922"/>
      <c r="AV23" s="922"/>
      <c r="AW23" s="922"/>
      <c r="AX23" s="922"/>
      <c r="AY23" s="922"/>
      <c r="AZ23" s="922"/>
      <c r="BA23" s="922"/>
      <c r="BB23" s="922"/>
      <c r="BC23" s="922"/>
      <c r="BD23" s="922"/>
      <c r="BE23" s="922"/>
      <c r="BF23" s="922"/>
      <c r="BG23" s="922"/>
      <c r="BH23" s="922"/>
      <c r="BI23" s="922"/>
      <c r="BJ23" s="922"/>
      <c r="BK23" s="922"/>
      <c r="BL23" s="922"/>
      <c r="BM23" s="606"/>
      <c r="BN23" s="606"/>
      <c r="BO23" s="606"/>
      <c r="BP23" s="606"/>
      <c r="BQ23" s="606"/>
      <c r="BR23" s="606"/>
      <c r="BS23" s="606"/>
      <c r="BT23" s="606"/>
      <c r="BU23" s="606"/>
      <c r="BV23" s="606"/>
      <c r="BW23" s="606"/>
      <c r="BX23" s="606"/>
      <c r="BY23" s="606"/>
      <c r="BZ23" s="606"/>
      <c r="CA23" s="606"/>
      <c r="CB23" s="606"/>
      <c r="CC23" s="606"/>
      <c r="CD23" s="606"/>
      <c r="CE23" s="606"/>
      <c r="CF23" s="606"/>
      <c r="CG23" s="606"/>
      <c r="CH23" s="606"/>
      <c r="CI23" s="606"/>
      <c r="CK23" s="56"/>
      <c r="CL23" s="57"/>
      <c r="CM23" s="57"/>
    </row>
    <row r="24" spans="1:93" s="24" customFormat="1" x14ac:dyDescent="0.3">
      <c r="A24" s="606" t="s">
        <v>360</v>
      </c>
      <c r="B24" s="606"/>
      <c r="C24" s="606"/>
      <c r="D24" s="606"/>
      <c r="E24" s="606"/>
      <c r="F24" s="606"/>
      <c r="G24" s="606"/>
      <c r="H24" s="606"/>
      <c r="I24" s="606"/>
      <c r="J24" s="606"/>
      <c r="K24" s="606"/>
      <c r="L24" s="606"/>
      <c r="M24" s="606"/>
      <c r="N24" s="606"/>
      <c r="O24" s="606"/>
      <c r="P24" s="606"/>
      <c r="Q24" s="606"/>
      <c r="R24" s="606"/>
      <c r="S24" s="606"/>
      <c r="T24" s="606"/>
      <c r="U24" s="606"/>
      <c r="V24" s="606"/>
      <c r="W24" s="606"/>
      <c r="X24" s="606"/>
      <c r="Y24" s="606"/>
      <c r="Z24" s="606"/>
      <c r="AA24" s="606"/>
      <c r="AB24" s="606"/>
      <c r="AC24" s="606"/>
      <c r="AD24" s="606"/>
      <c r="AE24" s="606"/>
      <c r="AF24" s="606"/>
      <c r="AG24" s="606"/>
      <c r="AH24" s="606"/>
      <c r="AI24" s="606"/>
      <c r="AJ24" s="606"/>
      <c r="AK24" s="606"/>
      <c r="AL24" s="606"/>
      <c r="AM24" s="606"/>
      <c r="AN24" s="606"/>
      <c r="AO24" s="606"/>
      <c r="AP24" s="606"/>
      <c r="AQ24" s="606"/>
      <c r="AR24" s="606"/>
      <c r="AS24" s="606"/>
      <c r="AT24" s="606"/>
      <c r="AU24" s="606"/>
      <c r="AV24" s="606"/>
      <c r="AW24" s="606"/>
      <c r="AX24" s="606"/>
      <c r="AY24" s="606"/>
      <c r="AZ24" s="606"/>
      <c r="BA24" s="606"/>
      <c r="BB24" s="606"/>
      <c r="BC24" s="606"/>
      <c r="BD24" s="606"/>
      <c r="BE24" s="606"/>
      <c r="BF24" s="606"/>
      <c r="BG24" s="922" t="s">
        <v>896</v>
      </c>
      <c r="BH24" s="922"/>
      <c r="BI24" s="922"/>
      <c r="BJ24" s="922"/>
      <c r="BK24" s="922"/>
      <c r="BL24" s="922"/>
      <c r="BM24" s="922"/>
      <c r="BN24" s="922"/>
      <c r="BO24" s="922"/>
      <c r="BP24" s="922"/>
      <c r="BQ24" s="922"/>
      <c r="BR24" s="922"/>
      <c r="BS24" s="922"/>
      <c r="BT24" s="922"/>
      <c r="BU24" s="922"/>
      <c r="BV24" s="922"/>
      <c r="BW24" s="922"/>
      <c r="BX24" s="922"/>
      <c r="BY24" s="922"/>
      <c r="BZ24" s="922"/>
      <c r="CA24" s="922"/>
      <c r="CB24" s="922"/>
      <c r="CC24" s="922"/>
      <c r="CD24" s="922"/>
      <c r="CE24" s="922"/>
      <c r="CF24" s="922"/>
      <c r="CG24" s="922"/>
      <c r="CH24" s="922"/>
      <c r="CI24" s="922"/>
      <c r="CK24" s="56"/>
      <c r="CL24" s="57"/>
      <c r="CM24" s="57"/>
      <c r="CO24" s="141"/>
    </row>
    <row r="25" spans="1:93" ht="13.8" x14ac:dyDescent="0.25">
      <c r="A25" s="606" t="s">
        <v>361</v>
      </c>
      <c r="B25" s="606"/>
      <c r="C25" s="606"/>
      <c r="D25" s="606"/>
      <c r="E25" s="606"/>
      <c r="F25" s="606"/>
      <c r="G25" s="606"/>
      <c r="H25" s="606"/>
      <c r="I25" s="606"/>
      <c r="J25" s="606"/>
      <c r="K25" s="606"/>
      <c r="L25" s="606"/>
      <c r="M25" s="606"/>
      <c r="N25" s="606"/>
      <c r="O25" s="606"/>
      <c r="P25" s="606"/>
      <c r="Q25" s="606"/>
      <c r="R25" s="606"/>
      <c r="S25" s="606"/>
      <c r="T25" s="606"/>
      <c r="U25" s="606"/>
      <c r="V25" s="606"/>
      <c r="W25" s="606"/>
      <c r="X25" s="606"/>
      <c r="Y25" s="606"/>
      <c r="Z25" s="606"/>
      <c r="AA25" s="606"/>
      <c r="AB25" s="606"/>
      <c r="AC25" s="606"/>
      <c r="AD25" s="606"/>
      <c r="AE25" s="606"/>
      <c r="AF25" s="606"/>
      <c r="AG25" s="606"/>
      <c r="AH25" s="606"/>
      <c r="AI25" s="606"/>
      <c r="AJ25" s="606"/>
      <c r="AK25" s="606"/>
      <c r="AL25" s="606"/>
      <c r="AM25" s="606"/>
      <c r="AN25" s="606"/>
      <c r="AO25" s="606"/>
      <c r="AP25" s="606"/>
      <c r="AQ25" s="606"/>
      <c r="AR25" s="606"/>
      <c r="AS25" s="606"/>
      <c r="AT25" s="606"/>
      <c r="AU25" s="606"/>
      <c r="AV25" s="606"/>
      <c r="AW25" s="606"/>
      <c r="AX25" s="606"/>
      <c r="AY25" s="606"/>
      <c r="AZ25" s="606"/>
      <c r="BA25" s="606"/>
      <c r="BB25" s="606"/>
      <c r="BC25" s="606"/>
      <c r="BD25" s="606"/>
      <c r="BE25" s="606"/>
      <c r="BF25" s="606"/>
      <c r="BG25" s="606"/>
      <c r="BH25" s="606"/>
      <c r="BI25" s="606"/>
      <c r="BJ25" s="606"/>
      <c r="BK25" s="606"/>
      <c r="BL25" s="606"/>
      <c r="BM25" s="606"/>
      <c r="BN25" s="606"/>
      <c r="BO25" s="606"/>
      <c r="BP25" s="606"/>
      <c r="BQ25" s="606"/>
      <c r="BR25" s="606"/>
      <c r="BS25" s="606"/>
      <c r="BT25" s="606"/>
      <c r="BU25" s="606"/>
      <c r="BV25" s="606"/>
      <c r="BW25" s="606"/>
      <c r="BX25" s="606"/>
      <c r="BY25" s="606"/>
      <c r="BZ25" s="606"/>
      <c r="CA25" s="606"/>
      <c r="CB25" s="606"/>
      <c r="CC25" s="606"/>
      <c r="CD25" s="606"/>
      <c r="CE25" s="606"/>
      <c r="CF25" s="606"/>
      <c r="CG25" s="606"/>
      <c r="CH25" s="606"/>
      <c r="CI25" s="606"/>
      <c r="CK25" s="56"/>
      <c r="CL25" s="57"/>
      <c r="CM25" s="57"/>
      <c r="CO25" s="141"/>
    </row>
    <row r="26" spans="1:93" x14ac:dyDescent="0.3">
      <c r="A26" s="606" t="s">
        <v>362</v>
      </c>
      <c r="B26" s="606"/>
      <c r="C26" s="606"/>
      <c r="D26" s="606"/>
      <c r="E26" s="606"/>
      <c r="F26" s="606"/>
      <c r="G26" s="606"/>
      <c r="H26" s="606"/>
      <c r="I26" s="606"/>
      <c r="J26" s="606"/>
      <c r="K26" s="606"/>
      <c r="L26" s="606"/>
      <c r="M26" s="606"/>
      <c r="N26" s="606"/>
      <c r="O26" s="606"/>
      <c r="P26" s="606"/>
      <c r="Q26" s="606"/>
      <c r="R26" s="606"/>
      <c r="S26" s="606"/>
      <c r="T26" s="606"/>
      <c r="U26" s="606"/>
      <c r="V26" s="606"/>
      <c r="W26" s="606"/>
      <c r="X26" s="606"/>
      <c r="Y26" s="606"/>
      <c r="Z26" s="606"/>
      <c r="AA26" s="606"/>
      <c r="AB26" s="606"/>
      <c r="AC26" s="606"/>
      <c r="AD26" s="606"/>
      <c r="AE26" s="606"/>
      <c r="AF26" s="606"/>
      <c r="AG26" s="606"/>
      <c r="AH26" s="606"/>
      <c r="AI26" s="606"/>
      <c r="AJ26" s="606"/>
      <c r="AK26" s="606"/>
      <c r="AL26" s="606"/>
      <c r="AM26" s="606"/>
      <c r="AN26" s="606"/>
      <c r="AO26" s="606"/>
      <c r="AP26" s="606"/>
      <c r="AQ26" s="606"/>
      <c r="AR26" s="606"/>
      <c r="AS26" s="606"/>
      <c r="AT26" s="606"/>
      <c r="AU26" s="606"/>
      <c r="AV26" s="606"/>
      <c r="AW26" s="606"/>
      <c r="AX26" s="606"/>
      <c r="AY26" s="606"/>
      <c r="AZ26" s="606"/>
      <c r="BA26" s="606"/>
      <c r="BB26" s="606"/>
      <c r="BC26" s="606"/>
      <c r="BD26" s="606"/>
      <c r="BE26" s="606"/>
      <c r="BF26" s="606"/>
      <c r="BG26" s="606"/>
      <c r="BH26" s="606"/>
      <c r="BI26" s="606"/>
      <c r="BJ26" s="606"/>
      <c r="BK26" s="606"/>
      <c r="BL26" s="606"/>
      <c r="BM26" s="606"/>
      <c r="BN26" s="606"/>
      <c r="BO26" s="606"/>
      <c r="BP26" s="606"/>
      <c r="BQ26" s="606"/>
      <c r="BR26" s="606"/>
      <c r="BS26" s="606"/>
      <c r="BT26" s="606"/>
      <c r="BU26" s="606"/>
      <c r="BV26" s="606"/>
      <c r="BW26" s="606"/>
      <c r="BX26" s="606"/>
      <c r="BY26" s="606"/>
      <c r="BZ26" s="606"/>
      <c r="CA26" s="606"/>
      <c r="CB26" s="606"/>
      <c r="CC26" s="606"/>
      <c r="CD26" s="606"/>
      <c r="CE26" s="606"/>
      <c r="CF26" s="606"/>
      <c r="CG26" s="606"/>
      <c r="CH26" s="606"/>
      <c r="CI26" s="606"/>
      <c r="CK26" s="56"/>
      <c r="CL26" s="57"/>
      <c r="CM26" s="57"/>
    </row>
    <row r="27" spans="1:93" x14ac:dyDescent="0.3">
      <c r="A27" s="19" t="s">
        <v>363</v>
      </c>
      <c r="O27" s="922" t="s">
        <v>897</v>
      </c>
      <c r="P27" s="922"/>
      <c r="Q27" s="922"/>
      <c r="R27" s="922"/>
      <c r="S27" s="922"/>
      <c r="T27" s="922"/>
      <c r="U27" s="922"/>
      <c r="V27" s="922"/>
      <c r="W27" s="922"/>
      <c r="X27" s="922"/>
      <c r="Y27" s="922"/>
      <c r="Z27" s="922"/>
      <c r="AA27" s="922"/>
      <c r="AB27" s="922"/>
      <c r="AC27" s="606" t="s">
        <v>198</v>
      </c>
      <c r="AD27" s="606"/>
      <c r="AE27" s="606"/>
      <c r="AF27" s="606"/>
      <c r="AG27" s="606"/>
      <c r="AH27" s="606"/>
      <c r="AI27" s="606"/>
      <c r="AJ27" s="606"/>
      <c r="AK27" s="606"/>
      <c r="AL27" s="606"/>
      <c r="AM27" s="606"/>
      <c r="AN27" s="606"/>
      <c r="AO27" s="606"/>
      <c r="AP27" s="606"/>
      <c r="AQ27" s="606"/>
      <c r="AR27" s="606"/>
      <c r="AS27" s="606"/>
      <c r="AT27" s="606"/>
      <c r="AU27" s="606"/>
      <c r="AV27" s="606"/>
      <c r="AW27" s="606"/>
      <c r="AX27" s="606"/>
      <c r="AY27" s="606"/>
      <c r="AZ27" s="606"/>
      <c r="BA27" s="606"/>
      <c r="BB27" s="606"/>
      <c r="BC27" s="606"/>
      <c r="BD27" s="606"/>
      <c r="BE27" s="606"/>
      <c r="BF27" s="606"/>
      <c r="BG27" s="606"/>
      <c r="BH27" s="606"/>
      <c r="BI27" s="606"/>
      <c r="BJ27" s="606"/>
      <c r="BK27" s="606"/>
      <c r="BL27" s="606"/>
      <c r="BM27" s="606"/>
      <c r="BN27" s="606"/>
      <c r="BO27" s="606"/>
      <c r="BP27" s="606"/>
      <c r="BQ27" s="606"/>
      <c r="BR27" s="606"/>
      <c r="BS27" s="606"/>
      <c r="BT27" s="606"/>
      <c r="BU27" s="606"/>
      <c r="BV27" s="606"/>
      <c r="BW27" s="606"/>
      <c r="BX27" s="606"/>
      <c r="BY27" s="606"/>
      <c r="BZ27" s="606"/>
      <c r="CA27" s="606"/>
      <c r="CB27" s="606"/>
      <c r="CC27" s="606"/>
      <c r="CD27" s="606"/>
      <c r="CE27" s="606"/>
      <c r="CF27" s="606"/>
      <c r="CG27" s="606"/>
      <c r="CH27" s="606"/>
      <c r="CI27" s="606"/>
      <c r="CK27" s="56"/>
      <c r="CL27" s="57"/>
      <c r="CM27" s="57"/>
      <c r="CO27" s="141"/>
    </row>
    <row r="28" spans="1:93" x14ac:dyDescent="0.3">
      <c r="A28" s="929" t="s">
        <v>364</v>
      </c>
      <c r="B28" s="929"/>
      <c r="C28" s="929"/>
      <c r="D28" s="929"/>
      <c r="E28" s="929"/>
      <c r="F28" s="929"/>
      <c r="G28" s="929"/>
      <c r="H28" s="929"/>
      <c r="I28" s="929"/>
      <c r="J28" s="929"/>
      <c r="K28" s="929"/>
      <c r="L28" s="929"/>
      <c r="M28" s="929"/>
      <c r="N28" s="929"/>
      <c r="O28" s="929"/>
      <c r="P28" s="929"/>
      <c r="Q28" s="929"/>
      <c r="R28" s="929"/>
      <c r="S28" s="929"/>
      <c r="T28" s="929"/>
      <c r="U28" s="929"/>
      <c r="V28" s="929"/>
      <c r="W28" s="929"/>
      <c r="X28" s="929"/>
      <c r="Y28" s="929"/>
      <c r="Z28" s="929"/>
      <c r="AA28" s="929"/>
      <c r="AB28" s="929"/>
      <c r="AC28" s="929"/>
      <c r="AD28" s="929"/>
      <c r="AE28" s="929"/>
      <c r="AF28" s="929"/>
      <c r="AG28" s="929"/>
      <c r="AH28" s="929"/>
      <c r="AI28" s="929"/>
      <c r="AJ28" s="929"/>
      <c r="AK28" s="929"/>
      <c r="AL28" s="929"/>
      <c r="AM28" s="929"/>
      <c r="AN28" s="929"/>
      <c r="AO28" s="929"/>
      <c r="AP28" s="929"/>
      <c r="AQ28" s="930" t="s">
        <v>577</v>
      </c>
      <c r="AR28" s="930"/>
      <c r="AS28" s="930"/>
      <c r="AT28" s="930"/>
      <c r="AU28" s="930"/>
      <c r="AV28" s="930"/>
      <c r="AW28" s="930"/>
      <c r="AX28" s="930"/>
      <c r="AY28" s="930"/>
      <c r="AZ28" s="930"/>
      <c r="BA28" s="930"/>
      <c r="BB28" s="930"/>
      <c r="BC28" s="930"/>
      <c r="BD28" s="930"/>
      <c r="BE28" s="930"/>
      <c r="BF28" s="930"/>
      <c r="BG28" s="930"/>
      <c r="BH28" s="930"/>
      <c r="BI28" s="930"/>
      <c r="BJ28" s="930"/>
      <c r="BK28" s="930"/>
      <c r="BL28" s="930"/>
      <c r="BM28" s="930"/>
      <c r="BN28" s="930"/>
      <c r="BO28" s="930"/>
      <c r="BP28" s="930"/>
      <c r="BQ28" s="930"/>
      <c r="BR28" s="930"/>
      <c r="BS28" s="930"/>
      <c r="BT28" s="930"/>
      <c r="BU28" s="930"/>
      <c r="BV28" s="930"/>
      <c r="BW28" s="930"/>
      <c r="BX28" s="930"/>
      <c r="BY28" s="930"/>
      <c r="BZ28" s="930"/>
      <c r="CA28" s="930"/>
      <c r="CB28" s="930"/>
      <c r="CC28" s="930"/>
      <c r="CD28" s="930"/>
      <c r="CE28" s="930"/>
      <c r="CF28" s="930"/>
      <c r="CG28" s="930"/>
      <c r="CH28" s="930"/>
      <c r="CI28" s="930"/>
      <c r="CK28" s="56"/>
      <c r="CL28" s="57"/>
      <c r="CM28" s="57"/>
    </row>
    <row r="29" spans="1:93" s="224" customFormat="1" ht="9.6" x14ac:dyDescent="0.2">
      <c r="AQ29" s="599" t="s">
        <v>365</v>
      </c>
      <c r="AR29" s="599"/>
      <c r="AS29" s="599"/>
      <c r="AT29" s="599"/>
      <c r="AU29" s="599"/>
      <c r="AV29" s="599"/>
      <c r="AW29" s="599"/>
      <c r="AX29" s="599"/>
      <c r="AY29" s="599"/>
      <c r="AZ29" s="599"/>
      <c r="BA29" s="599"/>
      <c r="BB29" s="599"/>
      <c r="BC29" s="599"/>
      <c r="BD29" s="599"/>
      <c r="BE29" s="599"/>
      <c r="BF29" s="599"/>
      <c r="BG29" s="599"/>
      <c r="BH29" s="599"/>
      <c r="BI29" s="599"/>
      <c r="BJ29" s="599"/>
      <c r="BK29" s="599"/>
      <c r="BL29" s="599"/>
      <c r="BM29" s="599"/>
      <c r="BN29" s="599"/>
      <c r="BO29" s="599"/>
      <c r="BP29" s="599"/>
      <c r="BQ29" s="599"/>
      <c r="BR29" s="599"/>
      <c r="BS29" s="599"/>
      <c r="BT29" s="599"/>
      <c r="BU29" s="599"/>
      <c r="BV29" s="599"/>
      <c r="BW29" s="599"/>
      <c r="BX29" s="599"/>
      <c r="BY29" s="599"/>
      <c r="BZ29" s="599"/>
      <c r="CA29" s="599"/>
      <c r="CB29" s="599"/>
      <c r="CC29" s="599"/>
      <c r="CD29" s="599"/>
      <c r="CE29" s="599"/>
      <c r="CF29" s="599"/>
      <c r="CG29" s="599"/>
      <c r="CH29" s="599"/>
      <c r="CI29" s="599"/>
      <c r="CK29" s="232"/>
      <c r="CL29" s="233"/>
      <c r="CM29" s="233"/>
      <c r="CO29" s="228"/>
    </row>
    <row r="30" spans="1:93" x14ac:dyDescent="0.3">
      <c r="A30" s="922"/>
      <c r="B30" s="922"/>
      <c r="C30" s="922"/>
      <c r="D30" s="922"/>
      <c r="E30" s="922"/>
      <c r="F30" s="922"/>
      <c r="G30" s="922"/>
      <c r="H30" s="922"/>
      <c r="I30" s="922"/>
      <c r="J30" s="922"/>
      <c r="K30" s="922"/>
      <c r="L30" s="922"/>
      <c r="M30" s="922"/>
      <c r="N30" s="922"/>
      <c r="O30" s="922"/>
      <c r="P30" s="922"/>
      <c r="Q30" s="922"/>
      <c r="R30" s="922"/>
      <c r="S30" s="922"/>
      <c r="T30" s="922"/>
      <c r="U30" s="922"/>
      <c r="V30" s="922"/>
      <c r="W30" s="922"/>
      <c r="X30" s="922"/>
      <c r="Y30" s="922"/>
      <c r="Z30" s="922"/>
      <c r="AA30" s="922"/>
      <c r="AB30" s="922"/>
      <c r="AC30" s="922"/>
      <c r="AD30" s="922"/>
      <c r="AE30" s="922"/>
      <c r="AF30" s="922"/>
      <c r="AG30" s="922"/>
      <c r="AH30" s="922"/>
      <c r="AI30" s="922"/>
      <c r="AJ30" s="922"/>
      <c r="AK30" s="922"/>
      <c r="AL30" s="922"/>
      <c r="AM30" s="922"/>
      <c r="AN30" s="922"/>
      <c r="AO30" s="922"/>
      <c r="AP30" s="922"/>
      <c r="AQ30" s="922"/>
      <c r="AR30" s="922"/>
      <c r="AS30" s="922"/>
      <c r="AT30" s="922"/>
      <c r="AU30" s="922"/>
      <c r="AV30" s="922"/>
      <c r="AW30" s="922"/>
      <c r="AX30" s="922"/>
      <c r="AY30" s="922"/>
      <c r="AZ30" s="922"/>
      <c r="BA30" s="922"/>
      <c r="BB30" s="922"/>
      <c r="BC30" s="922"/>
      <c r="BD30" s="922"/>
      <c r="BE30" s="922"/>
      <c r="BF30" s="922"/>
      <c r="BG30" s="922"/>
      <c r="BH30" s="922"/>
      <c r="BI30" s="922"/>
      <c r="BJ30" s="922"/>
      <c r="BK30" s="922"/>
      <c r="BL30" s="922"/>
      <c r="BM30" s="922"/>
      <c r="BN30" s="922"/>
      <c r="BO30" s="922"/>
      <c r="BP30" s="922"/>
      <c r="BQ30" s="922"/>
      <c r="BR30" s="922"/>
      <c r="BS30" s="922"/>
      <c r="BT30" s="922"/>
      <c r="BU30" s="922"/>
      <c r="BV30" s="922"/>
      <c r="BW30" s="922"/>
      <c r="BX30" s="922"/>
      <c r="BY30" s="922"/>
      <c r="BZ30" s="922"/>
      <c r="CA30" s="922"/>
      <c r="CB30" s="922"/>
      <c r="CC30" s="922"/>
      <c r="CD30" s="922"/>
      <c r="CE30" s="922"/>
      <c r="CF30" s="922"/>
      <c r="CG30" s="922"/>
      <c r="CH30" s="922"/>
      <c r="CI30" s="922"/>
      <c r="CK30" s="56"/>
      <c r="CL30" s="57"/>
      <c r="CM30" s="57"/>
      <c r="CO30" s="149"/>
    </row>
    <row r="31" spans="1:93" s="224" customFormat="1" ht="9.6" x14ac:dyDescent="0.2">
      <c r="A31" s="600" t="s">
        <v>366</v>
      </c>
      <c r="B31" s="600"/>
      <c r="C31" s="600"/>
      <c r="D31" s="600"/>
      <c r="E31" s="600"/>
      <c r="F31" s="600"/>
      <c r="G31" s="600"/>
      <c r="H31" s="600"/>
      <c r="I31" s="600"/>
      <c r="J31" s="600"/>
      <c r="K31" s="600"/>
      <c r="L31" s="600"/>
      <c r="M31" s="600"/>
      <c r="N31" s="600"/>
      <c r="O31" s="600"/>
      <c r="P31" s="600"/>
      <c r="Q31" s="600"/>
      <c r="R31" s="600"/>
      <c r="S31" s="600"/>
      <c r="T31" s="600"/>
      <c r="U31" s="600"/>
      <c r="V31" s="600"/>
      <c r="W31" s="600"/>
      <c r="X31" s="600"/>
      <c r="Y31" s="600"/>
      <c r="Z31" s="600"/>
      <c r="AA31" s="600"/>
      <c r="AB31" s="600"/>
      <c r="AC31" s="600"/>
      <c r="AD31" s="600"/>
      <c r="AE31" s="600"/>
      <c r="AF31" s="600"/>
      <c r="AG31" s="600"/>
      <c r="AH31" s="600"/>
      <c r="AI31" s="600"/>
      <c r="AJ31" s="600"/>
      <c r="AK31" s="600"/>
      <c r="AL31" s="600"/>
      <c r="AM31" s="600"/>
      <c r="AN31" s="600"/>
      <c r="AO31" s="600"/>
      <c r="AP31" s="600"/>
      <c r="AQ31" s="600"/>
      <c r="AR31" s="600"/>
      <c r="AS31" s="600"/>
      <c r="AT31" s="600"/>
      <c r="AU31" s="600"/>
      <c r="AV31" s="600"/>
      <c r="AW31" s="600"/>
      <c r="AX31" s="600"/>
      <c r="AY31" s="600"/>
      <c r="AZ31" s="600"/>
      <c r="BA31" s="600"/>
      <c r="BB31" s="600"/>
      <c r="BC31" s="600"/>
      <c r="BD31" s="600"/>
      <c r="BE31" s="600"/>
      <c r="BF31" s="600"/>
      <c r="BG31" s="600"/>
      <c r="BH31" s="600"/>
      <c r="BI31" s="600"/>
      <c r="BJ31" s="600"/>
      <c r="BK31" s="600"/>
      <c r="BL31" s="600"/>
      <c r="BM31" s="600"/>
      <c r="BN31" s="600"/>
      <c r="BO31" s="600"/>
      <c r="BP31" s="600"/>
      <c r="BQ31" s="600"/>
      <c r="BR31" s="600"/>
      <c r="BS31" s="600"/>
      <c r="BT31" s="600"/>
      <c r="BU31" s="600"/>
      <c r="BV31" s="600"/>
      <c r="BW31" s="600"/>
      <c r="BX31" s="600"/>
      <c r="BY31" s="600"/>
      <c r="BZ31" s="600"/>
      <c r="CA31" s="600"/>
      <c r="CB31" s="600"/>
      <c r="CC31" s="600"/>
      <c r="CD31" s="600"/>
      <c r="CE31" s="600"/>
      <c r="CF31" s="600"/>
      <c r="CG31" s="600"/>
      <c r="CH31" s="600"/>
      <c r="CI31" s="600"/>
      <c r="CO31" s="227"/>
    </row>
    <row r="32" spans="1:93" ht="14.4" customHeight="1" x14ac:dyDescent="0.3">
      <c r="A32" s="606" t="s">
        <v>363</v>
      </c>
      <c r="B32" s="606"/>
      <c r="C32" s="606"/>
      <c r="D32" s="606"/>
      <c r="E32" s="606"/>
      <c r="F32" s="606"/>
      <c r="G32" s="606"/>
      <c r="H32" s="606"/>
      <c r="I32" s="606"/>
      <c r="J32" s="606"/>
      <c r="K32" s="606"/>
      <c r="L32" s="922">
        <v>8.6</v>
      </c>
      <c r="M32" s="922"/>
      <c r="N32" s="922"/>
      <c r="O32" s="922"/>
      <c r="P32" s="922"/>
      <c r="Q32" s="922"/>
      <c r="R32" s="922"/>
      <c r="S32" s="922"/>
      <c r="T32" s="922"/>
      <c r="U32" s="922"/>
      <c r="V32" s="922"/>
      <c r="W32" s="606" t="s">
        <v>198</v>
      </c>
      <c r="X32" s="606"/>
      <c r="Y32" s="606"/>
      <c r="Z32" s="606"/>
      <c r="AA32" s="606"/>
      <c r="AB32" s="606"/>
      <c r="AC32" s="606"/>
      <c r="AD32" s="606"/>
      <c r="AE32" s="606"/>
      <c r="AF32" s="606"/>
      <c r="AG32" s="606"/>
      <c r="AH32" s="606"/>
      <c r="AI32" s="606"/>
      <c r="AJ32" s="606"/>
      <c r="AK32" s="606"/>
      <c r="AL32" s="606"/>
      <c r="AM32" s="606"/>
      <c r="AN32" s="606"/>
      <c r="AO32" s="606"/>
      <c r="AP32" s="606"/>
      <c r="AQ32" s="606"/>
      <c r="AR32" s="606"/>
      <c r="AS32" s="606"/>
      <c r="AT32" s="606"/>
      <c r="AU32" s="606"/>
      <c r="AV32" s="606"/>
      <c r="AW32" s="606"/>
      <c r="AX32" s="606"/>
      <c r="AY32" s="606"/>
      <c r="AZ32" s="606"/>
      <c r="BA32" s="606"/>
      <c r="BB32" s="606"/>
      <c r="BC32" s="606"/>
      <c r="BD32" s="606"/>
      <c r="BE32" s="606"/>
      <c r="BF32" s="606"/>
      <c r="BG32" s="606"/>
      <c r="BH32" s="606"/>
      <c r="BI32" s="606"/>
      <c r="BJ32" s="606"/>
      <c r="BK32" s="606"/>
      <c r="BL32" s="606"/>
      <c r="BM32" s="606"/>
      <c r="BN32" s="606"/>
      <c r="BO32" s="606"/>
      <c r="BP32" s="606"/>
      <c r="BQ32" s="606"/>
      <c r="BR32" s="606"/>
      <c r="BS32" s="606"/>
      <c r="BT32" s="606"/>
      <c r="BU32" s="606"/>
      <c r="BV32" s="606"/>
      <c r="BW32" s="606"/>
      <c r="BX32" s="606"/>
      <c r="BY32" s="606"/>
      <c r="BZ32" s="606"/>
      <c r="CA32" s="606"/>
      <c r="CB32" s="606"/>
      <c r="CC32" s="606"/>
      <c r="CD32" s="606"/>
      <c r="CE32" s="606"/>
      <c r="CF32" s="606"/>
      <c r="CG32" s="606"/>
      <c r="CH32" s="606"/>
      <c r="CI32" s="606"/>
      <c r="CO32" s="141"/>
    </row>
    <row r="33" spans="1:93" ht="14.4" customHeight="1" x14ac:dyDescent="0.3">
      <c r="A33" s="919" t="s">
        <v>367</v>
      </c>
      <c r="B33" s="919"/>
      <c r="C33" s="919"/>
      <c r="D33" s="919"/>
      <c r="E33" s="919"/>
      <c r="F33" s="919"/>
      <c r="G33" s="919"/>
      <c r="H33" s="919"/>
      <c r="I33" s="919"/>
      <c r="J33" s="919"/>
      <c r="K33" s="919"/>
      <c r="L33" s="919"/>
      <c r="M33" s="919"/>
      <c r="N33" s="919"/>
      <c r="O33" s="919"/>
      <c r="P33" s="919"/>
      <c r="Q33" s="919"/>
      <c r="R33" s="919"/>
      <c r="S33" s="919"/>
      <c r="T33" s="919"/>
      <c r="U33" s="919"/>
      <c r="V33" s="919"/>
      <c r="W33" s="919"/>
      <c r="X33" s="919"/>
      <c r="Y33" s="919"/>
      <c r="Z33" s="919"/>
      <c r="AA33" s="919"/>
      <c r="AB33" s="919"/>
      <c r="AC33" s="919"/>
      <c r="AD33" s="919"/>
      <c r="AE33" s="919"/>
      <c r="AF33" s="919"/>
      <c r="AG33" s="919"/>
      <c r="AH33" s="919"/>
      <c r="AI33" s="919"/>
      <c r="AJ33" s="919"/>
      <c r="AK33" s="919"/>
      <c r="AL33" s="919"/>
      <c r="AM33" s="919"/>
      <c r="AN33" s="919"/>
      <c r="AO33" s="919"/>
      <c r="AP33" s="919"/>
      <c r="AQ33" s="919"/>
      <c r="AR33" s="919"/>
      <c r="AS33" s="919"/>
      <c r="AT33" s="919"/>
      <c r="AU33" s="919"/>
      <c r="AV33" s="919"/>
      <c r="AW33" s="919"/>
      <c r="AX33" s="919"/>
      <c r="AY33" s="919"/>
      <c r="AZ33" s="919"/>
      <c r="BA33" s="919"/>
      <c r="BB33" s="919"/>
      <c r="BC33" s="919"/>
      <c r="BD33" s="919"/>
      <c r="BE33" s="919"/>
      <c r="BF33" s="919"/>
      <c r="BG33" s="864">
        <v>4</v>
      </c>
      <c r="BH33" s="864"/>
      <c r="BI33" s="864"/>
      <c r="BJ33" s="864"/>
      <c r="BK33" s="864"/>
      <c r="BL33" s="864"/>
      <c r="BM33" s="864"/>
      <c r="BN33" s="864"/>
      <c r="BO33" s="928" t="s">
        <v>368</v>
      </c>
      <c r="BP33" s="928"/>
      <c r="BQ33" s="928"/>
      <c r="BR33" s="928"/>
      <c r="BS33" s="928"/>
      <c r="BT33" s="928"/>
      <c r="BU33" s="928"/>
      <c r="BV33" s="928"/>
      <c r="BW33" s="928"/>
      <c r="BX33" s="928"/>
      <c r="BY33" s="928"/>
      <c r="BZ33" s="928"/>
      <c r="CA33" s="928"/>
      <c r="CB33" s="928"/>
      <c r="CC33" s="928"/>
      <c r="CD33" s="928"/>
      <c r="CE33" s="928"/>
      <c r="CF33" s="928"/>
      <c r="CG33" s="928"/>
      <c r="CH33" s="928"/>
      <c r="CI33" s="928"/>
    </row>
    <row r="34" spans="1:93" x14ac:dyDescent="0.25">
      <c r="A34" s="926" t="s">
        <v>369</v>
      </c>
      <c r="B34" s="926"/>
      <c r="C34" s="926"/>
      <c r="D34" s="926"/>
      <c r="E34" s="926"/>
      <c r="F34" s="926"/>
      <c r="G34" s="926"/>
      <c r="H34" s="926"/>
      <c r="I34" s="926"/>
      <c r="J34" s="926"/>
      <c r="K34" s="926"/>
      <c r="L34" s="926"/>
      <c r="M34" s="926"/>
      <c r="N34" s="926"/>
      <c r="O34" s="926"/>
      <c r="P34" s="926"/>
      <c r="Q34" s="926"/>
      <c r="R34" s="926"/>
      <c r="S34" s="926"/>
      <c r="T34" s="926"/>
      <c r="U34" s="926"/>
      <c r="V34" s="926"/>
      <c r="W34" s="926"/>
      <c r="X34" s="926"/>
      <c r="Y34" s="926"/>
      <c r="Z34" s="926"/>
      <c r="AA34" s="926"/>
      <c r="AB34" s="926"/>
      <c r="AC34" s="926"/>
      <c r="AD34" s="926"/>
      <c r="AE34" s="926"/>
      <c r="AF34" s="926"/>
      <c r="AG34" s="926"/>
      <c r="AH34" s="926"/>
      <c r="AI34" s="926"/>
      <c r="AJ34" s="926"/>
      <c r="AK34" s="926"/>
      <c r="AL34" s="926"/>
      <c r="AM34" s="926"/>
      <c r="AN34" s="926"/>
      <c r="AO34" s="926"/>
      <c r="AP34" s="927"/>
      <c r="AQ34" s="927"/>
      <c r="AR34" s="927"/>
      <c r="AS34" s="927"/>
      <c r="AT34" s="927"/>
      <c r="AU34" s="927"/>
      <c r="AV34" s="927"/>
      <c r="AW34" s="927"/>
      <c r="AX34" s="927"/>
      <c r="AY34" s="927"/>
      <c r="AZ34" s="927"/>
      <c r="BA34" s="927"/>
      <c r="BB34" s="927"/>
      <c r="BC34" s="927"/>
      <c r="BD34" s="927"/>
      <c r="BE34" s="927"/>
      <c r="BF34" s="927"/>
      <c r="BG34" s="927"/>
      <c r="BH34" s="927"/>
      <c r="BI34" s="927"/>
      <c r="BJ34" s="927"/>
      <c r="BK34" s="927"/>
      <c r="BL34" s="927"/>
      <c r="BM34" s="927"/>
      <c r="BN34" s="927"/>
      <c r="BO34" s="927"/>
      <c r="BP34" s="927"/>
      <c r="BQ34" s="927"/>
      <c r="BR34" s="927"/>
      <c r="BS34" s="927"/>
      <c r="BT34" s="927"/>
      <c r="BU34" s="927"/>
      <c r="BV34" s="927"/>
      <c r="BW34" s="927"/>
      <c r="BX34" s="927"/>
      <c r="BY34" s="927"/>
      <c r="BZ34" s="927"/>
      <c r="CA34" s="927"/>
      <c r="CB34" s="927"/>
      <c r="CC34" s="927"/>
      <c r="CD34" s="927"/>
      <c r="CE34" s="927"/>
      <c r="CF34" s="927"/>
      <c r="CG34" s="927"/>
      <c r="CH34" s="927"/>
      <c r="CI34" s="927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925" t="s">
        <v>370</v>
      </c>
      <c r="AQ35" s="925"/>
      <c r="AR35" s="925"/>
      <c r="AS35" s="925"/>
      <c r="AT35" s="925"/>
      <c r="AU35" s="925"/>
      <c r="AV35" s="925"/>
      <c r="AW35" s="925"/>
      <c r="AX35" s="925"/>
      <c r="AY35" s="925"/>
      <c r="AZ35" s="925"/>
      <c r="BA35" s="925"/>
      <c r="BB35" s="925"/>
      <c r="BC35" s="925"/>
      <c r="BD35" s="925"/>
      <c r="BE35" s="925"/>
      <c r="BF35" s="925"/>
      <c r="BG35" s="925"/>
      <c r="BH35" s="925"/>
      <c r="BI35" s="925"/>
      <c r="BJ35" s="925"/>
      <c r="BK35" s="925"/>
      <c r="BL35" s="925"/>
      <c r="BM35" s="925"/>
      <c r="BN35" s="925"/>
      <c r="BO35" s="925"/>
      <c r="BP35" s="925"/>
      <c r="BQ35" s="925"/>
      <c r="BR35" s="925"/>
      <c r="BS35" s="925"/>
      <c r="BT35" s="925"/>
      <c r="BU35" s="925"/>
      <c r="BV35" s="925"/>
      <c r="BW35" s="925"/>
      <c r="BX35" s="925"/>
      <c r="BY35" s="925"/>
      <c r="BZ35" s="925"/>
      <c r="CA35" s="925"/>
      <c r="CB35" s="925"/>
      <c r="CC35" s="925"/>
      <c r="CD35" s="925"/>
      <c r="CE35" s="925"/>
      <c r="CF35" s="925"/>
      <c r="CG35" s="925"/>
      <c r="CH35" s="925"/>
      <c r="CI35" s="925"/>
      <c r="CO35" s="141"/>
    </row>
    <row r="36" spans="1:93" ht="44.25" customHeight="1" x14ac:dyDescent="0.25">
      <c r="A36" s="924" t="s">
        <v>15</v>
      </c>
      <c r="B36" s="924"/>
      <c r="C36" s="924"/>
      <c r="D36" s="924"/>
      <c r="E36" s="924"/>
      <c r="F36" s="924"/>
      <c r="G36" s="924"/>
      <c r="H36" s="924"/>
      <c r="I36" s="924"/>
      <c r="J36" s="924"/>
      <c r="K36" s="924"/>
      <c r="L36" s="924"/>
      <c r="M36" s="924"/>
      <c r="N36" s="924"/>
      <c r="O36" s="924"/>
      <c r="P36" s="924"/>
      <c r="Q36" s="924"/>
      <c r="R36" s="924"/>
      <c r="S36" s="924"/>
      <c r="T36" s="924"/>
      <c r="U36" s="924"/>
      <c r="V36" s="924"/>
      <c r="W36" s="924"/>
      <c r="X36" s="924"/>
      <c r="Y36" s="924"/>
      <c r="Z36" s="924"/>
      <c r="AA36" s="924"/>
      <c r="AB36" s="924"/>
      <c r="AC36" s="924"/>
      <c r="AD36" s="614" t="str">
        <f>ПОДПИСИ!B6</f>
        <v>Мастер Всеволожского РЭС филиала ПАО "Россети Ленэнерго" "СЭС" по ВЛ</v>
      </c>
      <c r="AE36" s="614"/>
      <c r="AF36" s="614"/>
      <c r="AG36" s="614"/>
      <c r="AH36" s="614"/>
      <c r="AI36" s="614"/>
      <c r="AJ36" s="614"/>
      <c r="AK36" s="614"/>
      <c r="AL36" s="614"/>
      <c r="AM36" s="614"/>
      <c r="AN36" s="614"/>
      <c r="AO36" s="614"/>
      <c r="AP36" s="614"/>
      <c r="AQ36" s="614"/>
      <c r="AR36" s="614"/>
      <c r="AS36" s="614"/>
      <c r="AT36" s="614"/>
      <c r="AU36" s="614"/>
      <c r="AV36" s="614"/>
      <c r="AW36" s="614"/>
      <c r="AX36" s="614"/>
      <c r="AY36" s="614"/>
      <c r="AZ36" s="614"/>
      <c r="BA36" s="614"/>
      <c r="BB36" s="614"/>
      <c r="BC36" s="614"/>
      <c r="BD36" s="614"/>
      <c r="BE36" s="614"/>
      <c r="BF36" s="614"/>
      <c r="BG36" s="614"/>
      <c r="BH36" s="614"/>
      <c r="BI36" s="614"/>
      <c r="BJ36" s="614"/>
      <c r="BK36" s="614"/>
      <c r="BL36" s="23"/>
      <c r="BM36" s="23"/>
      <c r="BN36" s="23"/>
      <c r="BO36" s="598"/>
      <c r="BP36" s="598"/>
      <c r="BQ36" s="598"/>
      <c r="BR36" s="598"/>
      <c r="BS36" s="598"/>
      <c r="BT36" s="598"/>
      <c r="BU36" s="598"/>
      <c r="BV36" s="598"/>
      <c r="BW36" s="598"/>
      <c r="BX36" s="598"/>
      <c r="BY36" s="598"/>
      <c r="BZ36" s="598"/>
      <c r="CA36" s="598"/>
      <c r="CB36" s="598"/>
      <c r="CC36" s="598"/>
      <c r="CD36" s="598"/>
      <c r="CE36" s="23"/>
      <c r="CF36" s="23"/>
      <c r="CG36" s="23"/>
      <c r="CH36" s="23"/>
      <c r="CI36" s="48" t="str">
        <f>ПОДПИСИ!E6</f>
        <v xml:space="preserve">А.В. Шенягин </v>
      </c>
      <c r="CO36" s="141"/>
    </row>
    <row r="37" spans="1:93" s="224" customFormat="1" ht="9.6" x14ac:dyDescent="0.2">
      <c r="AD37" s="600" t="s">
        <v>48</v>
      </c>
      <c r="AE37" s="600"/>
      <c r="AF37" s="600"/>
      <c r="AG37" s="600"/>
      <c r="AH37" s="600"/>
      <c r="AI37" s="600"/>
      <c r="AJ37" s="600"/>
      <c r="AK37" s="600"/>
      <c r="AL37" s="600"/>
      <c r="AM37" s="600"/>
      <c r="AN37" s="600"/>
      <c r="AO37" s="600"/>
      <c r="AP37" s="600"/>
      <c r="AQ37" s="600"/>
      <c r="AR37" s="600"/>
      <c r="AS37" s="600"/>
      <c r="AT37" s="600"/>
      <c r="AU37" s="600"/>
      <c r="AV37" s="600"/>
      <c r="AW37" s="600"/>
      <c r="AX37" s="600"/>
      <c r="AY37" s="600"/>
      <c r="AZ37" s="600"/>
      <c r="BA37" s="600"/>
      <c r="BB37" s="600"/>
      <c r="BC37" s="600"/>
      <c r="BD37" s="600"/>
      <c r="BE37" s="600"/>
      <c r="BF37" s="600"/>
      <c r="BG37" s="600"/>
      <c r="BH37" s="600"/>
      <c r="BI37" s="600"/>
      <c r="BJ37" s="600"/>
      <c r="BK37" s="600"/>
      <c r="BL37" s="226"/>
      <c r="BM37" s="226"/>
      <c r="BN37" s="226"/>
      <c r="BO37" s="600" t="s">
        <v>49</v>
      </c>
      <c r="BP37" s="600"/>
      <c r="BQ37" s="600"/>
      <c r="BR37" s="600"/>
      <c r="BS37" s="600"/>
      <c r="BT37" s="600"/>
      <c r="BU37" s="600"/>
      <c r="BV37" s="600"/>
      <c r="BW37" s="600"/>
      <c r="BX37" s="600"/>
      <c r="BY37" s="600"/>
      <c r="BZ37" s="600"/>
      <c r="CA37" s="600"/>
      <c r="CB37" s="600"/>
      <c r="CC37" s="600"/>
      <c r="CD37" s="600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608" t="s">
        <v>16</v>
      </c>
      <c r="B38" s="608"/>
      <c r="C38" s="608"/>
      <c r="D38" s="608"/>
      <c r="E38" s="608"/>
      <c r="F38" s="608"/>
      <c r="G38" s="608"/>
      <c r="H38" s="608"/>
      <c r="I38" s="608"/>
      <c r="J38" s="608"/>
      <c r="K38" s="608"/>
      <c r="L38" s="608"/>
      <c r="M38" s="608"/>
      <c r="N38" s="608"/>
      <c r="O38" s="608"/>
      <c r="P38" s="608"/>
      <c r="Q38" s="608"/>
      <c r="R38" s="608"/>
      <c r="S38" s="608"/>
      <c r="T38" s="608"/>
      <c r="U38" s="608"/>
      <c r="V38" s="608"/>
      <c r="W38" s="608"/>
      <c r="X38" s="608"/>
      <c r="Y38" s="608"/>
      <c r="Z38" s="608"/>
      <c r="AA38" s="608"/>
      <c r="AB38" s="608"/>
      <c r="AD38" s="614" t="str">
        <f>ПОДПИСИ!B12</f>
        <v>Начальник участка ООО «Электромонтаж-110»</v>
      </c>
      <c r="AE38" s="614"/>
      <c r="AF38" s="614"/>
      <c r="AG38" s="614"/>
      <c r="AH38" s="614"/>
      <c r="AI38" s="614"/>
      <c r="AJ38" s="614"/>
      <c r="AK38" s="614"/>
      <c r="AL38" s="614"/>
      <c r="AM38" s="614"/>
      <c r="AN38" s="614"/>
      <c r="AO38" s="614"/>
      <c r="AP38" s="614"/>
      <c r="AQ38" s="614"/>
      <c r="AR38" s="614"/>
      <c r="AS38" s="614"/>
      <c r="AT38" s="614"/>
      <c r="AU38" s="614"/>
      <c r="AV38" s="614"/>
      <c r="AW38" s="614"/>
      <c r="AX38" s="614"/>
      <c r="AY38" s="614"/>
      <c r="AZ38" s="614"/>
      <c r="BA38" s="614"/>
      <c r="BB38" s="614"/>
      <c r="BC38" s="614"/>
      <c r="BD38" s="614"/>
      <c r="BE38" s="614"/>
      <c r="BF38" s="614"/>
      <c r="BG38" s="614"/>
      <c r="BH38" s="614"/>
      <c r="BI38" s="614"/>
      <c r="BJ38" s="614"/>
      <c r="BK38" s="614"/>
      <c r="BL38" s="23"/>
      <c r="BM38" s="23"/>
      <c r="BN38" s="23"/>
      <c r="BO38" s="598"/>
      <c r="BP38" s="598"/>
      <c r="BQ38" s="598"/>
      <c r="BR38" s="598"/>
      <c r="BS38" s="598"/>
      <c r="BT38" s="598"/>
      <c r="BU38" s="598"/>
      <c r="BV38" s="598"/>
      <c r="BW38" s="598"/>
      <c r="BX38" s="598"/>
      <c r="BY38" s="598"/>
      <c r="BZ38" s="598"/>
      <c r="CA38" s="598"/>
      <c r="CB38" s="598"/>
      <c r="CC38" s="598"/>
      <c r="CD38" s="598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4" customFormat="1" ht="9.6" x14ac:dyDescent="0.2">
      <c r="AD39" s="599" t="s">
        <v>48</v>
      </c>
      <c r="AE39" s="599"/>
      <c r="AF39" s="599"/>
      <c r="AG39" s="599"/>
      <c r="AH39" s="599"/>
      <c r="AI39" s="599"/>
      <c r="AJ39" s="599"/>
      <c r="AK39" s="599"/>
      <c r="AL39" s="599"/>
      <c r="AM39" s="599"/>
      <c r="AN39" s="599"/>
      <c r="AO39" s="599"/>
      <c r="AP39" s="599"/>
      <c r="AQ39" s="599"/>
      <c r="AR39" s="599"/>
      <c r="AS39" s="599"/>
      <c r="AT39" s="599"/>
      <c r="AU39" s="599"/>
      <c r="AV39" s="599"/>
      <c r="AW39" s="599"/>
      <c r="AX39" s="599"/>
      <c r="AY39" s="599"/>
      <c r="AZ39" s="599"/>
      <c r="BA39" s="599"/>
      <c r="BB39" s="599"/>
      <c r="BC39" s="599"/>
      <c r="BD39" s="599"/>
      <c r="BE39" s="599"/>
      <c r="BF39" s="599"/>
      <c r="BG39" s="599"/>
      <c r="BH39" s="599"/>
      <c r="BI39" s="599"/>
      <c r="BJ39" s="599"/>
      <c r="BK39" s="599"/>
      <c r="BL39" s="226"/>
      <c r="BM39" s="226"/>
      <c r="BN39" s="226"/>
      <c r="BO39" s="600" t="s">
        <v>49</v>
      </c>
      <c r="BP39" s="600"/>
      <c r="BQ39" s="600"/>
      <c r="BR39" s="600"/>
      <c r="BS39" s="600"/>
      <c r="BT39" s="600"/>
      <c r="BU39" s="600"/>
      <c r="BV39" s="600"/>
      <c r="BW39" s="600"/>
      <c r="BX39" s="600"/>
      <c r="BY39" s="600"/>
      <c r="BZ39" s="600"/>
      <c r="CA39" s="600"/>
      <c r="CB39" s="600"/>
      <c r="CC39" s="600"/>
      <c r="CD39" s="600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33" priority="6" operator="equal">
      <formula>0</formula>
    </cfRule>
  </conditionalFormatting>
  <conditionalFormatting sqref="AD36:CI38">
    <cfRule type="cellIs" dxfId="32" priority="3" operator="equal">
      <formula>0</formula>
    </cfRule>
  </conditionalFormatting>
  <conditionalFormatting sqref="CO2:CO6">
    <cfRule type="cellIs" dxfId="31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85" zoomScaleNormal="85" zoomScaleSheetLayoutView="85" workbookViewId="0">
      <pane ySplit="2" topLeftCell="A31" activePane="bottomLeft" state="frozen"/>
      <selection activeCell="DC41" sqref="DC41"/>
      <selection pane="bottomLeft" activeCell="DC41" sqref="DC4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257</v>
      </c>
      <c r="DC1"/>
      <c r="DD1"/>
      <c r="DE1"/>
      <c r="DF1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AO2" s="613"/>
      <c r="AP2" s="613"/>
      <c r="AQ2" s="613"/>
      <c r="AR2" s="613"/>
      <c r="AS2" s="613"/>
      <c r="AT2" s="613"/>
      <c r="AU2" s="613"/>
      <c r="AV2" s="613"/>
      <c r="BB2" s="598" t="str">
        <f>ФОРМА!G2</f>
        <v>Санкт-Петербург</v>
      </c>
      <c r="BC2" s="598"/>
      <c r="BD2" s="598"/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C2"/>
      <c r="DD2"/>
      <c r="DE2"/>
      <c r="DF2"/>
      <c r="DH2" s="142"/>
    </row>
    <row r="3" spans="1:112" s="50" customFormat="1" ht="15" customHeight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AO3" s="612"/>
      <c r="AP3" s="612"/>
      <c r="AQ3" s="612"/>
      <c r="AR3" s="612"/>
      <c r="AS3" s="612"/>
      <c r="AT3" s="612"/>
      <c r="AU3" s="612"/>
      <c r="AV3" s="612"/>
      <c r="AW3" s="21"/>
      <c r="AX3" s="21"/>
      <c r="AY3" s="21"/>
      <c r="AZ3" s="21"/>
      <c r="BA3" s="21"/>
      <c r="BB3" s="612" t="s">
        <v>0</v>
      </c>
      <c r="BC3" s="612"/>
      <c r="BD3" s="612"/>
      <c r="BE3" s="612"/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H3" s="143"/>
    </row>
    <row r="4" spans="1:112" ht="1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AV4" s="598"/>
      <c r="BB4" s="614" t="str">
        <f>ФОРМА!B2</f>
        <v>ПАО "Россети Ленэнерго"</v>
      </c>
      <c r="BC4" s="614"/>
      <c r="BD4" s="614"/>
      <c r="BE4" s="614"/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H4" s="144" t="str">
        <f>BB4</f>
        <v>ПАО "Россети Ленэнерго"</v>
      </c>
    </row>
    <row r="5" spans="1:112" ht="15" customHeight="1" x14ac:dyDescent="0.25">
      <c r="A5" s="612" t="s">
        <v>44</v>
      </c>
      <c r="B5" s="612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2"/>
      <c r="T5" s="612"/>
      <c r="U5" s="612"/>
      <c r="V5" s="612"/>
      <c r="W5" s="612"/>
      <c r="X5" s="612"/>
      <c r="Y5" s="612"/>
      <c r="Z5" s="612"/>
      <c r="AA5" s="612"/>
      <c r="AB5" s="612"/>
      <c r="AC5" s="612"/>
      <c r="AD5" s="612"/>
      <c r="AE5" s="612"/>
      <c r="AF5" s="612"/>
      <c r="AG5" s="612"/>
      <c r="AH5" s="612"/>
      <c r="AI5" s="612"/>
      <c r="AJ5" s="612"/>
      <c r="AK5" s="612"/>
      <c r="AL5" s="612"/>
      <c r="AM5" s="612"/>
      <c r="AN5" s="612"/>
      <c r="AO5" s="612"/>
      <c r="AP5" s="612"/>
      <c r="AQ5" s="612"/>
      <c r="AR5" s="612"/>
      <c r="AS5" s="612"/>
      <c r="AT5" s="612"/>
      <c r="AU5" s="612"/>
      <c r="AV5" s="612"/>
      <c r="AW5" s="21"/>
      <c r="AX5" s="21"/>
      <c r="AY5" s="21"/>
      <c r="AZ5" s="21"/>
      <c r="BA5" s="21"/>
      <c r="BB5" s="612" t="s">
        <v>2</v>
      </c>
      <c r="BC5" s="612"/>
      <c r="BD5" s="612"/>
      <c r="BE5" s="612"/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24.2" x14ac:dyDescent="0.25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615"/>
      <c r="AP6" s="615"/>
      <c r="AQ6" s="615"/>
      <c r="AR6" s="615"/>
      <c r="AS6" s="615"/>
      <c r="AT6" s="615"/>
      <c r="AU6" s="615"/>
      <c r="AV6" s="615"/>
      <c r="AW6" s="21"/>
      <c r="AX6" s="21"/>
      <c r="AY6" s="21"/>
      <c r="AZ6" s="21"/>
      <c r="BA6" s="21"/>
      <c r="BB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C6" s="614"/>
      <c r="BD6" s="614"/>
      <c r="BE6" s="614"/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ht="12.75" customHeight="1" x14ac:dyDescent="0.25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612"/>
      <c r="AU7" s="612"/>
      <c r="AV7" s="612"/>
      <c r="AW7" s="21"/>
      <c r="AX7" s="21"/>
      <c r="AY7" s="21"/>
      <c r="AZ7" s="21"/>
      <c r="BA7" s="21"/>
      <c r="BB7" s="612" t="s">
        <v>38</v>
      </c>
      <c r="BC7" s="612"/>
      <c r="BD7" s="612"/>
      <c r="BE7" s="612"/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143"/>
    </row>
    <row r="8" spans="1:112" ht="13.8" x14ac:dyDescent="0.25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598"/>
      <c r="AU8" s="598"/>
      <c r="AV8" s="598"/>
      <c r="BB8" s="577">
        <f>ФОРМА!B13</f>
        <v>45576</v>
      </c>
      <c r="BC8" s="577"/>
      <c r="BD8" s="577"/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51"/>
      <c r="DH8" s="145"/>
    </row>
    <row r="9" spans="1:112" ht="10.5" customHeight="1" x14ac:dyDescent="0.25">
      <c r="A9" s="612" t="s">
        <v>1</v>
      </c>
      <c r="B9" s="612"/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612"/>
      <c r="AU9" s="612"/>
      <c r="AV9" s="612"/>
      <c r="AW9" s="21"/>
      <c r="AX9" s="21"/>
      <c r="AY9" s="21"/>
      <c r="AZ9" s="21"/>
      <c r="BA9" s="21"/>
      <c r="BB9" s="612" t="s">
        <v>3</v>
      </c>
      <c r="BC9" s="612"/>
      <c r="BD9" s="612"/>
      <c r="BE9" s="612"/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J9" s="612"/>
      <c r="CK9" s="612"/>
      <c r="CL9" s="612"/>
      <c r="CM9" s="612"/>
      <c r="CN9" s="612"/>
      <c r="CO9" s="612"/>
      <c r="CP9" s="612"/>
      <c r="CQ9" s="612"/>
      <c r="CR9" s="612"/>
      <c r="CS9" s="612"/>
      <c r="CT9" s="612"/>
      <c r="CU9" s="612"/>
      <c r="CV9" s="612"/>
      <c r="CW9" s="612"/>
      <c r="CX9" s="612"/>
      <c r="CY9" s="612"/>
      <c r="CZ9" s="612"/>
      <c r="DA9" s="612"/>
      <c r="DB9" s="612"/>
      <c r="DH9" s="146"/>
    </row>
    <row r="10" spans="1:112" ht="21.75" customHeight="1" x14ac:dyDescent="0.3">
      <c r="A10" s="634" t="s">
        <v>608</v>
      </c>
      <c r="B10" s="634"/>
      <c r="C10" s="634"/>
      <c r="D10" s="634"/>
      <c r="E10" s="634"/>
      <c r="F10" s="634"/>
      <c r="G10" s="634"/>
      <c r="H10" s="634"/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  <c r="U10" s="634"/>
      <c r="V10" s="634"/>
      <c r="W10" s="634"/>
      <c r="X10" s="634"/>
      <c r="Y10" s="634"/>
      <c r="Z10" s="634"/>
      <c r="AA10" s="634"/>
      <c r="AB10" s="634"/>
      <c r="AC10" s="634"/>
      <c r="AD10" s="634"/>
      <c r="AE10" s="634"/>
      <c r="AF10" s="634"/>
      <c r="AG10" s="634"/>
      <c r="AH10" s="634"/>
      <c r="AI10" s="634"/>
      <c r="AJ10" s="634"/>
      <c r="AK10" s="634"/>
      <c r="AL10" s="634"/>
      <c r="AM10" s="634"/>
      <c r="AN10" s="634"/>
      <c r="AO10" s="634"/>
      <c r="AP10" s="634"/>
      <c r="AQ10" s="634"/>
      <c r="AR10" s="634"/>
      <c r="AS10" s="634"/>
      <c r="AT10" s="634"/>
      <c r="AU10" s="634"/>
      <c r="AV10" s="634"/>
      <c r="AW10" s="634"/>
      <c r="AX10" s="634"/>
      <c r="AY10" s="634"/>
      <c r="AZ10" s="634"/>
      <c r="BA10" s="634"/>
      <c r="BB10" s="634"/>
      <c r="BC10" s="634"/>
      <c r="BD10" s="634"/>
      <c r="BE10" s="634"/>
      <c r="BF10" s="634"/>
      <c r="BG10" s="634"/>
      <c r="BH10" s="634"/>
      <c r="BI10" s="634"/>
      <c r="BJ10" s="634"/>
      <c r="BK10" s="634"/>
      <c r="BL10" s="634"/>
      <c r="BM10" s="634"/>
      <c r="BN10" s="634"/>
      <c r="BO10" s="634"/>
      <c r="BP10" s="634"/>
      <c r="BQ10" s="634"/>
      <c r="BR10" s="634"/>
      <c r="BS10" s="634"/>
      <c r="BT10" s="634"/>
      <c r="BU10" s="634"/>
      <c r="BV10" s="634"/>
      <c r="BW10" s="634"/>
      <c r="BX10" s="634"/>
      <c r="BY10" s="634"/>
      <c r="BZ10" s="634"/>
      <c r="CA10" s="634"/>
      <c r="CB10" s="634"/>
      <c r="CC10" s="634"/>
      <c r="CD10" s="634"/>
      <c r="CE10" s="634"/>
      <c r="CF10" s="634"/>
      <c r="CG10" s="634"/>
      <c r="CH10" s="634"/>
      <c r="CI10" s="634"/>
      <c r="CJ10" s="634"/>
      <c r="CK10" s="634"/>
      <c r="CL10" s="634"/>
      <c r="CM10" s="634"/>
      <c r="CN10" s="634"/>
      <c r="CO10" s="634"/>
      <c r="CP10" s="634"/>
      <c r="CQ10" s="634"/>
      <c r="CR10" s="634"/>
      <c r="CS10" s="634"/>
      <c r="CT10" s="634"/>
      <c r="CU10" s="634"/>
      <c r="CV10" s="634"/>
      <c r="CW10" s="634"/>
      <c r="CX10" s="634"/>
      <c r="CY10" s="634"/>
      <c r="CZ10" s="634"/>
      <c r="DA10" s="634"/>
      <c r="DB10" s="634"/>
    </row>
    <row r="11" spans="1:112" ht="13.8" x14ac:dyDescent="0.25">
      <c r="A11" s="634" t="s">
        <v>748</v>
      </c>
      <c r="B11" s="634"/>
      <c r="C11" s="634"/>
      <c r="D11" s="634"/>
      <c r="E11" s="634"/>
      <c r="F11" s="634"/>
      <c r="G11" s="634"/>
      <c r="H11" s="634"/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  <c r="U11" s="634"/>
      <c r="V11" s="634"/>
      <c r="W11" s="634"/>
      <c r="X11" s="634"/>
      <c r="Y11" s="634"/>
      <c r="Z11" s="634"/>
      <c r="AA11" s="634"/>
      <c r="AB11" s="634"/>
      <c r="AC11" s="634"/>
      <c r="AD11" s="634"/>
      <c r="AE11" s="634"/>
      <c r="AF11" s="634"/>
      <c r="AG11" s="634"/>
      <c r="AH11" s="634"/>
      <c r="AI11" s="634"/>
      <c r="AJ11" s="634"/>
      <c r="AK11" s="634"/>
      <c r="AL11" s="634"/>
      <c r="AM11" s="634"/>
      <c r="AN11" s="634"/>
      <c r="AO11" s="634"/>
      <c r="AP11" s="634"/>
      <c r="AQ11" s="634"/>
      <c r="AR11" s="634"/>
      <c r="AS11" s="634"/>
      <c r="AT11" s="634"/>
      <c r="AU11" s="634"/>
      <c r="AV11" s="634"/>
      <c r="AW11" s="634"/>
      <c r="AX11" s="634"/>
      <c r="AY11" s="634"/>
      <c r="AZ11" s="634"/>
      <c r="BA11" s="634"/>
      <c r="BB11" s="634"/>
      <c r="BC11" s="634"/>
      <c r="BD11" s="634"/>
      <c r="BE11" s="634"/>
      <c r="BF11" s="634"/>
      <c r="BG11" s="634"/>
      <c r="BH11" s="634"/>
      <c r="BI11" s="634"/>
      <c r="BJ11" s="634"/>
      <c r="BK11" s="634"/>
      <c r="BL11" s="634"/>
      <c r="BM11" s="634"/>
      <c r="BN11" s="634"/>
      <c r="BO11" s="634"/>
      <c r="BP11" s="634"/>
      <c r="BQ11" s="634"/>
      <c r="BR11" s="634"/>
      <c r="BS11" s="634"/>
      <c r="BT11" s="634"/>
      <c r="BU11" s="634"/>
      <c r="BV11" s="634"/>
      <c r="BW11" s="634"/>
      <c r="BX11" s="634"/>
      <c r="BY11" s="634"/>
      <c r="BZ11" s="634"/>
      <c r="CA11" s="634"/>
      <c r="CB11" s="634"/>
      <c r="CC11" s="634"/>
      <c r="CD11" s="634"/>
      <c r="CE11" s="634"/>
      <c r="CF11" s="634"/>
      <c r="CG11" s="634"/>
      <c r="CH11" s="634"/>
      <c r="CI11" s="634"/>
      <c r="CJ11" s="634"/>
      <c r="CK11" s="634"/>
      <c r="CL11" s="634"/>
      <c r="CM11" s="634"/>
      <c r="CN11" s="634"/>
      <c r="CO11" s="634"/>
      <c r="CP11" s="634"/>
      <c r="CQ11" s="634"/>
      <c r="CR11" s="634"/>
      <c r="CS11" s="634"/>
      <c r="CT11" s="634"/>
      <c r="CU11" s="634"/>
      <c r="CV11" s="634"/>
      <c r="CW11" s="634"/>
      <c r="CX11" s="634"/>
      <c r="CY11" s="634"/>
      <c r="CZ11" s="634"/>
      <c r="DA11" s="634"/>
      <c r="DB11" s="634"/>
      <c r="DH11" s="141"/>
    </row>
    <row r="12" spans="1:112" ht="15" customHeight="1" x14ac:dyDescent="0.3">
      <c r="A12" s="896" t="s">
        <v>4</v>
      </c>
      <c r="B12" s="896"/>
      <c r="C12" s="896"/>
      <c r="D12" s="896"/>
      <c r="E12" s="896"/>
      <c r="F12" s="896"/>
      <c r="G12" s="896"/>
      <c r="H12" s="896"/>
      <c r="I12" s="896"/>
      <c r="J12" s="896"/>
      <c r="K12" s="896"/>
      <c r="L12" s="896"/>
      <c r="M12" s="896"/>
      <c r="N12" s="896"/>
      <c r="O12" s="896"/>
      <c r="P12" s="896"/>
      <c r="Q12" s="896"/>
      <c r="R12" s="896"/>
      <c r="S12" s="896"/>
      <c r="T12" s="896"/>
      <c r="U12" s="896"/>
      <c r="V12" s="896"/>
      <c r="W12" s="896"/>
      <c r="X12" s="896"/>
      <c r="Y12" s="896"/>
    </row>
    <row r="13" spans="1:112" ht="30" customHeight="1" x14ac:dyDescent="0.3">
      <c r="A13" s="579" t="s">
        <v>715</v>
      </c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698" t="str">
        <f>ПОДПИСИ!B6</f>
        <v>Мастер Всеволожского РЭС филиала ПАО "Россети Ленэнерго" "СЭС" по ВЛ</v>
      </c>
      <c r="AF13" s="698"/>
      <c r="AG13" s="698"/>
      <c r="AH13" s="698"/>
      <c r="AI13" s="698"/>
      <c r="AJ13" s="698"/>
      <c r="AK13" s="698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698"/>
      <c r="BV13" s="698"/>
      <c r="BW13" s="698"/>
      <c r="BX13" s="698"/>
      <c r="BY13" s="698"/>
      <c r="BZ13" s="698"/>
      <c r="CA13" s="698"/>
      <c r="CB13" s="698"/>
      <c r="CC13" s="698"/>
      <c r="CD13" s="698"/>
      <c r="CE13" s="698"/>
      <c r="CF13" s="698"/>
      <c r="CG13" s="698"/>
      <c r="CH13" s="698"/>
      <c r="CI13" s="698"/>
      <c r="CJ13" s="698"/>
      <c r="CK13" s="698"/>
      <c r="CL13" s="698"/>
      <c r="CM13" s="698"/>
      <c r="CN13" s="698"/>
      <c r="CO13" s="698"/>
      <c r="CP13" s="698"/>
      <c r="CQ13" s="698"/>
      <c r="CR13" s="698"/>
      <c r="CS13" s="698"/>
      <c r="CT13" s="698"/>
      <c r="CU13" s="698"/>
      <c r="CV13" s="698"/>
      <c r="CW13" s="698"/>
      <c r="CX13" s="698"/>
      <c r="CY13" s="698"/>
      <c r="CZ13" s="698"/>
      <c r="DA13" s="698"/>
      <c r="DB13" s="698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578" t="s">
        <v>5</v>
      </c>
      <c r="AF14" s="578"/>
      <c r="AG14" s="578"/>
      <c r="AH14" s="578"/>
      <c r="AI14" s="578"/>
      <c r="AJ14" s="578"/>
      <c r="AK14" s="578"/>
      <c r="AL14" s="578"/>
      <c r="AM14" s="578"/>
      <c r="AN14" s="578"/>
      <c r="AO14" s="578"/>
      <c r="AP14" s="578"/>
      <c r="AQ14" s="578"/>
      <c r="AR14" s="578"/>
      <c r="AS14" s="578"/>
      <c r="AT14" s="578"/>
      <c r="AU14" s="578"/>
      <c r="AV14" s="578"/>
      <c r="AW14" s="578"/>
      <c r="AX14" s="578"/>
      <c r="AY14" s="578"/>
      <c r="AZ14" s="578"/>
      <c r="BA14" s="578"/>
      <c r="BB14" s="578"/>
      <c r="BC14" s="578"/>
      <c r="BD14" s="578"/>
      <c r="BE14" s="578"/>
      <c r="BF14" s="578"/>
      <c r="BG14" s="578"/>
      <c r="BH14" s="578"/>
      <c r="BI14" s="578"/>
      <c r="BJ14" s="578"/>
      <c r="BK14" s="578"/>
      <c r="BL14" s="578"/>
      <c r="BM14" s="578"/>
      <c r="BN14" s="578"/>
      <c r="BO14" s="578"/>
      <c r="BP14" s="578"/>
      <c r="BQ14" s="578"/>
      <c r="BR14" s="578"/>
      <c r="BS14" s="578"/>
      <c r="BT14" s="578"/>
      <c r="BU14" s="578"/>
      <c r="BV14" s="578"/>
      <c r="BW14" s="578"/>
      <c r="BX14" s="578"/>
      <c r="BY14" s="578"/>
      <c r="BZ14" s="578"/>
      <c r="CA14" s="578"/>
      <c r="CB14" s="578"/>
      <c r="CC14" s="578"/>
      <c r="CD14" s="578"/>
      <c r="CE14" s="578"/>
      <c r="CF14" s="578"/>
      <c r="CG14" s="578"/>
      <c r="CH14" s="578"/>
      <c r="CI14" s="578"/>
      <c r="CJ14" s="578"/>
      <c r="CK14" s="578"/>
      <c r="CL14" s="578"/>
      <c r="CM14" s="578"/>
      <c r="CN14" s="578"/>
      <c r="CO14" s="578"/>
      <c r="CP14" s="578"/>
      <c r="CQ14" s="578"/>
      <c r="CR14" s="578"/>
      <c r="CS14" s="578"/>
      <c r="CT14" s="578"/>
      <c r="CU14" s="578"/>
      <c r="CV14" s="578"/>
      <c r="CW14" s="578"/>
      <c r="CX14" s="578"/>
      <c r="CY14" s="578"/>
      <c r="CZ14" s="578"/>
      <c r="DA14" s="578"/>
      <c r="DB14" s="578"/>
    </row>
    <row r="15" spans="1:112" ht="15" customHeight="1" x14ac:dyDescent="0.3">
      <c r="A15" s="601" t="str">
        <f>ПОДПИСИ!C6</f>
        <v>Шенягин А.В.</v>
      </c>
      <c r="B15" s="601"/>
      <c r="C15" s="601"/>
      <c r="D15" s="601"/>
      <c r="E15" s="601"/>
      <c r="F15" s="601"/>
      <c r="G15" s="601"/>
      <c r="H15" s="601"/>
      <c r="I15" s="601"/>
      <c r="J15" s="601"/>
      <c r="K15" s="601"/>
      <c r="L15" s="601"/>
      <c r="M15" s="601"/>
      <c r="N15" s="601"/>
      <c r="O15" s="601"/>
      <c r="P15" s="601"/>
      <c r="Q15" s="601"/>
      <c r="R15" s="601"/>
      <c r="S15" s="601"/>
      <c r="T15" s="601"/>
      <c r="U15" s="601"/>
      <c r="V15" s="601"/>
      <c r="W15" s="601"/>
      <c r="X15" s="601"/>
      <c r="Y15" s="601"/>
      <c r="Z15" s="601"/>
      <c r="AA15" s="601"/>
      <c r="AB15" s="601"/>
      <c r="AC15" s="601"/>
      <c r="AD15" s="601"/>
      <c r="AE15" s="601"/>
      <c r="AF15" s="601"/>
      <c r="AG15" s="601"/>
      <c r="AH15" s="601"/>
      <c r="AI15" s="601"/>
      <c r="AJ15" s="601"/>
      <c r="AK15" s="601"/>
      <c r="AL15" s="601"/>
      <c r="AM15" s="601"/>
      <c r="AN15" s="601"/>
      <c r="AO15" s="601"/>
      <c r="AP15" s="601"/>
      <c r="AQ15" s="601"/>
      <c r="AR15" s="601"/>
      <c r="AS15" s="601"/>
      <c r="AT15" s="601"/>
      <c r="AU15" s="601"/>
      <c r="AV15" s="601"/>
      <c r="AW15" s="601"/>
      <c r="AX15" s="601"/>
      <c r="AY15" s="601"/>
      <c r="AZ15" s="601"/>
      <c r="BA15" s="601"/>
      <c r="BB15" s="601"/>
      <c r="BC15" s="601"/>
      <c r="BD15" s="601"/>
      <c r="BE15" s="601"/>
      <c r="BF15" s="601"/>
      <c r="BG15" s="601"/>
      <c r="BH15" s="601"/>
      <c r="BI15" s="601"/>
      <c r="BJ15" s="601"/>
      <c r="BK15" s="601"/>
      <c r="BL15" s="601"/>
      <c r="BM15" s="601"/>
      <c r="BN15" s="601"/>
      <c r="BO15" s="601"/>
      <c r="BP15" s="601"/>
      <c r="BQ15" s="601"/>
      <c r="BR15" s="601"/>
      <c r="BS15" s="601"/>
      <c r="BT15" s="601"/>
      <c r="BU15" s="601"/>
      <c r="BV15" s="601"/>
      <c r="BW15" s="601"/>
      <c r="BX15" s="601"/>
      <c r="BY15" s="601"/>
      <c r="BZ15" s="601"/>
      <c r="CA15" s="601"/>
      <c r="CB15" s="601"/>
      <c r="CC15" s="601"/>
      <c r="CD15" s="601"/>
      <c r="CE15" s="601"/>
      <c r="CF15" s="601"/>
      <c r="CG15" s="601"/>
      <c r="CH15" s="601"/>
      <c r="CI15" s="601"/>
      <c r="CJ15" s="601"/>
      <c r="CK15" s="601"/>
      <c r="CL15" s="601"/>
      <c r="CM15" s="601"/>
      <c r="CN15" s="601"/>
      <c r="CO15" s="601"/>
      <c r="CP15" s="601"/>
      <c r="CQ15" s="601"/>
      <c r="CR15" s="601"/>
      <c r="CS15" s="601"/>
      <c r="CT15" s="601"/>
      <c r="CU15" s="601"/>
      <c r="CV15" s="601"/>
      <c r="CW15" s="601"/>
      <c r="CX15" s="601"/>
      <c r="CY15" s="601"/>
      <c r="CZ15" s="601"/>
      <c r="DA15" s="601"/>
      <c r="DB15" s="601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608" t="s">
        <v>718</v>
      </c>
      <c r="B17" s="608"/>
      <c r="C17" s="608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8"/>
      <c r="U17" s="608"/>
      <c r="V17" s="608"/>
      <c r="W17" s="608"/>
      <c r="X17" s="608"/>
      <c r="Y17" s="608"/>
      <c r="Z17" s="608"/>
      <c r="AA17" s="608"/>
      <c r="AB17" s="608"/>
      <c r="AC17" s="608"/>
      <c r="AD17" s="608"/>
      <c r="AE17" s="608"/>
      <c r="AF17" s="608"/>
      <c r="AG17" s="608"/>
      <c r="AH17" s="608"/>
      <c r="AI17" s="608"/>
      <c r="AJ17" s="608"/>
      <c r="AK17" s="608"/>
      <c r="AL17" s="608"/>
      <c r="AM17" s="608"/>
      <c r="AN17" s="608"/>
      <c r="AO17" s="608"/>
      <c r="AP17" s="608"/>
      <c r="AQ17" s="608"/>
      <c r="AR17" s="608"/>
      <c r="AS17" s="608"/>
      <c r="AT17" s="608"/>
      <c r="AU17" s="608"/>
      <c r="AV17" s="608"/>
      <c r="AW17" s="604" t="str">
        <f>ПОДПИСИ!B12</f>
        <v>Начальник участка ООО «Электромонтаж-110»</v>
      </c>
      <c r="AX17" s="604"/>
      <c r="AY17" s="604"/>
      <c r="AZ17" s="604"/>
      <c r="BA17" s="604"/>
      <c r="BB17" s="604"/>
      <c r="BC17" s="604"/>
      <c r="BD17" s="604"/>
      <c r="BE17" s="604"/>
      <c r="BF17" s="604"/>
      <c r="BG17" s="604"/>
      <c r="BH17" s="604"/>
      <c r="BI17" s="604"/>
      <c r="BJ17" s="604"/>
      <c r="BK17" s="604"/>
      <c r="BL17" s="604"/>
      <c r="BM17" s="604"/>
      <c r="BN17" s="604"/>
      <c r="BO17" s="604"/>
      <c r="BP17" s="604"/>
      <c r="BQ17" s="604"/>
      <c r="BR17" s="604"/>
      <c r="BS17" s="604"/>
      <c r="BT17" s="604"/>
      <c r="BU17" s="604"/>
      <c r="BV17" s="604"/>
      <c r="BW17" s="604"/>
      <c r="BX17" s="604"/>
      <c r="BY17" s="604"/>
      <c r="BZ17" s="604"/>
      <c r="CA17" s="604"/>
      <c r="CB17" s="604"/>
      <c r="CC17" s="604"/>
      <c r="CD17" s="604"/>
      <c r="CE17" s="604"/>
      <c r="CF17" s="604"/>
      <c r="CG17" s="604"/>
      <c r="CH17" s="604"/>
      <c r="CI17" s="604"/>
      <c r="CJ17" s="604"/>
      <c r="CK17" s="604"/>
      <c r="CL17" s="604"/>
      <c r="CM17" s="604"/>
      <c r="CN17" s="604"/>
      <c r="CO17" s="604"/>
      <c r="CP17" s="604"/>
      <c r="CQ17" s="604"/>
      <c r="CR17" s="604"/>
      <c r="CS17" s="604"/>
      <c r="CT17" s="604"/>
      <c r="CU17" s="604"/>
      <c r="CV17" s="604"/>
      <c r="CW17" s="604"/>
      <c r="CX17" s="604"/>
      <c r="CY17" s="604"/>
      <c r="CZ17" s="604"/>
      <c r="DA17" s="604"/>
      <c r="DB17" s="604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578" t="s">
        <v>5</v>
      </c>
      <c r="AX18" s="578"/>
      <c r="AY18" s="578"/>
      <c r="AZ18" s="578"/>
      <c r="BA18" s="578"/>
      <c r="BB18" s="578"/>
      <c r="BC18" s="578"/>
      <c r="BD18" s="578"/>
      <c r="BE18" s="578"/>
      <c r="BF18" s="578"/>
      <c r="BG18" s="578"/>
      <c r="BH18" s="578"/>
      <c r="BI18" s="578"/>
      <c r="BJ18" s="578"/>
      <c r="BK18" s="578"/>
      <c r="BL18" s="578"/>
      <c r="BM18" s="578"/>
      <c r="BN18" s="578"/>
      <c r="BO18" s="578"/>
      <c r="BP18" s="578"/>
      <c r="BQ18" s="578"/>
      <c r="BR18" s="578"/>
      <c r="BS18" s="578"/>
      <c r="BT18" s="578"/>
      <c r="BU18" s="578"/>
      <c r="BV18" s="578"/>
      <c r="BW18" s="578"/>
      <c r="BX18" s="578"/>
      <c r="BY18" s="578"/>
      <c r="BZ18" s="578"/>
      <c r="CA18" s="578"/>
      <c r="CB18" s="578"/>
      <c r="CC18" s="578"/>
      <c r="CD18" s="578"/>
      <c r="CE18" s="578"/>
      <c r="CF18" s="578"/>
      <c r="CG18" s="578"/>
      <c r="CH18" s="578"/>
      <c r="CI18" s="578"/>
      <c r="CJ18" s="578"/>
      <c r="CK18" s="578"/>
      <c r="CL18" s="578"/>
      <c r="CM18" s="578"/>
      <c r="CN18" s="578"/>
      <c r="CO18" s="578"/>
      <c r="CP18" s="578"/>
      <c r="CQ18" s="578"/>
      <c r="CR18" s="578"/>
      <c r="CS18" s="578"/>
      <c r="CT18" s="578"/>
      <c r="CU18" s="578"/>
      <c r="CV18" s="578"/>
      <c r="CW18" s="578"/>
      <c r="CX18" s="578"/>
      <c r="CY18" s="578"/>
      <c r="CZ18" s="578"/>
      <c r="DA18" s="578"/>
      <c r="DB18" s="578"/>
    </row>
    <row r="19" spans="1:112" ht="15" customHeight="1" x14ac:dyDescent="0.3">
      <c r="A19" s="601" t="str">
        <f>ПОДПИСИ!C12</f>
        <v>Курбатов А.В.</v>
      </c>
      <c r="B19" s="601"/>
      <c r="C19" s="601"/>
      <c r="D19" s="601"/>
      <c r="E19" s="601"/>
      <c r="F19" s="601"/>
      <c r="G19" s="601"/>
      <c r="H19" s="601"/>
      <c r="I19" s="601"/>
      <c r="J19" s="601"/>
      <c r="K19" s="601"/>
      <c r="L19" s="601"/>
      <c r="M19" s="601"/>
      <c r="N19" s="601"/>
      <c r="O19" s="601"/>
      <c r="P19" s="601"/>
      <c r="Q19" s="601"/>
      <c r="R19" s="601"/>
      <c r="S19" s="601"/>
      <c r="T19" s="601"/>
      <c r="U19" s="601"/>
      <c r="V19" s="601"/>
      <c r="W19" s="601"/>
      <c r="X19" s="601"/>
      <c r="Y19" s="601"/>
      <c r="Z19" s="601"/>
      <c r="AA19" s="601"/>
      <c r="AB19" s="601"/>
      <c r="AC19" s="601"/>
      <c r="AD19" s="601"/>
      <c r="AE19" s="601"/>
      <c r="AF19" s="601"/>
      <c r="AG19" s="601"/>
      <c r="AH19" s="601"/>
      <c r="AI19" s="601"/>
      <c r="AJ19" s="601"/>
      <c r="AK19" s="601"/>
      <c r="AL19" s="601"/>
      <c r="AM19" s="601"/>
      <c r="AN19" s="601"/>
      <c r="AO19" s="601"/>
      <c r="AP19" s="601"/>
      <c r="AQ19" s="601"/>
      <c r="AR19" s="601"/>
      <c r="AS19" s="601"/>
      <c r="AT19" s="601"/>
      <c r="AU19" s="601"/>
      <c r="AV19" s="601"/>
      <c r="AW19" s="601"/>
      <c r="AX19" s="601"/>
      <c r="AY19" s="601"/>
      <c r="AZ19" s="601"/>
      <c r="BA19" s="601"/>
      <c r="BB19" s="601"/>
      <c r="BC19" s="601"/>
      <c r="BD19" s="601"/>
      <c r="BE19" s="601"/>
      <c r="BF19" s="601"/>
      <c r="BG19" s="601"/>
      <c r="BH19" s="601"/>
      <c r="BI19" s="601"/>
      <c r="BJ19" s="601"/>
      <c r="BK19" s="601"/>
      <c r="BL19" s="601"/>
      <c r="BM19" s="601"/>
      <c r="BN19" s="601"/>
      <c r="BO19" s="601"/>
      <c r="BP19" s="601"/>
      <c r="BQ19" s="601"/>
      <c r="BR19" s="601"/>
      <c r="BS19" s="601"/>
      <c r="BT19" s="601"/>
      <c r="BU19" s="601"/>
      <c r="BV19" s="601"/>
      <c r="BW19" s="601"/>
      <c r="BX19" s="601"/>
      <c r="BY19" s="601"/>
      <c r="BZ19" s="601"/>
      <c r="CA19" s="601"/>
      <c r="CB19" s="601"/>
      <c r="CC19" s="601"/>
      <c r="CD19" s="601"/>
      <c r="CE19" s="601"/>
      <c r="CF19" s="601"/>
      <c r="CG19" s="601"/>
      <c r="CH19" s="601"/>
      <c r="CI19" s="601"/>
      <c r="CJ19" s="601"/>
      <c r="CK19" s="601"/>
      <c r="CL19" s="601"/>
      <c r="CM19" s="601"/>
      <c r="CN19" s="601"/>
      <c r="CO19" s="601"/>
      <c r="CP19" s="601"/>
      <c r="CQ19" s="601"/>
      <c r="CR19" s="601"/>
      <c r="CS19" s="601"/>
      <c r="CT19" s="601"/>
      <c r="CU19" s="601"/>
      <c r="CV19" s="601"/>
      <c r="CW19" s="601"/>
      <c r="CX19" s="601"/>
      <c r="CY19" s="601"/>
      <c r="CZ19" s="601"/>
      <c r="DA19" s="601"/>
      <c r="DB19" s="601"/>
    </row>
    <row r="20" spans="1:112" ht="11.1" customHeight="1" x14ac:dyDescent="0.3">
      <c r="A20" s="578"/>
      <c r="B20" s="578"/>
      <c r="C20" s="578"/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  <c r="X20" s="578"/>
      <c r="Y20" s="578"/>
      <c r="Z20" s="578"/>
      <c r="AA20" s="578"/>
      <c r="AB20" s="578"/>
      <c r="AC20" s="578"/>
      <c r="AD20" s="578"/>
      <c r="AE20" s="578"/>
      <c r="AF20" s="578"/>
      <c r="AG20" s="578"/>
      <c r="AH20" s="578"/>
      <c r="AI20" s="578"/>
      <c r="AJ20" s="578"/>
      <c r="AK20" s="578"/>
      <c r="AL20" s="578"/>
      <c r="AM20" s="578"/>
      <c r="AN20" s="578"/>
      <c r="AO20" s="578"/>
      <c r="AP20" s="578"/>
      <c r="AQ20" s="578"/>
      <c r="AR20" s="578"/>
      <c r="AS20" s="578"/>
      <c r="AT20" s="578"/>
      <c r="AU20" s="578"/>
      <c r="AV20" s="578"/>
      <c r="AW20" s="578"/>
      <c r="AX20" s="578"/>
      <c r="AY20" s="578"/>
      <c r="AZ20" s="578"/>
      <c r="BA20" s="578"/>
      <c r="BB20" s="578"/>
      <c r="BC20" s="578"/>
      <c r="BD20" s="578"/>
      <c r="BE20" s="578"/>
      <c r="BF20" s="578"/>
      <c r="BG20" s="578"/>
      <c r="BH20" s="578"/>
      <c r="BI20" s="578"/>
      <c r="BJ20" s="578"/>
      <c r="BK20" s="578"/>
      <c r="BL20" s="578"/>
      <c r="BM20" s="578"/>
      <c r="BN20" s="578"/>
      <c r="BO20" s="578"/>
      <c r="BP20" s="578"/>
      <c r="BQ20" s="578"/>
      <c r="BR20" s="578"/>
      <c r="BS20" s="578"/>
      <c r="BT20" s="578"/>
      <c r="BU20" s="578"/>
      <c r="BV20" s="578"/>
      <c r="BW20" s="578"/>
      <c r="BX20" s="578"/>
      <c r="BY20" s="578"/>
      <c r="BZ20" s="578"/>
      <c r="CA20" s="578"/>
      <c r="CB20" s="578"/>
      <c r="CC20" s="578"/>
      <c r="CD20" s="578"/>
      <c r="CE20" s="578"/>
      <c r="CF20" s="578"/>
      <c r="CG20" s="578"/>
      <c r="CH20" s="578"/>
      <c r="CI20" s="578"/>
      <c r="CJ20" s="578"/>
      <c r="CK20" s="578"/>
      <c r="CL20" s="578"/>
      <c r="CM20" s="578"/>
      <c r="CN20" s="578"/>
      <c r="CO20" s="578"/>
      <c r="CP20" s="578"/>
      <c r="CQ20" s="578"/>
      <c r="CR20" s="578"/>
      <c r="CS20" s="578"/>
      <c r="CT20" s="578"/>
      <c r="CU20" s="578"/>
      <c r="CV20" s="578"/>
      <c r="CW20" s="578"/>
      <c r="CX20" s="578"/>
      <c r="CY20" s="578"/>
      <c r="CZ20" s="578"/>
      <c r="DA20" s="578"/>
      <c r="DB20" s="578"/>
    </row>
    <row r="21" spans="1:112" x14ac:dyDescent="0.3">
      <c r="A21" s="19" t="s">
        <v>228</v>
      </c>
    </row>
    <row r="22" spans="1:112" x14ac:dyDescent="0.3">
      <c r="A22" s="19" t="s">
        <v>229</v>
      </c>
    </row>
    <row r="23" spans="1:112" x14ac:dyDescent="0.3">
      <c r="A23" s="606" t="s">
        <v>230</v>
      </c>
      <c r="B23" s="606"/>
      <c r="C23" s="606"/>
      <c r="D23" s="606"/>
      <c r="E23" s="606"/>
      <c r="F23" s="606"/>
      <c r="G23" s="606"/>
      <c r="H23" s="606"/>
      <c r="I23" s="606"/>
      <c r="J23" s="606"/>
      <c r="K23" s="606"/>
      <c r="L23" s="606"/>
      <c r="M23" s="606"/>
      <c r="N23" s="606"/>
      <c r="O23" s="606"/>
      <c r="P23" s="606"/>
      <c r="Q23" s="606"/>
      <c r="R23" s="606"/>
      <c r="S23" s="606"/>
      <c r="T23" s="606"/>
      <c r="U23" s="606"/>
      <c r="V23" s="606"/>
      <c r="W23" s="606"/>
      <c r="X23" s="606"/>
      <c r="Y23" s="606"/>
      <c r="Z23" s="606"/>
      <c r="AA23" s="606"/>
      <c r="AB23" s="606"/>
      <c r="AC23" s="606"/>
      <c r="AD23" s="606"/>
      <c r="AE23" s="606"/>
      <c r="AF23" s="606"/>
      <c r="AG23" s="606"/>
      <c r="AH23" s="606"/>
      <c r="AI23" s="606"/>
      <c r="AJ23" s="606"/>
      <c r="AK23" s="606"/>
      <c r="AL23" s="606"/>
      <c r="AM23" s="606"/>
      <c r="AN23" s="606"/>
      <c r="AO23" s="606"/>
      <c r="AP23" s="606"/>
      <c r="AQ23" s="606"/>
      <c r="AR23" s="606"/>
      <c r="AS23" s="606"/>
      <c r="AT23" s="606"/>
      <c r="AU23" s="606"/>
      <c r="AV23" s="606"/>
      <c r="AW23" s="606"/>
      <c r="AX23" s="606"/>
      <c r="AY23" s="606"/>
      <c r="AZ23" s="606"/>
      <c r="BA23" s="606"/>
      <c r="BB23" s="606"/>
      <c r="BC23" s="606"/>
      <c r="BD23" s="606"/>
      <c r="BE23" s="606"/>
      <c r="BF23" s="606"/>
      <c r="BG23" s="606"/>
      <c r="BH23" s="606"/>
      <c r="BI23" s="606"/>
      <c r="BJ23" s="606"/>
      <c r="BK23" s="606"/>
      <c r="BL23" s="606"/>
      <c r="BM23" s="606"/>
      <c r="BN23" s="606"/>
      <c r="BO23" s="606"/>
      <c r="BP23" s="606"/>
      <c r="BQ23" s="606"/>
      <c r="BR23" s="606"/>
      <c r="BS23" s="606"/>
      <c r="BT23" s="606"/>
      <c r="BU23" s="606"/>
      <c r="BV23" s="606"/>
      <c r="BW23" s="606"/>
      <c r="BX23" s="606"/>
      <c r="BY23" s="606"/>
      <c r="BZ23" s="606"/>
      <c r="CA23" s="606"/>
      <c r="CB23" s="606"/>
      <c r="CC23" s="606"/>
      <c r="CD23" s="606"/>
      <c r="CE23" s="606"/>
      <c r="CF23" s="606"/>
      <c r="CG23" s="606"/>
      <c r="CH23" s="606"/>
      <c r="CI23" s="606"/>
      <c r="CJ23" s="606"/>
      <c r="CK23" s="606"/>
      <c r="CL23" s="606"/>
      <c r="CM23" s="606"/>
      <c r="CN23" s="606"/>
      <c r="CO23" s="606"/>
      <c r="CP23" s="606"/>
      <c r="CQ23" s="606"/>
      <c r="CR23" s="606"/>
      <c r="CS23" s="606"/>
      <c r="CT23" s="606"/>
      <c r="CU23" s="606"/>
      <c r="CV23" s="606"/>
      <c r="CW23" s="606"/>
      <c r="CX23" s="606"/>
      <c r="CY23" s="606"/>
      <c r="CZ23" s="606"/>
      <c r="DA23" s="606"/>
      <c r="DB23" s="606"/>
    </row>
    <row r="24" spans="1:112" ht="37.950000000000003" customHeight="1" x14ac:dyDescent="0.3">
      <c r="A24" s="70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24" s="700"/>
      <c r="C24" s="700"/>
      <c r="D24" s="700"/>
      <c r="E24" s="700"/>
      <c r="F24" s="700"/>
      <c r="G24" s="700"/>
      <c r="H24" s="700"/>
      <c r="I24" s="700"/>
      <c r="J24" s="700"/>
      <c r="K24" s="700"/>
      <c r="L24" s="700"/>
      <c r="M24" s="700"/>
      <c r="N24" s="700"/>
      <c r="O24" s="700"/>
      <c r="P24" s="700"/>
      <c r="Q24" s="700"/>
      <c r="R24" s="700"/>
      <c r="S24" s="700"/>
      <c r="T24" s="700"/>
      <c r="U24" s="700"/>
      <c r="V24" s="700"/>
      <c r="W24" s="700"/>
      <c r="X24" s="700"/>
      <c r="Y24" s="700"/>
      <c r="Z24" s="700"/>
      <c r="AA24" s="700"/>
      <c r="AB24" s="700"/>
      <c r="AC24" s="700"/>
      <c r="AD24" s="700"/>
      <c r="AE24" s="700"/>
      <c r="AF24" s="700"/>
      <c r="AG24" s="700"/>
      <c r="AH24" s="700"/>
      <c r="AI24" s="700"/>
      <c r="AJ24" s="700"/>
      <c r="AK24" s="700"/>
      <c r="AL24" s="700"/>
      <c r="AM24" s="700"/>
      <c r="AN24" s="700"/>
      <c r="AO24" s="700"/>
      <c r="AP24" s="700"/>
      <c r="AQ24" s="700"/>
      <c r="AR24" s="700"/>
      <c r="AS24" s="700"/>
      <c r="AT24" s="700"/>
      <c r="AU24" s="700"/>
      <c r="AV24" s="700"/>
      <c r="AW24" s="700"/>
      <c r="AX24" s="700"/>
      <c r="AY24" s="700"/>
      <c r="AZ24" s="700"/>
      <c r="BA24" s="700"/>
      <c r="BB24" s="700"/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0"/>
      <c r="BQ24" s="700"/>
      <c r="BR24" s="700"/>
      <c r="BS24" s="700"/>
      <c r="BT24" s="700"/>
      <c r="BU24" s="700"/>
      <c r="BV24" s="700"/>
      <c r="BW24" s="700"/>
      <c r="BX24" s="700"/>
      <c r="BY24" s="700"/>
      <c r="BZ24" s="700"/>
      <c r="CA24" s="700"/>
      <c r="CB24" s="700"/>
      <c r="CC24" s="700"/>
      <c r="CD24" s="700"/>
      <c r="CE24" s="700"/>
      <c r="CF24" s="700"/>
      <c r="CG24" s="700"/>
      <c r="CH24" s="700"/>
      <c r="CI24" s="700"/>
      <c r="CJ24" s="700"/>
      <c r="CK24" s="700"/>
      <c r="CL24" s="700"/>
      <c r="CM24" s="700"/>
      <c r="CN24" s="700"/>
      <c r="CO24" s="700"/>
      <c r="CP24" s="700"/>
      <c r="CQ24" s="700"/>
      <c r="CR24" s="700"/>
      <c r="CS24" s="700"/>
      <c r="CT24" s="700"/>
      <c r="CU24" s="700"/>
      <c r="CV24" s="700"/>
      <c r="CW24" s="700"/>
      <c r="CX24" s="700"/>
      <c r="CY24" s="700"/>
      <c r="CZ24" s="700"/>
      <c r="DA24" s="700"/>
      <c r="DB24" s="700"/>
      <c r="DD24" s="56"/>
      <c r="DE24" s="57"/>
      <c r="DF24" s="57"/>
    </row>
    <row r="25" spans="1:112" s="24" customFormat="1" x14ac:dyDescent="0.3">
      <c r="A25" s="701" t="s">
        <v>231</v>
      </c>
      <c r="B25" s="701"/>
      <c r="C25" s="701"/>
      <c r="D25" s="701"/>
      <c r="E25" s="701"/>
      <c r="F25" s="701"/>
      <c r="G25" s="701"/>
      <c r="H25" s="701"/>
      <c r="I25" s="701"/>
      <c r="J25" s="701"/>
      <c r="K25" s="701"/>
      <c r="L25" s="701"/>
      <c r="M25" s="701"/>
      <c r="N25" s="701"/>
      <c r="O25" s="701"/>
      <c r="P25" s="701"/>
      <c r="Q25" s="701"/>
      <c r="R25" s="701"/>
      <c r="S25" s="701"/>
      <c r="T25" s="701"/>
      <c r="U25" s="701"/>
      <c r="V25" s="701"/>
      <c r="W25" s="701"/>
      <c r="X25" s="701"/>
      <c r="Y25" s="701"/>
      <c r="Z25" s="701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  <c r="BX25" s="701"/>
      <c r="BY25" s="701"/>
      <c r="BZ25" s="701"/>
      <c r="CA25" s="701"/>
      <c r="CB25" s="701"/>
      <c r="CC25" s="701"/>
      <c r="CD25" s="701"/>
      <c r="CE25" s="701"/>
      <c r="CF25" s="701"/>
      <c r="CG25" s="701"/>
      <c r="CH25" s="701"/>
      <c r="CI25" s="701"/>
      <c r="CJ25" s="701"/>
      <c r="CK25" s="701"/>
      <c r="CL25" s="701"/>
      <c r="CM25" s="701"/>
      <c r="CN25" s="701"/>
      <c r="CO25" s="701"/>
      <c r="CP25" s="701"/>
      <c r="CQ25" s="701"/>
      <c r="CR25" s="701"/>
      <c r="CS25" s="701"/>
      <c r="CT25" s="701"/>
      <c r="CU25" s="701"/>
      <c r="CV25" s="701"/>
      <c r="CW25" s="701"/>
      <c r="CX25" s="701"/>
      <c r="CY25" s="701"/>
      <c r="CZ25" s="701"/>
      <c r="DA25" s="701"/>
      <c r="DB25" s="701"/>
      <c r="DD25" s="124"/>
      <c r="DE25" s="125"/>
      <c r="DF25" s="125"/>
      <c r="DH25" s="147"/>
    </row>
    <row r="26" spans="1:112" ht="30" customHeight="1" x14ac:dyDescent="0.25">
      <c r="A26" s="19" t="s">
        <v>232</v>
      </c>
      <c r="Q26" s="598" t="str">
        <f>IF(ФОРМА!B8=0," ",ФОРМА!B8)</f>
        <v>ООО «Электромонтаж-110»</v>
      </c>
      <c r="R26" s="598"/>
      <c r="S26" s="598"/>
      <c r="T26" s="598"/>
      <c r="U26" s="598"/>
      <c r="V26" s="598"/>
      <c r="W26" s="598"/>
      <c r="X26" s="598"/>
      <c r="Y26" s="598"/>
      <c r="Z26" s="598"/>
      <c r="AA26" s="598"/>
      <c r="AB26" s="598"/>
      <c r="AC26" s="598"/>
      <c r="AD26" s="598"/>
      <c r="AE26" s="598"/>
      <c r="AF26" s="598"/>
      <c r="AG26" s="598"/>
      <c r="AH26" s="598"/>
      <c r="AI26" s="598"/>
      <c r="AJ26" s="598"/>
      <c r="AK26" s="598"/>
      <c r="AL26" s="598"/>
      <c r="AM26" s="598"/>
      <c r="AN26" s="598"/>
      <c r="AO26" s="598"/>
      <c r="AP26" s="598"/>
      <c r="AQ26" s="598"/>
      <c r="AR26" s="598"/>
      <c r="AS26" s="598"/>
      <c r="AT26" s="598"/>
      <c r="AU26" s="598"/>
      <c r="AV26" s="598"/>
      <c r="AW26" s="598"/>
      <c r="AX26" s="598"/>
      <c r="AY26" s="598"/>
      <c r="AZ26" s="19" t="s">
        <v>233</v>
      </c>
      <c r="BN26" s="698" t="str">
        <f>IF(ФОРМА!B9=0," ",CONCATENATE("Шифр ",ФОРМА!B9))</f>
        <v>Шифр СЭС-21-080098-ИЛО1</v>
      </c>
      <c r="BO26" s="698"/>
      <c r="BP26" s="698"/>
      <c r="BQ26" s="698"/>
      <c r="BR26" s="698"/>
      <c r="BS26" s="698"/>
      <c r="BT26" s="698"/>
      <c r="BU26" s="698"/>
      <c r="BV26" s="698"/>
      <c r="BW26" s="698"/>
      <c r="BX26" s="698"/>
      <c r="BY26" s="698"/>
      <c r="BZ26" s="698"/>
      <c r="CA26" s="698"/>
      <c r="CB26" s="698"/>
      <c r="CC26" s="698"/>
      <c r="CD26" s="698"/>
      <c r="CE26" s="698"/>
      <c r="CF26" s="698"/>
      <c r="CG26" s="698"/>
      <c r="CH26" s="698"/>
      <c r="CI26" s="698"/>
      <c r="CJ26" s="698"/>
      <c r="CK26" s="698"/>
      <c r="CL26" s="698"/>
      <c r="CM26" s="698"/>
      <c r="CN26" s="698"/>
      <c r="CO26" s="698"/>
      <c r="CP26" s="698"/>
      <c r="CQ26" s="698"/>
      <c r="CR26" s="698"/>
      <c r="CS26" s="698"/>
      <c r="CT26" s="698"/>
      <c r="CU26" s="698"/>
      <c r="CV26" s="698"/>
      <c r="CW26" s="698"/>
      <c r="CX26" s="698"/>
      <c r="CY26" s="698"/>
      <c r="CZ26" s="698"/>
      <c r="DA26" s="698"/>
      <c r="DB26" s="698"/>
      <c r="DH26" s="148"/>
    </row>
    <row r="27" spans="1:112" ht="10.5" customHeight="1" x14ac:dyDescent="0.3">
      <c r="Q27" s="578" t="s">
        <v>10</v>
      </c>
      <c r="R27" s="578"/>
      <c r="S27" s="578"/>
      <c r="T27" s="578"/>
      <c r="U27" s="578"/>
      <c r="V27" s="578"/>
      <c r="W27" s="578"/>
      <c r="X27" s="578"/>
      <c r="Y27" s="578"/>
      <c r="Z27" s="578"/>
      <c r="AA27" s="578"/>
      <c r="AB27" s="578"/>
      <c r="AC27" s="578"/>
      <c r="AD27" s="578"/>
      <c r="AE27" s="578"/>
      <c r="AF27" s="578"/>
      <c r="AG27" s="578"/>
      <c r="AH27" s="578"/>
      <c r="AI27" s="578"/>
      <c r="AJ27" s="578"/>
      <c r="AK27" s="578"/>
      <c r="AL27" s="578"/>
      <c r="AM27" s="578"/>
      <c r="AN27" s="578"/>
      <c r="AO27" s="578"/>
      <c r="AP27" s="578"/>
      <c r="AQ27" s="578"/>
      <c r="AR27" s="578"/>
      <c r="AS27" s="578"/>
      <c r="AT27" s="578"/>
      <c r="AU27" s="578"/>
      <c r="AV27" s="578"/>
      <c r="AW27" s="578"/>
      <c r="AX27" s="578"/>
      <c r="AY27" s="578"/>
      <c r="BN27" s="578" t="s">
        <v>234</v>
      </c>
      <c r="BO27" s="578"/>
      <c r="BP27" s="578"/>
      <c r="BQ27" s="578"/>
      <c r="BR27" s="578"/>
      <c r="BS27" s="578"/>
      <c r="BT27" s="578"/>
      <c r="BU27" s="578"/>
      <c r="BV27" s="578"/>
      <c r="BW27" s="578"/>
      <c r="BX27" s="578"/>
      <c r="BY27" s="578"/>
      <c r="BZ27" s="578"/>
      <c r="CA27" s="578"/>
      <c r="CB27" s="578"/>
      <c r="CC27" s="578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8"/>
      <c r="CU27" s="578"/>
      <c r="CV27" s="578"/>
      <c r="CW27" s="578"/>
      <c r="CX27" s="578"/>
      <c r="CY27" s="578"/>
      <c r="CZ27" s="578"/>
      <c r="DA27" s="578"/>
      <c r="DB27" s="578"/>
    </row>
    <row r="28" spans="1:112" ht="15" customHeight="1" x14ac:dyDescent="0.3">
      <c r="A28" s="19" t="s">
        <v>235</v>
      </c>
      <c r="AB28" s="601" t="s">
        <v>397</v>
      </c>
      <c r="AC28" s="601"/>
      <c r="AD28" s="601"/>
      <c r="AE28" s="601"/>
      <c r="AF28" s="601"/>
      <c r="AG28" s="601"/>
      <c r="AH28" s="601"/>
      <c r="AI28" s="601"/>
      <c r="AJ28" s="601"/>
      <c r="AK28" s="601"/>
      <c r="AL28" s="601"/>
      <c r="AM28" s="601"/>
      <c r="AN28" s="601"/>
      <c r="AO28" s="601"/>
      <c r="AP28" s="601"/>
      <c r="AQ28" s="601"/>
      <c r="AR28" s="601"/>
      <c r="AS28" s="601"/>
      <c r="AT28" s="601"/>
      <c r="AU28" s="601"/>
      <c r="AV28" s="601"/>
      <c r="AW28" s="601"/>
      <c r="AX28" s="601"/>
      <c r="AY28" s="601"/>
      <c r="AZ28" s="601"/>
      <c r="BA28" s="601"/>
      <c r="BB28" s="601"/>
      <c r="BC28" s="601"/>
      <c r="BD28" s="601"/>
      <c r="BE28" s="601"/>
      <c r="BF28" s="601"/>
      <c r="BG28" s="601"/>
      <c r="BH28" s="601"/>
      <c r="BI28" s="601"/>
      <c r="BJ28" s="601"/>
      <c r="BK28" s="601"/>
      <c r="BL28" s="601"/>
      <c r="BM28" s="601"/>
      <c r="BN28" s="601"/>
      <c r="BO28" s="601"/>
      <c r="BP28" s="601"/>
      <c r="BQ28" s="601"/>
      <c r="BR28" s="601"/>
      <c r="BS28" s="601"/>
      <c r="BT28" s="601"/>
      <c r="BU28" s="601"/>
      <c r="BV28" s="601"/>
      <c r="BW28" s="601"/>
      <c r="BX28" s="601"/>
      <c r="BY28" s="601"/>
      <c r="BZ28" s="601"/>
      <c r="CA28" s="601"/>
      <c r="CB28" s="601"/>
      <c r="CC28" s="601"/>
      <c r="CD28" s="601"/>
      <c r="CE28" s="601"/>
      <c r="CF28" s="601"/>
      <c r="CG28" s="601"/>
      <c r="CH28" s="601"/>
      <c r="CI28" s="601"/>
      <c r="CJ28" s="601"/>
      <c r="CK28" s="601"/>
      <c r="CL28" s="601"/>
      <c r="CM28" s="601"/>
      <c r="CN28" s="601"/>
      <c r="CO28" s="601"/>
      <c r="CP28" s="601"/>
      <c r="CQ28" s="601"/>
      <c r="CR28" s="601"/>
      <c r="CS28" s="601"/>
      <c r="CT28" s="601"/>
      <c r="CU28" s="601"/>
      <c r="CV28" s="601"/>
      <c r="CW28" s="601"/>
      <c r="CX28" s="601"/>
      <c r="CY28" s="601"/>
      <c r="CZ28" s="601"/>
      <c r="DA28" s="601"/>
      <c r="DB28" s="601"/>
    </row>
    <row r="29" spans="1:112" ht="15" customHeight="1" x14ac:dyDescent="0.3">
      <c r="A29" s="19" t="s">
        <v>236</v>
      </c>
      <c r="P29" s="598" t="s">
        <v>65</v>
      </c>
      <c r="Q29" s="598"/>
      <c r="R29" s="598"/>
      <c r="S29" s="598"/>
      <c r="T29" s="598"/>
      <c r="U29" s="598"/>
      <c r="V29" s="598"/>
      <c r="W29" s="598"/>
      <c r="X29" s="598"/>
      <c r="Y29" s="598"/>
      <c r="Z29" s="598"/>
      <c r="AA29" s="598"/>
      <c r="AB29" s="598"/>
      <c r="AC29" s="598"/>
      <c r="AD29" s="598"/>
      <c r="AE29" s="598"/>
      <c r="AF29" s="598"/>
      <c r="AG29" s="598"/>
      <c r="AH29" s="598"/>
      <c r="AI29" s="598"/>
      <c r="AJ29" s="598"/>
      <c r="AK29" s="598"/>
      <c r="AL29" s="598"/>
      <c r="AM29" s="598"/>
      <c r="AN29" s="598"/>
      <c r="AO29" s="598"/>
      <c r="AP29" s="598"/>
      <c r="AQ29" s="598"/>
      <c r="AR29" s="598"/>
      <c r="AS29" s="598"/>
      <c r="AT29" s="598"/>
      <c r="AU29" s="598"/>
      <c r="AV29" s="598"/>
      <c r="AW29" s="598"/>
      <c r="AX29" s="598"/>
      <c r="AY29" s="598"/>
      <c r="AZ29" s="598"/>
      <c r="BA29" s="598"/>
      <c r="BB29" s="598"/>
      <c r="BC29" s="598"/>
      <c r="BD29" s="598"/>
      <c r="BE29" s="598"/>
      <c r="BF29" s="598"/>
      <c r="BG29" s="598"/>
      <c r="BH29" s="598"/>
      <c r="BI29" s="598"/>
      <c r="BJ29" s="598"/>
      <c r="BK29" s="598"/>
      <c r="BL29" s="598"/>
      <c r="BM29" s="598"/>
      <c r="BN29" s="598"/>
      <c r="BO29" s="598"/>
      <c r="BP29" s="598"/>
      <c r="BQ29" s="598"/>
      <c r="BR29" s="598"/>
      <c r="BS29" s="598"/>
      <c r="BT29" s="598"/>
      <c r="BU29" s="598"/>
      <c r="BV29" s="598"/>
      <c r="BW29" s="598"/>
      <c r="BX29" s="598"/>
      <c r="BY29" s="598"/>
      <c r="BZ29" s="598"/>
      <c r="CA29" s="598"/>
      <c r="CB29" s="598"/>
      <c r="CC29" s="598"/>
      <c r="CD29" s="598"/>
      <c r="CE29" s="598"/>
      <c r="CF29" s="598"/>
      <c r="CG29" s="598"/>
      <c r="CH29" s="598"/>
      <c r="CI29" s="598"/>
      <c r="CJ29" s="598"/>
      <c r="CK29" s="598"/>
      <c r="CL29" s="598"/>
      <c r="CM29" s="598"/>
      <c r="CN29" s="598"/>
      <c r="CO29" s="598"/>
      <c r="CP29" s="598"/>
      <c r="CQ29" s="598"/>
      <c r="CR29" s="598"/>
      <c r="CS29" s="598"/>
      <c r="CT29" s="598"/>
      <c r="CU29" s="598"/>
      <c r="CV29" s="598"/>
      <c r="CW29" s="598"/>
      <c r="CX29" s="598"/>
      <c r="CY29" s="598"/>
      <c r="CZ29" s="598"/>
      <c r="DA29" s="598"/>
      <c r="DB29" s="598"/>
    </row>
    <row r="30" spans="1:112" ht="11.25" customHeight="1" x14ac:dyDescent="0.3">
      <c r="P30" s="578" t="s">
        <v>238</v>
      </c>
      <c r="Q30" s="578"/>
      <c r="R30" s="578"/>
      <c r="S30" s="578"/>
      <c r="T30" s="578"/>
      <c r="U30" s="578"/>
      <c r="V30" s="578"/>
      <c r="W30" s="578"/>
      <c r="X30" s="578"/>
      <c r="Y30" s="578"/>
      <c r="Z30" s="578"/>
      <c r="AA30" s="578"/>
      <c r="AB30" s="578"/>
      <c r="AC30" s="578"/>
      <c r="AD30" s="578"/>
      <c r="AE30" s="578"/>
      <c r="AF30" s="578"/>
      <c r="AG30" s="578"/>
      <c r="AH30" s="578"/>
      <c r="AI30" s="578"/>
      <c r="AJ30" s="578"/>
      <c r="AK30" s="578"/>
      <c r="AL30" s="578"/>
      <c r="AM30" s="578"/>
      <c r="AN30" s="578"/>
      <c r="AO30" s="578"/>
      <c r="AP30" s="578"/>
      <c r="AQ30" s="578"/>
      <c r="AR30" s="578"/>
      <c r="AS30" s="578"/>
      <c r="AT30" s="578"/>
      <c r="AU30" s="578"/>
      <c r="AV30" s="578"/>
      <c r="AW30" s="578"/>
      <c r="AX30" s="578"/>
      <c r="AY30" s="578"/>
      <c r="AZ30" s="578"/>
      <c r="BA30" s="578"/>
      <c r="BB30" s="578"/>
      <c r="BC30" s="578"/>
      <c r="BD30" s="578"/>
      <c r="BE30" s="578"/>
      <c r="BF30" s="578"/>
      <c r="BG30" s="578"/>
      <c r="BH30" s="578"/>
      <c r="BI30" s="578"/>
      <c r="BJ30" s="578"/>
      <c r="BK30" s="578"/>
      <c r="BL30" s="578"/>
      <c r="BM30" s="578"/>
      <c r="BN30" s="578"/>
      <c r="BO30" s="578"/>
      <c r="BP30" s="578"/>
      <c r="BQ30" s="578"/>
      <c r="BR30" s="578"/>
      <c r="BS30" s="578"/>
      <c r="BT30" s="578"/>
      <c r="BU30" s="578"/>
      <c r="BV30" s="578"/>
      <c r="BW30" s="578"/>
      <c r="BX30" s="578"/>
      <c r="BY30" s="578"/>
      <c r="BZ30" s="578"/>
      <c r="CA30" s="578"/>
      <c r="CB30" s="578"/>
      <c r="CC30" s="578"/>
      <c r="CD30" s="578"/>
      <c r="CE30" s="578"/>
      <c r="CF30" s="578"/>
      <c r="CG30" s="578"/>
      <c r="CH30" s="578"/>
      <c r="CI30" s="578"/>
      <c r="CJ30" s="578"/>
      <c r="CK30" s="578"/>
      <c r="CL30" s="578"/>
      <c r="CM30" s="578"/>
      <c r="CN30" s="578"/>
      <c r="CO30" s="578"/>
      <c r="CP30" s="578"/>
      <c r="CQ30" s="578"/>
      <c r="CR30" s="578"/>
      <c r="CS30" s="578"/>
      <c r="CT30" s="578"/>
      <c r="CU30" s="578"/>
      <c r="CV30" s="578"/>
      <c r="CW30" s="578"/>
      <c r="CX30" s="578"/>
      <c r="CY30" s="578"/>
      <c r="CZ30" s="578"/>
      <c r="DA30" s="578"/>
      <c r="DB30" s="578"/>
    </row>
    <row r="31" spans="1:112" ht="15" customHeight="1" x14ac:dyDescent="0.25">
      <c r="A31" s="19" t="s">
        <v>237</v>
      </c>
      <c r="W31" s="598" t="s">
        <v>65</v>
      </c>
      <c r="X31" s="598"/>
      <c r="Y31" s="598"/>
      <c r="Z31" s="598"/>
      <c r="AA31" s="598"/>
      <c r="AB31" s="598"/>
      <c r="AC31" s="598"/>
      <c r="AD31" s="598"/>
      <c r="AE31" s="598"/>
      <c r="AF31" s="598"/>
      <c r="AG31" s="598"/>
      <c r="AH31" s="598"/>
      <c r="AI31" s="598"/>
      <c r="AJ31" s="598"/>
      <c r="AK31" s="598"/>
      <c r="AL31" s="598"/>
      <c r="AM31" s="598"/>
      <c r="AN31" s="598"/>
      <c r="AO31" s="598"/>
      <c r="AP31" s="598"/>
      <c r="AQ31" s="598"/>
      <c r="AR31" s="598"/>
      <c r="AS31" s="598"/>
      <c r="AT31" s="598"/>
      <c r="AU31" s="598"/>
      <c r="AV31" s="598"/>
      <c r="AW31" s="598"/>
      <c r="AX31" s="598"/>
      <c r="AY31" s="598"/>
      <c r="AZ31" s="598"/>
      <c r="BA31" s="598"/>
      <c r="BB31" s="598"/>
      <c r="BC31" s="598"/>
      <c r="BD31" s="598"/>
      <c r="BE31" s="598"/>
      <c r="BF31" s="598"/>
      <c r="BG31" s="598"/>
      <c r="BH31" s="598"/>
      <c r="BI31" s="598"/>
      <c r="BJ31" s="598"/>
      <c r="BK31" s="598"/>
      <c r="BL31" s="598"/>
      <c r="BM31" s="598"/>
      <c r="BN31" s="598"/>
      <c r="BO31" s="598"/>
      <c r="BP31" s="598"/>
      <c r="BQ31" s="598"/>
      <c r="BR31" s="598"/>
      <c r="BS31" s="598"/>
      <c r="BT31" s="598"/>
      <c r="BU31" s="598"/>
      <c r="BV31" s="598"/>
      <c r="BW31" s="598"/>
      <c r="BX31" s="598"/>
      <c r="BY31" s="598"/>
      <c r="BZ31" s="598"/>
      <c r="CA31" s="598"/>
      <c r="CB31" s="598"/>
      <c r="CC31" s="598"/>
      <c r="CD31" s="598"/>
      <c r="CE31" s="598"/>
      <c r="CF31" s="598"/>
      <c r="CG31" s="598"/>
      <c r="CH31" s="598"/>
      <c r="CI31" s="598"/>
      <c r="CJ31" s="598"/>
      <c r="CK31" s="598"/>
      <c r="CL31" s="598"/>
      <c r="CM31" s="598"/>
      <c r="CN31" s="598"/>
      <c r="CO31" s="598"/>
      <c r="CP31" s="598"/>
      <c r="CQ31" s="598"/>
      <c r="CR31" s="598"/>
      <c r="CS31" s="598"/>
      <c r="CT31" s="598"/>
      <c r="CU31" s="598"/>
      <c r="CV31" s="598"/>
      <c r="CW31" s="598"/>
      <c r="CX31" s="598"/>
      <c r="CY31" s="598"/>
      <c r="CZ31" s="598"/>
      <c r="DA31" s="598"/>
      <c r="DB31" s="598"/>
      <c r="DH31" s="141"/>
    </row>
    <row r="32" spans="1:112" ht="11.25" customHeight="1" x14ac:dyDescent="0.25">
      <c r="W32" s="578" t="s">
        <v>234</v>
      </c>
      <c r="X32" s="578"/>
      <c r="Y32" s="578"/>
      <c r="Z32" s="578"/>
      <c r="AA32" s="578"/>
      <c r="AB32" s="578"/>
      <c r="AC32" s="578"/>
      <c r="AD32" s="578"/>
      <c r="AE32" s="578"/>
      <c r="AF32" s="578"/>
      <c r="AG32" s="578"/>
      <c r="AH32" s="578"/>
      <c r="AI32" s="578"/>
      <c r="AJ32" s="578"/>
      <c r="AK32" s="578"/>
      <c r="AL32" s="578"/>
      <c r="AM32" s="578"/>
      <c r="AN32" s="578"/>
      <c r="AO32" s="578"/>
      <c r="AP32" s="578"/>
      <c r="AQ32" s="578"/>
      <c r="AR32" s="578"/>
      <c r="AS32" s="578"/>
      <c r="AT32" s="578"/>
      <c r="AU32" s="578"/>
      <c r="AV32" s="578"/>
      <c r="AW32" s="578"/>
      <c r="AX32" s="578"/>
      <c r="AY32" s="578"/>
      <c r="AZ32" s="578"/>
      <c r="BA32" s="578"/>
      <c r="BB32" s="578"/>
      <c r="BC32" s="578"/>
      <c r="BD32" s="578"/>
      <c r="BE32" s="578"/>
      <c r="BF32" s="578"/>
      <c r="BG32" s="578"/>
      <c r="BH32" s="578"/>
      <c r="BI32" s="578"/>
      <c r="BJ32" s="578"/>
      <c r="BK32" s="578"/>
      <c r="BL32" s="578"/>
      <c r="BM32" s="578"/>
      <c r="BN32" s="578"/>
      <c r="BO32" s="578"/>
      <c r="BP32" s="578"/>
      <c r="BQ32" s="578"/>
      <c r="BR32" s="578"/>
      <c r="BS32" s="578"/>
      <c r="BT32" s="578"/>
      <c r="BU32" s="578"/>
      <c r="BV32" s="578"/>
      <c r="BW32" s="578"/>
      <c r="BX32" s="578"/>
      <c r="BY32" s="578"/>
      <c r="BZ32" s="578"/>
      <c r="CA32" s="578"/>
      <c r="CB32" s="578"/>
      <c r="CC32" s="578"/>
      <c r="CD32" s="578"/>
      <c r="CE32" s="578"/>
      <c r="CF32" s="578"/>
      <c r="CG32" s="578"/>
      <c r="CH32" s="578"/>
      <c r="CI32" s="578"/>
      <c r="CJ32" s="578"/>
      <c r="CK32" s="578"/>
      <c r="CL32" s="578"/>
      <c r="CM32" s="578"/>
      <c r="CN32" s="578"/>
      <c r="CO32" s="578"/>
      <c r="CP32" s="578"/>
      <c r="CQ32" s="578"/>
      <c r="CR32" s="578"/>
      <c r="CS32" s="578"/>
      <c r="CT32" s="578"/>
      <c r="CU32" s="578"/>
      <c r="CV32" s="578"/>
      <c r="CW32" s="578"/>
      <c r="CX32" s="578"/>
      <c r="CY32" s="578"/>
      <c r="CZ32" s="578"/>
      <c r="DA32" s="578"/>
      <c r="DB32" s="578"/>
      <c r="DH32" s="141"/>
    </row>
    <row r="33" spans="1:112" ht="15" customHeight="1" x14ac:dyDescent="0.3">
      <c r="A33" s="19" t="s">
        <v>239</v>
      </c>
    </row>
    <row r="34" spans="1:112" ht="21.75" customHeight="1" x14ac:dyDescent="0.25">
      <c r="A34" s="680" t="s">
        <v>241</v>
      </c>
      <c r="B34" s="680"/>
      <c r="C34" s="680"/>
      <c r="D34" s="680"/>
      <c r="E34" s="680"/>
      <c r="F34" s="680" t="s">
        <v>240</v>
      </c>
      <c r="G34" s="680"/>
      <c r="H34" s="680"/>
      <c r="I34" s="680"/>
      <c r="J34" s="680"/>
      <c r="K34" s="680"/>
      <c r="L34" s="680"/>
      <c r="M34" s="680"/>
      <c r="N34" s="680"/>
      <c r="O34" s="680"/>
      <c r="P34" s="680"/>
      <c r="Q34" s="680"/>
      <c r="R34" s="680"/>
      <c r="S34" s="680"/>
      <c r="T34" s="680"/>
      <c r="U34" s="680"/>
      <c r="V34" s="680"/>
      <c r="W34" s="680"/>
      <c r="X34" s="680"/>
      <c r="Y34" s="680"/>
      <c r="Z34" s="680" t="s">
        <v>242</v>
      </c>
      <c r="AA34" s="680"/>
      <c r="AB34" s="680"/>
      <c r="AC34" s="680"/>
      <c r="AD34" s="680"/>
      <c r="AE34" s="680"/>
      <c r="AF34" s="680"/>
      <c r="AG34" s="680"/>
      <c r="AH34" s="680"/>
      <c r="AI34" s="680"/>
      <c r="AJ34" s="680"/>
      <c r="AK34" s="680"/>
      <c r="AL34" s="680"/>
      <c r="AM34" s="680"/>
      <c r="AN34" s="680"/>
      <c r="AO34" s="680"/>
      <c r="AP34" s="680"/>
      <c r="AQ34" s="680"/>
      <c r="AR34" s="680"/>
      <c r="AS34" s="680"/>
      <c r="AT34" s="680"/>
      <c r="AU34" s="680"/>
      <c r="AV34" s="680"/>
      <c r="AW34" s="680"/>
      <c r="AX34" s="680"/>
      <c r="AY34" s="680"/>
      <c r="AZ34" s="680"/>
      <c r="BA34" s="680"/>
      <c r="BB34" s="680"/>
      <c r="BC34" s="680"/>
      <c r="BD34" s="680"/>
      <c r="BE34" s="680"/>
      <c r="BF34" s="680"/>
      <c r="BG34" s="680"/>
      <c r="BH34" s="680"/>
      <c r="BI34" s="680"/>
      <c r="BJ34" s="680"/>
      <c r="BK34" s="680"/>
      <c r="BL34" s="680"/>
      <c r="BM34" s="680"/>
      <c r="BN34" s="680"/>
      <c r="BO34" s="680"/>
      <c r="BP34" s="680"/>
      <c r="BQ34" s="680"/>
      <c r="BR34" s="680"/>
      <c r="BS34" s="680"/>
      <c r="BT34" s="680"/>
      <c r="BU34" s="680"/>
      <c r="BV34" s="680"/>
      <c r="BW34" s="680"/>
      <c r="BX34" s="680"/>
      <c r="BY34" s="680"/>
      <c r="BZ34" s="680"/>
      <c r="CA34" s="680"/>
      <c r="CB34" s="680"/>
      <c r="CC34" s="680"/>
      <c r="CD34" s="680"/>
      <c r="CE34" s="680"/>
      <c r="CF34" s="680"/>
      <c r="CG34" s="680"/>
      <c r="CH34" s="680"/>
      <c r="CI34" s="680"/>
      <c r="CJ34" s="680"/>
      <c r="CK34" s="680"/>
      <c r="CL34" s="680"/>
      <c r="CM34" s="680"/>
      <c r="CN34" s="680"/>
      <c r="CO34" s="680" t="s">
        <v>27</v>
      </c>
      <c r="CP34" s="680"/>
      <c r="CQ34" s="680"/>
      <c r="CR34" s="680"/>
      <c r="CS34" s="680"/>
      <c r="CT34" s="680"/>
      <c r="CU34" s="680"/>
      <c r="CV34" s="680"/>
      <c r="CW34" s="680"/>
      <c r="CX34" s="680"/>
      <c r="CY34" s="680"/>
      <c r="CZ34" s="680"/>
      <c r="DA34" s="680"/>
      <c r="DB34" s="680"/>
      <c r="DH34" s="141"/>
    </row>
    <row r="35" spans="1:112" ht="27" customHeight="1" x14ac:dyDescent="0.3">
      <c r="A35" s="680"/>
      <c r="B35" s="680"/>
      <c r="C35" s="680"/>
      <c r="D35" s="680"/>
      <c r="E35" s="680"/>
      <c r="F35" s="680"/>
      <c r="G35" s="680"/>
      <c r="H35" s="680"/>
      <c r="I35" s="680"/>
      <c r="J35" s="680"/>
      <c r="K35" s="680"/>
      <c r="L35" s="680"/>
      <c r="M35" s="680"/>
      <c r="N35" s="680"/>
      <c r="O35" s="680"/>
      <c r="P35" s="680"/>
      <c r="Q35" s="680"/>
      <c r="R35" s="680"/>
      <c r="S35" s="680"/>
      <c r="T35" s="680"/>
      <c r="U35" s="680"/>
      <c r="V35" s="680"/>
      <c r="W35" s="680"/>
      <c r="X35" s="680"/>
      <c r="Y35" s="680"/>
      <c r="Z35" s="680" t="s">
        <v>243</v>
      </c>
      <c r="AA35" s="680"/>
      <c r="AB35" s="680"/>
      <c r="AC35" s="680"/>
      <c r="AD35" s="680"/>
      <c r="AE35" s="680"/>
      <c r="AF35" s="680"/>
      <c r="AG35" s="680"/>
      <c r="AH35" s="680"/>
      <c r="AI35" s="680"/>
      <c r="AJ35" s="680"/>
      <c r="AK35" s="680"/>
      <c r="AL35" s="680" t="s">
        <v>244</v>
      </c>
      <c r="AM35" s="680"/>
      <c r="AN35" s="680"/>
      <c r="AO35" s="680"/>
      <c r="AP35" s="680"/>
      <c r="AQ35" s="680"/>
      <c r="AR35" s="680"/>
      <c r="AS35" s="680"/>
      <c r="AT35" s="680"/>
      <c r="AU35" s="680"/>
      <c r="AV35" s="680"/>
      <c r="AW35" s="680"/>
      <c r="AX35" s="680"/>
      <c r="AY35" s="680"/>
      <c r="AZ35" s="680" t="s">
        <v>245</v>
      </c>
      <c r="BA35" s="680"/>
      <c r="BB35" s="680"/>
      <c r="BC35" s="680"/>
      <c r="BD35" s="680"/>
      <c r="BE35" s="680"/>
      <c r="BF35" s="680"/>
      <c r="BG35" s="680"/>
      <c r="BH35" s="680"/>
      <c r="BI35" s="680"/>
      <c r="BJ35" s="680"/>
      <c r="BK35" s="680"/>
      <c r="BL35" s="680"/>
      <c r="BM35" s="680" t="s">
        <v>246</v>
      </c>
      <c r="BN35" s="680"/>
      <c r="BO35" s="680"/>
      <c r="BP35" s="680"/>
      <c r="BQ35" s="680"/>
      <c r="BR35" s="680"/>
      <c r="BS35" s="680"/>
      <c r="BT35" s="680"/>
      <c r="BU35" s="680"/>
      <c r="BV35" s="680"/>
      <c r="BW35" s="680"/>
      <c r="BX35" s="680"/>
      <c r="BY35" s="680"/>
      <c r="BZ35" s="680" t="s">
        <v>247</v>
      </c>
      <c r="CA35" s="680"/>
      <c r="CB35" s="680"/>
      <c r="CC35" s="680"/>
      <c r="CD35" s="680"/>
      <c r="CE35" s="680"/>
      <c r="CF35" s="680"/>
      <c r="CG35" s="680"/>
      <c r="CH35" s="680"/>
      <c r="CI35" s="680"/>
      <c r="CJ35" s="680"/>
      <c r="CK35" s="680"/>
      <c r="CL35" s="680"/>
      <c r="CM35" s="680"/>
      <c r="CN35" s="680"/>
      <c r="CO35" s="680"/>
      <c r="CP35" s="680"/>
      <c r="CQ35" s="680"/>
      <c r="CR35" s="680"/>
      <c r="CS35" s="680"/>
      <c r="CT35" s="680"/>
      <c r="CU35" s="680"/>
      <c r="CV35" s="680"/>
      <c r="CW35" s="680"/>
      <c r="CX35" s="680"/>
      <c r="CY35" s="680"/>
      <c r="CZ35" s="680"/>
      <c r="DA35" s="680"/>
      <c r="DB35" s="680"/>
    </row>
    <row r="36" spans="1:112" ht="27" customHeight="1" x14ac:dyDescent="0.3">
      <c r="A36" s="856">
        <v>1</v>
      </c>
      <c r="B36" s="939"/>
      <c r="C36" s="939"/>
      <c r="D36" s="939"/>
      <c r="E36" s="857"/>
      <c r="F36" s="856" t="s">
        <v>371</v>
      </c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857"/>
      <c r="Z36" s="856" t="s">
        <v>373</v>
      </c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857"/>
      <c r="AL36" s="856" t="s">
        <v>376</v>
      </c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857"/>
      <c r="AZ36" s="856" t="s">
        <v>898</v>
      </c>
      <c r="BA36" s="939"/>
      <c r="BB36" s="939"/>
      <c r="BC36" s="939"/>
      <c r="BD36" s="939"/>
      <c r="BE36" s="939"/>
      <c r="BF36" s="939"/>
      <c r="BG36" s="939"/>
      <c r="BH36" s="939"/>
      <c r="BI36" s="939"/>
      <c r="BJ36" s="939"/>
      <c r="BK36" s="939"/>
      <c r="BL36" s="857"/>
      <c r="BM36" s="941" t="s">
        <v>899</v>
      </c>
      <c r="BN36" s="942"/>
      <c r="BO36" s="942"/>
      <c r="BP36" s="942"/>
      <c r="BQ36" s="942"/>
      <c r="BR36" s="942"/>
      <c r="BS36" s="942"/>
      <c r="BT36" s="942"/>
      <c r="BU36" s="942"/>
      <c r="BV36" s="942"/>
      <c r="BW36" s="942"/>
      <c r="BX36" s="942"/>
      <c r="BY36" s="943"/>
      <c r="BZ36" s="936"/>
      <c r="CA36" s="937"/>
      <c r="CB36" s="937"/>
      <c r="CC36" s="937"/>
      <c r="CD36" s="937"/>
      <c r="CE36" s="937"/>
      <c r="CF36" s="937"/>
      <c r="CG36" s="937"/>
      <c r="CH36" s="937"/>
      <c r="CI36" s="937"/>
      <c r="CJ36" s="937"/>
      <c r="CK36" s="937"/>
      <c r="CL36" s="937"/>
      <c r="CM36" s="937"/>
      <c r="CN36" s="938"/>
      <c r="CO36" s="856" t="s">
        <v>375</v>
      </c>
      <c r="CP36" s="939"/>
      <c r="CQ36" s="939"/>
      <c r="CR36" s="939"/>
      <c r="CS36" s="939"/>
      <c r="CT36" s="939"/>
      <c r="CU36" s="939"/>
      <c r="CV36" s="939"/>
      <c r="CW36" s="939"/>
      <c r="CX36" s="939"/>
      <c r="CY36" s="939"/>
      <c r="CZ36" s="939"/>
      <c r="DA36" s="939"/>
      <c r="DB36" s="857"/>
    </row>
    <row r="37" spans="1:112" ht="30.75" customHeight="1" x14ac:dyDescent="0.25">
      <c r="A37" s="856">
        <v>2</v>
      </c>
      <c r="B37" s="939"/>
      <c r="C37" s="939"/>
      <c r="D37" s="939"/>
      <c r="E37" s="857"/>
      <c r="F37" s="936" t="s">
        <v>372</v>
      </c>
      <c r="G37" s="937"/>
      <c r="H37" s="937"/>
      <c r="I37" s="937"/>
      <c r="J37" s="937"/>
      <c r="K37" s="937"/>
      <c r="L37" s="937"/>
      <c r="M37" s="937"/>
      <c r="N37" s="937"/>
      <c r="O37" s="937"/>
      <c r="P37" s="937"/>
      <c r="Q37" s="937"/>
      <c r="R37" s="937"/>
      <c r="S37" s="937"/>
      <c r="T37" s="937"/>
      <c r="U37" s="937"/>
      <c r="V37" s="937"/>
      <c r="W37" s="937"/>
      <c r="X37" s="937"/>
      <c r="Y37" s="938"/>
      <c r="Z37" s="936" t="s">
        <v>373</v>
      </c>
      <c r="AA37" s="937"/>
      <c r="AB37" s="937"/>
      <c r="AC37" s="937"/>
      <c r="AD37" s="937"/>
      <c r="AE37" s="937"/>
      <c r="AF37" s="937"/>
      <c r="AG37" s="937"/>
      <c r="AH37" s="937"/>
      <c r="AI37" s="937"/>
      <c r="AJ37" s="937"/>
      <c r="AK37" s="938"/>
      <c r="AL37" s="936" t="s">
        <v>374</v>
      </c>
      <c r="AM37" s="937"/>
      <c r="AN37" s="937"/>
      <c r="AO37" s="937"/>
      <c r="AP37" s="937"/>
      <c r="AQ37" s="937"/>
      <c r="AR37" s="937"/>
      <c r="AS37" s="937"/>
      <c r="AT37" s="937"/>
      <c r="AU37" s="937"/>
      <c r="AV37" s="937"/>
      <c r="AW37" s="937"/>
      <c r="AX37" s="937"/>
      <c r="AY37" s="938"/>
      <c r="AZ37" s="856" t="s">
        <v>640</v>
      </c>
      <c r="BA37" s="939"/>
      <c r="BB37" s="939"/>
      <c r="BC37" s="939"/>
      <c r="BD37" s="939"/>
      <c r="BE37" s="939"/>
      <c r="BF37" s="939"/>
      <c r="BG37" s="939"/>
      <c r="BH37" s="939"/>
      <c r="BI37" s="939"/>
      <c r="BJ37" s="939"/>
      <c r="BK37" s="939"/>
      <c r="BL37" s="857"/>
      <c r="BM37" s="941" t="s">
        <v>873</v>
      </c>
      <c r="BN37" s="942"/>
      <c r="BO37" s="942"/>
      <c r="BP37" s="942"/>
      <c r="BQ37" s="942"/>
      <c r="BR37" s="942"/>
      <c r="BS37" s="942"/>
      <c r="BT37" s="942"/>
      <c r="BU37" s="942"/>
      <c r="BV37" s="942"/>
      <c r="BW37" s="942"/>
      <c r="BX37" s="942"/>
      <c r="BY37" s="943"/>
      <c r="BZ37" s="936">
        <v>0.7</v>
      </c>
      <c r="CA37" s="937"/>
      <c r="CB37" s="937"/>
      <c r="CC37" s="937"/>
      <c r="CD37" s="937"/>
      <c r="CE37" s="937"/>
      <c r="CF37" s="937"/>
      <c r="CG37" s="937"/>
      <c r="CH37" s="937"/>
      <c r="CI37" s="937"/>
      <c r="CJ37" s="937"/>
      <c r="CK37" s="937"/>
      <c r="CL37" s="937"/>
      <c r="CM37" s="937"/>
      <c r="CN37" s="938"/>
      <c r="CO37" s="856" t="s">
        <v>375</v>
      </c>
      <c r="CP37" s="939"/>
      <c r="CQ37" s="939"/>
      <c r="CR37" s="939"/>
      <c r="CS37" s="939"/>
      <c r="CT37" s="939"/>
      <c r="CU37" s="939"/>
      <c r="CV37" s="939"/>
      <c r="CW37" s="939"/>
      <c r="CX37" s="939"/>
      <c r="CY37" s="939"/>
      <c r="CZ37" s="939"/>
      <c r="DA37" s="939"/>
      <c r="DB37" s="857"/>
      <c r="DH37" s="149"/>
    </row>
    <row r="38" spans="1:112" ht="29.25" customHeight="1" x14ac:dyDescent="0.25">
      <c r="A38" s="705">
        <v>3</v>
      </c>
      <c r="B38" s="705"/>
      <c r="C38" s="705"/>
      <c r="D38" s="705"/>
      <c r="E38" s="705"/>
      <c r="F38" s="940" t="s">
        <v>571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0"/>
      <c r="T38" s="940"/>
      <c r="U38" s="940"/>
      <c r="V38" s="940"/>
      <c r="W38" s="940"/>
      <c r="X38" s="940"/>
      <c r="Y38" s="940"/>
      <c r="Z38" s="940" t="s">
        <v>373</v>
      </c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0"/>
      <c r="AL38" s="940" t="s">
        <v>572</v>
      </c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705" t="s">
        <v>570</v>
      </c>
      <c r="BA38" s="705"/>
      <c r="BB38" s="705"/>
      <c r="BC38" s="705"/>
      <c r="BD38" s="705"/>
      <c r="BE38" s="705"/>
      <c r="BF38" s="705"/>
      <c r="BG38" s="705"/>
      <c r="BH38" s="705"/>
      <c r="BI38" s="705"/>
      <c r="BJ38" s="705"/>
      <c r="BK38" s="705"/>
      <c r="BL38" s="705"/>
      <c r="BM38" s="704" t="s">
        <v>872</v>
      </c>
      <c r="BN38" s="704"/>
      <c r="BO38" s="704"/>
      <c r="BP38" s="704"/>
      <c r="BQ38" s="704"/>
      <c r="BR38" s="704"/>
      <c r="BS38" s="704"/>
      <c r="BT38" s="704"/>
      <c r="BU38" s="704"/>
      <c r="BV38" s="704"/>
      <c r="BW38" s="704"/>
      <c r="BX38" s="704"/>
      <c r="BY38" s="704"/>
      <c r="BZ38" s="940" t="s">
        <v>64</v>
      </c>
      <c r="CA38" s="940"/>
      <c r="CB38" s="940"/>
      <c r="CC38" s="940"/>
      <c r="CD38" s="940"/>
      <c r="CE38" s="940"/>
      <c r="CF38" s="940"/>
      <c r="CG38" s="940"/>
      <c r="CH38" s="940"/>
      <c r="CI38" s="940"/>
      <c r="CJ38" s="940"/>
      <c r="CK38" s="940"/>
      <c r="CL38" s="940"/>
      <c r="CM38" s="940"/>
      <c r="CN38" s="940"/>
      <c r="CO38" s="705" t="s">
        <v>375</v>
      </c>
      <c r="CP38" s="705"/>
      <c r="CQ38" s="705"/>
      <c r="CR38" s="705"/>
      <c r="CS38" s="705"/>
      <c r="CT38" s="705"/>
      <c r="CU38" s="705"/>
      <c r="CV38" s="705"/>
      <c r="CW38" s="705"/>
      <c r="CX38" s="705"/>
      <c r="CY38" s="705"/>
      <c r="CZ38" s="705"/>
      <c r="DA38" s="705"/>
      <c r="DB38" s="705"/>
      <c r="DH38" s="141"/>
    </row>
    <row r="39" spans="1:112" ht="15" customHeight="1" x14ac:dyDescent="0.25">
      <c r="A39" s="19" t="s">
        <v>248</v>
      </c>
      <c r="DH39" s="141"/>
    </row>
    <row r="40" spans="1:112" ht="15" customHeight="1" x14ac:dyDescent="0.3">
      <c r="A40" s="19" t="s">
        <v>249</v>
      </c>
      <c r="AR40" s="601" t="s">
        <v>409</v>
      </c>
      <c r="AS40" s="601"/>
      <c r="AT40" s="601"/>
      <c r="AU40" s="601"/>
      <c r="AV40" s="601"/>
      <c r="AW40" s="601"/>
      <c r="AX40" s="601"/>
      <c r="AY40" s="601"/>
      <c r="AZ40" s="601"/>
      <c r="BA40" s="601"/>
      <c r="BB40" s="601"/>
      <c r="BC40" s="601"/>
      <c r="BD40" s="601"/>
      <c r="BE40" s="601"/>
      <c r="BF40" s="601"/>
      <c r="BG40" s="601"/>
      <c r="BH40" s="601"/>
      <c r="BI40" s="601"/>
      <c r="BJ40" s="601"/>
      <c r="BK40" s="601"/>
      <c r="BL40" s="601"/>
      <c r="BM40" s="601"/>
      <c r="BN40" s="601"/>
      <c r="BO40" s="601"/>
      <c r="BP40" s="601"/>
      <c r="BQ40" s="601"/>
      <c r="BR40" s="601"/>
      <c r="BS40" s="601"/>
      <c r="BT40" s="601"/>
      <c r="BU40" s="601"/>
      <c r="BV40" s="601"/>
      <c r="BW40" s="601"/>
      <c r="BX40" s="601"/>
      <c r="BY40" s="601"/>
      <c r="BZ40" s="601"/>
      <c r="CA40" s="601"/>
      <c r="CB40" s="601"/>
      <c r="CC40" s="601"/>
      <c r="CD40" s="601"/>
      <c r="CE40" s="601"/>
      <c r="CF40" s="601"/>
      <c r="CG40" s="601"/>
      <c r="CH40" s="601"/>
      <c r="CI40" s="601"/>
      <c r="CJ40" s="601"/>
      <c r="CK40" s="601"/>
      <c r="CL40" s="601"/>
      <c r="CM40" s="601"/>
      <c r="CN40" s="601"/>
      <c r="CO40" s="601"/>
      <c r="CP40" s="601"/>
      <c r="CQ40" s="601"/>
      <c r="CR40" s="601"/>
      <c r="CS40" s="601"/>
      <c r="CT40" s="601"/>
      <c r="CU40" s="601"/>
      <c r="CV40" s="601"/>
      <c r="CW40" s="601"/>
      <c r="CX40" s="601"/>
      <c r="CY40" s="601"/>
      <c r="CZ40" s="601"/>
      <c r="DA40" s="601"/>
      <c r="DB40" s="601"/>
    </row>
    <row r="41" spans="1:112" ht="15" customHeight="1" x14ac:dyDescent="0.3">
      <c r="A41" s="598"/>
      <c r="B41" s="598"/>
      <c r="C41" s="598"/>
      <c r="D41" s="598"/>
      <c r="E41" s="598"/>
      <c r="F41" s="598"/>
      <c r="G41" s="598"/>
      <c r="H41" s="598"/>
      <c r="I41" s="598"/>
      <c r="J41" s="598"/>
      <c r="K41" s="598"/>
      <c r="L41" s="598"/>
      <c r="M41" s="598"/>
      <c r="N41" s="598"/>
      <c r="O41" s="598"/>
      <c r="P41" s="598"/>
      <c r="Q41" s="598"/>
      <c r="R41" s="598"/>
      <c r="S41" s="598"/>
      <c r="T41" s="598"/>
      <c r="U41" s="598"/>
      <c r="V41" s="598"/>
      <c r="W41" s="598"/>
      <c r="X41" s="598"/>
      <c r="Y41" s="598"/>
      <c r="Z41" s="598"/>
      <c r="AA41" s="598"/>
      <c r="AB41" s="598"/>
      <c r="AC41" s="598"/>
      <c r="AD41" s="598"/>
      <c r="AE41" s="598"/>
      <c r="AF41" s="598"/>
      <c r="AG41" s="598"/>
      <c r="AH41" s="598"/>
      <c r="AI41" s="598"/>
      <c r="AJ41" s="598"/>
      <c r="AK41" s="598"/>
      <c r="AL41" s="598"/>
      <c r="AM41" s="598"/>
      <c r="AN41" s="598"/>
      <c r="AO41" s="598"/>
      <c r="AP41" s="598"/>
      <c r="AQ41" s="598"/>
      <c r="AR41" s="598"/>
      <c r="AS41" s="598"/>
      <c r="AT41" s="598"/>
      <c r="AU41" s="598"/>
      <c r="AV41" s="598"/>
      <c r="AW41" s="598"/>
      <c r="AX41" s="598"/>
      <c r="AY41" s="598"/>
      <c r="AZ41" s="598"/>
      <c r="BA41" s="598"/>
      <c r="BB41" s="598"/>
      <c r="BC41" s="598"/>
      <c r="BD41" s="598"/>
      <c r="BE41" s="598"/>
      <c r="BF41" s="598"/>
      <c r="BG41" s="598"/>
      <c r="BH41" s="598"/>
      <c r="BI41" s="598"/>
      <c r="BJ41" s="598"/>
      <c r="BK41" s="598"/>
      <c r="BL41" s="598"/>
      <c r="BM41" s="598"/>
      <c r="BN41" s="598"/>
      <c r="BO41" s="598"/>
      <c r="BP41" s="598"/>
      <c r="BQ41" s="598"/>
      <c r="BR41" s="598"/>
      <c r="BS41" s="598"/>
      <c r="BT41" s="598"/>
      <c r="BU41" s="598"/>
      <c r="BV41" s="598"/>
      <c r="BW41" s="598"/>
      <c r="BX41" s="598"/>
      <c r="BY41" s="598"/>
      <c r="BZ41" s="598"/>
      <c r="CA41" s="598"/>
      <c r="CB41" s="598"/>
      <c r="CC41" s="598"/>
      <c r="CD41" s="598"/>
      <c r="CE41" s="598"/>
      <c r="CF41" s="598"/>
      <c r="CG41" s="598"/>
      <c r="CH41" s="598"/>
      <c r="CI41" s="598"/>
      <c r="CJ41" s="598"/>
      <c r="CK41" s="598"/>
      <c r="CL41" s="598"/>
      <c r="CM41" s="598"/>
      <c r="CN41" s="598"/>
      <c r="CO41" s="598"/>
      <c r="CP41" s="598"/>
      <c r="CQ41" s="598"/>
      <c r="CR41" s="598"/>
      <c r="CS41" s="598"/>
      <c r="CT41" s="598"/>
      <c r="CU41" s="598"/>
      <c r="CV41" s="598"/>
      <c r="CW41" s="598"/>
      <c r="CX41" s="598"/>
      <c r="CY41" s="598"/>
      <c r="CZ41" s="598"/>
      <c r="DA41" s="598"/>
      <c r="DB41" s="598"/>
    </row>
    <row r="42" spans="1:112" ht="15" customHeight="1" x14ac:dyDescent="0.25">
      <c r="A42" s="702" t="s">
        <v>250</v>
      </c>
      <c r="B42" s="702"/>
      <c r="C42" s="702"/>
      <c r="D42" s="702"/>
      <c r="E42" s="702"/>
      <c r="F42" s="702"/>
      <c r="G42" s="702"/>
      <c r="H42" s="702"/>
      <c r="I42" s="702"/>
      <c r="J42" s="702"/>
      <c r="K42" s="702"/>
      <c r="L42" s="702"/>
      <c r="M42" s="702"/>
      <c r="N42" s="702"/>
      <c r="O42" s="702"/>
      <c r="P42" s="702"/>
      <c r="Q42" s="702"/>
      <c r="R42" s="702"/>
      <c r="S42" s="702"/>
      <c r="T42" s="702"/>
      <c r="U42" s="702"/>
      <c r="V42" s="702"/>
      <c r="W42" s="702"/>
      <c r="X42" s="703" t="s">
        <v>254</v>
      </c>
      <c r="Y42" s="703"/>
      <c r="Z42" s="703"/>
      <c r="AA42" s="703"/>
      <c r="AB42" s="703"/>
      <c r="AC42" s="703"/>
      <c r="AD42" s="703"/>
      <c r="AE42" s="703"/>
      <c r="AF42" s="703"/>
      <c r="AG42" s="703"/>
      <c r="AH42" s="703"/>
      <c r="AI42" s="703"/>
      <c r="AJ42" s="703"/>
      <c r="AK42" s="703"/>
      <c r="AL42" s="703"/>
      <c r="AM42" s="703"/>
      <c r="AN42" s="703"/>
      <c r="AO42" s="703"/>
      <c r="AP42" s="703"/>
      <c r="AQ42" s="703"/>
      <c r="AR42" s="703"/>
      <c r="AS42" s="703"/>
      <c r="AT42" s="703"/>
      <c r="AU42" s="703"/>
      <c r="AV42" s="703"/>
      <c r="AW42" s="703"/>
      <c r="AX42" s="703"/>
      <c r="AY42" s="703"/>
      <c r="AZ42" s="703"/>
      <c r="BA42" s="703"/>
      <c r="BB42" s="703"/>
      <c r="BC42" s="703"/>
      <c r="BD42" s="703"/>
      <c r="BE42" s="703"/>
      <c r="BF42" s="703"/>
      <c r="BG42" s="703"/>
      <c r="BH42" s="703"/>
      <c r="BI42" s="703"/>
      <c r="BJ42" s="703"/>
      <c r="BK42" s="703"/>
      <c r="BL42" s="703"/>
      <c r="BM42" s="703"/>
      <c r="BN42" s="703"/>
      <c r="BO42" s="703"/>
      <c r="BP42" s="703"/>
      <c r="BQ42" s="703"/>
      <c r="BR42" s="703"/>
      <c r="BS42" s="703"/>
      <c r="BT42" s="703"/>
      <c r="BU42" s="703"/>
      <c r="BV42" s="703"/>
      <c r="BW42" s="703"/>
      <c r="BX42" s="703"/>
      <c r="BY42" s="703"/>
      <c r="BZ42" s="703"/>
      <c r="CA42" s="703"/>
      <c r="CB42" s="703"/>
      <c r="CC42" s="703"/>
      <c r="CD42" s="703"/>
      <c r="CE42" s="703"/>
      <c r="CF42" s="703"/>
      <c r="CG42" s="703"/>
      <c r="CH42" s="703"/>
      <c r="CI42" s="703"/>
      <c r="CJ42" s="703"/>
      <c r="CK42" s="703"/>
      <c r="CL42" s="703"/>
      <c r="CM42" s="703"/>
      <c r="CN42" s="703"/>
      <c r="CO42" s="703"/>
      <c r="CP42" s="703"/>
      <c r="CQ42" s="703"/>
      <c r="CR42" s="703"/>
      <c r="CS42" s="703"/>
      <c r="CT42" s="703"/>
      <c r="CU42" s="703"/>
      <c r="CV42" s="703"/>
      <c r="CW42" s="703"/>
      <c r="CX42" s="703"/>
      <c r="CY42" s="703"/>
      <c r="CZ42" s="703"/>
      <c r="DA42" s="703"/>
      <c r="DB42" s="703"/>
      <c r="DH42" s="141"/>
    </row>
    <row r="43" spans="1:112" ht="15" customHeight="1" x14ac:dyDescent="0.25">
      <c r="A43" s="609" t="s">
        <v>251</v>
      </c>
      <c r="B43" s="609"/>
      <c r="C43" s="609"/>
      <c r="D43" s="609"/>
      <c r="E43" s="609"/>
      <c r="F43" s="609"/>
      <c r="G43" s="609"/>
      <c r="H43" s="609"/>
      <c r="I43" s="609"/>
      <c r="J43" s="609"/>
      <c r="K43" s="609"/>
      <c r="L43" s="609"/>
      <c r="M43" s="609"/>
      <c r="N43" s="609"/>
      <c r="O43" s="609"/>
      <c r="P43" s="609"/>
      <c r="Q43" s="609"/>
      <c r="R43" s="598" t="s">
        <v>252</v>
      </c>
      <c r="S43" s="598"/>
      <c r="T43" s="598"/>
      <c r="U43" s="598"/>
      <c r="V43" s="598"/>
      <c r="W43" s="598"/>
      <c r="X43" s="598"/>
      <c r="Y43" s="598"/>
      <c r="Z43" s="598"/>
      <c r="AA43" s="598"/>
      <c r="AB43" s="598"/>
      <c r="AC43" s="598"/>
      <c r="AD43" s="598"/>
      <c r="AE43" s="598"/>
      <c r="AF43" s="598"/>
      <c r="AG43" s="598"/>
      <c r="AH43" s="598"/>
      <c r="AI43" s="598"/>
      <c r="AJ43" s="598"/>
      <c r="AK43" s="598"/>
      <c r="AL43" s="598"/>
      <c r="AM43" s="598"/>
      <c r="AN43" s="598"/>
      <c r="AO43" s="598"/>
      <c r="AP43" s="598"/>
      <c r="AQ43" s="598"/>
      <c r="AR43" s="598"/>
      <c r="AS43" s="598"/>
      <c r="AT43" s="598"/>
      <c r="AU43" s="598"/>
      <c r="AV43" s="598"/>
      <c r="AW43" s="598"/>
      <c r="AX43" s="598"/>
      <c r="AY43" s="598"/>
      <c r="AZ43" s="598"/>
      <c r="BA43" s="598"/>
      <c r="BB43" s="598"/>
      <c r="BC43" s="598"/>
      <c r="BD43" s="598"/>
      <c r="BE43" s="598"/>
      <c r="BF43" s="598"/>
      <c r="BG43" s="598"/>
      <c r="BH43" s="598"/>
      <c r="BI43" s="598"/>
      <c r="BJ43" s="598"/>
      <c r="BK43" s="598"/>
      <c r="BL43" s="598"/>
      <c r="BM43" s="598"/>
      <c r="BN43" s="598"/>
      <c r="BO43" s="598"/>
      <c r="BP43" s="598"/>
      <c r="BQ43" s="598"/>
      <c r="BR43" s="598"/>
      <c r="BS43" s="598"/>
      <c r="BT43" s="598"/>
      <c r="BU43" s="598"/>
      <c r="BV43" s="598"/>
      <c r="BW43" s="598"/>
      <c r="BX43" s="598"/>
      <c r="BY43" s="598"/>
      <c r="BZ43" s="598"/>
      <c r="CA43" s="598"/>
      <c r="CB43" s="598"/>
      <c r="CC43" s="598"/>
      <c r="CD43" s="598"/>
      <c r="CE43" s="598"/>
      <c r="CF43" s="598"/>
      <c r="CG43" s="598"/>
      <c r="CH43" s="598"/>
      <c r="CI43" s="598"/>
      <c r="CJ43" s="598"/>
      <c r="CK43" s="598"/>
      <c r="CL43" s="598"/>
      <c r="CM43" s="598"/>
      <c r="CN43" s="598"/>
      <c r="CO43" s="598"/>
      <c r="CP43" s="598"/>
      <c r="CQ43" s="598"/>
      <c r="CR43" s="598"/>
      <c r="CS43" s="598"/>
      <c r="CT43" s="598"/>
      <c r="CU43" s="598"/>
      <c r="CV43" s="598"/>
      <c r="CW43" s="598"/>
      <c r="CX43" s="598"/>
      <c r="CY43" s="598"/>
      <c r="CZ43" s="598"/>
      <c r="DA43" s="598"/>
      <c r="DB43" s="598"/>
      <c r="DH43" s="141"/>
    </row>
    <row r="44" spans="1:112" ht="9" customHeight="1" x14ac:dyDescent="0.3"/>
    <row r="45" spans="1:112" customFormat="1" ht="33.6" customHeight="1" x14ac:dyDescent="0.3">
      <c r="A45" s="608" t="s">
        <v>723</v>
      </c>
      <c r="B45" s="608"/>
      <c r="C45" s="608"/>
      <c r="D45" s="608"/>
      <c r="E45" s="608"/>
      <c r="F45" s="608"/>
      <c r="G45" s="608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8"/>
      <c r="AK45" s="608"/>
      <c r="AL45" s="608"/>
      <c r="AM45" s="60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602"/>
      <c r="BJ45" s="602"/>
      <c r="BK45" s="602"/>
      <c r="BL45" s="602"/>
      <c r="BM45" s="602"/>
      <c r="BN45" s="602"/>
      <c r="BO45" s="602"/>
      <c r="BP45" s="602"/>
      <c r="BQ45" s="602"/>
      <c r="BR45" s="602"/>
      <c r="BS45" s="602"/>
      <c r="BT45" s="602"/>
      <c r="BU45" s="602"/>
      <c r="BV45" s="602"/>
      <c r="BW45" s="602"/>
      <c r="BX45" s="602"/>
      <c r="BY45" s="602"/>
      <c r="BZ45" s="602"/>
      <c r="CA45" s="602"/>
      <c r="CB45" s="602"/>
      <c r="CC45" s="602"/>
      <c r="CD45" s="602"/>
      <c r="CE45" s="602"/>
      <c r="CF45" s="602"/>
      <c r="CG45" s="23"/>
      <c r="CH45" s="23"/>
      <c r="CI45" s="23"/>
      <c r="CJ45" s="598" t="str">
        <f>ПОДПИСИ!E6</f>
        <v xml:space="preserve">А.В. Шенягин </v>
      </c>
      <c r="CK45" s="598"/>
      <c r="CL45" s="598"/>
      <c r="CM45" s="598"/>
      <c r="CN45" s="598"/>
      <c r="CO45" s="598"/>
      <c r="CP45" s="598"/>
      <c r="CQ45" s="598"/>
      <c r="CR45" s="598"/>
      <c r="CS45" s="598"/>
      <c r="CT45" s="598"/>
      <c r="CU45" s="598"/>
      <c r="CV45" s="598"/>
      <c r="CW45" s="598"/>
      <c r="CX45" s="598"/>
      <c r="CY45" s="598"/>
      <c r="CZ45" s="598"/>
      <c r="DA45" s="598"/>
      <c r="DB45" s="598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578" t="s">
        <v>11</v>
      </c>
      <c r="BJ46" s="578"/>
      <c r="BK46" s="578"/>
      <c r="BL46" s="578"/>
      <c r="BM46" s="578"/>
      <c r="BN46" s="578"/>
      <c r="BO46" s="578"/>
      <c r="BP46" s="578"/>
      <c r="BQ46" s="578"/>
      <c r="BR46" s="578"/>
      <c r="BS46" s="578"/>
      <c r="BT46" s="578"/>
      <c r="BU46" s="578"/>
      <c r="BV46" s="578"/>
      <c r="BW46" s="578"/>
      <c r="BX46" s="578"/>
      <c r="BY46" s="578"/>
      <c r="BZ46" s="578"/>
      <c r="CA46" s="578"/>
      <c r="CB46" s="578"/>
      <c r="CC46" s="578"/>
      <c r="CD46" s="578"/>
      <c r="CE46" s="578"/>
      <c r="CF46" s="578"/>
      <c r="CG46" s="21"/>
      <c r="CH46" s="21"/>
      <c r="CI46" s="21"/>
      <c r="CJ46" s="706" t="s">
        <v>50</v>
      </c>
      <c r="CK46" s="706"/>
      <c r="CL46" s="706"/>
      <c r="CM46" s="706"/>
      <c r="CN46" s="706"/>
      <c r="CO46" s="706"/>
      <c r="CP46" s="706"/>
      <c r="CQ46" s="706"/>
      <c r="CR46" s="706"/>
      <c r="CS46" s="706"/>
      <c r="CT46" s="706"/>
      <c r="CU46" s="706"/>
      <c r="CV46" s="706"/>
      <c r="CW46" s="706"/>
      <c r="CX46" s="706"/>
      <c r="CY46" s="706"/>
      <c r="CZ46" s="706"/>
      <c r="DA46" s="706"/>
      <c r="DB46" s="706"/>
      <c r="DH46" s="141"/>
    </row>
    <row r="47" spans="1:112" customFormat="1" ht="33.6" customHeight="1" x14ac:dyDescent="0.3">
      <c r="A47" s="608" t="s">
        <v>719</v>
      </c>
      <c r="B47" s="608"/>
      <c r="C47" s="608"/>
      <c r="D47" s="608"/>
      <c r="E47" s="608"/>
      <c r="F47" s="608"/>
      <c r="G47" s="608"/>
      <c r="H47" s="608"/>
      <c r="I47" s="608"/>
      <c r="J47" s="608"/>
      <c r="K47" s="608"/>
      <c r="L47" s="608"/>
      <c r="M47" s="608"/>
      <c r="N47" s="608"/>
      <c r="O47" s="608"/>
      <c r="P47" s="608"/>
      <c r="Q47" s="608"/>
      <c r="R47" s="608"/>
      <c r="S47" s="608"/>
      <c r="T47" s="608"/>
      <c r="U47" s="608"/>
      <c r="V47" s="608"/>
      <c r="W47" s="608"/>
      <c r="X47" s="608"/>
      <c r="Y47" s="608"/>
      <c r="Z47" s="608"/>
      <c r="AA47" s="608"/>
      <c r="AB47" s="608"/>
      <c r="AC47" s="608"/>
      <c r="AD47" s="608"/>
      <c r="AE47" s="608"/>
      <c r="AF47" s="608"/>
      <c r="AG47" s="608"/>
      <c r="AH47" s="608"/>
      <c r="AI47" s="608"/>
      <c r="AJ47" s="608"/>
      <c r="AK47" s="608"/>
      <c r="AL47" s="608"/>
      <c r="AM47" s="60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602"/>
      <c r="BJ47" s="602"/>
      <c r="BK47" s="602"/>
      <c r="BL47" s="602"/>
      <c r="BM47" s="602"/>
      <c r="BN47" s="602"/>
      <c r="BO47" s="602"/>
      <c r="BP47" s="602"/>
      <c r="BQ47" s="602"/>
      <c r="BR47" s="602"/>
      <c r="BS47" s="602"/>
      <c r="BT47" s="602"/>
      <c r="BU47" s="602"/>
      <c r="BV47" s="602"/>
      <c r="BW47" s="602"/>
      <c r="BX47" s="602"/>
      <c r="BY47" s="602"/>
      <c r="BZ47" s="602"/>
      <c r="CA47" s="602"/>
      <c r="CB47" s="602"/>
      <c r="CC47" s="602"/>
      <c r="CD47" s="602"/>
      <c r="CE47" s="602"/>
      <c r="CF47" s="602"/>
      <c r="CG47" s="19"/>
      <c r="CH47" s="19"/>
      <c r="CI47" s="19"/>
      <c r="CJ47" s="598" t="str">
        <f>ПОДПИСИ!E12</f>
        <v>А.В. Курбатов</v>
      </c>
      <c r="CK47" s="598"/>
      <c r="CL47" s="598"/>
      <c r="CM47" s="598"/>
      <c r="CN47" s="598"/>
      <c r="CO47" s="598"/>
      <c r="CP47" s="598"/>
      <c r="CQ47" s="598"/>
      <c r="CR47" s="598"/>
      <c r="CS47" s="598"/>
      <c r="CT47" s="598"/>
      <c r="CU47" s="598"/>
      <c r="CV47" s="598"/>
      <c r="CW47" s="598"/>
      <c r="CX47" s="598"/>
      <c r="CY47" s="598"/>
      <c r="CZ47" s="598"/>
      <c r="DA47" s="598"/>
      <c r="DB47" s="598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578" t="s">
        <v>11</v>
      </c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8"/>
      <c r="BV48" s="578"/>
      <c r="BW48" s="578"/>
      <c r="BX48" s="578"/>
      <c r="BY48" s="578"/>
      <c r="BZ48" s="578"/>
      <c r="CA48" s="578"/>
      <c r="CB48" s="578"/>
      <c r="CC48" s="578"/>
      <c r="CD48" s="578"/>
      <c r="CE48" s="578"/>
      <c r="CF48" s="578"/>
      <c r="CG48" s="21"/>
      <c r="CH48" s="21"/>
      <c r="CI48" s="21"/>
      <c r="CJ48" s="706" t="s">
        <v>50</v>
      </c>
      <c r="CK48" s="706"/>
      <c r="CL48" s="706"/>
      <c r="CM48" s="706"/>
      <c r="CN48" s="706"/>
      <c r="CO48" s="706"/>
      <c r="CP48" s="706"/>
      <c r="CQ48" s="706"/>
      <c r="CR48" s="706"/>
      <c r="CS48" s="706"/>
      <c r="CT48" s="706"/>
      <c r="CU48" s="706"/>
      <c r="CV48" s="706"/>
      <c r="CW48" s="706"/>
      <c r="CX48" s="706"/>
      <c r="CY48" s="706"/>
      <c r="CZ48" s="706"/>
      <c r="DA48" s="706"/>
      <c r="DB48" s="706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30" priority="4" operator="equal">
      <formula>0</formula>
    </cfRule>
  </conditionalFormatting>
  <conditionalFormatting sqref="DH2:DH7">
    <cfRule type="cellIs" dxfId="29" priority="2" operator="equal">
      <formula>0</formula>
    </cfRule>
  </conditionalFormatting>
  <conditionalFormatting sqref="DH9">
    <cfRule type="cellIs" dxfId="28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Normal="85" zoomScaleSheetLayoutView="100" workbookViewId="0">
      <pane ySplit="2" topLeftCell="A36" activePane="bottomLeft" state="frozen"/>
      <selection activeCell="DC41" sqref="DC41"/>
      <selection pane="bottomLeft" activeCell="DC41" sqref="DC41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257</v>
      </c>
      <c r="DC1"/>
      <c r="DD1"/>
      <c r="DE1"/>
      <c r="DF1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AO2" s="613"/>
      <c r="AP2" s="613"/>
      <c r="AQ2" s="613"/>
      <c r="AR2" s="613"/>
      <c r="AS2" s="613"/>
      <c r="AT2" s="613"/>
      <c r="AU2" s="613"/>
      <c r="AV2" s="613"/>
      <c r="BB2" s="598" t="str">
        <f>ФОРМА!G2</f>
        <v>Санкт-Петербург</v>
      </c>
      <c r="BC2" s="598"/>
      <c r="BD2" s="598"/>
      <c r="BE2" s="598"/>
      <c r="BF2" s="598"/>
      <c r="BG2" s="598"/>
      <c r="BH2" s="598"/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C2"/>
      <c r="DD2"/>
      <c r="DE2"/>
      <c r="DF2"/>
      <c r="DH2" s="142"/>
    </row>
    <row r="3" spans="1:112" s="50" customFormat="1" ht="15" customHeight="1" x14ac:dyDescent="0.3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AO3" s="612"/>
      <c r="AP3" s="612"/>
      <c r="AQ3" s="612"/>
      <c r="AR3" s="612"/>
      <c r="AS3" s="612"/>
      <c r="AT3" s="612"/>
      <c r="AU3" s="612"/>
      <c r="AV3" s="612"/>
      <c r="AW3" s="21"/>
      <c r="AX3" s="21"/>
      <c r="AY3" s="21"/>
      <c r="AZ3" s="21"/>
      <c r="BA3" s="21"/>
      <c r="BB3" s="612" t="s">
        <v>0</v>
      </c>
      <c r="BC3" s="612"/>
      <c r="BD3" s="612"/>
      <c r="BE3" s="612"/>
      <c r="BF3" s="612"/>
      <c r="BG3" s="612"/>
      <c r="BH3" s="612"/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H3" s="143"/>
    </row>
    <row r="4" spans="1:112" ht="1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8"/>
      <c r="AV4" s="598"/>
      <c r="BB4" s="614" t="str">
        <f>ФОРМА!B2</f>
        <v>ПАО "Россети Ленэнерго"</v>
      </c>
      <c r="BC4" s="614"/>
      <c r="BD4" s="614"/>
      <c r="BE4" s="614"/>
      <c r="BF4" s="614"/>
      <c r="BG4" s="614"/>
      <c r="BH4" s="614"/>
      <c r="BI4" s="614"/>
      <c r="BJ4" s="614"/>
      <c r="BK4" s="614"/>
      <c r="BL4" s="614"/>
      <c r="BM4" s="614"/>
      <c r="BN4" s="614"/>
      <c r="BO4" s="614"/>
      <c r="BP4" s="614"/>
      <c r="BQ4" s="614"/>
      <c r="BR4" s="614"/>
      <c r="BS4" s="614"/>
      <c r="BT4" s="614"/>
      <c r="BU4" s="614"/>
      <c r="BV4" s="614"/>
      <c r="BW4" s="614"/>
      <c r="BX4" s="614"/>
      <c r="BY4" s="614"/>
      <c r="BZ4" s="614"/>
      <c r="CA4" s="614"/>
      <c r="CB4" s="614"/>
      <c r="CC4" s="614"/>
      <c r="CD4" s="614"/>
      <c r="CE4" s="614"/>
      <c r="CF4" s="614"/>
      <c r="CG4" s="614"/>
      <c r="CH4" s="614"/>
      <c r="CI4" s="614"/>
      <c r="CJ4" s="614"/>
      <c r="CK4" s="614"/>
      <c r="CL4" s="614"/>
      <c r="CM4" s="614"/>
      <c r="CN4" s="614"/>
      <c r="CO4" s="614"/>
      <c r="CP4" s="614"/>
      <c r="CQ4" s="614"/>
      <c r="CR4" s="614"/>
      <c r="CS4" s="614"/>
      <c r="CT4" s="614"/>
      <c r="CU4" s="614"/>
      <c r="CV4" s="614"/>
      <c r="CW4" s="614"/>
      <c r="CX4" s="614"/>
      <c r="CY4" s="614"/>
      <c r="CZ4" s="614"/>
      <c r="DA4" s="614"/>
      <c r="DB4" s="614"/>
      <c r="DH4" s="144" t="str">
        <f>BB4</f>
        <v>ПАО "Россети Ленэнерго"</v>
      </c>
    </row>
    <row r="5" spans="1:112" ht="15" customHeight="1" x14ac:dyDescent="0.25">
      <c r="A5" s="612" t="s">
        <v>44</v>
      </c>
      <c r="B5" s="612"/>
      <c r="C5" s="612"/>
      <c r="D5" s="612"/>
      <c r="E5" s="612"/>
      <c r="F5" s="612"/>
      <c r="G5" s="612"/>
      <c r="H5" s="612"/>
      <c r="I5" s="612"/>
      <c r="J5" s="612"/>
      <c r="K5" s="612"/>
      <c r="L5" s="612"/>
      <c r="M5" s="612"/>
      <c r="N5" s="612"/>
      <c r="O5" s="612"/>
      <c r="P5" s="612"/>
      <c r="Q5" s="612"/>
      <c r="R5" s="612"/>
      <c r="S5" s="612"/>
      <c r="T5" s="612"/>
      <c r="U5" s="612"/>
      <c r="V5" s="612"/>
      <c r="W5" s="612"/>
      <c r="X5" s="612"/>
      <c r="Y5" s="612"/>
      <c r="Z5" s="612"/>
      <c r="AA5" s="612"/>
      <c r="AB5" s="612"/>
      <c r="AC5" s="612"/>
      <c r="AD5" s="612"/>
      <c r="AE5" s="612"/>
      <c r="AF5" s="612"/>
      <c r="AG5" s="612"/>
      <c r="AH5" s="612"/>
      <c r="AI5" s="612"/>
      <c r="AJ5" s="612"/>
      <c r="AK5" s="612"/>
      <c r="AL5" s="612"/>
      <c r="AM5" s="612"/>
      <c r="AN5" s="612"/>
      <c r="AO5" s="612"/>
      <c r="AP5" s="612"/>
      <c r="AQ5" s="612"/>
      <c r="AR5" s="612"/>
      <c r="AS5" s="612"/>
      <c r="AT5" s="612"/>
      <c r="AU5" s="612"/>
      <c r="AV5" s="612"/>
      <c r="AW5" s="21"/>
      <c r="AX5" s="21"/>
      <c r="AY5" s="21"/>
      <c r="AZ5" s="21"/>
      <c r="BA5" s="21"/>
      <c r="BB5" s="612" t="s">
        <v>2</v>
      </c>
      <c r="BC5" s="612"/>
      <c r="BD5" s="612"/>
      <c r="BE5" s="612"/>
      <c r="BF5" s="612"/>
      <c r="BG5" s="612"/>
      <c r="BH5" s="612"/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10.4" x14ac:dyDescent="0.25">
      <c r="A6" s="615"/>
      <c r="B6" s="615"/>
      <c r="C6" s="615"/>
      <c r="D6" s="615"/>
      <c r="E6" s="615"/>
      <c r="F6" s="615"/>
      <c r="G6" s="615"/>
      <c r="H6" s="615"/>
      <c r="I6" s="615"/>
      <c r="J6" s="615"/>
      <c r="K6" s="615"/>
      <c r="L6" s="615"/>
      <c r="M6" s="615"/>
      <c r="N6" s="615"/>
      <c r="O6" s="615"/>
      <c r="P6" s="615"/>
      <c r="Q6" s="615"/>
      <c r="R6" s="615"/>
      <c r="S6" s="615"/>
      <c r="T6" s="615"/>
      <c r="U6" s="615"/>
      <c r="V6" s="615"/>
      <c r="W6" s="615"/>
      <c r="X6" s="615"/>
      <c r="Y6" s="615"/>
      <c r="Z6" s="615"/>
      <c r="AA6" s="615"/>
      <c r="AB6" s="615"/>
      <c r="AC6" s="615"/>
      <c r="AD6" s="615"/>
      <c r="AE6" s="615"/>
      <c r="AF6" s="615"/>
      <c r="AG6" s="615"/>
      <c r="AH6" s="615"/>
      <c r="AI6" s="615"/>
      <c r="AJ6" s="615"/>
      <c r="AK6" s="615"/>
      <c r="AL6" s="615"/>
      <c r="AM6" s="615"/>
      <c r="AN6" s="615"/>
      <c r="AO6" s="615"/>
      <c r="AP6" s="615"/>
      <c r="AQ6" s="615"/>
      <c r="AR6" s="615"/>
      <c r="AS6" s="615"/>
      <c r="AT6" s="615"/>
      <c r="AU6" s="615"/>
      <c r="AV6" s="615"/>
      <c r="AW6" s="21"/>
      <c r="AX6" s="21"/>
      <c r="AY6" s="21"/>
      <c r="AZ6" s="21"/>
      <c r="BA6" s="21"/>
      <c r="BB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C6" s="614"/>
      <c r="BD6" s="614"/>
      <c r="BE6" s="614"/>
      <c r="BF6" s="614"/>
      <c r="BG6" s="614"/>
      <c r="BH6" s="614"/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ht="12.75" customHeight="1" x14ac:dyDescent="0.25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612"/>
      <c r="AP7" s="612"/>
      <c r="AQ7" s="612"/>
      <c r="AR7" s="612"/>
      <c r="AS7" s="612"/>
      <c r="AT7" s="612"/>
      <c r="AU7" s="612"/>
      <c r="AV7" s="612"/>
      <c r="AW7" s="21"/>
      <c r="AX7" s="21"/>
      <c r="AY7" s="21"/>
      <c r="AZ7" s="21"/>
      <c r="BA7" s="21"/>
      <c r="BB7" s="612" t="s">
        <v>38</v>
      </c>
      <c r="BC7" s="612"/>
      <c r="BD7" s="612"/>
      <c r="BE7" s="612"/>
      <c r="BF7" s="612"/>
      <c r="BG7" s="612"/>
      <c r="BH7" s="612"/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143"/>
    </row>
    <row r="8" spans="1:112" ht="13.8" x14ac:dyDescent="0.25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AO8" s="598"/>
      <c r="AP8" s="598"/>
      <c r="AQ8" s="598"/>
      <c r="AR8" s="598"/>
      <c r="AS8" s="598"/>
      <c r="AT8" s="598"/>
      <c r="AU8" s="598"/>
      <c r="AV8" s="598"/>
      <c r="BB8" s="577">
        <f>ФОРМА!B13</f>
        <v>45576</v>
      </c>
      <c r="BC8" s="577"/>
      <c r="BD8" s="577"/>
      <c r="BE8" s="577"/>
      <c r="BF8" s="577"/>
      <c r="BG8" s="577"/>
      <c r="BH8" s="577"/>
      <c r="BI8" s="577"/>
      <c r="BJ8" s="577"/>
      <c r="BK8" s="577"/>
      <c r="BL8" s="577"/>
      <c r="BM8" s="577"/>
      <c r="BN8" s="577"/>
      <c r="BO8" s="577"/>
      <c r="BP8" s="577"/>
      <c r="BQ8" s="577"/>
      <c r="BR8" s="577"/>
      <c r="BS8" s="577"/>
      <c r="BT8" s="577"/>
      <c r="BU8" s="577"/>
      <c r="BV8" s="577"/>
      <c r="BW8" s="577"/>
      <c r="BX8" s="577"/>
      <c r="BY8" s="577"/>
      <c r="BZ8" s="577"/>
      <c r="CA8" s="577"/>
      <c r="CB8" s="577"/>
      <c r="CC8" s="577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77"/>
      <c r="CV8" s="577"/>
      <c r="CW8" s="577"/>
      <c r="CX8" s="577"/>
      <c r="CY8" s="577"/>
      <c r="CZ8" s="577"/>
      <c r="DA8" s="577"/>
      <c r="DB8" s="577"/>
      <c r="DC8" s="51"/>
      <c r="DH8" s="145"/>
    </row>
    <row r="9" spans="1:112" ht="10.5" customHeight="1" x14ac:dyDescent="0.25">
      <c r="A9" s="612" t="s">
        <v>1</v>
      </c>
      <c r="B9" s="612"/>
      <c r="C9" s="612"/>
      <c r="D9" s="612"/>
      <c r="E9" s="612"/>
      <c r="F9" s="612"/>
      <c r="G9" s="612"/>
      <c r="H9" s="612"/>
      <c r="I9" s="612"/>
      <c r="J9" s="612"/>
      <c r="K9" s="612"/>
      <c r="L9" s="612"/>
      <c r="M9" s="612"/>
      <c r="N9" s="612"/>
      <c r="O9" s="612"/>
      <c r="P9" s="612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2"/>
      <c r="AM9" s="612"/>
      <c r="AN9" s="612"/>
      <c r="AO9" s="612"/>
      <c r="AP9" s="612"/>
      <c r="AQ9" s="612"/>
      <c r="AR9" s="612"/>
      <c r="AS9" s="612"/>
      <c r="AT9" s="612"/>
      <c r="AU9" s="612"/>
      <c r="AV9" s="612"/>
      <c r="AW9" s="21"/>
      <c r="AX9" s="21"/>
      <c r="AY9" s="21"/>
      <c r="AZ9" s="21"/>
      <c r="BA9" s="21"/>
      <c r="BB9" s="612" t="s">
        <v>3</v>
      </c>
      <c r="BC9" s="612"/>
      <c r="BD9" s="612"/>
      <c r="BE9" s="612"/>
      <c r="BF9" s="612"/>
      <c r="BG9" s="612"/>
      <c r="BH9" s="612"/>
      <c r="BI9" s="612"/>
      <c r="BJ9" s="612"/>
      <c r="BK9" s="612"/>
      <c r="BL9" s="612"/>
      <c r="BM9" s="612"/>
      <c r="BN9" s="612"/>
      <c r="BO9" s="612"/>
      <c r="BP9" s="612"/>
      <c r="BQ9" s="612"/>
      <c r="BR9" s="612"/>
      <c r="BS9" s="612"/>
      <c r="BT9" s="612"/>
      <c r="BU9" s="612"/>
      <c r="BV9" s="612"/>
      <c r="BW9" s="612"/>
      <c r="BX9" s="612"/>
      <c r="BY9" s="612"/>
      <c r="BZ9" s="612"/>
      <c r="CA9" s="612"/>
      <c r="CB9" s="612"/>
      <c r="CC9" s="612"/>
      <c r="CD9" s="612"/>
      <c r="CE9" s="612"/>
      <c r="CF9" s="612"/>
      <c r="CG9" s="612"/>
      <c r="CH9" s="612"/>
      <c r="CI9" s="612"/>
      <c r="CJ9" s="612"/>
      <c r="CK9" s="612"/>
      <c r="CL9" s="612"/>
      <c r="CM9" s="612"/>
      <c r="CN9" s="612"/>
      <c r="CO9" s="612"/>
      <c r="CP9" s="612"/>
      <c r="CQ9" s="612"/>
      <c r="CR9" s="612"/>
      <c r="CS9" s="612"/>
      <c r="CT9" s="612"/>
      <c r="CU9" s="612"/>
      <c r="CV9" s="612"/>
      <c r="CW9" s="612"/>
      <c r="CX9" s="612"/>
      <c r="CY9" s="612"/>
      <c r="CZ9" s="612"/>
      <c r="DA9" s="612"/>
      <c r="DB9" s="612"/>
      <c r="DH9" s="146"/>
    </row>
    <row r="10" spans="1:112" ht="21.75" customHeight="1" x14ac:dyDescent="0.3">
      <c r="A10" s="634" t="s">
        <v>608</v>
      </c>
      <c r="B10" s="634"/>
      <c r="C10" s="634"/>
      <c r="D10" s="634"/>
      <c r="E10" s="634"/>
      <c r="F10" s="634"/>
      <c r="G10" s="634"/>
      <c r="H10" s="634"/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  <c r="U10" s="634"/>
      <c r="V10" s="634"/>
      <c r="W10" s="634"/>
      <c r="X10" s="634"/>
      <c r="Y10" s="634"/>
      <c r="Z10" s="634"/>
      <c r="AA10" s="634"/>
      <c r="AB10" s="634"/>
      <c r="AC10" s="634"/>
      <c r="AD10" s="634"/>
      <c r="AE10" s="634"/>
      <c r="AF10" s="634"/>
      <c r="AG10" s="634"/>
      <c r="AH10" s="634"/>
      <c r="AI10" s="634"/>
      <c r="AJ10" s="634"/>
      <c r="AK10" s="634"/>
      <c r="AL10" s="634"/>
      <c r="AM10" s="634"/>
      <c r="AN10" s="634"/>
      <c r="AO10" s="634"/>
      <c r="AP10" s="634"/>
      <c r="AQ10" s="634"/>
      <c r="AR10" s="634"/>
      <c r="AS10" s="634"/>
      <c r="AT10" s="634"/>
      <c r="AU10" s="634"/>
      <c r="AV10" s="634"/>
      <c r="AW10" s="634"/>
      <c r="AX10" s="634"/>
      <c r="AY10" s="634"/>
      <c r="AZ10" s="634"/>
      <c r="BA10" s="634"/>
      <c r="BB10" s="634"/>
      <c r="BC10" s="634"/>
      <c r="BD10" s="634"/>
      <c r="BE10" s="634"/>
      <c r="BF10" s="634"/>
      <c r="BG10" s="634"/>
      <c r="BH10" s="634"/>
      <c r="BI10" s="634"/>
      <c r="BJ10" s="634"/>
      <c r="BK10" s="634"/>
      <c r="BL10" s="634"/>
      <c r="BM10" s="634"/>
      <c r="BN10" s="634"/>
      <c r="BO10" s="634"/>
      <c r="BP10" s="634"/>
      <c r="BQ10" s="634"/>
      <c r="BR10" s="634"/>
      <c r="BS10" s="634"/>
      <c r="BT10" s="634"/>
      <c r="BU10" s="634"/>
      <c r="BV10" s="634"/>
      <c r="BW10" s="634"/>
      <c r="BX10" s="634"/>
      <c r="BY10" s="634"/>
      <c r="BZ10" s="634"/>
      <c r="CA10" s="634"/>
      <c r="CB10" s="634"/>
      <c r="CC10" s="634"/>
      <c r="CD10" s="634"/>
      <c r="CE10" s="634"/>
      <c r="CF10" s="634"/>
      <c r="CG10" s="634"/>
      <c r="CH10" s="634"/>
      <c r="CI10" s="634"/>
      <c r="CJ10" s="634"/>
      <c r="CK10" s="634"/>
      <c r="CL10" s="634"/>
      <c r="CM10" s="634"/>
      <c r="CN10" s="634"/>
      <c r="CO10" s="634"/>
      <c r="CP10" s="634"/>
      <c r="CQ10" s="634"/>
      <c r="CR10" s="634"/>
      <c r="CS10" s="634"/>
      <c r="CT10" s="634"/>
      <c r="CU10" s="634"/>
      <c r="CV10" s="634"/>
      <c r="CW10" s="634"/>
      <c r="CX10" s="634"/>
      <c r="CY10" s="634"/>
      <c r="CZ10" s="634"/>
      <c r="DA10" s="634"/>
      <c r="DB10" s="634"/>
    </row>
    <row r="11" spans="1:112" ht="13.8" x14ac:dyDescent="0.25">
      <c r="A11" s="634" t="s">
        <v>749</v>
      </c>
      <c r="B11" s="634"/>
      <c r="C11" s="634"/>
      <c r="D11" s="634"/>
      <c r="E11" s="634"/>
      <c r="F11" s="634"/>
      <c r="G11" s="634"/>
      <c r="H11" s="634"/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  <c r="U11" s="634"/>
      <c r="V11" s="634"/>
      <c r="W11" s="634"/>
      <c r="X11" s="634"/>
      <c r="Y11" s="634"/>
      <c r="Z11" s="634"/>
      <c r="AA11" s="634"/>
      <c r="AB11" s="634"/>
      <c r="AC11" s="634"/>
      <c r="AD11" s="634"/>
      <c r="AE11" s="634"/>
      <c r="AF11" s="634"/>
      <c r="AG11" s="634"/>
      <c r="AH11" s="634"/>
      <c r="AI11" s="634"/>
      <c r="AJ11" s="634"/>
      <c r="AK11" s="634"/>
      <c r="AL11" s="634"/>
      <c r="AM11" s="634"/>
      <c r="AN11" s="634"/>
      <c r="AO11" s="634"/>
      <c r="AP11" s="634"/>
      <c r="AQ11" s="634"/>
      <c r="AR11" s="634"/>
      <c r="AS11" s="634"/>
      <c r="AT11" s="634"/>
      <c r="AU11" s="634"/>
      <c r="AV11" s="634"/>
      <c r="AW11" s="634"/>
      <c r="AX11" s="634"/>
      <c r="AY11" s="634"/>
      <c r="AZ11" s="634"/>
      <c r="BA11" s="634"/>
      <c r="BB11" s="634"/>
      <c r="BC11" s="634"/>
      <c r="BD11" s="634"/>
      <c r="BE11" s="634"/>
      <c r="BF11" s="634"/>
      <c r="BG11" s="634"/>
      <c r="BH11" s="634"/>
      <c r="BI11" s="634"/>
      <c r="BJ11" s="634"/>
      <c r="BK11" s="634"/>
      <c r="BL11" s="634"/>
      <c r="BM11" s="634"/>
      <c r="BN11" s="634"/>
      <c r="BO11" s="634"/>
      <c r="BP11" s="634"/>
      <c r="BQ11" s="634"/>
      <c r="BR11" s="634"/>
      <c r="BS11" s="634"/>
      <c r="BT11" s="634"/>
      <c r="BU11" s="634"/>
      <c r="BV11" s="634"/>
      <c r="BW11" s="634"/>
      <c r="BX11" s="634"/>
      <c r="BY11" s="634"/>
      <c r="BZ11" s="634"/>
      <c r="CA11" s="634"/>
      <c r="CB11" s="634"/>
      <c r="CC11" s="634"/>
      <c r="CD11" s="634"/>
      <c r="CE11" s="634"/>
      <c r="CF11" s="634"/>
      <c r="CG11" s="634"/>
      <c r="CH11" s="634"/>
      <c r="CI11" s="634"/>
      <c r="CJ11" s="634"/>
      <c r="CK11" s="634"/>
      <c r="CL11" s="634"/>
      <c r="CM11" s="634"/>
      <c r="CN11" s="634"/>
      <c r="CO11" s="634"/>
      <c r="CP11" s="634"/>
      <c r="CQ11" s="634"/>
      <c r="CR11" s="634"/>
      <c r="CS11" s="634"/>
      <c r="CT11" s="634"/>
      <c r="CU11" s="634"/>
      <c r="CV11" s="634"/>
      <c r="CW11" s="634"/>
      <c r="CX11" s="634"/>
      <c r="CY11" s="634"/>
      <c r="CZ11" s="634"/>
      <c r="DA11" s="634"/>
      <c r="DB11" s="634"/>
      <c r="DH11" s="141"/>
    </row>
    <row r="12" spans="1:112" ht="15" customHeight="1" x14ac:dyDescent="0.3">
      <c r="A12" s="896" t="s">
        <v>4</v>
      </c>
      <c r="B12" s="896"/>
      <c r="C12" s="896"/>
      <c r="D12" s="896"/>
      <c r="E12" s="896"/>
      <c r="F12" s="896"/>
      <c r="G12" s="896"/>
      <c r="H12" s="896"/>
      <c r="I12" s="896"/>
      <c r="J12" s="896"/>
      <c r="K12" s="896"/>
      <c r="L12" s="896"/>
      <c r="M12" s="896"/>
      <c r="N12" s="896"/>
      <c r="O12" s="896"/>
      <c r="P12" s="896"/>
      <c r="Q12" s="896"/>
      <c r="R12" s="896"/>
      <c r="S12" s="896"/>
      <c r="T12" s="896"/>
      <c r="U12" s="896"/>
      <c r="V12" s="896"/>
      <c r="W12" s="896"/>
      <c r="X12" s="896"/>
      <c r="Y12" s="896"/>
    </row>
    <row r="13" spans="1:112" ht="30" customHeight="1" x14ac:dyDescent="0.3">
      <c r="A13" s="579" t="s">
        <v>715</v>
      </c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698" t="str">
        <f>ПОДПИСИ!B6</f>
        <v>Мастер Всеволожского РЭС филиала ПАО "Россети Ленэнерго" "СЭС" по ВЛ</v>
      </c>
      <c r="AF13" s="698"/>
      <c r="AG13" s="698"/>
      <c r="AH13" s="698"/>
      <c r="AI13" s="698"/>
      <c r="AJ13" s="698"/>
      <c r="AK13" s="698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698"/>
      <c r="BV13" s="698"/>
      <c r="BW13" s="698"/>
      <c r="BX13" s="698"/>
      <c r="BY13" s="698"/>
      <c r="BZ13" s="698"/>
      <c r="CA13" s="698"/>
      <c r="CB13" s="698"/>
      <c r="CC13" s="698"/>
      <c r="CD13" s="698"/>
      <c r="CE13" s="698"/>
      <c r="CF13" s="698"/>
      <c r="CG13" s="698"/>
      <c r="CH13" s="698"/>
      <c r="CI13" s="698"/>
      <c r="CJ13" s="698"/>
      <c r="CK13" s="698"/>
      <c r="CL13" s="698"/>
      <c r="CM13" s="698"/>
      <c r="CN13" s="698"/>
      <c r="CO13" s="698"/>
      <c r="CP13" s="698"/>
      <c r="CQ13" s="698"/>
      <c r="CR13" s="698"/>
      <c r="CS13" s="698"/>
      <c r="CT13" s="698"/>
      <c r="CU13" s="698"/>
      <c r="CV13" s="698"/>
      <c r="CW13" s="698"/>
      <c r="CX13" s="698"/>
      <c r="CY13" s="698"/>
      <c r="CZ13" s="698"/>
      <c r="DA13" s="698"/>
      <c r="DB13" s="698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578" t="s">
        <v>5</v>
      </c>
      <c r="AF14" s="578"/>
      <c r="AG14" s="578"/>
      <c r="AH14" s="578"/>
      <c r="AI14" s="578"/>
      <c r="AJ14" s="578"/>
      <c r="AK14" s="578"/>
      <c r="AL14" s="578"/>
      <c r="AM14" s="578"/>
      <c r="AN14" s="578"/>
      <c r="AO14" s="578"/>
      <c r="AP14" s="578"/>
      <c r="AQ14" s="578"/>
      <c r="AR14" s="578"/>
      <c r="AS14" s="578"/>
      <c r="AT14" s="578"/>
      <c r="AU14" s="578"/>
      <c r="AV14" s="578"/>
      <c r="AW14" s="578"/>
      <c r="AX14" s="578"/>
      <c r="AY14" s="578"/>
      <c r="AZ14" s="578"/>
      <c r="BA14" s="578"/>
      <c r="BB14" s="578"/>
      <c r="BC14" s="578"/>
      <c r="BD14" s="578"/>
      <c r="BE14" s="578"/>
      <c r="BF14" s="578"/>
      <c r="BG14" s="578"/>
      <c r="BH14" s="578"/>
      <c r="BI14" s="578"/>
      <c r="BJ14" s="578"/>
      <c r="BK14" s="578"/>
      <c r="BL14" s="578"/>
      <c r="BM14" s="578"/>
      <c r="BN14" s="578"/>
      <c r="BO14" s="578"/>
      <c r="BP14" s="578"/>
      <c r="BQ14" s="578"/>
      <c r="BR14" s="578"/>
      <c r="BS14" s="578"/>
      <c r="BT14" s="578"/>
      <c r="BU14" s="578"/>
      <c r="BV14" s="578"/>
      <c r="BW14" s="578"/>
      <c r="BX14" s="578"/>
      <c r="BY14" s="578"/>
      <c r="BZ14" s="578"/>
      <c r="CA14" s="578"/>
      <c r="CB14" s="578"/>
      <c r="CC14" s="578"/>
      <c r="CD14" s="578"/>
      <c r="CE14" s="578"/>
      <c r="CF14" s="578"/>
      <c r="CG14" s="578"/>
      <c r="CH14" s="578"/>
      <c r="CI14" s="578"/>
      <c r="CJ14" s="578"/>
      <c r="CK14" s="578"/>
      <c r="CL14" s="578"/>
      <c r="CM14" s="578"/>
      <c r="CN14" s="578"/>
      <c r="CO14" s="578"/>
      <c r="CP14" s="578"/>
      <c r="CQ14" s="578"/>
      <c r="CR14" s="578"/>
      <c r="CS14" s="578"/>
      <c r="CT14" s="578"/>
      <c r="CU14" s="578"/>
      <c r="CV14" s="578"/>
      <c r="CW14" s="578"/>
      <c r="CX14" s="578"/>
      <c r="CY14" s="578"/>
      <c r="CZ14" s="578"/>
      <c r="DA14" s="578"/>
      <c r="DB14" s="578"/>
    </row>
    <row r="15" spans="1:112" ht="15" customHeight="1" x14ac:dyDescent="0.3">
      <c r="A15" s="601" t="str">
        <f>ПОДПИСИ!C6</f>
        <v>Шенягин А.В.</v>
      </c>
      <c r="B15" s="601"/>
      <c r="C15" s="601"/>
      <c r="D15" s="601"/>
      <c r="E15" s="601"/>
      <c r="F15" s="601"/>
      <c r="G15" s="601"/>
      <c r="H15" s="601"/>
      <c r="I15" s="601"/>
      <c r="J15" s="601"/>
      <c r="K15" s="601"/>
      <c r="L15" s="601"/>
      <c r="M15" s="601"/>
      <c r="N15" s="601"/>
      <c r="O15" s="601"/>
      <c r="P15" s="601"/>
      <c r="Q15" s="601"/>
      <c r="R15" s="601"/>
      <c r="S15" s="601"/>
      <c r="T15" s="601"/>
      <c r="U15" s="601"/>
      <c r="V15" s="601"/>
      <c r="W15" s="601"/>
      <c r="X15" s="601"/>
      <c r="Y15" s="601"/>
      <c r="Z15" s="601"/>
      <c r="AA15" s="601"/>
      <c r="AB15" s="601"/>
      <c r="AC15" s="601"/>
      <c r="AD15" s="601"/>
      <c r="AE15" s="601"/>
      <c r="AF15" s="601"/>
      <c r="AG15" s="601"/>
      <c r="AH15" s="601"/>
      <c r="AI15" s="601"/>
      <c r="AJ15" s="601"/>
      <c r="AK15" s="601"/>
      <c r="AL15" s="601"/>
      <c r="AM15" s="601"/>
      <c r="AN15" s="601"/>
      <c r="AO15" s="601"/>
      <c r="AP15" s="601"/>
      <c r="AQ15" s="601"/>
      <c r="AR15" s="601"/>
      <c r="AS15" s="601"/>
      <c r="AT15" s="601"/>
      <c r="AU15" s="601"/>
      <c r="AV15" s="601"/>
      <c r="AW15" s="601"/>
      <c r="AX15" s="601"/>
      <c r="AY15" s="601"/>
      <c r="AZ15" s="601"/>
      <c r="BA15" s="601"/>
      <c r="BB15" s="601"/>
      <c r="BC15" s="601"/>
      <c r="BD15" s="601"/>
      <c r="BE15" s="601"/>
      <c r="BF15" s="601"/>
      <c r="BG15" s="601"/>
      <c r="BH15" s="601"/>
      <c r="BI15" s="601"/>
      <c r="BJ15" s="601"/>
      <c r="BK15" s="601"/>
      <c r="BL15" s="601"/>
      <c r="BM15" s="601"/>
      <c r="BN15" s="601"/>
      <c r="BO15" s="601"/>
      <c r="BP15" s="601"/>
      <c r="BQ15" s="601"/>
      <c r="BR15" s="601"/>
      <c r="BS15" s="601"/>
      <c r="BT15" s="601"/>
      <c r="BU15" s="601"/>
      <c r="BV15" s="601"/>
      <c r="BW15" s="601"/>
      <c r="BX15" s="601"/>
      <c r="BY15" s="601"/>
      <c r="BZ15" s="601"/>
      <c r="CA15" s="601"/>
      <c r="CB15" s="601"/>
      <c r="CC15" s="601"/>
      <c r="CD15" s="601"/>
      <c r="CE15" s="601"/>
      <c r="CF15" s="601"/>
      <c r="CG15" s="601"/>
      <c r="CH15" s="601"/>
      <c r="CI15" s="601"/>
      <c r="CJ15" s="601"/>
      <c r="CK15" s="601"/>
      <c r="CL15" s="601"/>
      <c r="CM15" s="601"/>
      <c r="CN15" s="601"/>
      <c r="CO15" s="601"/>
      <c r="CP15" s="601"/>
      <c r="CQ15" s="601"/>
      <c r="CR15" s="601"/>
      <c r="CS15" s="601"/>
      <c r="CT15" s="601"/>
      <c r="CU15" s="601"/>
      <c r="CV15" s="601"/>
      <c r="CW15" s="601"/>
      <c r="CX15" s="601"/>
      <c r="CY15" s="601"/>
      <c r="CZ15" s="601"/>
      <c r="DA15" s="601"/>
      <c r="DB15" s="601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608" t="s">
        <v>718</v>
      </c>
      <c r="B17" s="608"/>
      <c r="C17" s="608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8"/>
      <c r="U17" s="608"/>
      <c r="V17" s="608"/>
      <c r="W17" s="608"/>
      <c r="X17" s="608"/>
      <c r="Y17" s="608"/>
      <c r="Z17" s="608"/>
      <c r="AA17" s="608"/>
      <c r="AB17" s="608"/>
      <c r="AC17" s="608"/>
      <c r="AD17" s="608"/>
      <c r="AE17" s="608"/>
      <c r="AF17" s="608"/>
      <c r="AG17" s="608"/>
      <c r="AH17" s="608"/>
      <c r="AI17" s="608"/>
      <c r="AJ17" s="608"/>
      <c r="AK17" s="608"/>
      <c r="AL17" s="608"/>
      <c r="AM17" s="608"/>
      <c r="AN17" s="608"/>
      <c r="AO17" s="608"/>
      <c r="AP17" s="608"/>
      <c r="AQ17" s="608"/>
      <c r="AR17" s="608"/>
      <c r="AS17" s="608"/>
      <c r="AT17" s="608"/>
      <c r="AU17" s="608"/>
      <c r="AV17" s="608"/>
      <c r="AW17" s="604" t="str">
        <f>ПОДПИСИ!B12</f>
        <v>Начальник участка ООО «Электромонтаж-110»</v>
      </c>
      <c r="AX17" s="604"/>
      <c r="AY17" s="604"/>
      <c r="AZ17" s="604"/>
      <c r="BA17" s="604"/>
      <c r="BB17" s="604"/>
      <c r="BC17" s="604"/>
      <c r="BD17" s="604"/>
      <c r="BE17" s="604"/>
      <c r="BF17" s="604"/>
      <c r="BG17" s="604"/>
      <c r="BH17" s="604"/>
      <c r="BI17" s="604"/>
      <c r="BJ17" s="604"/>
      <c r="BK17" s="604"/>
      <c r="BL17" s="604"/>
      <c r="BM17" s="604"/>
      <c r="BN17" s="604"/>
      <c r="BO17" s="604"/>
      <c r="BP17" s="604"/>
      <c r="BQ17" s="604"/>
      <c r="BR17" s="604"/>
      <c r="BS17" s="604"/>
      <c r="BT17" s="604"/>
      <c r="BU17" s="604"/>
      <c r="BV17" s="604"/>
      <c r="BW17" s="604"/>
      <c r="BX17" s="604"/>
      <c r="BY17" s="604"/>
      <c r="BZ17" s="604"/>
      <c r="CA17" s="604"/>
      <c r="CB17" s="604"/>
      <c r="CC17" s="604"/>
      <c r="CD17" s="604"/>
      <c r="CE17" s="604"/>
      <c r="CF17" s="604"/>
      <c r="CG17" s="604"/>
      <c r="CH17" s="604"/>
      <c r="CI17" s="604"/>
      <c r="CJ17" s="604"/>
      <c r="CK17" s="604"/>
      <c r="CL17" s="604"/>
      <c r="CM17" s="604"/>
      <c r="CN17" s="604"/>
      <c r="CO17" s="604"/>
      <c r="CP17" s="604"/>
      <c r="CQ17" s="604"/>
      <c r="CR17" s="604"/>
      <c r="CS17" s="604"/>
      <c r="CT17" s="604"/>
      <c r="CU17" s="604"/>
      <c r="CV17" s="604"/>
      <c r="CW17" s="604"/>
      <c r="CX17" s="604"/>
      <c r="CY17" s="604"/>
      <c r="CZ17" s="604"/>
      <c r="DA17" s="604"/>
      <c r="DB17" s="604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578" t="s">
        <v>5</v>
      </c>
      <c r="AX18" s="578"/>
      <c r="AY18" s="578"/>
      <c r="AZ18" s="578"/>
      <c r="BA18" s="578"/>
      <c r="BB18" s="578"/>
      <c r="BC18" s="578"/>
      <c r="BD18" s="578"/>
      <c r="BE18" s="578"/>
      <c r="BF18" s="578"/>
      <c r="BG18" s="578"/>
      <c r="BH18" s="578"/>
      <c r="BI18" s="578"/>
      <c r="BJ18" s="578"/>
      <c r="BK18" s="578"/>
      <c r="BL18" s="578"/>
      <c r="BM18" s="578"/>
      <c r="BN18" s="578"/>
      <c r="BO18" s="578"/>
      <c r="BP18" s="578"/>
      <c r="BQ18" s="578"/>
      <c r="BR18" s="578"/>
      <c r="BS18" s="578"/>
      <c r="BT18" s="578"/>
      <c r="BU18" s="578"/>
      <c r="BV18" s="578"/>
      <c r="BW18" s="578"/>
      <c r="BX18" s="578"/>
      <c r="BY18" s="578"/>
      <c r="BZ18" s="578"/>
      <c r="CA18" s="578"/>
      <c r="CB18" s="578"/>
      <c r="CC18" s="578"/>
      <c r="CD18" s="578"/>
      <c r="CE18" s="578"/>
      <c r="CF18" s="578"/>
      <c r="CG18" s="578"/>
      <c r="CH18" s="578"/>
      <c r="CI18" s="578"/>
      <c r="CJ18" s="578"/>
      <c r="CK18" s="578"/>
      <c r="CL18" s="578"/>
      <c r="CM18" s="578"/>
      <c r="CN18" s="578"/>
      <c r="CO18" s="578"/>
      <c r="CP18" s="578"/>
      <c r="CQ18" s="578"/>
      <c r="CR18" s="578"/>
      <c r="CS18" s="578"/>
      <c r="CT18" s="578"/>
      <c r="CU18" s="578"/>
      <c r="CV18" s="578"/>
      <c r="CW18" s="578"/>
      <c r="CX18" s="578"/>
      <c r="CY18" s="578"/>
      <c r="CZ18" s="578"/>
      <c r="DA18" s="578"/>
      <c r="DB18" s="578"/>
    </row>
    <row r="19" spans="1:112" ht="15" customHeight="1" x14ac:dyDescent="0.3">
      <c r="A19" s="601" t="str">
        <f>ПОДПИСИ!C12</f>
        <v>Курбатов А.В.</v>
      </c>
      <c r="B19" s="601"/>
      <c r="C19" s="601"/>
      <c r="D19" s="601"/>
      <c r="E19" s="601"/>
      <c r="F19" s="601"/>
      <c r="G19" s="601"/>
      <c r="H19" s="601"/>
      <c r="I19" s="601"/>
      <c r="J19" s="601"/>
      <c r="K19" s="601"/>
      <c r="L19" s="601"/>
      <c r="M19" s="601"/>
      <c r="N19" s="601"/>
      <c r="O19" s="601"/>
      <c r="P19" s="601"/>
      <c r="Q19" s="601"/>
      <c r="R19" s="601"/>
      <c r="S19" s="601"/>
      <c r="T19" s="601"/>
      <c r="U19" s="601"/>
      <c r="V19" s="601"/>
      <c r="W19" s="601"/>
      <c r="X19" s="601"/>
      <c r="Y19" s="601"/>
      <c r="Z19" s="601"/>
      <c r="AA19" s="601"/>
      <c r="AB19" s="601"/>
      <c r="AC19" s="601"/>
      <c r="AD19" s="601"/>
      <c r="AE19" s="601"/>
      <c r="AF19" s="601"/>
      <c r="AG19" s="601"/>
      <c r="AH19" s="601"/>
      <c r="AI19" s="601"/>
      <c r="AJ19" s="601"/>
      <c r="AK19" s="601"/>
      <c r="AL19" s="601"/>
      <c r="AM19" s="601"/>
      <c r="AN19" s="601"/>
      <c r="AO19" s="601"/>
      <c r="AP19" s="601"/>
      <c r="AQ19" s="601"/>
      <c r="AR19" s="601"/>
      <c r="AS19" s="601"/>
      <c r="AT19" s="601"/>
      <c r="AU19" s="601"/>
      <c r="AV19" s="601"/>
      <c r="AW19" s="601"/>
      <c r="AX19" s="601"/>
      <c r="AY19" s="601"/>
      <c r="AZ19" s="601"/>
      <c r="BA19" s="601"/>
      <c r="BB19" s="601"/>
      <c r="BC19" s="601"/>
      <c r="BD19" s="601"/>
      <c r="BE19" s="601"/>
      <c r="BF19" s="601"/>
      <c r="BG19" s="601"/>
      <c r="BH19" s="601"/>
      <c r="BI19" s="601"/>
      <c r="BJ19" s="601"/>
      <c r="BK19" s="601"/>
      <c r="BL19" s="601"/>
      <c r="BM19" s="601"/>
      <c r="BN19" s="601"/>
      <c r="BO19" s="601"/>
      <c r="BP19" s="601"/>
      <c r="BQ19" s="601"/>
      <c r="BR19" s="601"/>
      <c r="BS19" s="601"/>
      <c r="BT19" s="601"/>
      <c r="BU19" s="601"/>
      <c r="BV19" s="601"/>
      <c r="BW19" s="601"/>
      <c r="BX19" s="601"/>
      <c r="BY19" s="601"/>
      <c r="BZ19" s="601"/>
      <c r="CA19" s="601"/>
      <c r="CB19" s="601"/>
      <c r="CC19" s="601"/>
      <c r="CD19" s="601"/>
      <c r="CE19" s="601"/>
      <c r="CF19" s="601"/>
      <c r="CG19" s="601"/>
      <c r="CH19" s="601"/>
      <c r="CI19" s="601"/>
      <c r="CJ19" s="601"/>
      <c r="CK19" s="601"/>
      <c r="CL19" s="601"/>
      <c r="CM19" s="601"/>
      <c r="CN19" s="601"/>
      <c r="CO19" s="601"/>
      <c r="CP19" s="601"/>
      <c r="CQ19" s="601"/>
      <c r="CR19" s="601"/>
      <c r="CS19" s="601"/>
      <c r="CT19" s="601"/>
      <c r="CU19" s="601"/>
      <c r="CV19" s="601"/>
      <c r="CW19" s="601"/>
      <c r="CX19" s="601"/>
      <c r="CY19" s="601"/>
      <c r="CZ19" s="601"/>
      <c r="DA19" s="601"/>
      <c r="DB19" s="601"/>
    </row>
    <row r="20" spans="1:112" ht="11.1" customHeight="1" x14ac:dyDescent="0.3">
      <c r="A20" s="578"/>
      <c r="B20" s="578"/>
      <c r="C20" s="578"/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  <c r="X20" s="578"/>
      <c r="Y20" s="578"/>
      <c r="Z20" s="578"/>
      <c r="AA20" s="578"/>
      <c r="AB20" s="578"/>
      <c r="AC20" s="578"/>
      <c r="AD20" s="578"/>
      <c r="AE20" s="578"/>
      <c r="AF20" s="578"/>
      <c r="AG20" s="578"/>
      <c r="AH20" s="578"/>
      <c r="AI20" s="578"/>
      <c r="AJ20" s="578"/>
      <c r="AK20" s="578"/>
      <c r="AL20" s="578"/>
      <c r="AM20" s="578"/>
      <c r="AN20" s="578"/>
      <c r="AO20" s="578"/>
      <c r="AP20" s="578"/>
      <c r="AQ20" s="578"/>
      <c r="AR20" s="578"/>
      <c r="AS20" s="578"/>
      <c r="AT20" s="578"/>
      <c r="AU20" s="578"/>
      <c r="AV20" s="578"/>
      <c r="AW20" s="578"/>
      <c r="AX20" s="578"/>
      <c r="AY20" s="578"/>
      <c r="AZ20" s="578"/>
      <c r="BA20" s="578"/>
      <c r="BB20" s="578"/>
      <c r="BC20" s="578"/>
      <c r="BD20" s="578"/>
      <c r="BE20" s="578"/>
      <c r="BF20" s="578"/>
      <c r="BG20" s="578"/>
      <c r="BH20" s="578"/>
      <c r="BI20" s="578"/>
      <c r="BJ20" s="578"/>
      <c r="BK20" s="578"/>
      <c r="BL20" s="578"/>
      <c r="BM20" s="578"/>
      <c r="BN20" s="578"/>
      <c r="BO20" s="578"/>
      <c r="BP20" s="578"/>
      <c r="BQ20" s="578"/>
      <c r="BR20" s="578"/>
      <c r="BS20" s="578"/>
      <c r="BT20" s="578"/>
      <c r="BU20" s="578"/>
      <c r="BV20" s="578"/>
      <c r="BW20" s="578"/>
      <c r="BX20" s="578"/>
      <c r="BY20" s="578"/>
      <c r="BZ20" s="578"/>
      <c r="CA20" s="578"/>
      <c r="CB20" s="578"/>
      <c r="CC20" s="578"/>
      <c r="CD20" s="578"/>
      <c r="CE20" s="578"/>
      <c r="CF20" s="578"/>
      <c r="CG20" s="578"/>
      <c r="CH20" s="578"/>
      <c r="CI20" s="578"/>
      <c r="CJ20" s="578"/>
      <c r="CK20" s="578"/>
      <c r="CL20" s="578"/>
      <c r="CM20" s="578"/>
      <c r="CN20" s="578"/>
      <c r="CO20" s="578"/>
      <c r="CP20" s="578"/>
      <c r="CQ20" s="578"/>
      <c r="CR20" s="578"/>
      <c r="CS20" s="578"/>
      <c r="CT20" s="578"/>
      <c r="CU20" s="578"/>
      <c r="CV20" s="578"/>
      <c r="CW20" s="578"/>
      <c r="CX20" s="578"/>
      <c r="CY20" s="578"/>
      <c r="CZ20" s="578"/>
      <c r="DA20" s="578"/>
      <c r="DB20" s="578"/>
    </row>
    <row r="21" spans="1:112" x14ac:dyDescent="0.3">
      <c r="A21" s="19" t="s">
        <v>228</v>
      </c>
    </row>
    <row r="22" spans="1:112" x14ac:dyDescent="0.3">
      <c r="A22" s="19" t="s">
        <v>229</v>
      </c>
    </row>
    <row r="23" spans="1:112" x14ac:dyDescent="0.3">
      <c r="A23" s="606" t="s">
        <v>230</v>
      </c>
      <c r="B23" s="606"/>
      <c r="C23" s="606"/>
      <c r="D23" s="606"/>
      <c r="E23" s="606"/>
      <c r="F23" s="606"/>
      <c r="G23" s="606"/>
      <c r="H23" s="606"/>
      <c r="I23" s="606"/>
      <c r="J23" s="606"/>
      <c r="K23" s="606"/>
      <c r="L23" s="606"/>
      <c r="M23" s="606"/>
      <c r="N23" s="606"/>
      <c r="O23" s="606"/>
      <c r="P23" s="606"/>
      <c r="Q23" s="606"/>
      <c r="R23" s="606"/>
      <c r="S23" s="606"/>
      <c r="T23" s="606"/>
      <c r="U23" s="606"/>
      <c r="V23" s="606"/>
      <c r="W23" s="606"/>
      <c r="X23" s="606"/>
      <c r="Y23" s="606"/>
      <c r="Z23" s="606"/>
      <c r="AA23" s="606"/>
      <c r="AB23" s="606"/>
      <c r="AC23" s="606"/>
      <c r="AD23" s="606"/>
      <c r="AE23" s="606"/>
      <c r="AF23" s="606"/>
      <c r="AG23" s="606"/>
      <c r="AH23" s="606"/>
      <c r="AI23" s="606"/>
      <c r="AJ23" s="606"/>
      <c r="AK23" s="606"/>
      <c r="AL23" s="606"/>
      <c r="AM23" s="606"/>
      <c r="AN23" s="606"/>
      <c r="AO23" s="606"/>
      <c r="AP23" s="606"/>
      <c r="AQ23" s="606"/>
      <c r="AR23" s="606"/>
      <c r="AS23" s="606"/>
      <c r="AT23" s="606"/>
      <c r="AU23" s="606"/>
      <c r="AV23" s="606"/>
      <c r="AW23" s="606"/>
      <c r="AX23" s="606"/>
      <c r="AY23" s="606"/>
      <c r="AZ23" s="606"/>
      <c r="BA23" s="606"/>
      <c r="BB23" s="606"/>
      <c r="BC23" s="606"/>
      <c r="BD23" s="606"/>
      <c r="BE23" s="606"/>
      <c r="BF23" s="606"/>
      <c r="BG23" s="606"/>
      <c r="BH23" s="606"/>
      <c r="BI23" s="606"/>
      <c r="BJ23" s="606"/>
      <c r="BK23" s="606"/>
      <c r="BL23" s="606"/>
      <c r="BM23" s="606"/>
      <c r="BN23" s="606"/>
      <c r="BO23" s="606"/>
      <c r="BP23" s="606"/>
      <c r="BQ23" s="606"/>
      <c r="BR23" s="606"/>
      <c r="BS23" s="606"/>
      <c r="BT23" s="606"/>
      <c r="BU23" s="606"/>
      <c r="BV23" s="606"/>
      <c r="BW23" s="606"/>
      <c r="BX23" s="606"/>
      <c r="BY23" s="606"/>
      <c r="BZ23" s="606"/>
      <c r="CA23" s="606"/>
      <c r="CB23" s="606"/>
      <c r="CC23" s="606"/>
      <c r="CD23" s="606"/>
      <c r="CE23" s="606"/>
      <c r="CF23" s="606"/>
      <c r="CG23" s="606"/>
      <c r="CH23" s="606"/>
      <c r="CI23" s="606"/>
      <c r="CJ23" s="606"/>
      <c r="CK23" s="606"/>
      <c r="CL23" s="606"/>
      <c r="CM23" s="606"/>
      <c r="CN23" s="606"/>
      <c r="CO23" s="606"/>
      <c r="CP23" s="606"/>
      <c r="CQ23" s="606"/>
      <c r="CR23" s="606"/>
      <c r="CS23" s="606"/>
      <c r="CT23" s="606"/>
      <c r="CU23" s="606"/>
      <c r="CV23" s="606"/>
      <c r="CW23" s="606"/>
      <c r="CX23" s="606"/>
      <c r="CY23" s="606"/>
      <c r="CZ23" s="606"/>
      <c r="DA23" s="606"/>
      <c r="DB23" s="606"/>
    </row>
    <row r="24" spans="1:112" ht="52.2" customHeight="1" x14ac:dyDescent="0.3">
      <c r="A24" s="70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24" s="700"/>
      <c r="C24" s="700"/>
      <c r="D24" s="700"/>
      <c r="E24" s="700"/>
      <c r="F24" s="700"/>
      <c r="G24" s="700"/>
      <c r="H24" s="700"/>
      <c r="I24" s="700"/>
      <c r="J24" s="700"/>
      <c r="K24" s="700"/>
      <c r="L24" s="700"/>
      <c r="M24" s="700"/>
      <c r="N24" s="700"/>
      <c r="O24" s="700"/>
      <c r="P24" s="700"/>
      <c r="Q24" s="700"/>
      <c r="R24" s="700"/>
      <c r="S24" s="700"/>
      <c r="T24" s="700"/>
      <c r="U24" s="700"/>
      <c r="V24" s="700"/>
      <c r="W24" s="700"/>
      <c r="X24" s="700"/>
      <c r="Y24" s="700"/>
      <c r="Z24" s="700"/>
      <c r="AA24" s="700"/>
      <c r="AB24" s="700"/>
      <c r="AC24" s="700"/>
      <c r="AD24" s="700"/>
      <c r="AE24" s="700"/>
      <c r="AF24" s="700"/>
      <c r="AG24" s="700"/>
      <c r="AH24" s="700"/>
      <c r="AI24" s="700"/>
      <c r="AJ24" s="700"/>
      <c r="AK24" s="700"/>
      <c r="AL24" s="700"/>
      <c r="AM24" s="700"/>
      <c r="AN24" s="700"/>
      <c r="AO24" s="700"/>
      <c r="AP24" s="700"/>
      <c r="AQ24" s="700"/>
      <c r="AR24" s="700"/>
      <c r="AS24" s="700"/>
      <c r="AT24" s="700"/>
      <c r="AU24" s="700"/>
      <c r="AV24" s="700"/>
      <c r="AW24" s="700"/>
      <c r="AX24" s="700"/>
      <c r="AY24" s="700"/>
      <c r="AZ24" s="700"/>
      <c r="BA24" s="700"/>
      <c r="BB24" s="700"/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0"/>
      <c r="BQ24" s="700"/>
      <c r="BR24" s="700"/>
      <c r="BS24" s="700"/>
      <c r="BT24" s="700"/>
      <c r="BU24" s="700"/>
      <c r="BV24" s="700"/>
      <c r="BW24" s="700"/>
      <c r="BX24" s="700"/>
      <c r="BY24" s="700"/>
      <c r="BZ24" s="700"/>
      <c r="CA24" s="700"/>
      <c r="CB24" s="700"/>
      <c r="CC24" s="700"/>
      <c r="CD24" s="700"/>
      <c r="CE24" s="700"/>
      <c r="CF24" s="700"/>
      <c r="CG24" s="700"/>
      <c r="CH24" s="700"/>
      <c r="CI24" s="700"/>
      <c r="CJ24" s="700"/>
      <c r="CK24" s="700"/>
      <c r="CL24" s="700"/>
      <c r="CM24" s="700"/>
      <c r="CN24" s="700"/>
      <c r="CO24" s="700"/>
      <c r="CP24" s="700"/>
      <c r="CQ24" s="700"/>
      <c r="CR24" s="700"/>
      <c r="CS24" s="700"/>
      <c r="CT24" s="700"/>
      <c r="CU24" s="700"/>
      <c r="CV24" s="700"/>
      <c r="CW24" s="700"/>
      <c r="CX24" s="700"/>
      <c r="CY24" s="700"/>
      <c r="CZ24" s="700"/>
      <c r="DA24" s="700"/>
      <c r="DB24" s="700"/>
      <c r="DD24" s="56"/>
      <c r="DE24" s="57"/>
      <c r="DF24" s="57"/>
    </row>
    <row r="25" spans="1:112" s="24" customFormat="1" ht="11.4" customHeight="1" x14ac:dyDescent="0.3">
      <c r="A25" s="701" t="s">
        <v>231</v>
      </c>
      <c r="B25" s="701"/>
      <c r="C25" s="701"/>
      <c r="D25" s="701"/>
      <c r="E25" s="701"/>
      <c r="F25" s="701"/>
      <c r="G25" s="701"/>
      <c r="H25" s="701"/>
      <c r="I25" s="701"/>
      <c r="J25" s="701"/>
      <c r="K25" s="701"/>
      <c r="L25" s="701"/>
      <c r="M25" s="701"/>
      <c r="N25" s="701"/>
      <c r="O25" s="701"/>
      <c r="P25" s="701"/>
      <c r="Q25" s="701"/>
      <c r="R25" s="701"/>
      <c r="S25" s="701"/>
      <c r="T25" s="701"/>
      <c r="U25" s="701"/>
      <c r="V25" s="701"/>
      <c r="W25" s="701"/>
      <c r="X25" s="701"/>
      <c r="Y25" s="701"/>
      <c r="Z25" s="701"/>
      <c r="AA25" s="701"/>
      <c r="AB25" s="701"/>
      <c r="AC25" s="701"/>
      <c r="AD25" s="701"/>
      <c r="AE25" s="701"/>
      <c r="AF25" s="701"/>
      <c r="AG25" s="701"/>
      <c r="AH25" s="701"/>
      <c r="AI25" s="701"/>
      <c r="AJ25" s="701"/>
      <c r="AK25" s="701"/>
      <c r="AL25" s="701"/>
      <c r="AM25" s="701"/>
      <c r="AN25" s="701"/>
      <c r="AO25" s="701"/>
      <c r="AP25" s="701"/>
      <c r="AQ25" s="701"/>
      <c r="AR25" s="701"/>
      <c r="AS25" s="701"/>
      <c r="AT25" s="701"/>
      <c r="AU25" s="701"/>
      <c r="AV25" s="701"/>
      <c r="AW25" s="701"/>
      <c r="AX25" s="701"/>
      <c r="AY25" s="701"/>
      <c r="AZ25" s="701"/>
      <c r="BA25" s="701"/>
      <c r="BB25" s="701"/>
      <c r="BC25" s="701"/>
      <c r="BD25" s="701"/>
      <c r="BE25" s="701"/>
      <c r="BF25" s="701"/>
      <c r="BG25" s="701"/>
      <c r="BH25" s="701"/>
      <c r="BI25" s="701"/>
      <c r="BJ25" s="701"/>
      <c r="BK25" s="701"/>
      <c r="BL25" s="701"/>
      <c r="BM25" s="701"/>
      <c r="BN25" s="701"/>
      <c r="BO25" s="701"/>
      <c r="BP25" s="701"/>
      <c r="BQ25" s="701"/>
      <c r="BR25" s="701"/>
      <c r="BS25" s="701"/>
      <c r="BT25" s="701"/>
      <c r="BU25" s="701"/>
      <c r="BV25" s="701"/>
      <c r="BW25" s="701"/>
      <c r="BX25" s="701"/>
      <c r="BY25" s="701"/>
      <c r="BZ25" s="701"/>
      <c r="CA25" s="701"/>
      <c r="CB25" s="701"/>
      <c r="CC25" s="701"/>
      <c r="CD25" s="701"/>
      <c r="CE25" s="701"/>
      <c r="CF25" s="701"/>
      <c r="CG25" s="701"/>
      <c r="CH25" s="701"/>
      <c r="CI25" s="701"/>
      <c r="CJ25" s="701"/>
      <c r="CK25" s="701"/>
      <c r="CL25" s="701"/>
      <c r="CM25" s="701"/>
      <c r="CN25" s="701"/>
      <c r="CO25" s="701"/>
      <c r="CP25" s="701"/>
      <c r="CQ25" s="701"/>
      <c r="CR25" s="701"/>
      <c r="CS25" s="701"/>
      <c r="CT25" s="701"/>
      <c r="CU25" s="701"/>
      <c r="CV25" s="701"/>
      <c r="CW25" s="701"/>
      <c r="CX25" s="701"/>
      <c r="CY25" s="701"/>
      <c r="CZ25" s="701"/>
      <c r="DA25" s="701"/>
      <c r="DB25" s="701"/>
      <c r="DD25" s="124"/>
      <c r="DE25" s="125"/>
      <c r="DF25" s="125"/>
      <c r="DH25" s="147"/>
    </row>
    <row r="26" spans="1:112" ht="30" customHeight="1" x14ac:dyDescent="0.25">
      <c r="A26" s="19" t="s">
        <v>232</v>
      </c>
      <c r="Q26" s="598" t="str">
        <f>IF(ФОРМА!B8=0," ",ФОРМА!B8)</f>
        <v>ООО «Электромонтаж-110»</v>
      </c>
      <c r="R26" s="598"/>
      <c r="S26" s="598"/>
      <c r="T26" s="598"/>
      <c r="U26" s="598"/>
      <c r="V26" s="598"/>
      <c r="W26" s="598"/>
      <c r="X26" s="598"/>
      <c r="Y26" s="598"/>
      <c r="Z26" s="598"/>
      <c r="AA26" s="598"/>
      <c r="AB26" s="598"/>
      <c r="AC26" s="598"/>
      <c r="AD26" s="598"/>
      <c r="AE26" s="598"/>
      <c r="AF26" s="598"/>
      <c r="AG26" s="598"/>
      <c r="AH26" s="598"/>
      <c r="AI26" s="598"/>
      <c r="AJ26" s="598"/>
      <c r="AK26" s="598"/>
      <c r="AL26" s="598"/>
      <c r="AM26" s="598"/>
      <c r="AN26" s="598"/>
      <c r="AO26" s="598"/>
      <c r="AP26" s="598"/>
      <c r="AQ26" s="598"/>
      <c r="AR26" s="598"/>
      <c r="AS26" s="598"/>
      <c r="AT26" s="598"/>
      <c r="AU26" s="598"/>
      <c r="AV26" s="598"/>
      <c r="AW26" s="598"/>
      <c r="AX26" s="598"/>
      <c r="AY26" s="598"/>
      <c r="AZ26" s="19" t="s">
        <v>233</v>
      </c>
      <c r="BN26" s="698" t="str">
        <f>IF(ФОРМА!B9=0," ",CONCATENATE("Шифр ",ФОРМА!B9))</f>
        <v>Шифр СЭС-21-080098-ИЛО1</v>
      </c>
      <c r="BO26" s="698"/>
      <c r="BP26" s="698"/>
      <c r="BQ26" s="698"/>
      <c r="BR26" s="698"/>
      <c r="BS26" s="698"/>
      <c r="BT26" s="698"/>
      <c r="BU26" s="698"/>
      <c r="BV26" s="698"/>
      <c r="BW26" s="698"/>
      <c r="BX26" s="698"/>
      <c r="BY26" s="698"/>
      <c r="BZ26" s="698"/>
      <c r="CA26" s="698"/>
      <c r="CB26" s="698"/>
      <c r="CC26" s="698"/>
      <c r="CD26" s="698"/>
      <c r="CE26" s="698"/>
      <c r="CF26" s="698"/>
      <c r="CG26" s="698"/>
      <c r="CH26" s="698"/>
      <c r="CI26" s="698"/>
      <c r="CJ26" s="698"/>
      <c r="CK26" s="698"/>
      <c r="CL26" s="698"/>
      <c r="CM26" s="698"/>
      <c r="CN26" s="698"/>
      <c r="CO26" s="698"/>
      <c r="CP26" s="698"/>
      <c r="CQ26" s="698"/>
      <c r="CR26" s="698"/>
      <c r="CS26" s="698"/>
      <c r="CT26" s="698"/>
      <c r="CU26" s="698"/>
      <c r="CV26" s="698"/>
      <c r="CW26" s="698"/>
      <c r="CX26" s="698"/>
      <c r="CY26" s="698"/>
      <c r="CZ26" s="698"/>
      <c r="DA26" s="698"/>
      <c r="DB26" s="698"/>
      <c r="DH26" s="148"/>
    </row>
    <row r="27" spans="1:112" ht="10.5" customHeight="1" x14ac:dyDescent="0.3">
      <c r="Q27" s="578" t="s">
        <v>10</v>
      </c>
      <c r="R27" s="578"/>
      <c r="S27" s="578"/>
      <c r="T27" s="578"/>
      <c r="U27" s="578"/>
      <c r="V27" s="578"/>
      <c r="W27" s="578"/>
      <c r="X27" s="578"/>
      <c r="Y27" s="578"/>
      <c r="Z27" s="578"/>
      <c r="AA27" s="578"/>
      <c r="AB27" s="578"/>
      <c r="AC27" s="578"/>
      <c r="AD27" s="578"/>
      <c r="AE27" s="578"/>
      <c r="AF27" s="578"/>
      <c r="AG27" s="578"/>
      <c r="AH27" s="578"/>
      <c r="AI27" s="578"/>
      <c r="AJ27" s="578"/>
      <c r="AK27" s="578"/>
      <c r="AL27" s="578"/>
      <c r="AM27" s="578"/>
      <c r="AN27" s="578"/>
      <c r="AO27" s="578"/>
      <c r="AP27" s="578"/>
      <c r="AQ27" s="578"/>
      <c r="AR27" s="578"/>
      <c r="AS27" s="578"/>
      <c r="AT27" s="578"/>
      <c r="AU27" s="578"/>
      <c r="AV27" s="578"/>
      <c r="AW27" s="578"/>
      <c r="AX27" s="578"/>
      <c r="AY27" s="578"/>
      <c r="BN27" s="578" t="s">
        <v>234</v>
      </c>
      <c r="BO27" s="578"/>
      <c r="BP27" s="578"/>
      <c r="BQ27" s="578"/>
      <c r="BR27" s="578"/>
      <c r="BS27" s="578"/>
      <c r="BT27" s="578"/>
      <c r="BU27" s="578"/>
      <c r="BV27" s="578"/>
      <c r="BW27" s="578"/>
      <c r="BX27" s="578"/>
      <c r="BY27" s="578"/>
      <c r="BZ27" s="578"/>
      <c r="CA27" s="578"/>
      <c r="CB27" s="578"/>
      <c r="CC27" s="578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8"/>
      <c r="CU27" s="578"/>
      <c r="CV27" s="578"/>
      <c r="CW27" s="578"/>
      <c r="CX27" s="578"/>
      <c r="CY27" s="578"/>
      <c r="CZ27" s="578"/>
      <c r="DA27" s="578"/>
      <c r="DB27" s="578"/>
    </row>
    <row r="28" spans="1:112" ht="15" customHeight="1" x14ac:dyDescent="0.3">
      <c r="A28" s="19" t="s">
        <v>235</v>
      </c>
      <c r="AB28" s="601" t="s">
        <v>397</v>
      </c>
      <c r="AC28" s="601"/>
      <c r="AD28" s="601"/>
      <c r="AE28" s="601"/>
      <c r="AF28" s="601"/>
      <c r="AG28" s="601"/>
      <c r="AH28" s="601"/>
      <c r="AI28" s="601"/>
      <c r="AJ28" s="601"/>
      <c r="AK28" s="601"/>
      <c r="AL28" s="601"/>
      <c r="AM28" s="601"/>
      <c r="AN28" s="601"/>
      <c r="AO28" s="601"/>
      <c r="AP28" s="601"/>
      <c r="AQ28" s="601"/>
      <c r="AR28" s="601"/>
      <c r="AS28" s="601"/>
      <c r="AT28" s="601"/>
      <c r="AU28" s="601"/>
      <c r="AV28" s="601"/>
      <c r="AW28" s="601"/>
      <c r="AX28" s="601"/>
      <c r="AY28" s="601"/>
      <c r="AZ28" s="601"/>
      <c r="BA28" s="601"/>
      <c r="BB28" s="601"/>
      <c r="BC28" s="601"/>
      <c r="BD28" s="601"/>
      <c r="BE28" s="601"/>
      <c r="BF28" s="601"/>
      <c r="BG28" s="601"/>
      <c r="BH28" s="601"/>
      <c r="BI28" s="601"/>
      <c r="BJ28" s="601"/>
      <c r="BK28" s="601"/>
      <c r="BL28" s="601"/>
      <c r="BM28" s="601"/>
      <c r="BN28" s="601"/>
      <c r="BO28" s="601"/>
      <c r="BP28" s="601"/>
      <c r="BQ28" s="601"/>
      <c r="BR28" s="601"/>
      <c r="BS28" s="601"/>
      <c r="BT28" s="601"/>
      <c r="BU28" s="601"/>
      <c r="BV28" s="601"/>
      <c r="BW28" s="601"/>
      <c r="BX28" s="601"/>
      <c r="BY28" s="601"/>
      <c r="BZ28" s="601"/>
      <c r="CA28" s="601"/>
      <c r="CB28" s="601"/>
      <c r="CC28" s="601"/>
      <c r="CD28" s="601"/>
      <c r="CE28" s="601"/>
      <c r="CF28" s="601"/>
      <c r="CG28" s="601"/>
      <c r="CH28" s="601"/>
      <c r="CI28" s="601"/>
      <c r="CJ28" s="601"/>
      <c r="CK28" s="601"/>
      <c r="CL28" s="601"/>
      <c r="CM28" s="601"/>
      <c r="CN28" s="601"/>
      <c r="CO28" s="601"/>
      <c r="CP28" s="601"/>
      <c r="CQ28" s="601"/>
      <c r="CR28" s="601"/>
      <c r="CS28" s="601"/>
      <c r="CT28" s="601"/>
      <c r="CU28" s="601"/>
      <c r="CV28" s="601"/>
      <c r="CW28" s="601"/>
      <c r="CX28" s="601"/>
      <c r="CY28" s="601"/>
      <c r="CZ28" s="601"/>
      <c r="DA28" s="601"/>
      <c r="DB28" s="601"/>
    </row>
    <row r="29" spans="1:112" ht="15" customHeight="1" x14ac:dyDescent="0.3">
      <c r="A29" s="19" t="s">
        <v>236</v>
      </c>
      <c r="P29" s="598" t="s">
        <v>65</v>
      </c>
      <c r="Q29" s="598"/>
      <c r="R29" s="598"/>
      <c r="S29" s="598"/>
      <c r="T29" s="598"/>
      <c r="U29" s="598"/>
      <c r="V29" s="598"/>
      <c r="W29" s="598"/>
      <c r="X29" s="598"/>
      <c r="Y29" s="598"/>
      <c r="Z29" s="598"/>
      <c r="AA29" s="598"/>
      <c r="AB29" s="598"/>
      <c r="AC29" s="598"/>
      <c r="AD29" s="598"/>
      <c r="AE29" s="598"/>
      <c r="AF29" s="598"/>
      <c r="AG29" s="598"/>
      <c r="AH29" s="598"/>
      <c r="AI29" s="598"/>
      <c r="AJ29" s="598"/>
      <c r="AK29" s="598"/>
      <c r="AL29" s="598"/>
      <c r="AM29" s="598"/>
      <c r="AN29" s="598"/>
      <c r="AO29" s="598"/>
      <c r="AP29" s="598"/>
      <c r="AQ29" s="598"/>
      <c r="AR29" s="598"/>
      <c r="AS29" s="598"/>
      <c r="AT29" s="598"/>
      <c r="AU29" s="598"/>
      <c r="AV29" s="598"/>
      <c r="AW29" s="598"/>
      <c r="AX29" s="598"/>
      <c r="AY29" s="598"/>
      <c r="AZ29" s="598"/>
      <c r="BA29" s="598"/>
      <c r="BB29" s="598"/>
      <c r="BC29" s="598"/>
      <c r="BD29" s="598"/>
      <c r="BE29" s="598"/>
      <c r="BF29" s="598"/>
      <c r="BG29" s="598"/>
      <c r="BH29" s="598"/>
      <c r="BI29" s="598"/>
      <c r="BJ29" s="598"/>
      <c r="BK29" s="598"/>
      <c r="BL29" s="598"/>
      <c r="BM29" s="598"/>
      <c r="BN29" s="598"/>
      <c r="BO29" s="598"/>
      <c r="BP29" s="598"/>
      <c r="BQ29" s="598"/>
      <c r="BR29" s="598"/>
      <c r="BS29" s="598"/>
      <c r="BT29" s="598"/>
      <c r="BU29" s="598"/>
      <c r="BV29" s="598"/>
      <c r="BW29" s="598"/>
      <c r="BX29" s="598"/>
      <c r="BY29" s="598"/>
      <c r="BZ29" s="598"/>
      <c r="CA29" s="598"/>
      <c r="CB29" s="598"/>
      <c r="CC29" s="598"/>
      <c r="CD29" s="598"/>
      <c r="CE29" s="598"/>
      <c r="CF29" s="598"/>
      <c r="CG29" s="598"/>
      <c r="CH29" s="598"/>
      <c r="CI29" s="598"/>
      <c r="CJ29" s="598"/>
      <c r="CK29" s="598"/>
      <c r="CL29" s="598"/>
      <c r="CM29" s="598"/>
      <c r="CN29" s="598"/>
      <c r="CO29" s="598"/>
      <c r="CP29" s="598"/>
      <c r="CQ29" s="598"/>
      <c r="CR29" s="598"/>
      <c r="CS29" s="598"/>
      <c r="CT29" s="598"/>
      <c r="CU29" s="598"/>
      <c r="CV29" s="598"/>
      <c r="CW29" s="598"/>
      <c r="CX29" s="598"/>
      <c r="CY29" s="598"/>
      <c r="CZ29" s="598"/>
      <c r="DA29" s="598"/>
      <c r="DB29" s="598"/>
    </row>
    <row r="30" spans="1:112" ht="11.25" customHeight="1" x14ac:dyDescent="0.3">
      <c r="P30" s="578" t="s">
        <v>238</v>
      </c>
      <c r="Q30" s="578"/>
      <c r="R30" s="578"/>
      <c r="S30" s="578"/>
      <c r="T30" s="578"/>
      <c r="U30" s="578"/>
      <c r="V30" s="578"/>
      <c r="W30" s="578"/>
      <c r="X30" s="578"/>
      <c r="Y30" s="578"/>
      <c r="Z30" s="578"/>
      <c r="AA30" s="578"/>
      <c r="AB30" s="578"/>
      <c r="AC30" s="578"/>
      <c r="AD30" s="578"/>
      <c r="AE30" s="578"/>
      <c r="AF30" s="578"/>
      <c r="AG30" s="578"/>
      <c r="AH30" s="578"/>
      <c r="AI30" s="578"/>
      <c r="AJ30" s="578"/>
      <c r="AK30" s="578"/>
      <c r="AL30" s="578"/>
      <c r="AM30" s="578"/>
      <c r="AN30" s="578"/>
      <c r="AO30" s="578"/>
      <c r="AP30" s="578"/>
      <c r="AQ30" s="578"/>
      <c r="AR30" s="578"/>
      <c r="AS30" s="578"/>
      <c r="AT30" s="578"/>
      <c r="AU30" s="578"/>
      <c r="AV30" s="578"/>
      <c r="AW30" s="578"/>
      <c r="AX30" s="578"/>
      <c r="AY30" s="578"/>
      <c r="AZ30" s="578"/>
      <c r="BA30" s="578"/>
      <c r="BB30" s="578"/>
      <c r="BC30" s="578"/>
      <c r="BD30" s="578"/>
      <c r="BE30" s="578"/>
      <c r="BF30" s="578"/>
      <c r="BG30" s="578"/>
      <c r="BH30" s="578"/>
      <c r="BI30" s="578"/>
      <c r="BJ30" s="578"/>
      <c r="BK30" s="578"/>
      <c r="BL30" s="578"/>
      <c r="BM30" s="578"/>
      <c r="BN30" s="578"/>
      <c r="BO30" s="578"/>
      <c r="BP30" s="578"/>
      <c r="BQ30" s="578"/>
      <c r="BR30" s="578"/>
      <c r="BS30" s="578"/>
      <c r="BT30" s="578"/>
      <c r="BU30" s="578"/>
      <c r="BV30" s="578"/>
      <c r="BW30" s="578"/>
      <c r="BX30" s="578"/>
      <c r="BY30" s="578"/>
      <c r="BZ30" s="578"/>
      <c r="CA30" s="578"/>
      <c r="CB30" s="578"/>
      <c r="CC30" s="578"/>
      <c r="CD30" s="578"/>
      <c r="CE30" s="578"/>
      <c r="CF30" s="578"/>
      <c r="CG30" s="578"/>
      <c r="CH30" s="578"/>
      <c r="CI30" s="578"/>
      <c r="CJ30" s="578"/>
      <c r="CK30" s="578"/>
      <c r="CL30" s="578"/>
      <c r="CM30" s="578"/>
      <c r="CN30" s="578"/>
      <c r="CO30" s="578"/>
      <c r="CP30" s="578"/>
      <c r="CQ30" s="578"/>
      <c r="CR30" s="578"/>
      <c r="CS30" s="578"/>
      <c r="CT30" s="578"/>
      <c r="CU30" s="578"/>
      <c r="CV30" s="578"/>
      <c r="CW30" s="578"/>
      <c r="CX30" s="578"/>
      <c r="CY30" s="578"/>
      <c r="CZ30" s="578"/>
      <c r="DA30" s="578"/>
      <c r="DB30" s="578"/>
    </row>
    <row r="31" spans="1:112" ht="15" customHeight="1" x14ac:dyDescent="0.25">
      <c r="A31" s="19" t="s">
        <v>237</v>
      </c>
      <c r="W31" s="598" t="s">
        <v>65</v>
      </c>
      <c r="X31" s="598"/>
      <c r="Y31" s="598"/>
      <c r="Z31" s="598"/>
      <c r="AA31" s="598"/>
      <c r="AB31" s="598"/>
      <c r="AC31" s="598"/>
      <c r="AD31" s="598"/>
      <c r="AE31" s="598"/>
      <c r="AF31" s="598"/>
      <c r="AG31" s="598"/>
      <c r="AH31" s="598"/>
      <c r="AI31" s="598"/>
      <c r="AJ31" s="598"/>
      <c r="AK31" s="598"/>
      <c r="AL31" s="598"/>
      <c r="AM31" s="598"/>
      <c r="AN31" s="598"/>
      <c r="AO31" s="598"/>
      <c r="AP31" s="598"/>
      <c r="AQ31" s="598"/>
      <c r="AR31" s="598"/>
      <c r="AS31" s="598"/>
      <c r="AT31" s="598"/>
      <c r="AU31" s="598"/>
      <c r="AV31" s="598"/>
      <c r="AW31" s="598"/>
      <c r="AX31" s="598"/>
      <c r="AY31" s="598"/>
      <c r="AZ31" s="598"/>
      <c r="BA31" s="598"/>
      <c r="BB31" s="598"/>
      <c r="BC31" s="598"/>
      <c r="BD31" s="598"/>
      <c r="BE31" s="598"/>
      <c r="BF31" s="598"/>
      <c r="BG31" s="598"/>
      <c r="BH31" s="598"/>
      <c r="BI31" s="598"/>
      <c r="BJ31" s="598"/>
      <c r="BK31" s="598"/>
      <c r="BL31" s="598"/>
      <c r="BM31" s="598"/>
      <c r="BN31" s="598"/>
      <c r="BO31" s="598"/>
      <c r="BP31" s="598"/>
      <c r="BQ31" s="598"/>
      <c r="BR31" s="598"/>
      <c r="BS31" s="598"/>
      <c r="BT31" s="598"/>
      <c r="BU31" s="598"/>
      <c r="BV31" s="598"/>
      <c r="BW31" s="598"/>
      <c r="BX31" s="598"/>
      <c r="BY31" s="598"/>
      <c r="BZ31" s="598"/>
      <c r="CA31" s="598"/>
      <c r="CB31" s="598"/>
      <c r="CC31" s="598"/>
      <c r="CD31" s="598"/>
      <c r="CE31" s="598"/>
      <c r="CF31" s="598"/>
      <c r="CG31" s="598"/>
      <c r="CH31" s="598"/>
      <c r="CI31" s="598"/>
      <c r="CJ31" s="598"/>
      <c r="CK31" s="598"/>
      <c r="CL31" s="598"/>
      <c r="CM31" s="598"/>
      <c r="CN31" s="598"/>
      <c r="CO31" s="598"/>
      <c r="CP31" s="598"/>
      <c r="CQ31" s="598"/>
      <c r="CR31" s="598"/>
      <c r="CS31" s="598"/>
      <c r="CT31" s="598"/>
      <c r="CU31" s="598"/>
      <c r="CV31" s="598"/>
      <c r="CW31" s="598"/>
      <c r="CX31" s="598"/>
      <c r="CY31" s="598"/>
      <c r="CZ31" s="598"/>
      <c r="DA31" s="598"/>
      <c r="DB31" s="598"/>
      <c r="DH31" s="141"/>
    </row>
    <row r="32" spans="1:112" ht="11.25" customHeight="1" x14ac:dyDescent="0.25">
      <c r="W32" s="578" t="s">
        <v>234</v>
      </c>
      <c r="X32" s="578"/>
      <c r="Y32" s="578"/>
      <c r="Z32" s="578"/>
      <c r="AA32" s="578"/>
      <c r="AB32" s="578"/>
      <c r="AC32" s="578"/>
      <c r="AD32" s="578"/>
      <c r="AE32" s="578"/>
      <c r="AF32" s="578"/>
      <c r="AG32" s="578"/>
      <c r="AH32" s="578"/>
      <c r="AI32" s="578"/>
      <c r="AJ32" s="578"/>
      <c r="AK32" s="578"/>
      <c r="AL32" s="578"/>
      <c r="AM32" s="578"/>
      <c r="AN32" s="578"/>
      <c r="AO32" s="578"/>
      <c r="AP32" s="578"/>
      <c r="AQ32" s="578"/>
      <c r="AR32" s="578"/>
      <c r="AS32" s="578"/>
      <c r="AT32" s="578"/>
      <c r="AU32" s="578"/>
      <c r="AV32" s="578"/>
      <c r="AW32" s="578"/>
      <c r="AX32" s="578"/>
      <c r="AY32" s="578"/>
      <c r="AZ32" s="578"/>
      <c r="BA32" s="578"/>
      <c r="BB32" s="578"/>
      <c r="BC32" s="578"/>
      <c r="BD32" s="578"/>
      <c r="BE32" s="578"/>
      <c r="BF32" s="578"/>
      <c r="BG32" s="578"/>
      <c r="BH32" s="578"/>
      <c r="BI32" s="578"/>
      <c r="BJ32" s="578"/>
      <c r="BK32" s="578"/>
      <c r="BL32" s="578"/>
      <c r="BM32" s="578"/>
      <c r="BN32" s="578"/>
      <c r="BO32" s="578"/>
      <c r="BP32" s="578"/>
      <c r="BQ32" s="578"/>
      <c r="BR32" s="578"/>
      <c r="BS32" s="578"/>
      <c r="BT32" s="578"/>
      <c r="BU32" s="578"/>
      <c r="BV32" s="578"/>
      <c r="BW32" s="578"/>
      <c r="BX32" s="578"/>
      <c r="BY32" s="578"/>
      <c r="BZ32" s="578"/>
      <c r="CA32" s="578"/>
      <c r="CB32" s="578"/>
      <c r="CC32" s="578"/>
      <c r="CD32" s="578"/>
      <c r="CE32" s="578"/>
      <c r="CF32" s="578"/>
      <c r="CG32" s="578"/>
      <c r="CH32" s="578"/>
      <c r="CI32" s="578"/>
      <c r="CJ32" s="578"/>
      <c r="CK32" s="578"/>
      <c r="CL32" s="578"/>
      <c r="CM32" s="578"/>
      <c r="CN32" s="578"/>
      <c r="CO32" s="578"/>
      <c r="CP32" s="578"/>
      <c r="CQ32" s="578"/>
      <c r="CR32" s="578"/>
      <c r="CS32" s="578"/>
      <c r="CT32" s="578"/>
      <c r="CU32" s="578"/>
      <c r="CV32" s="578"/>
      <c r="CW32" s="578"/>
      <c r="CX32" s="578"/>
      <c r="CY32" s="578"/>
      <c r="CZ32" s="578"/>
      <c r="DA32" s="578"/>
      <c r="DB32" s="578"/>
      <c r="DH32" s="141"/>
    </row>
    <row r="33" spans="1:112" ht="15" customHeight="1" x14ac:dyDescent="0.3">
      <c r="A33" s="19" t="s">
        <v>239</v>
      </c>
    </row>
    <row r="34" spans="1:112" ht="21.75" customHeight="1" x14ac:dyDescent="0.25">
      <c r="A34" s="680" t="s">
        <v>241</v>
      </c>
      <c r="B34" s="680"/>
      <c r="C34" s="680"/>
      <c r="D34" s="680"/>
      <c r="E34" s="680"/>
      <c r="F34" s="680" t="s">
        <v>240</v>
      </c>
      <c r="G34" s="680"/>
      <c r="H34" s="680"/>
      <c r="I34" s="680"/>
      <c r="J34" s="680"/>
      <c r="K34" s="680"/>
      <c r="L34" s="680"/>
      <c r="M34" s="680"/>
      <c r="N34" s="680"/>
      <c r="O34" s="680"/>
      <c r="P34" s="680"/>
      <c r="Q34" s="680"/>
      <c r="R34" s="680"/>
      <c r="S34" s="680"/>
      <c r="T34" s="680"/>
      <c r="U34" s="680"/>
      <c r="V34" s="680"/>
      <c r="W34" s="680"/>
      <c r="X34" s="680"/>
      <c r="Y34" s="680"/>
      <c r="Z34" s="680" t="s">
        <v>242</v>
      </c>
      <c r="AA34" s="680"/>
      <c r="AB34" s="680"/>
      <c r="AC34" s="680"/>
      <c r="AD34" s="680"/>
      <c r="AE34" s="680"/>
      <c r="AF34" s="680"/>
      <c r="AG34" s="680"/>
      <c r="AH34" s="680"/>
      <c r="AI34" s="680"/>
      <c r="AJ34" s="680"/>
      <c r="AK34" s="680"/>
      <c r="AL34" s="680"/>
      <c r="AM34" s="680"/>
      <c r="AN34" s="680"/>
      <c r="AO34" s="680"/>
      <c r="AP34" s="680"/>
      <c r="AQ34" s="680"/>
      <c r="AR34" s="680"/>
      <c r="AS34" s="680"/>
      <c r="AT34" s="680"/>
      <c r="AU34" s="680"/>
      <c r="AV34" s="680"/>
      <c r="AW34" s="680"/>
      <c r="AX34" s="680"/>
      <c r="AY34" s="680"/>
      <c r="AZ34" s="680"/>
      <c r="BA34" s="680"/>
      <c r="BB34" s="680"/>
      <c r="BC34" s="680"/>
      <c r="BD34" s="680"/>
      <c r="BE34" s="680"/>
      <c r="BF34" s="680"/>
      <c r="BG34" s="680"/>
      <c r="BH34" s="680"/>
      <c r="BI34" s="680"/>
      <c r="BJ34" s="680"/>
      <c r="BK34" s="680"/>
      <c r="BL34" s="680"/>
      <c r="BM34" s="680"/>
      <c r="BN34" s="680"/>
      <c r="BO34" s="680"/>
      <c r="BP34" s="680"/>
      <c r="BQ34" s="680"/>
      <c r="BR34" s="680"/>
      <c r="BS34" s="680"/>
      <c r="BT34" s="680"/>
      <c r="BU34" s="680"/>
      <c r="BV34" s="680"/>
      <c r="BW34" s="680"/>
      <c r="BX34" s="680"/>
      <c r="BY34" s="680"/>
      <c r="BZ34" s="680"/>
      <c r="CA34" s="680"/>
      <c r="CB34" s="680"/>
      <c r="CC34" s="680"/>
      <c r="CD34" s="680"/>
      <c r="CE34" s="680"/>
      <c r="CF34" s="680"/>
      <c r="CG34" s="680"/>
      <c r="CH34" s="680"/>
      <c r="CI34" s="680"/>
      <c r="CJ34" s="680"/>
      <c r="CK34" s="680"/>
      <c r="CL34" s="680"/>
      <c r="CM34" s="680"/>
      <c r="CN34" s="680"/>
      <c r="CO34" s="680" t="s">
        <v>27</v>
      </c>
      <c r="CP34" s="680"/>
      <c r="CQ34" s="680"/>
      <c r="CR34" s="680"/>
      <c r="CS34" s="680"/>
      <c r="CT34" s="680"/>
      <c r="CU34" s="680"/>
      <c r="CV34" s="680"/>
      <c r="CW34" s="680"/>
      <c r="CX34" s="680"/>
      <c r="CY34" s="680"/>
      <c r="CZ34" s="680"/>
      <c r="DA34" s="680"/>
      <c r="DB34" s="680"/>
      <c r="DH34" s="141"/>
    </row>
    <row r="35" spans="1:112" ht="27" customHeight="1" x14ac:dyDescent="0.3">
      <c r="A35" s="680"/>
      <c r="B35" s="680"/>
      <c r="C35" s="680"/>
      <c r="D35" s="680"/>
      <c r="E35" s="680"/>
      <c r="F35" s="680"/>
      <c r="G35" s="680"/>
      <c r="H35" s="680"/>
      <c r="I35" s="680"/>
      <c r="J35" s="680"/>
      <c r="K35" s="680"/>
      <c r="L35" s="680"/>
      <c r="M35" s="680"/>
      <c r="N35" s="680"/>
      <c r="O35" s="680"/>
      <c r="P35" s="680"/>
      <c r="Q35" s="680"/>
      <c r="R35" s="680"/>
      <c r="S35" s="680"/>
      <c r="T35" s="680"/>
      <c r="U35" s="680"/>
      <c r="V35" s="680"/>
      <c r="W35" s="680"/>
      <c r="X35" s="680"/>
      <c r="Y35" s="680"/>
      <c r="Z35" s="680" t="s">
        <v>243</v>
      </c>
      <c r="AA35" s="680"/>
      <c r="AB35" s="680"/>
      <c r="AC35" s="680"/>
      <c r="AD35" s="680"/>
      <c r="AE35" s="680"/>
      <c r="AF35" s="680"/>
      <c r="AG35" s="680"/>
      <c r="AH35" s="680"/>
      <c r="AI35" s="680"/>
      <c r="AJ35" s="680"/>
      <c r="AK35" s="680"/>
      <c r="AL35" s="680" t="s">
        <v>244</v>
      </c>
      <c r="AM35" s="680"/>
      <c r="AN35" s="680"/>
      <c r="AO35" s="680"/>
      <c r="AP35" s="680"/>
      <c r="AQ35" s="680"/>
      <c r="AR35" s="680"/>
      <c r="AS35" s="680"/>
      <c r="AT35" s="680"/>
      <c r="AU35" s="680"/>
      <c r="AV35" s="680"/>
      <c r="AW35" s="680"/>
      <c r="AX35" s="680"/>
      <c r="AY35" s="680"/>
      <c r="AZ35" s="680" t="s">
        <v>245</v>
      </c>
      <c r="BA35" s="680"/>
      <c r="BB35" s="680"/>
      <c r="BC35" s="680"/>
      <c r="BD35" s="680"/>
      <c r="BE35" s="680"/>
      <c r="BF35" s="680"/>
      <c r="BG35" s="680"/>
      <c r="BH35" s="680"/>
      <c r="BI35" s="680"/>
      <c r="BJ35" s="680"/>
      <c r="BK35" s="680"/>
      <c r="BL35" s="680"/>
      <c r="BM35" s="680" t="s">
        <v>246</v>
      </c>
      <c r="BN35" s="680"/>
      <c r="BO35" s="680"/>
      <c r="BP35" s="680"/>
      <c r="BQ35" s="680"/>
      <c r="BR35" s="680"/>
      <c r="BS35" s="680"/>
      <c r="BT35" s="680"/>
      <c r="BU35" s="680"/>
      <c r="BV35" s="680"/>
      <c r="BW35" s="680"/>
      <c r="BX35" s="680"/>
      <c r="BY35" s="680"/>
      <c r="BZ35" s="680" t="s">
        <v>247</v>
      </c>
      <c r="CA35" s="680"/>
      <c r="CB35" s="680"/>
      <c r="CC35" s="680"/>
      <c r="CD35" s="680"/>
      <c r="CE35" s="680"/>
      <c r="CF35" s="680"/>
      <c r="CG35" s="680"/>
      <c r="CH35" s="680"/>
      <c r="CI35" s="680"/>
      <c r="CJ35" s="680"/>
      <c r="CK35" s="680"/>
      <c r="CL35" s="680"/>
      <c r="CM35" s="680"/>
      <c r="CN35" s="680"/>
      <c r="CO35" s="680"/>
      <c r="CP35" s="680"/>
      <c r="CQ35" s="680"/>
      <c r="CR35" s="680"/>
      <c r="CS35" s="680"/>
      <c r="CT35" s="680"/>
      <c r="CU35" s="680"/>
      <c r="CV35" s="680"/>
      <c r="CW35" s="680"/>
      <c r="CX35" s="680"/>
      <c r="CY35" s="680"/>
      <c r="CZ35" s="680"/>
      <c r="DA35" s="680"/>
      <c r="DB35" s="680"/>
    </row>
    <row r="36" spans="1:112" ht="27" customHeight="1" x14ac:dyDescent="0.3">
      <c r="A36" s="856">
        <v>1</v>
      </c>
      <c r="B36" s="939"/>
      <c r="C36" s="939"/>
      <c r="D36" s="939"/>
      <c r="E36" s="857"/>
      <c r="F36" s="856" t="s">
        <v>371</v>
      </c>
      <c r="G36" s="939"/>
      <c r="H36" s="939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857"/>
      <c r="Z36" s="856" t="s">
        <v>373</v>
      </c>
      <c r="AA36" s="939"/>
      <c r="AB36" s="939"/>
      <c r="AC36" s="939"/>
      <c r="AD36" s="939"/>
      <c r="AE36" s="939"/>
      <c r="AF36" s="939"/>
      <c r="AG36" s="939"/>
      <c r="AH36" s="939"/>
      <c r="AI36" s="939"/>
      <c r="AJ36" s="939"/>
      <c r="AK36" s="857"/>
      <c r="AL36" s="856" t="s">
        <v>376</v>
      </c>
      <c r="AM36" s="939"/>
      <c r="AN36" s="939"/>
      <c r="AO36" s="939"/>
      <c r="AP36" s="939"/>
      <c r="AQ36" s="939"/>
      <c r="AR36" s="939"/>
      <c r="AS36" s="939"/>
      <c r="AT36" s="939"/>
      <c r="AU36" s="939"/>
      <c r="AV36" s="939"/>
      <c r="AW36" s="939"/>
      <c r="AX36" s="939"/>
      <c r="AY36" s="857"/>
      <c r="AZ36" s="856" t="s">
        <v>898</v>
      </c>
      <c r="BA36" s="939"/>
      <c r="BB36" s="939"/>
      <c r="BC36" s="939"/>
      <c r="BD36" s="939"/>
      <c r="BE36" s="939"/>
      <c r="BF36" s="939"/>
      <c r="BG36" s="939"/>
      <c r="BH36" s="939"/>
      <c r="BI36" s="939"/>
      <c r="BJ36" s="939"/>
      <c r="BK36" s="939"/>
      <c r="BL36" s="857"/>
      <c r="BM36" s="941" t="s">
        <v>871</v>
      </c>
      <c r="BN36" s="942"/>
      <c r="BO36" s="942"/>
      <c r="BP36" s="942"/>
      <c r="BQ36" s="942"/>
      <c r="BR36" s="942"/>
      <c r="BS36" s="942"/>
      <c r="BT36" s="942"/>
      <c r="BU36" s="942"/>
      <c r="BV36" s="942"/>
      <c r="BW36" s="942"/>
      <c r="BX36" s="942"/>
      <c r="BY36" s="943"/>
      <c r="BZ36" s="936"/>
      <c r="CA36" s="937"/>
      <c r="CB36" s="937"/>
      <c r="CC36" s="937"/>
      <c r="CD36" s="937"/>
      <c r="CE36" s="937"/>
      <c r="CF36" s="937"/>
      <c r="CG36" s="937"/>
      <c r="CH36" s="937"/>
      <c r="CI36" s="937"/>
      <c r="CJ36" s="937"/>
      <c r="CK36" s="937"/>
      <c r="CL36" s="937"/>
      <c r="CM36" s="937"/>
      <c r="CN36" s="938"/>
      <c r="CO36" s="856" t="s">
        <v>375</v>
      </c>
      <c r="CP36" s="939"/>
      <c r="CQ36" s="939"/>
      <c r="CR36" s="939"/>
      <c r="CS36" s="939"/>
      <c r="CT36" s="939"/>
      <c r="CU36" s="939"/>
      <c r="CV36" s="939"/>
      <c r="CW36" s="939"/>
      <c r="CX36" s="939"/>
      <c r="CY36" s="939"/>
      <c r="CZ36" s="939"/>
      <c r="DA36" s="939"/>
      <c r="DB36" s="857"/>
    </row>
    <row r="37" spans="1:112" ht="30.75" customHeight="1" x14ac:dyDescent="0.25">
      <c r="A37" s="856">
        <v>2</v>
      </c>
      <c r="B37" s="939"/>
      <c r="C37" s="939"/>
      <c r="D37" s="939"/>
      <c r="E37" s="857"/>
      <c r="F37" s="936" t="s">
        <v>372</v>
      </c>
      <c r="G37" s="937"/>
      <c r="H37" s="937"/>
      <c r="I37" s="937"/>
      <c r="J37" s="937"/>
      <c r="K37" s="937"/>
      <c r="L37" s="937"/>
      <c r="M37" s="937"/>
      <c r="N37" s="937"/>
      <c r="O37" s="937"/>
      <c r="P37" s="937"/>
      <c r="Q37" s="937"/>
      <c r="R37" s="937"/>
      <c r="S37" s="937"/>
      <c r="T37" s="937"/>
      <c r="U37" s="937"/>
      <c r="V37" s="937"/>
      <c r="W37" s="937"/>
      <c r="X37" s="937"/>
      <c r="Y37" s="938"/>
      <c r="Z37" s="936" t="s">
        <v>373</v>
      </c>
      <c r="AA37" s="937"/>
      <c r="AB37" s="937"/>
      <c r="AC37" s="937"/>
      <c r="AD37" s="937"/>
      <c r="AE37" s="937"/>
      <c r="AF37" s="937"/>
      <c r="AG37" s="937"/>
      <c r="AH37" s="937"/>
      <c r="AI37" s="937"/>
      <c r="AJ37" s="937"/>
      <c r="AK37" s="938"/>
      <c r="AL37" s="936" t="s">
        <v>374</v>
      </c>
      <c r="AM37" s="937"/>
      <c r="AN37" s="937"/>
      <c r="AO37" s="937"/>
      <c r="AP37" s="937"/>
      <c r="AQ37" s="937"/>
      <c r="AR37" s="937"/>
      <c r="AS37" s="937"/>
      <c r="AT37" s="937"/>
      <c r="AU37" s="937"/>
      <c r="AV37" s="937"/>
      <c r="AW37" s="937"/>
      <c r="AX37" s="937"/>
      <c r="AY37" s="938"/>
      <c r="AZ37" s="856" t="s">
        <v>640</v>
      </c>
      <c r="BA37" s="939"/>
      <c r="BB37" s="939"/>
      <c r="BC37" s="939"/>
      <c r="BD37" s="939"/>
      <c r="BE37" s="939"/>
      <c r="BF37" s="939"/>
      <c r="BG37" s="939"/>
      <c r="BH37" s="939"/>
      <c r="BI37" s="939"/>
      <c r="BJ37" s="939"/>
      <c r="BK37" s="939"/>
      <c r="BL37" s="857"/>
      <c r="BM37" s="941" t="s">
        <v>875</v>
      </c>
      <c r="BN37" s="942"/>
      <c r="BO37" s="942"/>
      <c r="BP37" s="942"/>
      <c r="BQ37" s="942"/>
      <c r="BR37" s="942"/>
      <c r="BS37" s="942"/>
      <c r="BT37" s="942"/>
      <c r="BU37" s="942"/>
      <c r="BV37" s="942"/>
      <c r="BW37" s="942"/>
      <c r="BX37" s="942"/>
      <c r="BY37" s="943"/>
      <c r="BZ37" s="936">
        <v>0.7</v>
      </c>
      <c r="CA37" s="937"/>
      <c r="CB37" s="937"/>
      <c r="CC37" s="937"/>
      <c r="CD37" s="937"/>
      <c r="CE37" s="937"/>
      <c r="CF37" s="937"/>
      <c r="CG37" s="937"/>
      <c r="CH37" s="937"/>
      <c r="CI37" s="937"/>
      <c r="CJ37" s="937"/>
      <c r="CK37" s="937"/>
      <c r="CL37" s="937"/>
      <c r="CM37" s="937"/>
      <c r="CN37" s="938"/>
      <c r="CO37" s="856" t="s">
        <v>375</v>
      </c>
      <c r="CP37" s="939"/>
      <c r="CQ37" s="939"/>
      <c r="CR37" s="939"/>
      <c r="CS37" s="939"/>
      <c r="CT37" s="939"/>
      <c r="CU37" s="939"/>
      <c r="CV37" s="939"/>
      <c r="CW37" s="939"/>
      <c r="CX37" s="939"/>
      <c r="CY37" s="939"/>
      <c r="CZ37" s="939"/>
      <c r="DA37" s="939"/>
      <c r="DB37" s="857"/>
      <c r="DH37" s="149"/>
    </row>
    <row r="38" spans="1:112" ht="29.25" customHeight="1" x14ac:dyDescent="0.25">
      <c r="A38" s="705">
        <v>3</v>
      </c>
      <c r="B38" s="705"/>
      <c r="C38" s="705"/>
      <c r="D38" s="705"/>
      <c r="E38" s="705"/>
      <c r="F38" s="940" t="s">
        <v>571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0"/>
      <c r="T38" s="940"/>
      <c r="U38" s="940"/>
      <c r="V38" s="940"/>
      <c r="W38" s="940"/>
      <c r="X38" s="940"/>
      <c r="Y38" s="940"/>
      <c r="Z38" s="940" t="s">
        <v>373</v>
      </c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0"/>
      <c r="AL38" s="940" t="s">
        <v>572</v>
      </c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705" t="s">
        <v>570</v>
      </c>
      <c r="BA38" s="705"/>
      <c r="BB38" s="705"/>
      <c r="BC38" s="705"/>
      <c r="BD38" s="705"/>
      <c r="BE38" s="705"/>
      <c r="BF38" s="705"/>
      <c r="BG38" s="705"/>
      <c r="BH38" s="705"/>
      <c r="BI38" s="705"/>
      <c r="BJ38" s="705"/>
      <c r="BK38" s="705"/>
      <c r="BL38" s="705"/>
      <c r="BM38" s="704" t="s">
        <v>874</v>
      </c>
      <c r="BN38" s="704"/>
      <c r="BO38" s="704"/>
      <c r="BP38" s="704"/>
      <c r="BQ38" s="704"/>
      <c r="BR38" s="704"/>
      <c r="BS38" s="704"/>
      <c r="BT38" s="704"/>
      <c r="BU38" s="704"/>
      <c r="BV38" s="704"/>
      <c r="BW38" s="704"/>
      <c r="BX38" s="704"/>
      <c r="BY38" s="704"/>
      <c r="BZ38" s="940" t="s">
        <v>64</v>
      </c>
      <c r="CA38" s="940"/>
      <c r="CB38" s="940"/>
      <c r="CC38" s="940"/>
      <c r="CD38" s="940"/>
      <c r="CE38" s="940"/>
      <c r="CF38" s="940"/>
      <c r="CG38" s="940"/>
      <c r="CH38" s="940"/>
      <c r="CI38" s="940"/>
      <c r="CJ38" s="940"/>
      <c r="CK38" s="940"/>
      <c r="CL38" s="940"/>
      <c r="CM38" s="940"/>
      <c r="CN38" s="940"/>
      <c r="CO38" s="705" t="s">
        <v>375</v>
      </c>
      <c r="CP38" s="705"/>
      <c r="CQ38" s="705"/>
      <c r="CR38" s="705"/>
      <c r="CS38" s="705"/>
      <c r="CT38" s="705"/>
      <c r="CU38" s="705"/>
      <c r="CV38" s="705"/>
      <c r="CW38" s="705"/>
      <c r="CX38" s="705"/>
      <c r="CY38" s="705"/>
      <c r="CZ38" s="705"/>
      <c r="DA38" s="705"/>
      <c r="DB38" s="705"/>
      <c r="DH38" s="141"/>
    </row>
    <row r="39" spans="1:112" ht="15" customHeight="1" x14ac:dyDescent="0.25">
      <c r="A39" s="19" t="s">
        <v>248</v>
      </c>
      <c r="DH39" s="141"/>
    </row>
    <row r="40" spans="1:112" ht="15" customHeight="1" x14ac:dyDescent="0.3">
      <c r="A40" s="19" t="s">
        <v>249</v>
      </c>
      <c r="AR40" s="601" t="s">
        <v>409</v>
      </c>
      <c r="AS40" s="601"/>
      <c r="AT40" s="601"/>
      <c r="AU40" s="601"/>
      <c r="AV40" s="601"/>
      <c r="AW40" s="601"/>
      <c r="AX40" s="601"/>
      <c r="AY40" s="601"/>
      <c r="AZ40" s="601"/>
      <c r="BA40" s="601"/>
      <c r="BB40" s="601"/>
      <c r="BC40" s="601"/>
      <c r="BD40" s="601"/>
      <c r="BE40" s="601"/>
      <c r="BF40" s="601"/>
      <c r="BG40" s="601"/>
      <c r="BH40" s="601"/>
      <c r="BI40" s="601"/>
      <c r="BJ40" s="601"/>
      <c r="BK40" s="601"/>
      <c r="BL40" s="601"/>
      <c r="BM40" s="601"/>
      <c r="BN40" s="601"/>
      <c r="BO40" s="601"/>
      <c r="BP40" s="601"/>
      <c r="BQ40" s="601"/>
      <c r="BR40" s="601"/>
      <c r="BS40" s="601"/>
      <c r="BT40" s="601"/>
      <c r="BU40" s="601"/>
      <c r="BV40" s="601"/>
      <c r="BW40" s="601"/>
      <c r="BX40" s="601"/>
      <c r="BY40" s="601"/>
      <c r="BZ40" s="601"/>
      <c r="CA40" s="601"/>
      <c r="CB40" s="601"/>
      <c r="CC40" s="601"/>
      <c r="CD40" s="601"/>
      <c r="CE40" s="601"/>
      <c r="CF40" s="601"/>
      <c r="CG40" s="601"/>
      <c r="CH40" s="601"/>
      <c r="CI40" s="601"/>
      <c r="CJ40" s="601"/>
      <c r="CK40" s="601"/>
      <c r="CL40" s="601"/>
      <c r="CM40" s="601"/>
      <c r="CN40" s="601"/>
      <c r="CO40" s="601"/>
      <c r="CP40" s="601"/>
      <c r="CQ40" s="601"/>
      <c r="CR40" s="601"/>
      <c r="CS40" s="601"/>
      <c r="CT40" s="601"/>
      <c r="CU40" s="601"/>
      <c r="CV40" s="601"/>
      <c r="CW40" s="601"/>
      <c r="CX40" s="601"/>
      <c r="CY40" s="601"/>
      <c r="CZ40" s="601"/>
      <c r="DA40" s="601"/>
      <c r="DB40" s="601"/>
    </row>
    <row r="41" spans="1:112" ht="15" customHeight="1" x14ac:dyDescent="0.3">
      <c r="A41" s="598"/>
      <c r="B41" s="598"/>
      <c r="C41" s="598"/>
      <c r="D41" s="598"/>
      <c r="E41" s="598"/>
      <c r="F41" s="598"/>
      <c r="G41" s="598"/>
      <c r="H41" s="598"/>
      <c r="I41" s="598"/>
      <c r="J41" s="598"/>
      <c r="K41" s="598"/>
      <c r="L41" s="598"/>
      <c r="M41" s="598"/>
      <c r="N41" s="598"/>
      <c r="O41" s="598"/>
      <c r="P41" s="598"/>
      <c r="Q41" s="598"/>
      <c r="R41" s="598"/>
      <c r="S41" s="598"/>
      <c r="T41" s="598"/>
      <c r="U41" s="598"/>
      <c r="V41" s="598"/>
      <c r="W41" s="598"/>
      <c r="X41" s="598"/>
      <c r="Y41" s="598"/>
      <c r="Z41" s="598"/>
      <c r="AA41" s="598"/>
      <c r="AB41" s="598"/>
      <c r="AC41" s="598"/>
      <c r="AD41" s="598"/>
      <c r="AE41" s="598"/>
      <c r="AF41" s="598"/>
      <c r="AG41" s="598"/>
      <c r="AH41" s="598"/>
      <c r="AI41" s="598"/>
      <c r="AJ41" s="598"/>
      <c r="AK41" s="598"/>
      <c r="AL41" s="598"/>
      <c r="AM41" s="598"/>
      <c r="AN41" s="598"/>
      <c r="AO41" s="598"/>
      <c r="AP41" s="598"/>
      <c r="AQ41" s="598"/>
      <c r="AR41" s="598"/>
      <c r="AS41" s="598"/>
      <c r="AT41" s="598"/>
      <c r="AU41" s="598"/>
      <c r="AV41" s="598"/>
      <c r="AW41" s="598"/>
      <c r="AX41" s="598"/>
      <c r="AY41" s="598"/>
      <c r="AZ41" s="598"/>
      <c r="BA41" s="598"/>
      <c r="BB41" s="598"/>
      <c r="BC41" s="598"/>
      <c r="BD41" s="598"/>
      <c r="BE41" s="598"/>
      <c r="BF41" s="598"/>
      <c r="BG41" s="598"/>
      <c r="BH41" s="598"/>
      <c r="BI41" s="598"/>
      <c r="BJ41" s="598"/>
      <c r="BK41" s="598"/>
      <c r="BL41" s="598"/>
      <c r="BM41" s="598"/>
      <c r="BN41" s="598"/>
      <c r="BO41" s="598"/>
      <c r="BP41" s="598"/>
      <c r="BQ41" s="598"/>
      <c r="BR41" s="598"/>
      <c r="BS41" s="598"/>
      <c r="BT41" s="598"/>
      <c r="BU41" s="598"/>
      <c r="BV41" s="598"/>
      <c r="BW41" s="598"/>
      <c r="BX41" s="598"/>
      <c r="BY41" s="598"/>
      <c r="BZ41" s="598"/>
      <c r="CA41" s="598"/>
      <c r="CB41" s="598"/>
      <c r="CC41" s="598"/>
      <c r="CD41" s="598"/>
      <c r="CE41" s="598"/>
      <c r="CF41" s="598"/>
      <c r="CG41" s="598"/>
      <c r="CH41" s="598"/>
      <c r="CI41" s="598"/>
      <c r="CJ41" s="598"/>
      <c r="CK41" s="598"/>
      <c r="CL41" s="598"/>
      <c r="CM41" s="598"/>
      <c r="CN41" s="598"/>
      <c r="CO41" s="598"/>
      <c r="CP41" s="598"/>
      <c r="CQ41" s="598"/>
      <c r="CR41" s="598"/>
      <c r="CS41" s="598"/>
      <c r="CT41" s="598"/>
      <c r="CU41" s="598"/>
      <c r="CV41" s="598"/>
      <c r="CW41" s="598"/>
      <c r="CX41" s="598"/>
      <c r="CY41" s="598"/>
      <c r="CZ41" s="598"/>
      <c r="DA41" s="598"/>
      <c r="DB41" s="598"/>
    </row>
    <row r="42" spans="1:112" ht="15" customHeight="1" x14ac:dyDescent="0.25">
      <c r="A42" s="702" t="s">
        <v>250</v>
      </c>
      <c r="B42" s="702"/>
      <c r="C42" s="702"/>
      <c r="D42" s="702"/>
      <c r="E42" s="702"/>
      <c r="F42" s="702"/>
      <c r="G42" s="702"/>
      <c r="H42" s="702"/>
      <c r="I42" s="702"/>
      <c r="J42" s="702"/>
      <c r="K42" s="702"/>
      <c r="L42" s="702"/>
      <c r="M42" s="702"/>
      <c r="N42" s="702"/>
      <c r="O42" s="702"/>
      <c r="P42" s="702"/>
      <c r="Q42" s="702"/>
      <c r="R42" s="702"/>
      <c r="S42" s="702"/>
      <c r="T42" s="702"/>
      <c r="U42" s="702"/>
      <c r="V42" s="702"/>
      <c r="W42" s="702"/>
      <c r="X42" s="703" t="s">
        <v>254</v>
      </c>
      <c r="Y42" s="703"/>
      <c r="Z42" s="703"/>
      <c r="AA42" s="703"/>
      <c r="AB42" s="703"/>
      <c r="AC42" s="703"/>
      <c r="AD42" s="703"/>
      <c r="AE42" s="703"/>
      <c r="AF42" s="703"/>
      <c r="AG42" s="703"/>
      <c r="AH42" s="703"/>
      <c r="AI42" s="703"/>
      <c r="AJ42" s="703"/>
      <c r="AK42" s="703"/>
      <c r="AL42" s="703"/>
      <c r="AM42" s="703"/>
      <c r="AN42" s="703"/>
      <c r="AO42" s="703"/>
      <c r="AP42" s="703"/>
      <c r="AQ42" s="703"/>
      <c r="AR42" s="703"/>
      <c r="AS42" s="703"/>
      <c r="AT42" s="703"/>
      <c r="AU42" s="703"/>
      <c r="AV42" s="703"/>
      <c r="AW42" s="703"/>
      <c r="AX42" s="703"/>
      <c r="AY42" s="703"/>
      <c r="AZ42" s="703"/>
      <c r="BA42" s="703"/>
      <c r="BB42" s="703"/>
      <c r="BC42" s="703"/>
      <c r="BD42" s="703"/>
      <c r="BE42" s="703"/>
      <c r="BF42" s="703"/>
      <c r="BG42" s="703"/>
      <c r="BH42" s="703"/>
      <c r="BI42" s="703"/>
      <c r="BJ42" s="703"/>
      <c r="BK42" s="703"/>
      <c r="BL42" s="703"/>
      <c r="BM42" s="703"/>
      <c r="BN42" s="703"/>
      <c r="BO42" s="703"/>
      <c r="BP42" s="703"/>
      <c r="BQ42" s="703"/>
      <c r="BR42" s="703"/>
      <c r="BS42" s="703"/>
      <c r="BT42" s="703"/>
      <c r="BU42" s="703"/>
      <c r="BV42" s="703"/>
      <c r="BW42" s="703"/>
      <c r="BX42" s="703"/>
      <c r="BY42" s="703"/>
      <c r="BZ42" s="703"/>
      <c r="CA42" s="703"/>
      <c r="CB42" s="703"/>
      <c r="CC42" s="703"/>
      <c r="CD42" s="703"/>
      <c r="CE42" s="703"/>
      <c r="CF42" s="703"/>
      <c r="CG42" s="703"/>
      <c r="CH42" s="703"/>
      <c r="CI42" s="703"/>
      <c r="CJ42" s="703"/>
      <c r="CK42" s="703"/>
      <c r="CL42" s="703"/>
      <c r="CM42" s="703"/>
      <c r="CN42" s="703"/>
      <c r="CO42" s="703"/>
      <c r="CP42" s="703"/>
      <c r="CQ42" s="703"/>
      <c r="CR42" s="703"/>
      <c r="CS42" s="703"/>
      <c r="CT42" s="703"/>
      <c r="CU42" s="703"/>
      <c r="CV42" s="703"/>
      <c r="CW42" s="703"/>
      <c r="CX42" s="703"/>
      <c r="CY42" s="703"/>
      <c r="CZ42" s="703"/>
      <c r="DA42" s="703"/>
      <c r="DB42" s="703"/>
      <c r="DH42" s="141"/>
    </row>
    <row r="43" spans="1:112" ht="15" customHeight="1" x14ac:dyDescent="0.25">
      <c r="A43" s="609" t="s">
        <v>251</v>
      </c>
      <c r="B43" s="609"/>
      <c r="C43" s="609"/>
      <c r="D43" s="609"/>
      <c r="E43" s="609"/>
      <c r="F43" s="609"/>
      <c r="G43" s="609"/>
      <c r="H43" s="609"/>
      <c r="I43" s="609"/>
      <c r="J43" s="609"/>
      <c r="K43" s="609"/>
      <c r="L43" s="609"/>
      <c r="M43" s="609"/>
      <c r="N43" s="609"/>
      <c r="O43" s="609"/>
      <c r="P43" s="609"/>
      <c r="Q43" s="609"/>
      <c r="R43" s="598" t="s">
        <v>252</v>
      </c>
      <c r="S43" s="598"/>
      <c r="T43" s="598"/>
      <c r="U43" s="598"/>
      <c r="V43" s="598"/>
      <c r="W43" s="598"/>
      <c r="X43" s="598"/>
      <c r="Y43" s="598"/>
      <c r="Z43" s="598"/>
      <c r="AA43" s="598"/>
      <c r="AB43" s="598"/>
      <c r="AC43" s="598"/>
      <c r="AD43" s="598"/>
      <c r="AE43" s="598"/>
      <c r="AF43" s="598"/>
      <c r="AG43" s="598"/>
      <c r="AH43" s="598"/>
      <c r="AI43" s="598"/>
      <c r="AJ43" s="598"/>
      <c r="AK43" s="598"/>
      <c r="AL43" s="598"/>
      <c r="AM43" s="598"/>
      <c r="AN43" s="598"/>
      <c r="AO43" s="598"/>
      <c r="AP43" s="598"/>
      <c r="AQ43" s="598"/>
      <c r="AR43" s="598"/>
      <c r="AS43" s="598"/>
      <c r="AT43" s="598"/>
      <c r="AU43" s="598"/>
      <c r="AV43" s="598"/>
      <c r="AW43" s="598"/>
      <c r="AX43" s="598"/>
      <c r="AY43" s="598"/>
      <c r="AZ43" s="598"/>
      <c r="BA43" s="598"/>
      <c r="BB43" s="598"/>
      <c r="BC43" s="598"/>
      <c r="BD43" s="598"/>
      <c r="BE43" s="598"/>
      <c r="BF43" s="598"/>
      <c r="BG43" s="598"/>
      <c r="BH43" s="598"/>
      <c r="BI43" s="598"/>
      <c r="BJ43" s="598"/>
      <c r="BK43" s="598"/>
      <c r="BL43" s="598"/>
      <c r="BM43" s="598"/>
      <c r="BN43" s="598"/>
      <c r="BO43" s="598"/>
      <c r="BP43" s="598"/>
      <c r="BQ43" s="598"/>
      <c r="BR43" s="598"/>
      <c r="BS43" s="598"/>
      <c r="BT43" s="598"/>
      <c r="BU43" s="598"/>
      <c r="BV43" s="598"/>
      <c r="BW43" s="598"/>
      <c r="BX43" s="598"/>
      <c r="BY43" s="598"/>
      <c r="BZ43" s="598"/>
      <c r="CA43" s="598"/>
      <c r="CB43" s="598"/>
      <c r="CC43" s="598"/>
      <c r="CD43" s="598"/>
      <c r="CE43" s="598"/>
      <c r="CF43" s="598"/>
      <c r="CG43" s="598"/>
      <c r="CH43" s="598"/>
      <c r="CI43" s="598"/>
      <c r="CJ43" s="598"/>
      <c r="CK43" s="598"/>
      <c r="CL43" s="598"/>
      <c r="CM43" s="598"/>
      <c r="CN43" s="598"/>
      <c r="CO43" s="598"/>
      <c r="CP43" s="598"/>
      <c r="CQ43" s="598"/>
      <c r="CR43" s="598"/>
      <c r="CS43" s="598"/>
      <c r="CT43" s="598"/>
      <c r="CU43" s="598"/>
      <c r="CV43" s="598"/>
      <c r="CW43" s="598"/>
      <c r="CX43" s="598"/>
      <c r="CY43" s="598"/>
      <c r="CZ43" s="598"/>
      <c r="DA43" s="598"/>
      <c r="DB43" s="598"/>
      <c r="DH43" s="141"/>
    </row>
    <row r="44" spans="1:112" ht="9" customHeight="1" x14ac:dyDescent="0.3"/>
    <row r="45" spans="1:112" customFormat="1" ht="50.25" customHeight="1" x14ac:dyDescent="0.3">
      <c r="A45" s="608" t="s">
        <v>723</v>
      </c>
      <c r="B45" s="608"/>
      <c r="C45" s="608"/>
      <c r="D45" s="608"/>
      <c r="E45" s="608"/>
      <c r="F45" s="608"/>
      <c r="G45" s="608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8"/>
      <c r="AK45" s="608"/>
      <c r="AL45" s="608"/>
      <c r="AM45" s="608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602"/>
      <c r="BJ45" s="602"/>
      <c r="BK45" s="602"/>
      <c r="BL45" s="602"/>
      <c r="BM45" s="602"/>
      <c r="BN45" s="602"/>
      <c r="BO45" s="602"/>
      <c r="BP45" s="602"/>
      <c r="BQ45" s="602"/>
      <c r="BR45" s="602"/>
      <c r="BS45" s="602"/>
      <c r="BT45" s="602"/>
      <c r="BU45" s="602"/>
      <c r="BV45" s="602"/>
      <c r="BW45" s="602"/>
      <c r="BX45" s="602"/>
      <c r="BY45" s="602"/>
      <c r="BZ45" s="602"/>
      <c r="CA45" s="602"/>
      <c r="CB45" s="602"/>
      <c r="CC45" s="602"/>
      <c r="CD45" s="602"/>
      <c r="CE45" s="602"/>
      <c r="CF45" s="602"/>
      <c r="CG45" s="23"/>
      <c r="CH45" s="23"/>
      <c r="CI45" s="23"/>
      <c r="CJ45" s="598" t="str">
        <f>ПОДПИСИ!E6</f>
        <v xml:space="preserve">А.В. Шенягин </v>
      </c>
      <c r="CK45" s="598"/>
      <c r="CL45" s="598"/>
      <c r="CM45" s="598"/>
      <c r="CN45" s="598"/>
      <c r="CO45" s="598"/>
      <c r="CP45" s="598"/>
      <c r="CQ45" s="598"/>
      <c r="CR45" s="598"/>
      <c r="CS45" s="598"/>
      <c r="CT45" s="598"/>
      <c r="CU45" s="598"/>
      <c r="CV45" s="598"/>
      <c r="CW45" s="598"/>
      <c r="CX45" s="598"/>
      <c r="CY45" s="598"/>
      <c r="CZ45" s="598"/>
      <c r="DA45" s="598"/>
      <c r="DB45" s="598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578" t="s">
        <v>11</v>
      </c>
      <c r="BJ46" s="578"/>
      <c r="BK46" s="578"/>
      <c r="BL46" s="578"/>
      <c r="BM46" s="578"/>
      <c r="BN46" s="578"/>
      <c r="BO46" s="578"/>
      <c r="BP46" s="578"/>
      <c r="BQ46" s="578"/>
      <c r="BR46" s="578"/>
      <c r="BS46" s="578"/>
      <c r="BT46" s="578"/>
      <c r="BU46" s="578"/>
      <c r="BV46" s="578"/>
      <c r="BW46" s="578"/>
      <c r="BX46" s="578"/>
      <c r="BY46" s="578"/>
      <c r="BZ46" s="578"/>
      <c r="CA46" s="578"/>
      <c r="CB46" s="578"/>
      <c r="CC46" s="578"/>
      <c r="CD46" s="578"/>
      <c r="CE46" s="578"/>
      <c r="CF46" s="578"/>
      <c r="CG46" s="21"/>
      <c r="CH46" s="21"/>
      <c r="CI46" s="21"/>
      <c r="CJ46" s="706" t="s">
        <v>50</v>
      </c>
      <c r="CK46" s="706"/>
      <c r="CL46" s="706"/>
      <c r="CM46" s="706"/>
      <c r="CN46" s="706"/>
      <c r="CO46" s="706"/>
      <c r="CP46" s="706"/>
      <c r="CQ46" s="706"/>
      <c r="CR46" s="706"/>
      <c r="CS46" s="706"/>
      <c r="CT46" s="706"/>
      <c r="CU46" s="706"/>
      <c r="CV46" s="706"/>
      <c r="CW46" s="706"/>
      <c r="CX46" s="706"/>
      <c r="CY46" s="706"/>
      <c r="CZ46" s="706"/>
      <c r="DA46" s="706"/>
      <c r="DB46" s="706"/>
      <c r="DH46" s="141"/>
    </row>
    <row r="47" spans="1:112" customFormat="1" ht="48" customHeight="1" x14ac:dyDescent="0.3">
      <c r="A47" s="608" t="s">
        <v>719</v>
      </c>
      <c r="B47" s="608"/>
      <c r="C47" s="608"/>
      <c r="D47" s="608"/>
      <c r="E47" s="608"/>
      <c r="F47" s="608"/>
      <c r="G47" s="608"/>
      <c r="H47" s="608"/>
      <c r="I47" s="608"/>
      <c r="J47" s="608"/>
      <c r="K47" s="608"/>
      <c r="L47" s="608"/>
      <c r="M47" s="608"/>
      <c r="N47" s="608"/>
      <c r="O47" s="608"/>
      <c r="P47" s="608"/>
      <c r="Q47" s="608"/>
      <c r="R47" s="608"/>
      <c r="S47" s="608"/>
      <c r="T47" s="608"/>
      <c r="U47" s="608"/>
      <c r="V47" s="608"/>
      <c r="W47" s="608"/>
      <c r="X47" s="608"/>
      <c r="Y47" s="608"/>
      <c r="Z47" s="608"/>
      <c r="AA47" s="608"/>
      <c r="AB47" s="608"/>
      <c r="AC47" s="608"/>
      <c r="AD47" s="608"/>
      <c r="AE47" s="608"/>
      <c r="AF47" s="608"/>
      <c r="AG47" s="608"/>
      <c r="AH47" s="608"/>
      <c r="AI47" s="608"/>
      <c r="AJ47" s="608"/>
      <c r="AK47" s="608"/>
      <c r="AL47" s="608"/>
      <c r="AM47" s="608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602"/>
      <c r="BJ47" s="602"/>
      <c r="BK47" s="602"/>
      <c r="BL47" s="602"/>
      <c r="BM47" s="602"/>
      <c r="BN47" s="602"/>
      <c r="BO47" s="602"/>
      <c r="BP47" s="602"/>
      <c r="BQ47" s="602"/>
      <c r="BR47" s="602"/>
      <c r="BS47" s="602"/>
      <c r="BT47" s="602"/>
      <c r="BU47" s="602"/>
      <c r="BV47" s="602"/>
      <c r="BW47" s="602"/>
      <c r="BX47" s="602"/>
      <c r="BY47" s="602"/>
      <c r="BZ47" s="602"/>
      <c r="CA47" s="602"/>
      <c r="CB47" s="602"/>
      <c r="CC47" s="602"/>
      <c r="CD47" s="602"/>
      <c r="CE47" s="602"/>
      <c r="CF47" s="602"/>
      <c r="CG47" s="19"/>
      <c r="CH47" s="19"/>
      <c r="CI47" s="19"/>
      <c r="CJ47" s="598" t="str">
        <f>ПОДПИСИ!E12</f>
        <v>А.В. Курбатов</v>
      </c>
      <c r="CK47" s="598"/>
      <c r="CL47" s="598"/>
      <c r="CM47" s="598"/>
      <c r="CN47" s="598"/>
      <c r="CO47" s="598"/>
      <c r="CP47" s="598"/>
      <c r="CQ47" s="598"/>
      <c r="CR47" s="598"/>
      <c r="CS47" s="598"/>
      <c r="CT47" s="598"/>
      <c r="CU47" s="598"/>
      <c r="CV47" s="598"/>
      <c r="CW47" s="598"/>
      <c r="CX47" s="598"/>
      <c r="CY47" s="598"/>
      <c r="CZ47" s="598"/>
      <c r="DA47" s="598"/>
      <c r="DB47" s="598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578" t="s">
        <v>11</v>
      </c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8"/>
      <c r="BV48" s="578"/>
      <c r="BW48" s="578"/>
      <c r="BX48" s="578"/>
      <c r="BY48" s="578"/>
      <c r="BZ48" s="578"/>
      <c r="CA48" s="578"/>
      <c r="CB48" s="578"/>
      <c r="CC48" s="578"/>
      <c r="CD48" s="578"/>
      <c r="CE48" s="578"/>
      <c r="CF48" s="578"/>
      <c r="CG48" s="21"/>
      <c r="CH48" s="21"/>
      <c r="CI48" s="21"/>
      <c r="CJ48" s="706" t="s">
        <v>50</v>
      </c>
      <c r="CK48" s="706"/>
      <c r="CL48" s="706"/>
      <c r="CM48" s="706"/>
      <c r="CN48" s="706"/>
      <c r="CO48" s="706"/>
      <c r="CP48" s="706"/>
      <c r="CQ48" s="706"/>
      <c r="CR48" s="706"/>
      <c r="CS48" s="706"/>
      <c r="CT48" s="706"/>
      <c r="CU48" s="706"/>
      <c r="CV48" s="706"/>
      <c r="CW48" s="706"/>
      <c r="CX48" s="706"/>
      <c r="CY48" s="706"/>
      <c r="CZ48" s="706"/>
      <c r="DA48" s="706"/>
      <c r="DB48" s="706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27" priority="3" operator="equal">
      <formula>0</formula>
    </cfRule>
  </conditionalFormatting>
  <conditionalFormatting sqref="DH2:DH7">
    <cfRule type="cellIs" dxfId="26" priority="2" operator="equal">
      <formula>0</formula>
    </cfRule>
  </conditionalFormatting>
  <conditionalFormatting sqref="DH9">
    <cfRule type="cellIs" dxfId="25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M45"/>
  <sheetViews>
    <sheetView view="pageBreakPreview" zoomScaleSheetLayoutView="100" workbookViewId="0">
      <pane ySplit="2" topLeftCell="A24" activePane="bottomLeft" state="frozen"/>
      <selection activeCell="L42" sqref="L42"/>
      <selection pane="bottomLeft" activeCell="L42" sqref="L42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140</v>
      </c>
      <c r="I1"/>
      <c r="J1"/>
      <c r="K1"/>
      <c r="L1"/>
      <c r="M1"/>
    </row>
    <row r="2" spans="1:13" ht="15" customHeight="1" x14ac:dyDescent="0.3">
      <c r="F2" s="946" t="s">
        <v>74</v>
      </c>
      <c r="G2" s="946"/>
      <c r="H2" s="946"/>
      <c r="I2"/>
      <c r="J2"/>
      <c r="K2"/>
      <c r="L2"/>
      <c r="M2"/>
    </row>
    <row r="3" spans="1:13" ht="15" customHeight="1" x14ac:dyDescent="0.25">
      <c r="F3" s="885" t="s">
        <v>0</v>
      </c>
      <c r="G3" s="885"/>
      <c r="H3" s="885"/>
    </row>
    <row r="4" spans="1:13" ht="15" customHeight="1" x14ac:dyDescent="0.25">
      <c r="A4" s="946" t="str">
        <f>ФОРМА!B4</f>
        <v>ООО «Электромонтаж-110»</v>
      </c>
      <c r="B4" s="946"/>
      <c r="F4" s="948" t="str">
        <f>ФОРМА!B2</f>
        <v>ПАО "Россети Ленэнерго"</v>
      </c>
      <c r="G4" s="948"/>
      <c r="H4" s="948"/>
    </row>
    <row r="5" spans="1:13" ht="15" customHeight="1" x14ac:dyDescent="0.25">
      <c r="A5" s="881" t="s">
        <v>44</v>
      </c>
      <c r="B5" s="881"/>
      <c r="F5" s="881" t="s">
        <v>2</v>
      </c>
      <c r="G5" s="889"/>
      <c r="H5" s="889"/>
    </row>
    <row r="6" spans="1:13" ht="103.5" customHeight="1" x14ac:dyDescent="0.25">
      <c r="A6" s="946"/>
      <c r="B6" s="946"/>
      <c r="F6" s="95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G6" s="950"/>
      <c r="H6" s="950"/>
    </row>
    <row r="7" spans="1:13" ht="15" customHeight="1" x14ac:dyDescent="0.25">
      <c r="A7" s="885" t="s">
        <v>45</v>
      </c>
      <c r="B7" s="885"/>
      <c r="F7" s="891" t="s">
        <v>38</v>
      </c>
      <c r="G7" s="891"/>
      <c r="H7" s="891"/>
    </row>
    <row r="8" spans="1:13" ht="15" customHeight="1" x14ac:dyDescent="0.25">
      <c r="A8" s="884"/>
      <c r="B8" s="884"/>
      <c r="F8" s="951">
        <f>ФОРМА!B14</f>
        <v>45320</v>
      </c>
      <c r="G8" s="948"/>
      <c r="H8" s="948"/>
    </row>
    <row r="9" spans="1:13" ht="15" customHeight="1" x14ac:dyDescent="0.25">
      <c r="A9" s="885" t="s">
        <v>1</v>
      </c>
      <c r="B9" s="885"/>
      <c r="F9" s="891" t="s">
        <v>3</v>
      </c>
      <c r="G9" s="891"/>
      <c r="H9" s="891"/>
    </row>
    <row r="11" spans="1:13" x14ac:dyDescent="0.25">
      <c r="A11" s="949" t="s">
        <v>260</v>
      </c>
      <c r="B11" s="949"/>
      <c r="C11" s="949"/>
      <c r="D11" s="949"/>
      <c r="E11" s="949"/>
      <c r="F11" s="949"/>
      <c r="G11" s="949"/>
      <c r="H11" s="949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947" t="s">
        <v>119</v>
      </c>
      <c r="B15" s="947"/>
      <c r="C15" s="947"/>
      <c r="D15" s="947"/>
      <c r="E15" s="883" t="str">
        <f>ПОДПИСИ!B12</f>
        <v>Начальник участка ООО «Электромонтаж-110»</v>
      </c>
      <c r="F15" s="883"/>
      <c r="G15" s="883"/>
      <c r="H15" s="883"/>
    </row>
    <row r="16" spans="1:13" x14ac:dyDescent="0.25">
      <c r="A16" s="883" t="str">
        <f>ПОДПИСИ!C12</f>
        <v>Курбатов А.В.</v>
      </c>
      <c r="B16" s="883"/>
      <c r="C16" s="883"/>
      <c r="D16" s="883"/>
      <c r="E16" s="883"/>
      <c r="F16" s="883"/>
      <c r="G16" s="883"/>
      <c r="H16" s="883"/>
    </row>
    <row r="17" spans="1:8" x14ac:dyDescent="0.25">
      <c r="A17" s="881" t="s">
        <v>171</v>
      </c>
      <c r="B17" s="881"/>
      <c r="C17" s="881"/>
      <c r="D17" s="881"/>
      <c r="E17" s="881"/>
      <c r="F17" s="881"/>
      <c r="G17" s="881"/>
      <c r="H17" s="881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947" t="s">
        <v>120</v>
      </c>
      <c r="B19" s="947"/>
      <c r="C19" s="894" t="str">
        <f>ПОДПИСИ!B7</f>
        <v>Мастер Всеволожского РЭС филиала ПАО "Россети Ленэнерго" "СЭС" по КЛ</v>
      </c>
      <c r="D19" s="894"/>
      <c r="E19" s="894"/>
      <c r="F19" s="894"/>
      <c r="G19" s="894"/>
      <c r="H19" s="894"/>
    </row>
    <row r="20" spans="1:8" x14ac:dyDescent="0.25">
      <c r="A20" s="883" t="str">
        <f>ПОДПИСИ!C7</f>
        <v>Соколов Ю.А.</v>
      </c>
      <c r="B20" s="883"/>
      <c r="C20" s="883"/>
      <c r="D20" s="883"/>
      <c r="E20" s="883"/>
      <c r="F20" s="883"/>
      <c r="G20" s="883"/>
      <c r="H20" s="883"/>
    </row>
    <row r="21" spans="1:8" ht="16.5" customHeight="1" x14ac:dyDescent="0.25">
      <c r="A21" s="881" t="s">
        <v>171</v>
      </c>
      <c r="B21" s="881"/>
      <c r="C21" s="881"/>
      <c r="D21" s="881"/>
      <c r="E21" s="881"/>
      <c r="F21" s="881"/>
      <c r="G21" s="881"/>
      <c r="H21" s="881"/>
    </row>
    <row r="22" spans="1:8" x14ac:dyDescent="0.25">
      <c r="A22" s="63" t="s">
        <v>261</v>
      </c>
      <c r="B22" s="73" t="str">
        <f>ФОРМА!B15</f>
        <v>ПНД</v>
      </c>
      <c r="C22" s="63" t="s">
        <v>262</v>
      </c>
      <c r="F22" s="946" t="s">
        <v>263</v>
      </c>
      <c r="G22" s="946"/>
    </row>
    <row r="23" spans="1:8" x14ac:dyDescent="0.25">
      <c r="A23" s="894" t="s">
        <v>969</v>
      </c>
      <c r="B23" s="883"/>
      <c r="C23" s="883"/>
      <c r="D23" s="883"/>
      <c r="E23" s="883"/>
      <c r="F23" s="883"/>
      <c r="G23" s="883"/>
      <c r="H23" s="883"/>
    </row>
    <row r="24" spans="1:8" x14ac:dyDescent="0.25">
      <c r="A24" s="66" t="s">
        <v>130</v>
      </c>
    </row>
    <row r="25" spans="1:8" ht="2.25" customHeight="1" x14ac:dyDescent="0.25">
      <c r="A25" s="66"/>
    </row>
    <row r="26" spans="1:8" x14ac:dyDescent="0.25">
      <c r="A26" s="877" t="s">
        <v>264</v>
      </c>
      <c r="B26" s="877"/>
      <c r="C26" s="877"/>
      <c r="D26" s="877"/>
      <c r="E26" s="894" t="str">
        <f>CONCATENATE("Шифр ",ФОРМА!B9)</f>
        <v>Шифр СЭС-21-080098-ИЛО1</v>
      </c>
      <c r="F26" s="894"/>
      <c r="G26" s="894"/>
      <c r="H26" s="894"/>
    </row>
    <row r="27" spans="1:8" x14ac:dyDescent="0.25">
      <c r="A27" s="63" t="s">
        <v>141</v>
      </c>
      <c r="B27" s="883" t="str">
        <f>ФОРМА!B8</f>
        <v>ООО «Электромонтаж-110»</v>
      </c>
      <c r="C27" s="883"/>
      <c r="D27" s="883"/>
      <c r="E27" s="883"/>
      <c r="F27" s="883"/>
      <c r="G27" s="883"/>
      <c r="H27" s="883"/>
    </row>
    <row r="28" spans="1:8" ht="12.75" customHeight="1" x14ac:dyDescent="0.25">
      <c r="A28" s="69"/>
      <c r="B28" s="881" t="s">
        <v>265</v>
      </c>
      <c r="C28" s="881"/>
      <c r="D28" s="881"/>
      <c r="E28" s="881"/>
      <c r="F28" s="881"/>
      <c r="G28" s="881"/>
      <c r="H28" s="881"/>
    </row>
    <row r="29" spans="1:8" ht="18.75" customHeight="1" x14ac:dyDescent="0.25">
      <c r="A29" s="877" t="s">
        <v>266</v>
      </c>
      <c r="B29" s="877"/>
      <c r="C29" s="877"/>
      <c r="D29" s="877"/>
      <c r="E29" s="877"/>
      <c r="F29" s="877"/>
      <c r="G29" s="877"/>
      <c r="H29" s="877"/>
    </row>
    <row r="30" spans="1:8" ht="18.75" customHeight="1" x14ac:dyDescent="0.25">
      <c r="A30" s="883" t="s">
        <v>268</v>
      </c>
      <c r="B30" s="883"/>
      <c r="C30" s="883"/>
      <c r="D30" s="883"/>
      <c r="E30" s="883"/>
      <c r="F30" s="883"/>
      <c r="G30" s="883"/>
      <c r="H30" s="883"/>
    </row>
    <row r="31" spans="1:8" ht="15" customHeight="1" x14ac:dyDescent="0.25">
      <c r="A31" s="881" t="s">
        <v>267</v>
      </c>
      <c r="B31" s="881"/>
      <c r="C31" s="881"/>
      <c r="D31" s="881"/>
      <c r="E31" s="881"/>
      <c r="F31" s="881"/>
      <c r="G31" s="881"/>
      <c r="H31" s="881"/>
    </row>
    <row r="32" spans="1:8" x14ac:dyDescent="0.25">
      <c r="A32" s="63" t="s">
        <v>139</v>
      </c>
      <c r="C32" s="946"/>
      <c r="D32" s="946"/>
      <c r="E32" s="63" t="s">
        <v>269</v>
      </c>
    </row>
    <row r="33" spans="1:8" x14ac:dyDescent="0.25">
      <c r="A33" s="63" t="s">
        <v>270</v>
      </c>
      <c r="B33" s="946" t="s">
        <v>65</v>
      </c>
      <c r="C33" s="946"/>
      <c r="D33" s="946"/>
      <c r="E33" s="946"/>
      <c r="F33" s="946"/>
      <c r="G33" s="946"/>
      <c r="H33" s="946"/>
    </row>
    <row r="34" spans="1:8" x14ac:dyDescent="0.25">
      <c r="B34" s="881" t="s">
        <v>271</v>
      </c>
      <c r="C34" s="881"/>
      <c r="D34" s="881"/>
      <c r="E34" s="881"/>
      <c r="F34" s="881"/>
      <c r="G34" s="881"/>
      <c r="H34" s="881"/>
    </row>
    <row r="35" spans="1:8" x14ac:dyDescent="0.25">
      <c r="A35" s="877" t="s">
        <v>138</v>
      </c>
      <c r="B35" s="877"/>
      <c r="C35" s="877"/>
      <c r="D35" s="877"/>
      <c r="E35" s="877"/>
      <c r="F35" s="877"/>
      <c r="G35" s="877"/>
      <c r="H35" s="877"/>
    </row>
    <row r="36" spans="1:8" x14ac:dyDescent="0.25">
      <c r="A36" s="877" t="s">
        <v>272</v>
      </c>
      <c r="B36" s="877"/>
      <c r="C36" s="877"/>
      <c r="D36" s="877"/>
      <c r="E36" s="877"/>
      <c r="F36" s="877"/>
      <c r="G36" s="877"/>
      <c r="H36" s="877"/>
    </row>
    <row r="37" spans="1:8" x14ac:dyDescent="0.25">
      <c r="A37" s="879"/>
      <c r="B37" s="879"/>
      <c r="C37" s="879"/>
      <c r="D37" s="879"/>
      <c r="E37" s="879"/>
      <c r="F37" s="879"/>
      <c r="G37" s="879"/>
      <c r="H37" s="879"/>
    </row>
    <row r="38" spans="1:8" x14ac:dyDescent="0.25">
      <c r="A38" s="66" t="s">
        <v>117</v>
      </c>
    </row>
    <row r="39" spans="1:8" x14ac:dyDescent="0.25">
      <c r="A39" s="877" t="s">
        <v>172</v>
      </c>
      <c r="B39" s="877"/>
      <c r="C39" s="877"/>
      <c r="D39" s="877"/>
      <c r="E39" s="877"/>
      <c r="F39" s="877"/>
      <c r="G39" s="877"/>
      <c r="H39" s="877"/>
    </row>
    <row r="40" spans="1:8" x14ac:dyDescent="0.25">
      <c r="A40" s="877" t="s">
        <v>273</v>
      </c>
      <c r="B40" s="877"/>
      <c r="C40" s="877"/>
      <c r="D40" s="877"/>
      <c r="E40" s="877"/>
      <c r="F40" s="877"/>
      <c r="G40" s="877"/>
      <c r="H40" s="877"/>
    </row>
    <row r="42" spans="1:8" ht="28.95" customHeight="1" x14ac:dyDescent="0.25">
      <c r="A42" s="877" t="s">
        <v>15</v>
      </c>
      <c r="B42" s="877"/>
      <c r="E42" s="944"/>
      <c r="F42" s="944"/>
      <c r="H42" s="453" t="str">
        <f>ПОДПИСИ!E7</f>
        <v xml:space="preserve"> Ю.А. Соколов</v>
      </c>
    </row>
    <row r="43" spans="1:8" ht="31.2" customHeight="1" x14ac:dyDescent="0.25">
      <c r="A43" s="70"/>
      <c r="B43" s="70"/>
      <c r="E43" s="945" t="s">
        <v>49</v>
      </c>
      <c r="F43" s="945"/>
      <c r="H43" s="460" t="s">
        <v>50</v>
      </c>
    </row>
    <row r="44" spans="1:8" x14ac:dyDescent="0.25">
      <c r="A44" s="877" t="s">
        <v>16</v>
      </c>
      <c r="B44" s="877"/>
      <c r="C44" s="877"/>
      <c r="D44" s="877"/>
      <c r="E44" s="944"/>
      <c r="F44" s="944"/>
      <c r="H44" s="453" t="str">
        <f>ПОДПИСИ!E12</f>
        <v>А.В. Курбатов</v>
      </c>
    </row>
    <row r="45" spans="1:8" x14ac:dyDescent="0.25">
      <c r="E45" s="945" t="s">
        <v>49</v>
      </c>
      <c r="F45" s="945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  <pageSetUpPr fitToPage="1"/>
  </sheetPr>
  <dimension ref="A1:N67"/>
  <sheetViews>
    <sheetView view="pageBreakPreview" zoomScaleNormal="100" zoomScaleSheetLayoutView="100" workbookViewId="0">
      <pane ySplit="2" topLeftCell="A40" activePane="bottomLeft" state="frozen"/>
      <selection activeCell="L42" sqref="L42"/>
      <selection pane="bottomLeft" activeCell="L42" sqref="L42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887"/>
      <c r="B1" s="887"/>
      <c r="C1" s="887"/>
      <c r="H1" s="64" t="s">
        <v>121</v>
      </c>
      <c r="I1"/>
      <c r="J1"/>
      <c r="K1"/>
      <c r="L1"/>
    </row>
    <row r="2" spans="1:14" ht="14.4" outlineLevel="1" x14ac:dyDescent="0.3">
      <c r="A2" s="887"/>
      <c r="B2" s="887"/>
      <c r="C2" s="887"/>
      <c r="H2" s="65"/>
      <c r="I2"/>
      <c r="J2"/>
      <c r="K2"/>
      <c r="L2"/>
    </row>
    <row r="3" spans="1:14" ht="15" customHeight="1" outlineLevel="1" x14ac:dyDescent="0.25">
      <c r="A3" s="887"/>
      <c r="B3" s="887"/>
      <c r="C3" s="887"/>
      <c r="F3" s="946" t="str">
        <f>ФОРМА!G2</f>
        <v>Санкт-Петербург</v>
      </c>
      <c r="G3" s="946"/>
      <c r="H3" s="946"/>
    </row>
    <row r="4" spans="1:14" ht="15" customHeight="1" outlineLevel="1" x14ac:dyDescent="0.25">
      <c r="A4" s="887"/>
      <c r="B4" s="887"/>
      <c r="C4" s="887"/>
      <c r="F4" s="885" t="s">
        <v>0</v>
      </c>
      <c r="G4" s="885"/>
      <c r="H4" s="885"/>
    </row>
    <row r="5" spans="1:14" ht="15" customHeight="1" outlineLevel="1" x14ac:dyDescent="0.25">
      <c r="A5" s="946" t="str">
        <f>ФОРМА!B4</f>
        <v>ООО «Электромонтаж-110»</v>
      </c>
      <c r="B5" s="946"/>
      <c r="C5" s="946"/>
      <c r="F5" s="948" t="str">
        <f>ФОРМА!B2</f>
        <v>ПАО "Россети Ленэнерго"</v>
      </c>
      <c r="G5" s="948"/>
      <c r="H5" s="948"/>
      <c r="N5" s="123" t="str">
        <f>F5</f>
        <v>ПАО "Россети Ленэнерго"</v>
      </c>
    </row>
    <row r="6" spans="1:14" ht="15" customHeight="1" outlineLevel="1" x14ac:dyDescent="0.25">
      <c r="A6" s="885" t="s">
        <v>44</v>
      </c>
      <c r="B6" s="885"/>
      <c r="C6" s="885"/>
      <c r="F6" s="881" t="s">
        <v>2</v>
      </c>
      <c r="G6" s="889"/>
      <c r="H6" s="889"/>
    </row>
    <row r="7" spans="1:14" ht="124.2" outlineLevel="1" x14ac:dyDescent="0.25">
      <c r="A7" s="884"/>
      <c r="B7" s="884"/>
      <c r="C7" s="884"/>
      <c r="F7" s="95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G7" s="950"/>
      <c r="H7" s="950"/>
      <c r="N7" s="123" t="str">
        <f>F7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8" spans="1:14" ht="15" customHeight="1" outlineLevel="1" x14ac:dyDescent="0.25">
      <c r="A8" s="885" t="s">
        <v>45</v>
      </c>
      <c r="B8" s="885"/>
      <c r="C8" s="885"/>
      <c r="F8" s="881" t="s">
        <v>38</v>
      </c>
      <c r="G8" s="881"/>
      <c r="H8" s="881"/>
    </row>
    <row r="9" spans="1:14" ht="15" customHeight="1" outlineLevel="1" x14ac:dyDescent="0.25">
      <c r="A9" s="884"/>
      <c r="B9" s="884"/>
      <c r="C9" s="884"/>
      <c r="F9" s="951">
        <f>ФОРМА!D14</f>
        <v>45320</v>
      </c>
      <c r="G9" s="948"/>
      <c r="H9" s="948"/>
    </row>
    <row r="10" spans="1:14" ht="15" customHeight="1" outlineLevel="1" x14ac:dyDescent="0.25">
      <c r="A10" s="885" t="s">
        <v>1</v>
      </c>
      <c r="B10" s="885"/>
      <c r="C10" s="885"/>
      <c r="F10" s="881" t="s">
        <v>3</v>
      </c>
      <c r="G10" s="881"/>
      <c r="H10" s="881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959" t="s">
        <v>511</v>
      </c>
      <c r="B12" s="893"/>
      <c r="C12" s="893"/>
      <c r="D12" s="893"/>
      <c r="E12" s="893"/>
      <c r="F12" s="893"/>
      <c r="G12" s="893"/>
      <c r="H12" s="893"/>
    </row>
    <row r="13" spans="1:14" ht="9" customHeight="1" x14ac:dyDescent="0.25"/>
    <row r="14" spans="1:14" x14ac:dyDescent="0.25">
      <c r="A14" s="947" t="s">
        <v>4</v>
      </c>
      <c r="B14" s="947"/>
      <c r="C14" s="947"/>
      <c r="D14" s="947"/>
      <c r="E14" s="947"/>
      <c r="F14" s="947"/>
      <c r="G14" s="947"/>
      <c r="H14" s="947"/>
    </row>
    <row r="15" spans="1:14" x14ac:dyDescent="0.25">
      <c r="A15" s="877" t="s">
        <v>343</v>
      </c>
      <c r="B15" s="877"/>
      <c r="C15" s="877"/>
      <c r="D15" s="877"/>
      <c r="E15" s="960"/>
      <c r="F15" s="960"/>
      <c r="G15" s="960"/>
      <c r="H15" s="960"/>
    </row>
    <row r="16" spans="1:14" x14ac:dyDescent="0.25">
      <c r="A16" s="883" t="str">
        <f>ПОДПИСИ!B7</f>
        <v>Мастер Всеволожского РЭС филиала ПАО "Россети Ленэнерго" "СЭС" по КЛ</v>
      </c>
      <c r="B16" s="883"/>
      <c r="C16" s="883"/>
      <c r="D16" s="883"/>
      <c r="E16" s="883"/>
      <c r="F16" s="883"/>
      <c r="G16" s="883"/>
      <c r="H16" s="883"/>
    </row>
    <row r="17" spans="1:8" x14ac:dyDescent="0.25">
      <c r="A17" s="883" t="str">
        <f>ПОДПИСИ!C7</f>
        <v>Соколов Ю.А.</v>
      </c>
      <c r="B17" s="883"/>
      <c r="C17" s="883"/>
      <c r="D17" s="883"/>
      <c r="E17" s="883"/>
      <c r="F17" s="883"/>
      <c r="G17" s="883"/>
      <c r="H17" s="883"/>
    </row>
    <row r="18" spans="1:8" ht="9.6" customHeight="1" x14ac:dyDescent="0.25">
      <c r="A18" s="881" t="s">
        <v>274</v>
      </c>
      <c r="B18" s="881"/>
      <c r="C18" s="881"/>
      <c r="D18" s="881"/>
      <c r="E18" s="881"/>
      <c r="F18" s="881"/>
      <c r="G18" s="881"/>
      <c r="H18" s="881"/>
    </row>
    <row r="19" spans="1:8" x14ac:dyDescent="0.25">
      <c r="A19" s="877" t="s">
        <v>345</v>
      </c>
      <c r="B19" s="877"/>
      <c r="C19" s="877"/>
      <c r="D19" s="960"/>
      <c r="E19" s="960"/>
      <c r="F19" s="960"/>
      <c r="G19" s="960"/>
      <c r="H19" s="960"/>
    </row>
    <row r="20" spans="1:8" x14ac:dyDescent="0.25">
      <c r="A20" s="883" t="str">
        <f>ПОДПИСИ!B15</f>
        <v>Заместитель генерального директора по капитальному  строительству ООО «Электромонтаж-110»</v>
      </c>
      <c r="B20" s="883"/>
      <c r="C20" s="883"/>
      <c r="D20" s="883"/>
      <c r="E20" s="883"/>
      <c r="F20" s="883"/>
      <c r="G20" s="883"/>
      <c r="H20" s="883"/>
    </row>
    <row r="21" spans="1:8" x14ac:dyDescent="0.25">
      <c r="A21" s="961" t="str">
        <f>ПОДПИСИ!C15</f>
        <v>Шлёнский С.В.</v>
      </c>
      <c r="B21" s="961"/>
      <c r="C21" s="961"/>
      <c r="D21" s="961"/>
      <c r="E21" s="961"/>
      <c r="F21" s="961"/>
      <c r="G21" s="961"/>
      <c r="H21" s="961"/>
    </row>
    <row r="22" spans="1:8" ht="9.6" customHeight="1" x14ac:dyDescent="0.25">
      <c r="A22" s="881" t="s">
        <v>274</v>
      </c>
      <c r="B22" s="881"/>
      <c r="C22" s="881"/>
      <c r="D22" s="881"/>
      <c r="E22" s="881"/>
      <c r="F22" s="881"/>
      <c r="G22" s="881"/>
      <c r="H22" s="881"/>
    </row>
    <row r="23" spans="1:8" x14ac:dyDescent="0.25">
      <c r="A23" s="877" t="s">
        <v>119</v>
      </c>
      <c r="B23" s="877"/>
      <c r="C23" s="877"/>
      <c r="D23" s="877"/>
      <c r="E23" s="964"/>
      <c r="F23" s="964"/>
      <c r="G23" s="964"/>
      <c r="H23" s="964"/>
    </row>
    <row r="24" spans="1:8" x14ac:dyDescent="0.25">
      <c r="A24" s="883" t="str">
        <f>ПОДПИСИ!B12</f>
        <v>Начальник участка ООО «Электромонтаж-110»</v>
      </c>
      <c r="B24" s="883"/>
      <c r="C24" s="883"/>
      <c r="D24" s="883"/>
      <c r="E24" s="883"/>
      <c r="F24" s="883"/>
      <c r="G24" s="883"/>
      <c r="H24" s="883"/>
    </row>
    <row r="25" spans="1:8" x14ac:dyDescent="0.25">
      <c r="A25" s="883" t="str">
        <f>ПОДПИСИ!C12</f>
        <v>Курбатов А.В.</v>
      </c>
      <c r="B25" s="883"/>
      <c r="C25" s="883"/>
      <c r="D25" s="883"/>
      <c r="E25" s="883"/>
      <c r="F25" s="883"/>
      <c r="G25" s="883"/>
      <c r="H25" s="883"/>
    </row>
    <row r="26" spans="1:8" ht="9.6" customHeight="1" x14ac:dyDescent="0.25">
      <c r="A26" s="881" t="s">
        <v>274</v>
      </c>
      <c r="B26" s="881"/>
      <c r="C26" s="881"/>
      <c r="D26" s="881"/>
      <c r="E26" s="881"/>
      <c r="F26" s="881"/>
      <c r="G26" s="881"/>
      <c r="H26" s="881"/>
    </row>
    <row r="27" spans="1:8" x14ac:dyDescent="0.25">
      <c r="A27" s="63" t="s">
        <v>275</v>
      </c>
      <c r="D27" s="946" t="str">
        <f>ФОРМА!B4</f>
        <v>ООО «Электромонтаж-110»</v>
      </c>
      <c r="E27" s="946"/>
      <c r="F27" s="946"/>
      <c r="G27" s="946"/>
      <c r="H27" s="946"/>
    </row>
    <row r="28" spans="1:8" ht="9.6" customHeight="1" x14ac:dyDescent="0.25">
      <c r="A28" s="879"/>
      <c r="B28" s="879"/>
      <c r="C28" s="879"/>
      <c r="D28" s="881" t="s">
        <v>277</v>
      </c>
      <c r="E28" s="881"/>
      <c r="F28" s="881"/>
      <c r="G28" s="881"/>
      <c r="H28" s="881"/>
    </row>
    <row r="29" spans="1:8" x14ac:dyDescent="0.25">
      <c r="A29" s="877" t="s">
        <v>276</v>
      </c>
      <c r="B29" s="877"/>
      <c r="C29" s="877"/>
      <c r="D29" s="877"/>
      <c r="E29" s="877"/>
      <c r="F29" s="877"/>
      <c r="G29" s="877"/>
      <c r="H29" s="877"/>
    </row>
    <row r="30" spans="1:8" x14ac:dyDescent="0.25">
      <c r="A30" s="879"/>
      <c r="B30" s="879"/>
      <c r="C30" s="879"/>
      <c r="D30" s="879"/>
      <c r="E30" s="879"/>
      <c r="F30" s="879"/>
      <c r="G30" s="879"/>
      <c r="H30" s="879"/>
    </row>
    <row r="31" spans="1:8" x14ac:dyDescent="0.25">
      <c r="A31" s="63" t="s">
        <v>118</v>
      </c>
      <c r="F31" s="946" t="s">
        <v>637</v>
      </c>
      <c r="G31" s="946"/>
      <c r="H31" s="946"/>
    </row>
    <row r="32" spans="1:8" x14ac:dyDescent="0.25">
      <c r="A32" s="946" t="s">
        <v>638</v>
      </c>
      <c r="B32" s="946"/>
      <c r="C32" s="946"/>
      <c r="D32" s="946"/>
      <c r="E32" s="946"/>
      <c r="F32" s="946"/>
      <c r="G32" s="946"/>
      <c r="H32" s="946"/>
    </row>
    <row r="33" spans="1:14" s="247" customFormat="1" ht="9.6" customHeight="1" x14ac:dyDescent="0.2">
      <c r="A33" s="953" t="s">
        <v>278</v>
      </c>
      <c r="B33" s="953"/>
      <c r="C33" s="953"/>
      <c r="D33" s="953"/>
      <c r="E33" s="953"/>
      <c r="F33" s="953"/>
      <c r="G33" s="953"/>
      <c r="H33" s="953"/>
      <c r="N33" s="248"/>
    </row>
    <row r="34" spans="1:14" ht="20.25" customHeight="1" x14ac:dyDescent="0.25">
      <c r="A34" s="877" t="s">
        <v>279</v>
      </c>
      <c r="B34" s="877"/>
      <c r="C34" s="877"/>
      <c r="D34" s="877"/>
      <c r="E34" s="877"/>
      <c r="F34" s="877"/>
      <c r="G34" s="877"/>
      <c r="H34" s="877"/>
    </row>
    <row r="35" spans="1:14" ht="15" customHeight="1" x14ac:dyDescent="0.25">
      <c r="A35" s="946" t="str">
        <f>CONCATENATE(ФОРМА!B8,", шифр ",ФОРМА!B9)</f>
        <v>ООО «Электромонтаж-110», шифр СЭС-21-080098-ИЛО1</v>
      </c>
      <c r="B35" s="946"/>
      <c r="C35" s="946"/>
      <c r="D35" s="946"/>
      <c r="E35" s="946"/>
      <c r="F35" s="946"/>
      <c r="G35" s="946"/>
      <c r="H35" s="946"/>
    </row>
    <row r="36" spans="1:14" ht="9.6" customHeight="1" x14ac:dyDescent="0.25">
      <c r="A36" s="881" t="s">
        <v>280</v>
      </c>
      <c r="B36" s="881"/>
      <c r="C36" s="881"/>
      <c r="D36" s="881"/>
      <c r="E36" s="881"/>
      <c r="F36" s="881"/>
      <c r="G36" s="881"/>
      <c r="H36" s="881"/>
    </row>
    <row r="37" spans="1:14" ht="15" customHeight="1" x14ac:dyDescent="0.25">
      <c r="A37" s="76" t="s">
        <v>281</v>
      </c>
      <c r="B37" s="76"/>
      <c r="C37" s="946" t="s">
        <v>253</v>
      </c>
      <c r="D37" s="946"/>
      <c r="E37" s="946"/>
      <c r="F37" s="946"/>
      <c r="G37" s="946"/>
      <c r="H37" s="76"/>
    </row>
    <row r="38" spans="1:14" ht="9.6" customHeight="1" x14ac:dyDescent="0.25">
      <c r="A38" s="76"/>
      <c r="B38" s="76"/>
      <c r="C38" s="881" t="s">
        <v>282</v>
      </c>
      <c r="D38" s="881"/>
      <c r="E38" s="881"/>
      <c r="F38" s="881"/>
      <c r="G38" s="881"/>
      <c r="H38" s="76"/>
    </row>
    <row r="39" spans="1:14" ht="15" customHeight="1" x14ac:dyDescent="0.25">
      <c r="A39" s="76" t="s">
        <v>283</v>
      </c>
      <c r="B39" s="946"/>
      <c r="C39" s="946"/>
      <c r="D39" s="946"/>
      <c r="E39" s="946"/>
      <c r="F39" s="946"/>
      <c r="G39" s="946"/>
      <c r="H39" s="76"/>
    </row>
    <row r="40" spans="1:14" ht="9.6" customHeight="1" x14ac:dyDescent="0.25">
      <c r="A40" s="76"/>
      <c r="B40" s="881" t="s">
        <v>284</v>
      </c>
      <c r="C40" s="881"/>
      <c r="D40" s="881"/>
      <c r="E40" s="881"/>
      <c r="F40" s="881"/>
      <c r="G40" s="881"/>
      <c r="H40" s="76"/>
    </row>
    <row r="41" spans="1:14" ht="15" customHeight="1" x14ac:dyDescent="0.25">
      <c r="A41" s="963" t="s">
        <v>285</v>
      </c>
      <c r="B41" s="963"/>
      <c r="C41" s="963"/>
      <c r="D41" s="963"/>
      <c r="E41" s="946" t="s">
        <v>286</v>
      </c>
      <c r="F41" s="946"/>
      <c r="G41" s="946"/>
      <c r="H41" s="76" t="s">
        <v>288</v>
      </c>
    </row>
    <row r="42" spans="1:14" ht="9.6" customHeight="1" x14ac:dyDescent="0.25">
      <c r="A42" s="962"/>
      <c r="B42" s="962"/>
      <c r="C42" s="962"/>
      <c r="D42" s="962"/>
      <c r="E42" s="881" t="s">
        <v>287</v>
      </c>
      <c r="F42" s="881"/>
      <c r="G42" s="881"/>
      <c r="H42" s="75"/>
    </row>
    <row r="43" spans="1:14" ht="15" customHeight="1" x14ac:dyDescent="0.25">
      <c r="A43" s="963" t="s">
        <v>289</v>
      </c>
      <c r="B43" s="963"/>
      <c r="C43" s="963"/>
      <c r="D43" s="963"/>
      <c r="E43" s="963"/>
      <c r="F43" s="963"/>
      <c r="G43" s="963"/>
      <c r="H43" s="963"/>
    </row>
    <row r="44" spans="1:14" ht="15" customHeight="1" x14ac:dyDescent="0.25">
      <c r="A44" s="75" t="s">
        <v>290</v>
      </c>
      <c r="B44" s="946" t="s">
        <v>291</v>
      </c>
      <c r="C44" s="946"/>
      <c r="D44" s="946"/>
      <c r="E44" s="75" t="s">
        <v>292</v>
      </c>
      <c r="F44" s="75"/>
      <c r="G44" s="73">
        <v>100</v>
      </c>
      <c r="H44" s="75" t="s">
        <v>341</v>
      </c>
    </row>
    <row r="45" spans="1:14" ht="15" customHeight="1" x14ac:dyDescent="0.25">
      <c r="A45" s="75" t="s">
        <v>293</v>
      </c>
      <c r="B45" s="958" t="str">
        <f>ФОРМА!B15</f>
        <v>ПНД</v>
      </c>
      <c r="C45" s="958"/>
      <c r="D45" s="70" t="s">
        <v>294</v>
      </c>
      <c r="E45" s="75"/>
      <c r="F45" s="73" t="s">
        <v>65</v>
      </c>
      <c r="G45" s="70" t="s">
        <v>296</v>
      </c>
      <c r="H45" s="75"/>
    </row>
    <row r="46" spans="1:14" s="112" customFormat="1" ht="9.6" customHeight="1" x14ac:dyDescent="0.2">
      <c r="A46" s="120"/>
      <c r="B46" s="881" t="s">
        <v>295</v>
      </c>
      <c r="C46" s="881"/>
      <c r="D46" s="121"/>
      <c r="E46" s="120"/>
      <c r="F46" s="120"/>
      <c r="G46" s="121"/>
      <c r="H46" s="120"/>
      <c r="N46" s="246"/>
    </row>
    <row r="47" spans="1:14" ht="15" customHeight="1" x14ac:dyDescent="0.25">
      <c r="A47" s="946" t="s">
        <v>65</v>
      </c>
      <c r="B47" s="946"/>
      <c r="C47" s="946"/>
      <c r="D47" s="946"/>
      <c r="E47" s="75"/>
      <c r="F47" s="75"/>
      <c r="G47" s="74"/>
      <c r="H47" s="75"/>
    </row>
    <row r="48" spans="1:14" ht="9.6" customHeight="1" x14ac:dyDescent="0.25">
      <c r="A48" s="955" t="s">
        <v>297</v>
      </c>
      <c r="B48" s="955"/>
      <c r="C48" s="955"/>
      <c r="D48" s="955"/>
      <c r="E48" s="75"/>
      <c r="F48" s="75"/>
      <c r="G48" s="74"/>
      <c r="H48" s="75"/>
    </row>
    <row r="49" spans="1:8" ht="15" customHeight="1" x14ac:dyDescent="0.25">
      <c r="A49" s="957" t="s">
        <v>298</v>
      </c>
      <c r="B49" s="957"/>
      <c r="C49" s="957"/>
      <c r="D49" s="957"/>
      <c r="E49" s="957"/>
      <c r="F49" s="957"/>
      <c r="G49" s="957"/>
      <c r="H49" s="957"/>
    </row>
    <row r="50" spans="1:8" ht="15" customHeight="1" x14ac:dyDescent="0.25">
      <c r="A50" s="957" t="s">
        <v>299</v>
      </c>
      <c r="B50" s="957"/>
      <c r="C50" s="957"/>
      <c r="D50" s="957"/>
      <c r="E50" s="957"/>
      <c r="F50" s="957"/>
      <c r="G50" s="957"/>
      <c r="H50" s="957"/>
    </row>
    <row r="51" spans="1:8" ht="15" customHeight="1" x14ac:dyDescent="0.25">
      <c r="A51" s="957" t="s">
        <v>300</v>
      </c>
      <c r="B51" s="957"/>
      <c r="C51" s="957"/>
      <c r="D51" s="957"/>
      <c r="E51" s="957"/>
      <c r="F51" s="957"/>
      <c r="G51" s="122"/>
      <c r="H51" s="122"/>
    </row>
    <row r="52" spans="1:8" ht="15" customHeight="1" x14ac:dyDescent="0.25">
      <c r="A52" s="957" t="s">
        <v>301</v>
      </c>
      <c r="B52" s="957"/>
      <c r="C52" s="957"/>
      <c r="D52" s="957"/>
      <c r="E52" s="957"/>
      <c r="F52" s="957"/>
      <c r="G52" s="957"/>
      <c r="H52" s="957"/>
    </row>
    <row r="53" spans="1:8" ht="15" customHeight="1" x14ac:dyDescent="0.25">
      <c r="A53" s="75" t="s">
        <v>302</v>
      </c>
      <c r="B53" s="956"/>
      <c r="C53" s="956"/>
      <c r="D53" s="956"/>
      <c r="E53" s="956"/>
      <c r="F53" s="956"/>
      <c r="G53" s="956"/>
      <c r="H53" s="956"/>
    </row>
    <row r="54" spans="1:8" x14ac:dyDescent="0.25">
      <c r="A54" s="947" t="s">
        <v>117</v>
      </c>
      <c r="B54" s="947"/>
      <c r="C54" s="947"/>
      <c r="D54" s="947"/>
      <c r="E54" s="947"/>
      <c r="F54" s="947"/>
      <c r="G54" s="947"/>
      <c r="H54" s="947"/>
    </row>
    <row r="55" spans="1:8" x14ac:dyDescent="0.25">
      <c r="A55" s="877" t="s">
        <v>303</v>
      </c>
      <c r="B55" s="877"/>
      <c r="C55" s="877"/>
      <c r="D55" s="877"/>
      <c r="E55" s="877"/>
      <c r="F55" s="877"/>
      <c r="G55" s="877"/>
      <c r="H55" s="877"/>
    </row>
    <row r="56" spans="1:8" hidden="1" outlineLevel="1" x14ac:dyDescent="0.25">
      <c r="A56" s="954" t="s">
        <v>304</v>
      </c>
      <c r="B56" s="954"/>
      <c r="C56" s="954"/>
      <c r="D56" s="954"/>
      <c r="E56" s="954"/>
      <c r="F56" s="954"/>
      <c r="G56" s="954"/>
      <c r="H56" s="954"/>
    </row>
    <row r="57" spans="1:8" hidden="1" outlineLevel="1" x14ac:dyDescent="0.25">
      <c r="A57" s="954" t="s">
        <v>305</v>
      </c>
      <c r="B57" s="954"/>
      <c r="C57" s="954"/>
      <c r="D57" s="954"/>
      <c r="E57" s="954"/>
      <c r="F57" s="954"/>
      <c r="G57" s="954"/>
      <c r="H57" s="954"/>
    </row>
    <row r="58" spans="1:8" ht="48" customHeight="1" collapsed="1" x14ac:dyDescent="0.25">
      <c r="A58" s="882" t="s">
        <v>509</v>
      </c>
      <c r="B58" s="882"/>
      <c r="C58" s="882"/>
      <c r="D58" s="944"/>
      <c r="E58" s="944"/>
      <c r="F58" s="944"/>
      <c r="H58" s="453" t="str">
        <f>ПОДПИСИ!E7</f>
        <v xml:space="preserve"> Ю.А. Соколов</v>
      </c>
    </row>
    <row r="59" spans="1:8" ht="9" customHeight="1" x14ac:dyDescent="0.25">
      <c r="A59" s="879"/>
      <c r="B59" s="879"/>
      <c r="C59" s="879"/>
      <c r="D59" s="952" t="s">
        <v>49</v>
      </c>
      <c r="E59" s="952"/>
      <c r="F59" s="952"/>
      <c r="H59" s="459" t="s">
        <v>50</v>
      </c>
    </row>
    <row r="60" spans="1:8" ht="8.25" customHeight="1" x14ac:dyDescent="0.25">
      <c r="A60" s="879"/>
      <c r="B60" s="879"/>
      <c r="C60" s="879"/>
      <c r="D60" s="879"/>
      <c r="E60" s="879"/>
      <c r="F60" s="879"/>
      <c r="G60" s="879"/>
      <c r="H60" s="879"/>
    </row>
    <row r="61" spans="1:8" ht="28.5" customHeight="1" x14ac:dyDescent="0.25">
      <c r="A61" s="882" t="s">
        <v>510</v>
      </c>
      <c r="B61" s="882"/>
      <c r="C61" s="882"/>
      <c r="D61" s="944"/>
      <c r="E61" s="944"/>
      <c r="F61" s="944"/>
      <c r="H61" s="453" t="str">
        <f>ПОДПИСИ!E15</f>
        <v>С.В. Шлёнский</v>
      </c>
    </row>
    <row r="62" spans="1:8" ht="10.5" customHeight="1" x14ac:dyDescent="0.25">
      <c r="A62" s="879"/>
      <c r="B62" s="879"/>
      <c r="C62" s="879"/>
      <c r="D62" s="952" t="s">
        <v>49</v>
      </c>
      <c r="E62" s="952"/>
      <c r="F62" s="952"/>
      <c r="H62" s="459" t="s">
        <v>50</v>
      </c>
    </row>
    <row r="63" spans="1:8" ht="9" customHeight="1" x14ac:dyDescent="0.25">
      <c r="A63" s="879"/>
      <c r="B63" s="879"/>
      <c r="C63" s="879"/>
      <c r="D63" s="879"/>
      <c r="E63" s="879"/>
      <c r="F63" s="879"/>
      <c r="G63" s="879"/>
      <c r="H63" s="879"/>
    </row>
    <row r="64" spans="1:8" ht="28.5" customHeight="1" x14ac:dyDescent="0.25">
      <c r="A64" s="882" t="s">
        <v>482</v>
      </c>
      <c r="B64" s="882"/>
      <c r="C64" s="882"/>
      <c r="D64" s="944"/>
      <c r="E64" s="944"/>
      <c r="F64" s="944"/>
      <c r="H64" s="453" t="str">
        <f>ПОДПИСИ!E12</f>
        <v>А.В. Курбатов</v>
      </c>
    </row>
    <row r="65" spans="1:8" ht="11.25" customHeight="1" x14ac:dyDescent="0.25">
      <c r="A65" s="879"/>
      <c r="B65" s="879"/>
      <c r="C65" s="879"/>
      <c r="D65" s="952" t="s">
        <v>49</v>
      </c>
      <c r="E65" s="952"/>
      <c r="F65" s="952"/>
      <c r="H65" s="459" t="s">
        <v>50</v>
      </c>
    </row>
    <row r="66" spans="1:8" hidden="1" x14ac:dyDescent="0.25">
      <c r="A66" s="882" t="s">
        <v>258</v>
      </c>
      <c r="B66" s="882"/>
      <c r="C66" s="882"/>
      <c r="D66" s="944"/>
      <c r="E66" s="944"/>
      <c r="F66" s="944"/>
      <c r="H66" s="77"/>
    </row>
    <row r="67" spans="1:8" hidden="1" x14ac:dyDescent="0.25">
      <c r="D67" s="952" t="s">
        <v>49</v>
      </c>
      <c r="E67" s="952"/>
      <c r="F67" s="952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S23"/>
  <sheetViews>
    <sheetView view="pageBreakPreview" zoomScaleNormal="100" zoomScaleSheetLayoutView="100" workbookViewId="0">
      <pane ySplit="2" topLeftCell="A9" activePane="bottomLeft" state="frozen"/>
      <selection activeCell="L42" sqref="L42"/>
      <selection pane="bottomLeft" activeCell="L42" sqref="L42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976"/>
      <c r="B1" s="976"/>
      <c r="C1" s="976"/>
      <c r="J1" s="80" t="s">
        <v>116</v>
      </c>
      <c r="K1"/>
      <c r="L1"/>
      <c r="M1"/>
      <c r="N1"/>
      <c r="S1" s="80"/>
    </row>
    <row r="2" spans="1:19" ht="14.4" x14ac:dyDescent="0.3">
      <c r="A2" s="977"/>
      <c r="B2" s="977"/>
      <c r="C2" s="977"/>
      <c r="J2" s="61"/>
      <c r="K2"/>
      <c r="L2"/>
      <c r="M2"/>
      <c r="N2"/>
      <c r="S2" s="61"/>
    </row>
    <row r="3" spans="1:19" ht="15" customHeight="1" x14ac:dyDescent="0.25">
      <c r="A3" s="976"/>
      <c r="B3" s="976"/>
      <c r="C3" s="976"/>
      <c r="G3" s="966" t="str">
        <f>ФОРМА!G2</f>
        <v>Санкт-Петербург</v>
      </c>
      <c r="H3" s="966"/>
      <c r="I3" s="966"/>
      <c r="J3" s="966"/>
      <c r="P3" s="178"/>
      <c r="Q3" s="174"/>
      <c r="R3" s="174"/>
      <c r="S3" s="174"/>
    </row>
    <row r="4" spans="1:19" ht="15" customHeight="1" x14ac:dyDescent="0.25">
      <c r="A4" s="976"/>
      <c r="B4" s="976"/>
      <c r="C4" s="976"/>
      <c r="G4" s="967" t="s">
        <v>0</v>
      </c>
      <c r="H4" s="967"/>
      <c r="I4" s="967"/>
      <c r="J4" s="967"/>
      <c r="P4" s="181"/>
      <c r="Q4" s="79"/>
      <c r="R4" s="79"/>
      <c r="S4" s="79"/>
    </row>
    <row r="5" spans="1:19" x14ac:dyDescent="0.25">
      <c r="A5" s="966" t="str">
        <f>ФОРМА!B4</f>
        <v>ООО «Электромонтаж-110»</v>
      </c>
      <c r="B5" s="966"/>
      <c r="C5" s="966"/>
      <c r="G5" s="966" t="str">
        <f>ФОРМА!B2</f>
        <v>ПАО "Россети Ленэнерго"</v>
      </c>
      <c r="H5" s="966"/>
      <c r="I5" s="966"/>
      <c r="J5" s="966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67" t="s">
        <v>44</v>
      </c>
      <c r="B6" s="967"/>
      <c r="C6" s="967"/>
      <c r="G6" s="967" t="s">
        <v>2</v>
      </c>
      <c r="H6" s="967"/>
      <c r="I6" s="967"/>
      <c r="J6" s="967"/>
      <c r="P6" s="181"/>
      <c r="Q6" s="79"/>
      <c r="R6" s="79"/>
      <c r="S6" s="79"/>
    </row>
    <row r="7" spans="1:19" ht="110.4" x14ac:dyDescent="0.25">
      <c r="A7" s="979"/>
      <c r="B7" s="979"/>
      <c r="C7" s="979"/>
      <c r="G7" s="98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H7" s="980"/>
      <c r="I7" s="980"/>
      <c r="J7" s="980"/>
      <c r="P7" s="178" t="str">
        <f>G7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Q7" s="176"/>
      <c r="R7" s="176"/>
      <c r="S7" s="176"/>
    </row>
    <row r="8" spans="1:19" ht="15" customHeight="1" x14ac:dyDescent="0.25">
      <c r="A8" s="967" t="s">
        <v>45</v>
      </c>
      <c r="B8" s="967"/>
      <c r="C8" s="967"/>
      <c r="G8" s="967" t="s">
        <v>38</v>
      </c>
      <c r="H8" s="967"/>
      <c r="I8" s="967"/>
      <c r="J8" s="967"/>
      <c r="P8" s="181"/>
      <c r="Q8" s="79"/>
      <c r="R8" s="79"/>
      <c r="S8" s="79"/>
    </row>
    <row r="9" spans="1:19" ht="15" customHeight="1" x14ac:dyDescent="0.25">
      <c r="A9" s="979"/>
      <c r="B9" s="979"/>
      <c r="C9" s="979"/>
      <c r="G9" s="968">
        <f>ФОРМА!D12</f>
        <v>45320</v>
      </c>
      <c r="H9" s="968"/>
      <c r="I9" s="968"/>
      <c r="J9" s="968"/>
      <c r="P9" s="183"/>
      <c r="Q9" s="177"/>
      <c r="R9" s="177"/>
      <c r="S9" s="177"/>
    </row>
    <row r="10" spans="1:19" ht="15" customHeight="1" x14ac:dyDescent="0.25">
      <c r="A10" s="967" t="s">
        <v>1</v>
      </c>
      <c r="B10" s="967"/>
      <c r="C10" s="967"/>
      <c r="G10" s="967" t="s">
        <v>3</v>
      </c>
      <c r="H10" s="967"/>
      <c r="I10" s="967"/>
      <c r="J10" s="967"/>
      <c r="P10" s="181"/>
      <c r="Q10" s="79"/>
      <c r="R10" s="79"/>
      <c r="S10" s="79"/>
    </row>
    <row r="11" spans="1:19" ht="15" customHeight="1" x14ac:dyDescent="0.25">
      <c r="A11" s="978"/>
      <c r="B11" s="978"/>
      <c r="C11" s="978"/>
      <c r="D11" s="978"/>
      <c r="E11" s="978"/>
      <c r="F11" s="978"/>
      <c r="G11" s="978"/>
      <c r="H11" s="978"/>
      <c r="I11" s="978"/>
      <c r="J11" s="978"/>
    </row>
    <row r="12" spans="1:19" ht="31.95" customHeight="1" x14ac:dyDescent="0.25">
      <c r="A12" s="971" t="s">
        <v>512</v>
      </c>
      <c r="B12" s="971"/>
      <c r="C12" s="971"/>
      <c r="D12" s="971"/>
      <c r="E12" s="971"/>
      <c r="F12" s="971"/>
      <c r="G12" s="971"/>
      <c r="H12" s="971"/>
      <c r="I12" s="971"/>
      <c r="J12" s="971"/>
    </row>
    <row r="13" spans="1:19" x14ac:dyDescent="0.25">
      <c r="A13" s="969"/>
      <c r="B13" s="969"/>
      <c r="C13" s="969"/>
      <c r="D13" s="969"/>
      <c r="E13" s="969"/>
      <c r="F13" s="969"/>
      <c r="G13" s="969"/>
      <c r="H13" s="969"/>
      <c r="I13" s="969"/>
      <c r="J13" s="969"/>
    </row>
    <row r="14" spans="1:19" ht="18" customHeight="1" x14ac:dyDescent="0.25">
      <c r="A14" s="970" t="s">
        <v>115</v>
      </c>
      <c r="B14" s="970" t="s">
        <v>114</v>
      </c>
      <c r="C14" s="970" t="s">
        <v>113</v>
      </c>
      <c r="D14" s="975" t="s">
        <v>112</v>
      </c>
      <c r="E14" s="970" t="s">
        <v>111</v>
      </c>
      <c r="F14" s="970" t="s">
        <v>110</v>
      </c>
      <c r="G14" s="970"/>
      <c r="H14" s="970"/>
      <c r="I14" s="970" t="s">
        <v>109</v>
      </c>
      <c r="J14" s="970" t="s">
        <v>104</v>
      </c>
      <c r="R14" s="173"/>
      <c r="S14" s="173"/>
    </row>
    <row r="15" spans="1:19" ht="21" customHeight="1" x14ac:dyDescent="0.25">
      <c r="A15" s="970"/>
      <c r="B15" s="970"/>
      <c r="C15" s="970"/>
      <c r="D15" s="975"/>
      <c r="E15" s="970"/>
      <c r="F15" s="78" t="s">
        <v>108</v>
      </c>
      <c r="G15" s="78" t="s">
        <v>107</v>
      </c>
      <c r="H15" s="78" t="s">
        <v>106</v>
      </c>
      <c r="I15" s="970"/>
      <c r="J15" s="970"/>
      <c r="P15" s="179"/>
      <c r="Q15" s="173"/>
      <c r="R15" s="173"/>
      <c r="S15" s="173"/>
    </row>
    <row r="16" spans="1:19" ht="28.95" customHeight="1" x14ac:dyDescent="0.25">
      <c r="A16" s="62" t="s">
        <v>977</v>
      </c>
      <c r="B16" s="62" t="s">
        <v>976</v>
      </c>
      <c r="C16" s="62">
        <v>652</v>
      </c>
      <c r="D16" s="62" t="s">
        <v>978</v>
      </c>
      <c r="E16" s="419" t="s">
        <v>979</v>
      </c>
      <c r="F16" s="95" t="s">
        <v>338</v>
      </c>
      <c r="G16" s="95" t="s">
        <v>338</v>
      </c>
      <c r="H16" s="95" t="s">
        <v>338</v>
      </c>
      <c r="I16" s="95" t="s">
        <v>339</v>
      </c>
      <c r="J16" s="95" t="s">
        <v>340</v>
      </c>
      <c r="P16" s="179"/>
      <c r="Q16" s="173"/>
      <c r="R16" s="173"/>
      <c r="S16" s="173"/>
    </row>
    <row r="17" spans="1:19" x14ac:dyDescent="0.25">
      <c r="A17" s="972" t="s">
        <v>453</v>
      </c>
      <c r="B17" s="972"/>
      <c r="C17" s="972"/>
      <c r="D17" s="972"/>
      <c r="E17" s="972"/>
      <c r="F17" s="972"/>
      <c r="G17" s="972"/>
      <c r="H17" s="972"/>
      <c r="I17" s="972"/>
      <c r="J17" s="972"/>
    </row>
    <row r="19" spans="1:19" ht="21" customHeight="1" x14ac:dyDescent="0.25">
      <c r="A19" s="973" t="s">
        <v>306</v>
      </c>
      <c r="B19" s="973"/>
      <c r="C19" s="974"/>
      <c r="D19" s="974"/>
      <c r="F19" s="966" t="str">
        <f>ПОДПИСИ!E12</f>
        <v>А.В. Курбатов</v>
      </c>
      <c r="G19" s="966"/>
      <c r="P19" s="184"/>
    </row>
    <row r="20" spans="1:19" x14ac:dyDescent="0.25">
      <c r="C20" s="965" t="s">
        <v>49</v>
      </c>
      <c r="D20" s="965"/>
      <c r="F20" s="967" t="s">
        <v>50</v>
      </c>
      <c r="G20" s="967"/>
      <c r="R20" s="79"/>
      <c r="S20" s="79"/>
    </row>
    <row r="21" spans="1:19" ht="22.2" customHeight="1" x14ac:dyDescent="0.25">
      <c r="A21" s="973" t="s">
        <v>15</v>
      </c>
      <c r="B21" s="973"/>
      <c r="C21" s="974"/>
      <c r="D21" s="974"/>
      <c r="F21" s="966" t="str">
        <f>ПОДПИСИ!E7</f>
        <v xml:space="preserve"> Ю.А. Соколов</v>
      </c>
      <c r="G21" s="966"/>
    </row>
    <row r="22" spans="1:19" x14ac:dyDescent="0.25">
      <c r="C22" s="965" t="s">
        <v>49</v>
      </c>
      <c r="D22" s="965"/>
      <c r="F22" s="967" t="s">
        <v>50</v>
      </c>
      <c r="G22" s="967"/>
    </row>
    <row r="23" spans="1:19" ht="49.5" customHeight="1" x14ac:dyDescent="0.25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pageSetUpPr fitToPage="1"/>
  </sheetPr>
  <dimension ref="A1:L59"/>
  <sheetViews>
    <sheetView view="pageBreakPreview" zoomScaleNormal="100" zoomScaleSheetLayoutView="100" workbookViewId="0">
      <pane ySplit="2" topLeftCell="A36" activePane="bottomLeft" state="frozen"/>
      <selection activeCell="L42" sqref="L42"/>
      <selection pane="bottomLeft" activeCell="L42" sqref="L42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887"/>
      <c r="B1" s="887"/>
      <c r="C1" s="887"/>
      <c r="H1" s="64" t="s">
        <v>131</v>
      </c>
      <c r="I1"/>
      <c r="J1"/>
      <c r="K1"/>
      <c r="L1"/>
    </row>
    <row r="2" spans="1:12" ht="15" customHeight="1" x14ac:dyDescent="0.3">
      <c r="A2" s="887"/>
      <c r="B2" s="887"/>
      <c r="C2" s="887"/>
      <c r="F2" s="946" t="str">
        <f>ФОРМА!G2</f>
        <v>Санкт-Петербург</v>
      </c>
      <c r="G2" s="946"/>
      <c r="H2" s="946"/>
      <c r="I2"/>
      <c r="J2"/>
      <c r="K2"/>
      <c r="L2"/>
    </row>
    <row r="3" spans="1:12" ht="10.95" customHeight="1" x14ac:dyDescent="0.25">
      <c r="A3" s="887"/>
      <c r="B3" s="887"/>
      <c r="C3" s="887"/>
      <c r="F3" s="885" t="s">
        <v>0</v>
      </c>
      <c r="G3" s="885"/>
      <c r="H3" s="885"/>
    </row>
    <row r="4" spans="1:12" ht="15" customHeight="1" x14ac:dyDescent="0.25">
      <c r="A4" s="946" t="str">
        <f>ФОРМА!B4</f>
        <v>ООО «Электромонтаж-110»</v>
      </c>
      <c r="B4" s="946"/>
      <c r="C4" s="946"/>
      <c r="F4" s="948" t="str">
        <f>ФОРМА!B2</f>
        <v>ПАО "Россети Ленэнерго"</v>
      </c>
      <c r="G4" s="948"/>
      <c r="H4" s="948"/>
    </row>
    <row r="5" spans="1:12" ht="10.95" customHeight="1" x14ac:dyDescent="0.25">
      <c r="A5" s="885" t="s">
        <v>44</v>
      </c>
      <c r="B5" s="885"/>
      <c r="C5" s="885"/>
      <c r="F5" s="891" t="s">
        <v>2</v>
      </c>
      <c r="G5" s="982"/>
      <c r="H5" s="982"/>
    </row>
    <row r="6" spans="1:12" ht="79.5" customHeight="1" x14ac:dyDescent="0.25">
      <c r="A6" s="884"/>
      <c r="B6" s="884"/>
      <c r="C6" s="884"/>
      <c r="F6" s="95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G6" s="950"/>
      <c r="H6" s="950"/>
    </row>
    <row r="7" spans="1:12" ht="10.95" customHeight="1" x14ac:dyDescent="0.25">
      <c r="A7" s="885" t="s">
        <v>45</v>
      </c>
      <c r="B7" s="885"/>
      <c r="C7" s="885"/>
      <c r="F7" s="881" t="s">
        <v>38</v>
      </c>
      <c r="G7" s="881"/>
      <c r="H7" s="881"/>
    </row>
    <row r="8" spans="1:12" ht="15" customHeight="1" x14ac:dyDescent="0.25">
      <c r="A8" s="884"/>
      <c r="B8" s="884"/>
      <c r="C8" s="884"/>
      <c r="F8" s="951">
        <f>ФОРМА!D13</f>
        <v>45320</v>
      </c>
      <c r="G8" s="948"/>
      <c r="H8" s="948"/>
    </row>
    <row r="9" spans="1:12" ht="10.95" customHeight="1" x14ac:dyDescent="0.25">
      <c r="A9" s="885" t="s">
        <v>1</v>
      </c>
      <c r="B9" s="885"/>
      <c r="C9" s="885"/>
      <c r="F9" s="881" t="s">
        <v>3</v>
      </c>
      <c r="G9" s="881"/>
      <c r="H9" s="881"/>
    </row>
    <row r="11" spans="1:12" ht="29.4" customHeight="1" x14ac:dyDescent="0.25">
      <c r="A11" s="959" t="s">
        <v>513</v>
      </c>
      <c r="B11" s="959"/>
      <c r="C11" s="959"/>
      <c r="D11" s="959"/>
      <c r="E11" s="959"/>
      <c r="F11" s="959"/>
      <c r="G11" s="959"/>
      <c r="H11" s="959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343</v>
      </c>
      <c r="C14" s="89"/>
      <c r="E14" s="89"/>
      <c r="F14" s="89"/>
      <c r="G14" s="89"/>
      <c r="H14" s="89"/>
    </row>
    <row r="15" spans="1:12" x14ac:dyDescent="0.25">
      <c r="A15" s="883" t="str">
        <f>ПОДПИСИ!B7</f>
        <v>Мастер Всеволожского РЭС филиала ПАО "Россети Ленэнерго" "СЭС" по КЛ</v>
      </c>
      <c r="B15" s="883"/>
      <c r="C15" s="883"/>
      <c r="D15" s="883"/>
      <c r="E15" s="883"/>
      <c r="F15" s="883"/>
      <c r="G15" s="883"/>
      <c r="H15" s="883"/>
    </row>
    <row r="16" spans="1:12" x14ac:dyDescent="0.25">
      <c r="A16" s="883" t="str">
        <f>ПОДПИСИ!C7</f>
        <v>Соколов Ю.А.</v>
      </c>
      <c r="B16" s="883"/>
      <c r="C16" s="883"/>
      <c r="D16" s="883"/>
      <c r="E16" s="883"/>
      <c r="F16" s="883"/>
      <c r="G16" s="883"/>
      <c r="H16" s="883"/>
    </row>
    <row r="17" spans="1:8" ht="10.95" customHeight="1" x14ac:dyDescent="0.25">
      <c r="A17" s="881" t="s">
        <v>308</v>
      </c>
      <c r="B17" s="881"/>
      <c r="C17" s="881"/>
      <c r="D17" s="881"/>
      <c r="E17" s="881"/>
      <c r="F17" s="881"/>
      <c r="G17" s="881"/>
      <c r="H17" s="881"/>
    </row>
    <row r="18" spans="1:8" x14ac:dyDescent="0.25">
      <c r="A18" s="877" t="s">
        <v>307</v>
      </c>
      <c r="B18" s="877"/>
      <c r="C18" s="877"/>
      <c r="D18" s="877"/>
      <c r="E18" s="960"/>
      <c r="F18" s="960"/>
      <c r="G18" s="960"/>
      <c r="H18" s="960"/>
    </row>
    <row r="19" spans="1:8" x14ac:dyDescent="0.25">
      <c r="A19" s="883" t="str">
        <f>ПОДПИСИ!B15</f>
        <v>Заместитель генерального директора по капитальному  строительству ООО «Электромонтаж-110»</v>
      </c>
      <c r="B19" s="883"/>
      <c r="C19" s="883"/>
      <c r="D19" s="883"/>
      <c r="E19" s="883"/>
      <c r="F19" s="883"/>
      <c r="G19" s="883"/>
      <c r="H19" s="883"/>
    </row>
    <row r="20" spans="1:8" x14ac:dyDescent="0.25">
      <c r="A20" s="961" t="str">
        <f>ПОДПИСИ!C15</f>
        <v>Шлёнский С.В.</v>
      </c>
      <c r="B20" s="961"/>
      <c r="C20" s="961"/>
      <c r="D20" s="961"/>
      <c r="E20" s="961"/>
      <c r="F20" s="961"/>
      <c r="G20" s="961"/>
      <c r="H20" s="961"/>
    </row>
    <row r="21" spans="1:8" ht="10.95" customHeight="1" x14ac:dyDescent="0.25">
      <c r="A21" s="881" t="s">
        <v>308</v>
      </c>
      <c r="B21" s="881"/>
      <c r="C21" s="881"/>
      <c r="D21" s="881"/>
      <c r="E21" s="881"/>
      <c r="F21" s="881"/>
      <c r="G21" s="881"/>
      <c r="H21" s="881"/>
    </row>
    <row r="22" spans="1:8" x14ac:dyDescent="0.25">
      <c r="A22" s="877" t="s">
        <v>119</v>
      </c>
      <c r="B22" s="877"/>
      <c r="C22" s="877"/>
      <c r="D22" s="877"/>
      <c r="E22" s="964"/>
      <c r="F22" s="964"/>
      <c r="G22" s="964"/>
      <c r="H22" s="964"/>
    </row>
    <row r="23" spans="1:8" x14ac:dyDescent="0.25">
      <c r="A23" s="883" t="str">
        <f>ПОДПИСИ!B12</f>
        <v>Начальник участка ООО «Электромонтаж-110»</v>
      </c>
      <c r="B23" s="883"/>
      <c r="C23" s="883"/>
      <c r="D23" s="883"/>
      <c r="E23" s="883"/>
      <c r="F23" s="883"/>
      <c r="G23" s="883"/>
      <c r="H23" s="883"/>
    </row>
    <row r="24" spans="1:8" x14ac:dyDescent="0.25">
      <c r="A24" s="883" t="str">
        <f>ПОДПИСИ!C12</f>
        <v>Курбатов А.В.</v>
      </c>
      <c r="B24" s="883"/>
      <c r="C24" s="883"/>
      <c r="D24" s="883"/>
      <c r="E24" s="883"/>
      <c r="F24" s="883"/>
      <c r="G24" s="883"/>
      <c r="H24" s="883"/>
    </row>
    <row r="25" spans="1:8" ht="10.95" customHeight="1" x14ac:dyDescent="0.25">
      <c r="A25" s="881" t="s">
        <v>308</v>
      </c>
      <c r="B25" s="881"/>
      <c r="C25" s="881"/>
      <c r="D25" s="881"/>
      <c r="E25" s="881"/>
      <c r="F25" s="881"/>
      <c r="G25" s="881"/>
      <c r="H25" s="881"/>
    </row>
    <row r="26" spans="1:8" x14ac:dyDescent="0.25">
      <c r="A26" s="261" t="s">
        <v>309</v>
      </c>
      <c r="D26" s="946" t="s">
        <v>263</v>
      </c>
      <c r="E26" s="946"/>
      <c r="F26" s="946"/>
      <c r="G26" s="63" t="s">
        <v>310</v>
      </c>
    </row>
    <row r="27" spans="1:8" s="247" customFormat="1" ht="10.95" customHeight="1" x14ac:dyDescent="0.2">
      <c r="D27" s="953" t="s">
        <v>311</v>
      </c>
      <c r="E27" s="953"/>
      <c r="F27" s="953"/>
      <c r="G27" s="249"/>
    </row>
    <row r="28" spans="1:8" x14ac:dyDescent="0.25">
      <c r="A28" s="66" t="s">
        <v>312</v>
      </c>
    </row>
    <row r="29" spans="1:8" ht="3.6" customHeight="1" x14ac:dyDescent="0.25">
      <c r="A29" s="66"/>
    </row>
    <row r="30" spans="1:8" x14ac:dyDescent="0.25">
      <c r="A30" s="63" t="s">
        <v>313</v>
      </c>
      <c r="D30" s="981" t="str">
        <f>CONCATENATE(ФОРМА!B8,", шифр ",ФОРМА!B9)</f>
        <v>ООО «Электромонтаж-110», шифр СЭС-21-080098-ИЛО1</v>
      </c>
      <c r="E30" s="981"/>
      <c r="F30" s="981"/>
      <c r="G30" s="981"/>
      <c r="H30" s="981"/>
    </row>
    <row r="31" spans="1:8" ht="10.95" customHeight="1" x14ac:dyDescent="0.25">
      <c r="D31" s="881" t="s">
        <v>314</v>
      </c>
      <c r="E31" s="881"/>
      <c r="F31" s="881"/>
      <c r="G31" s="881"/>
      <c r="H31" s="881"/>
    </row>
    <row r="32" spans="1:8" x14ac:dyDescent="0.25">
      <c r="A32" s="877" t="s">
        <v>315</v>
      </c>
      <c r="B32" s="877"/>
      <c r="C32" s="877"/>
      <c r="D32" s="877"/>
      <c r="E32" s="877"/>
      <c r="F32" s="877"/>
      <c r="G32" s="67"/>
      <c r="H32" s="63" t="s">
        <v>316</v>
      </c>
    </row>
    <row r="33" spans="1:8" ht="17.25" customHeight="1" x14ac:dyDescent="0.25">
      <c r="A33" s="887" t="s">
        <v>639</v>
      </c>
      <c r="B33" s="887"/>
      <c r="C33" s="887"/>
      <c r="D33" s="887"/>
      <c r="E33" s="887"/>
      <c r="F33" s="887"/>
      <c r="G33" s="887"/>
      <c r="H33" s="887"/>
    </row>
    <row r="34" spans="1:8" x14ac:dyDescent="0.25">
      <c r="A34" s="887" t="s">
        <v>317</v>
      </c>
      <c r="B34" s="887"/>
      <c r="C34" s="887"/>
      <c r="D34" s="887"/>
      <c r="E34" s="887"/>
      <c r="F34" s="887"/>
      <c r="G34" s="887"/>
      <c r="H34" s="887"/>
    </row>
    <row r="35" spans="1:8" x14ac:dyDescent="0.25">
      <c r="A35" s="887" t="s">
        <v>318</v>
      </c>
      <c r="B35" s="887"/>
      <c r="C35" s="887"/>
      <c r="D35" s="887"/>
      <c r="E35" s="887"/>
      <c r="F35" s="887"/>
      <c r="G35" s="887"/>
      <c r="H35" s="887"/>
    </row>
    <row r="36" spans="1:8" x14ac:dyDescent="0.25">
      <c r="A36" s="887" t="s">
        <v>319</v>
      </c>
      <c r="B36" s="887"/>
      <c r="C36" s="887"/>
      <c r="D36" s="887"/>
      <c r="E36" s="887"/>
      <c r="F36" s="887"/>
      <c r="G36" s="887"/>
      <c r="H36" s="887"/>
    </row>
    <row r="37" spans="1:8" x14ac:dyDescent="0.25">
      <c r="A37" s="63" t="s">
        <v>320</v>
      </c>
      <c r="C37" s="73" t="s">
        <v>65</v>
      </c>
      <c r="D37" s="63" t="s">
        <v>321</v>
      </c>
    </row>
    <row r="38" spans="1:8" x14ac:dyDescent="0.25">
      <c r="A38" s="877" t="s">
        <v>322</v>
      </c>
      <c r="B38" s="877"/>
      <c r="C38" s="877"/>
      <c r="D38" s="877"/>
      <c r="E38" s="877"/>
      <c r="F38" s="877"/>
      <c r="G38" s="877"/>
      <c r="H38" s="877"/>
    </row>
    <row r="39" spans="1:8" x14ac:dyDescent="0.25">
      <c r="A39" s="63" t="s">
        <v>323</v>
      </c>
      <c r="E39" s="946" t="s">
        <v>344</v>
      </c>
      <c r="F39" s="946"/>
      <c r="G39" s="946"/>
      <c r="H39" s="946"/>
    </row>
    <row r="40" spans="1:8" ht="10.95" customHeight="1" x14ac:dyDescent="0.25">
      <c r="E40" s="881" t="s">
        <v>324</v>
      </c>
      <c r="F40" s="881"/>
      <c r="G40" s="881"/>
      <c r="H40" s="881"/>
    </row>
    <row r="41" spans="1:8" x14ac:dyDescent="0.25">
      <c r="A41" s="63" t="s">
        <v>325</v>
      </c>
      <c r="E41" s="68"/>
      <c r="F41" s="68"/>
      <c r="G41" s="68"/>
      <c r="H41" s="68"/>
    </row>
    <row r="42" spans="1:8" x14ac:dyDescent="0.25">
      <c r="A42" s="946"/>
      <c r="B42" s="946"/>
      <c r="C42" s="946"/>
      <c r="D42" s="946"/>
      <c r="E42" s="946"/>
      <c r="F42" s="946"/>
      <c r="G42" s="946"/>
      <c r="H42" s="946"/>
    </row>
    <row r="43" spans="1:8" ht="10.95" customHeight="1" x14ac:dyDescent="0.25">
      <c r="A43" s="881" t="s">
        <v>326</v>
      </c>
      <c r="B43" s="881"/>
      <c r="C43" s="881"/>
      <c r="D43" s="881"/>
      <c r="E43" s="881"/>
      <c r="F43" s="881"/>
      <c r="G43" s="881"/>
      <c r="H43" s="881"/>
    </row>
    <row r="44" spans="1:8" x14ac:dyDescent="0.25">
      <c r="A44" s="877" t="s">
        <v>327</v>
      </c>
      <c r="B44" s="877"/>
      <c r="C44" s="877"/>
      <c r="D44" s="877"/>
      <c r="E44" s="877"/>
      <c r="F44" s="877"/>
      <c r="G44" s="877"/>
      <c r="H44" s="877"/>
    </row>
    <row r="45" spans="1:8" x14ac:dyDescent="0.25">
      <c r="A45" s="883"/>
      <c r="B45" s="883"/>
      <c r="C45" s="883"/>
      <c r="D45" s="883"/>
      <c r="E45" s="883"/>
      <c r="F45" s="883"/>
      <c r="G45" s="883"/>
      <c r="H45" s="883"/>
    </row>
    <row r="46" spans="1:8" ht="10.95" customHeight="1" x14ac:dyDescent="0.25">
      <c r="A46" s="881" t="s">
        <v>328</v>
      </c>
      <c r="B46" s="881"/>
      <c r="C46" s="881"/>
      <c r="D46" s="881"/>
      <c r="E46" s="881"/>
      <c r="F46" s="881"/>
      <c r="G46" s="881"/>
      <c r="H46" s="881"/>
    </row>
    <row r="47" spans="1:8" x14ac:dyDescent="0.25">
      <c r="A47" s="877" t="s">
        <v>129</v>
      </c>
      <c r="B47" s="877"/>
      <c r="C47" s="877"/>
      <c r="D47" s="877"/>
      <c r="E47" s="877"/>
      <c r="F47" s="877"/>
      <c r="G47" s="877"/>
      <c r="H47" s="877"/>
    </row>
    <row r="48" spans="1:8" x14ac:dyDescent="0.25">
      <c r="A48" s="70" t="s">
        <v>329</v>
      </c>
      <c r="B48" s="70"/>
      <c r="C48" s="70"/>
      <c r="D48" s="70"/>
      <c r="E48" s="944"/>
      <c r="F48" s="944"/>
      <c r="G48" s="944"/>
      <c r="H48" s="944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947" t="s">
        <v>330</v>
      </c>
      <c r="B50" s="947"/>
      <c r="C50" s="947"/>
      <c r="D50" s="947"/>
      <c r="E50" s="947"/>
      <c r="F50" s="947"/>
      <c r="G50" s="947"/>
      <c r="H50" s="947"/>
    </row>
    <row r="51" spans="1:8" ht="5.4" customHeight="1" x14ac:dyDescent="0.25"/>
    <row r="52" spans="1:8" ht="28.95" customHeight="1" x14ac:dyDescent="0.25">
      <c r="A52" s="882" t="s">
        <v>509</v>
      </c>
      <c r="B52" s="882"/>
      <c r="D52" s="944"/>
      <c r="E52" s="944"/>
      <c r="F52" s="944"/>
      <c r="H52" s="453" t="str">
        <f>ПОДПИСИ!E7</f>
        <v xml:space="preserve"> Ю.А. Соколов</v>
      </c>
    </row>
    <row r="53" spans="1:8" ht="12" customHeight="1" x14ac:dyDescent="0.25">
      <c r="A53" s="70"/>
      <c r="B53" s="70"/>
      <c r="D53" s="952" t="s">
        <v>49</v>
      </c>
      <c r="E53" s="952"/>
      <c r="F53" s="952"/>
      <c r="H53" s="460" t="s">
        <v>50</v>
      </c>
    </row>
    <row r="54" spans="1:8" ht="28.2" customHeight="1" x14ac:dyDescent="0.25">
      <c r="A54" s="882" t="s">
        <v>15</v>
      </c>
      <c r="B54" s="882"/>
      <c r="D54" s="944"/>
      <c r="E54" s="944"/>
      <c r="F54" s="944"/>
      <c r="H54" s="453" t="str">
        <f>ПОДПИСИ!E15</f>
        <v>С.В. Шлёнский</v>
      </c>
    </row>
    <row r="55" spans="1:8" ht="9.75" customHeight="1" x14ac:dyDescent="0.25">
      <c r="D55" s="952" t="s">
        <v>49</v>
      </c>
      <c r="E55" s="952"/>
      <c r="F55" s="952"/>
      <c r="H55" s="460" t="s">
        <v>50</v>
      </c>
    </row>
    <row r="56" spans="1:8" ht="28.95" customHeight="1" x14ac:dyDescent="0.25">
      <c r="A56" s="882" t="s">
        <v>482</v>
      </c>
      <c r="B56" s="882"/>
      <c r="C56" s="123"/>
      <c r="D56" s="944"/>
      <c r="E56" s="944"/>
      <c r="F56" s="944"/>
      <c r="H56" s="453" t="str">
        <f>ПОДПИСИ!E12</f>
        <v>А.В. Курбатов</v>
      </c>
    </row>
    <row r="57" spans="1:8" ht="12.75" customHeight="1" x14ac:dyDescent="0.25">
      <c r="D57" s="952" t="s">
        <v>49</v>
      </c>
      <c r="E57" s="952"/>
      <c r="F57" s="952"/>
      <c r="H57" s="68" t="s">
        <v>50</v>
      </c>
    </row>
    <row r="58" spans="1:8" hidden="1" x14ac:dyDescent="0.25">
      <c r="A58" s="882" t="s">
        <v>258</v>
      </c>
      <c r="B58" s="882"/>
      <c r="C58" s="882"/>
      <c r="D58" s="944"/>
      <c r="E58" s="944"/>
      <c r="F58" s="944"/>
      <c r="H58" s="77" t="s">
        <v>342</v>
      </c>
    </row>
    <row r="59" spans="1:8" hidden="1" x14ac:dyDescent="0.25">
      <c r="D59" s="952" t="s">
        <v>49</v>
      </c>
      <c r="E59" s="952"/>
      <c r="F59" s="952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O23"/>
  <sheetViews>
    <sheetView view="pageBreakPreview" zoomScaleNormal="100" zoomScaleSheetLayoutView="100" workbookViewId="0">
      <pane ySplit="2" topLeftCell="A3" activePane="bottomLeft" state="frozen"/>
      <selection activeCell="L42" sqref="L42"/>
      <selection pane="bottomLeft" activeCell="L42" sqref="L42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887"/>
      <c r="B1" s="887"/>
      <c r="I1" s="90" t="s">
        <v>137</v>
      </c>
      <c r="J1"/>
      <c r="K1"/>
      <c r="L1"/>
      <c r="M1"/>
    </row>
    <row r="2" spans="1:15" ht="15" customHeight="1" x14ac:dyDescent="0.3">
      <c r="A2" s="887"/>
      <c r="B2" s="887"/>
      <c r="F2" s="86"/>
      <c r="G2" s="946" t="str">
        <f>ФОРМА!G2</f>
        <v>Санкт-Петербург</v>
      </c>
      <c r="H2" s="946"/>
      <c r="I2" s="946"/>
      <c r="J2"/>
      <c r="K2"/>
      <c r="L2"/>
      <c r="M2"/>
    </row>
    <row r="3" spans="1:15" s="112" customFormat="1" ht="10.199999999999999" x14ac:dyDescent="0.2">
      <c r="A3" s="983"/>
      <c r="B3" s="983"/>
      <c r="F3" s="85"/>
      <c r="G3" s="881" t="s">
        <v>0</v>
      </c>
      <c r="H3" s="881"/>
      <c r="I3" s="881"/>
      <c r="O3" s="246"/>
    </row>
    <row r="4" spans="1:15" ht="15" customHeight="1" x14ac:dyDescent="0.25">
      <c r="A4" s="946" t="str">
        <f>ФОРМА!B4</f>
        <v>ООО «Электромонтаж-110»</v>
      </c>
      <c r="B4" s="946"/>
      <c r="F4" s="87"/>
      <c r="G4" s="946" t="str">
        <f>ФОРМА!B2</f>
        <v>ПАО "Россети Ленэнерго"</v>
      </c>
      <c r="H4" s="946"/>
      <c r="I4" s="946"/>
      <c r="O4" s="123" t="str">
        <f>G4</f>
        <v>ПАО "Россети Ленэнерго"</v>
      </c>
    </row>
    <row r="5" spans="1:15" ht="15" customHeight="1" x14ac:dyDescent="0.25">
      <c r="A5" s="881" t="s">
        <v>44</v>
      </c>
      <c r="B5" s="881"/>
      <c r="F5" s="84"/>
      <c r="G5" s="881" t="s">
        <v>2</v>
      </c>
      <c r="H5" s="881"/>
      <c r="I5" s="881"/>
    </row>
    <row r="6" spans="1:15" ht="110.4" x14ac:dyDescent="0.25">
      <c r="A6" s="946"/>
      <c r="B6" s="946"/>
      <c r="F6" s="88"/>
      <c r="G6" s="89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H6" s="890"/>
      <c r="I6" s="890"/>
      <c r="O6" s="123" t="str">
        <f>G6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5" ht="15" customHeight="1" x14ac:dyDescent="0.25">
      <c r="A7" s="881" t="s">
        <v>45</v>
      </c>
      <c r="B7" s="881"/>
      <c r="F7" s="85"/>
      <c r="G7" s="881" t="s">
        <v>38</v>
      </c>
      <c r="H7" s="881"/>
      <c r="I7" s="881"/>
    </row>
    <row r="8" spans="1:15" ht="15" customHeight="1" x14ac:dyDescent="0.25">
      <c r="A8" s="946"/>
      <c r="B8" s="946"/>
      <c r="F8" s="87"/>
      <c r="G8" s="878">
        <f>ФОРМА!D12</f>
        <v>45320</v>
      </c>
      <c r="H8" s="946"/>
      <c r="I8" s="946"/>
    </row>
    <row r="9" spans="1:15" ht="15" customHeight="1" x14ac:dyDescent="0.25">
      <c r="A9" s="881" t="s">
        <v>1</v>
      </c>
      <c r="B9" s="881"/>
      <c r="F9" s="82"/>
      <c r="G9" s="881" t="s">
        <v>3</v>
      </c>
      <c r="H9" s="881"/>
      <c r="I9" s="881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893" t="s">
        <v>332</v>
      </c>
      <c r="B11" s="893"/>
      <c r="C11" s="893"/>
      <c r="D11" s="893"/>
      <c r="E11" s="893"/>
      <c r="F11" s="893"/>
      <c r="G11" s="893"/>
      <c r="H11" s="893"/>
      <c r="I11" s="893"/>
    </row>
    <row r="12" spans="1:15" ht="15" customHeight="1" x14ac:dyDescent="0.25">
      <c r="A12" s="72"/>
      <c r="B12" s="72"/>
    </row>
    <row r="13" spans="1:15" ht="42" customHeight="1" x14ac:dyDescent="0.25">
      <c r="A13" s="91" t="s">
        <v>136</v>
      </c>
      <c r="B13" s="91" t="s">
        <v>135</v>
      </c>
      <c r="C13" s="91" t="s">
        <v>333</v>
      </c>
      <c r="D13" s="91" t="s">
        <v>134</v>
      </c>
      <c r="E13" s="91" t="s">
        <v>335</v>
      </c>
      <c r="F13" s="91" t="s">
        <v>334</v>
      </c>
      <c r="G13" s="91" t="s">
        <v>331</v>
      </c>
      <c r="H13" s="91" t="s">
        <v>133</v>
      </c>
      <c r="I13" s="91" t="s">
        <v>132</v>
      </c>
    </row>
    <row r="14" spans="1:15" ht="39.6" x14ac:dyDescent="0.25">
      <c r="A14" s="412">
        <v>45320</v>
      </c>
      <c r="B14" s="413" t="s">
        <v>970</v>
      </c>
      <c r="C14" s="100" t="s">
        <v>971</v>
      </c>
      <c r="D14" s="414">
        <v>132.47</v>
      </c>
      <c r="E14" s="415" t="s">
        <v>972</v>
      </c>
      <c r="F14" s="416" t="s">
        <v>65</v>
      </c>
      <c r="G14" s="417" t="s">
        <v>973</v>
      </c>
      <c r="H14" s="100" t="s">
        <v>336</v>
      </c>
      <c r="I14" s="100" t="str">
        <f>C16</f>
        <v>А.В. Курбатов</v>
      </c>
    </row>
    <row r="16" spans="1:15" x14ac:dyDescent="0.25">
      <c r="A16" s="89" t="s">
        <v>142</v>
      </c>
      <c r="B16" s="89"/>
      <c r="C16" s="73" t="str">
        <f>ПОДПИСИ!E12</f>
        <v>А.В. Курбатов</v>
      </c>
    </row>
    <row r="17" spans="1:3" ht="10.5" customHeight="1" x14ac:dyDescent="0.25">
      <c r="A17" s="69"/>
      <c r="B17" s="69" t="s">
        <v>1097</v>
      </c>
      <c r="C17" s="68" t="s">
        <v>50</v>
      </c>
    </row>
    <row r="23" spans="1:3" ht="49.5" customHeight="1" x14ac:dyDescent="0.25"/>
  </sheetData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pageSetUpPr fitToPage="1"/>
  </sheetPr>
  <dimension ref="A1:N23"/>
  <sheetViews>
    <sheetView view="pageBreakPreview" zoomScaleNormal="100" zoomScaleSheetLayoutView="100" workbookViewId="0">
      <pane ySplit="2" topLeftCell="A9" activePane="bottomLeft" state="frozen"/>
      <selection activeCell="L42" sqref="L42"/>
      <selection pane="bottomLeft" activeCell="L42" sqref="L42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0" customWidth="1"/>
    <col min="15" max="16384" width="9.109375" style="63"/>
  </cols>
  <sheetData>
    <row r="1" spans="1:14" ht="14.4" x14ac:dyDescent="0.3">
      <c r="A1" s="887"/>
      <c r="B1" s="887"/>
      <c r="C1" s="887"/>
      <c r="D1" s="887"/>
      <c r="H1" s="64" t="s">
        <v>143</v>
      </c>
      <c r="I1"/>
      <c r="J1"/>
      <c r="K1"/>
      <c r="L1"/>
    </row>
    <row r="2" spans="1:14" ht="14.4" x14ac:dyDescent="0.3">
      <c r="A2" s="887"/>
      <c r="B2" s="887"/>
      <c r="C2" s="887"/>
      <c r="D2" s="887"/>
      <c r="F2" s="879"/>
      <c r="G2" s="879"/>
      <c r="H2" s="879"/>
      <c r="I2"/>
      <c r="J2"/>
      <c r="K2"/>
      <c r="L2"/>
    </row>
    <row r="3" spans="1:14" ht="15" customHeight="1" x14ac:dyDescent="0.25">
      <c r="A3" s="887"/>
      <c r="B3" s="887"/>
      <c r="C3" s="887"/>
      <c r="D3" s="887"/>
      <c r="F3" s="946" t="str">
        <f>ФОРМА!G2</f>
        <v>Санкт-Петербург</v>
      </c>
      <c r="G3" s="946"/>
      <c r="H3" s="946"/>
    </row>
    <row r="4" spans="1:14" ht="15" customHeight="1" x14ac:dyDescent="0.25">
      <c r="A4" s="887"/>
      <c r="B4" s="887"/>
      <c r="C4" s="887"/>
      <c r="D4" s="887"/>
      <c r="F4" s="885" t="s">
        <v>0</v>
      </c>
      <c r="G4" s="885"/>
      <c r="H4" s="885"/>
    </row>
    <row r="5" spans="1:14" ht="15" customHeight="1" x14ac:dyDescent="0.25">
      <c r="A5" s="946" t="str">
        <f>ФОРМА!B4</f>
        <v>ООО «Электромонтаж-110»</v>
      </c>
      <c r="B5" s="946"/>
      <c r="C5" s="946"/>
      <c r="D5" s="946"/>
      <c r="F5" s="948" t="str">
        <f>ФОРМА!B2</f>
        <v>ПАО "Россети Ленэнерго"</v>
      </c>
      <c r="G5" s="948"/>
      <c r="H5" s="948"/>
      <c r="N5" s="240" t="str">
        <f>F5</f>
        <v>ПАО "Россети Ленэнерго"</v>
      </c>
    </row>
    <row r="6" spans="1:14" ht="15" customHeight="1" x14ac:dyDescent="0.25">
      <c r="A6" s="885" t="s">
        <v>44</v>
      </c>
      <c r="B6" s="885"/>
      <c r="C6" s="885"/>
      <c r="D6" s="885"/>
      <c r="F6" s="881" t="s">
        <v>2</v>
      </c>
      <c r="G6" s="889"/>
      <c r="H6" s="889"/>
    </row>
    <row r="7" spans="1:14" ht="110.4" x14ac:dyDescent="0.25">
      <c r="A7" s="884"/>
      <c r="B7" s="884"/>
      <c r="C7" s="884"/>
      <c r="D7" s="884"/>
      <c r="F7" s="95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G7" s="950"/>
      <c r="H7" s="950"/>
      <c r="N7" s="240" t="str">
        <f>F7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8" spans="1:14" ht="15" customHeight="1" x14ac:dyDescent="0.25">
      <c r="A8" s="885" t="s">
        <v>45</v>
      </c>
      <c r="B8" s="885"/>
      <c r="C8" s="885"/>
      <c r="D8" s="885"/>
      <c r="F8" s="881" t="s">
        <v>38</v>
      </c>
      <c r="G8" s="881"/>
      <c r="H8" s="881"/>
    </row>
    <row r="9" spans="1:14" ht="15" customHeight="1" x14ac:dyDescent="0.25">
      <c r="A9" s="884"/>
      <c r="B9" s="884"/>
      <c r="C9" s="884"/>
      <c r="D9" s="884"/>
      <c r="F9" s="951">
        <f>ФОРМА!D16</f>
        <v>45322</v>
      </c>
      <c r="G9" s="948"/>
      <c r="H9" s="948"/>
    </row>
    <row r="10" spans="1:14" ht="15" customHeight="1" x14ac:dyDescent="0.25">
      <c r="A10" s="885" t="s">
        <v>1</v>
      </c>
      <c r="B10" s="885"/>
      <c r="C10" s="885"/>
      <c r="D10" s="885"/>
      <c r="F10" s="881" t="s">
        <v>3</v>
      </c>
      <c r="G10" s="881"/>
      <c r="H10" s="881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87" t="s">
        <v>128</v>
      </c>
      <c r="B12" s="987"/>
      <c r="C12" s="987"/>
      <c r="D12" s="987"/>
      <c r="E12" s="987"/>
      <c r="F12" s="987"/>
      <c r="G12" s="987"/>
      <c r="H12" s="987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94" t="s">
        <v>100</v>
      </c>
      <c r="B14" s="994"/>
      <c r="C14" s="994"/>
      <c r="D14" s="994"/>
      <c r="E14" s="984" t="s">
        <v>127</v>
      </c>
      <c r="F14" s="984"/>
      <c r="G14" s="984"/>
      <c r="H14" s="985" t="s">
        <v>105</v>
      </c>
    </row>
    <row r="15" spans="1:14" ht="42.75" customHeight="1" x14ac:dyDescent="0.25">
      <c r="A15" s="984" t="s">
        <v>126</v>
      </c>
      <c r="B15" s="984"/>
      <c r="C15" s="984" t="s">
        <v>125</v>
      </c>
      <c r="D15" s="984"/>
      <c r="E15" s="93" t="s">
        <v>124</v>
      </c>
      <c r="F15" s="93" t="s">
        <v>123</v>
      </c>
      <c r="G15" s="94" t="s">
        <v>122</v>
      </c>
      <c r="H15" s="986"/>
    </row>
    <row r="16" spans="1:14" ht="26.4" x14ac:dyDescent="0.25">
      <c r="A16" s="988" t="s">
        <v>951</v>
      </c>
      <c r="B16" s="989"/>
      <c r="C16" s="992" t="s">
        <v>950</v>
      </c>
      <c r="D16" s="992"/>
      <c r="E16" s="100" t="s">
        <v>337</v>
      </c>
      <c r="F16" s="415" t="s">
        <v>975</v>
      </c>
      <c r="G16" s="412">
        <v>45322</v>
      </c>
      <c r="H16" s="418" t="s">
        <v>974</v>
      </c>
    </row>
    <row r="17" spans="1:8" ht="26.4" x14ac:dyDescent="0.25">
      <c r="A17" s="990"/>
      <c r="B17" s="991"/>
      <c r="C17" s="992"/>
      <c r="D17" s="992"/>
      <c r="E17" s="100" t="s">
        <v>337</v>
      </c>
      <c r="F17" s="415" t="s">
        <v>975</v>
      </c>
      <c r="G17" s="412">
        <v>45322</v>
      </c>
      <c r="H17" s="418" t="s">
        <v>974</v>
      </c>
    </row>
    <row r="18" spans="1:8" ht="39" customHeight="1" x14ac:dyDescent="0.25">
      <c r="A18" s="993" t="s">
        <v>1098</v>
      </c>
      <c r="B18" s="993"/>
      <c r="C18" s="993"/>
      <c r="D18" s="993"/>
      <c r="E18" s="447" t="str">
        <f>ПОДПИСИ!E12</f>
        <v>А.В. Курбатов</v>
      </c>
      <c r="F18" s="89"/>
    </row>
    <row r="19" spans="1:8" ht="14.4" customHeight="1" x14ac:dyDescent="0.25">
      <c r="C19" s="885" t="s">
        <v>49</v>
      </c>
      <c r="D19" s="885"/>
      <c r="E19" s="68" t="s">
        <v>50</v>
      </c>
    </row>
    <row r="23" spans="1:8" ht="49.5" customHeight="1" x14ac:dyDescent="0.25"/>
  </sheetData>
  <mergeCells count="29"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Normal="100" zoomScaleSheetLayoutView="100" workbookViewId="0">
      <selection activeCell="L42" sqref="L42"/>
    </sheetView>
  </sheetViews>
  <sheetFormatPr defaultColWidth="9.109375" defaultRowHeight="15.6" x14ac:dyDescent="0.3"/>
  <cols>
    <col min="1" max="1" width="3.5546875" style="452" customWidth="1"/>
    <col min="2" max="8" width="5.5546875" style="452" customWidth="1"/>
    <col min="9" max="17" width="7.44140625" style="452" customWidth="1"/>
    <col min="18" max="18" width="1.33203125" style="452" customWidth="1"/>
    <col min="19" max="16384" width="9.109375" style="448"/>
  </cols>
  <sheetData>
    <row r="1" spans="1:18" ht="14.4" x14ac:dyDescent="0.3">
      <c r="A1" s="461"/>
      <c r="B1" s="461"/>
      <c r="C1" s="461"/>
      <c r="D1" s="461"/>
      <c r="E1" s="461"/>
      <c r="F1" s="461"/>
      <c r="G1" s="461"/>
      <c r="H1" s="461"/>
      <c r="I1" s="461"/>
      <c r="J1" s="461"/>
      <c r="K1" s="461"/>
      <c r="L1" s="461"/>
      <c r="M1" s="461"/>
      <c r="N1" s="462"/>
      <c r="O1" s="461"/>
      <c r="P1" s="461"/>
      <c r="Q1" s="462"/>
      <c r="R1" s="461"/>
    </row>
    <row r="2" spans="1:18" x14ac:dyDescent="0.3">
      <c r="A2" s="999" t="str">
        <f>ФОРМА!B3</f>
        <v>ООО «Электромонтаж-110»</v>
      </c>
      <c r="B2" s="999"/>
      <c r="C2" s="999"/>
      <c r="D2" s="999"/>
      <c r="E2" s="999"/>
      <c r="F2" s="999"/>
      <c r="G2" s="999"/>
      <c r="H2" s="463"/>
      <c r="I2" s="464"/>
      <c r="J2" s="464"/>
      <c r="K2" s="464"/>
      <c r="L2" s="1000" t="str">
        <f>ФОРМА!G2</f>
        <v>Санкт-Петербург</v>
      </c>
      <c r="M2" s="1000"/>
      <c r="N2" s="1000"/>
      <c r="O2" s="1000"/>
      <c r="P2" s="1000"/>
      <c r="Q2" s="1000"/>
      <c r="R2" s="465"/>
    </row>
    <row r="3" spans="1:18" ht="14.4" x14ac:dyDescent="0.3">
      <c r="A3" s="998" t="s">
        <v>1055</v>
      </c>
      <c r="B3" s="998"/>
      <c r="C3" s="998"/>
      <c r="D3" s="998"/>
      <c r="E3" s="998"/>
      <c r="F3" s="998"/>
      <c r="G3" s="998"/>
      <c r="H3" s="466"/>
      <c r="I3" s="466"/>
      <c r="J3" s="466"/>
      <c r="K3" s="466"/>
      <c r="L3" s="998" t="s">
        <v>1056</v>
      </c>
      <c r="M3" s="998"/>
      <c r="N3" s="998"/>
      <c r="O3" s="998"/>
      <c r="P3" s="998"/>
      <c r="Q3" s="998"/>
      <c r="R3" s="461"/>
    </row>
    <row r="4" spans="1:18" ht="15.75" customHeight="1" x14ac:dyDescent="0.3">
      <c r="A4" s="1001" t="str">
        <f>ФОРМА!B4</f>
        <v>ООО «Электромонтаж-110»</v>
      </c>
      <c r="B4" s="1001"/>
      <c r="C4" s="1001"/>
      <c r="D4" s="1001"/>
      <c r="E4" s="1001"/>
      <c r="F4" s="1001"/>
      <c r="G4" s="1001"/>
      <c r="H4" s="465"/>
      <c r="I4" s="467"/>
      <c r="J4" s="467"/>
      <c r="K4" s="467"/>
      <c r="L4" s="1002" t="str">
        <f>ФОРМА!B2</f>
        <v>ПАО "Россети Ленэнерго"</v>
      </c>
      <c r="M4" s="1002"/>
      <c r="N4" s="1002"/>
      <c r="O4" s="1002"/>
      <c r="P4" s="1002"/>
      <c r="Q4" s="1002"/>
      <c r="R4" s="465"/>
    </row>
    <row r="5" spans="1:18" ht="14.4" x14ac:dyDescent="0.3">
      <c r="A5" s="998" t="s">
        <v>1057</v>
      </c>
      <c r="B5" s="998"/>
      <c r="C5" s="998"/>
      <c r="D5" s="998"/>
      <c r="E5" s="998"/>
      <c r="F5" s="998"/>
      <c r="G5" s="998"/>
      <c r="H5" s="461"/>
      <c r="I5" s="468"/>
      <c r="J5" s="468"/>
      <c r="K5" s="468"/>
      <c r="L5" s="999"/>
      <c r="M5" s="999"/>
      <c r="N5" s="999"/>
      <c r="O5" s="999"/>
      <c r="P5" s="999"/>
      <c r="Q5" s="999"/>
      <c r="R5" s="461"/>
    </row>
    <row r="6" spans="1:18" ht="14.4" x14ac:dyDescent="0.3">
      <c r="A6" s="466"/>
      <c r="B6" s="466"/>
      <c r="C6" s="466"/>
      <c r="D6" s="466"/>
      <c r="E6" s="466"/>
      <c r="F6" s="466"/>
      <c r="G6" s="466"/>
      <c r="H6" s="461"/>
      <c r="I6" s="468"/>
      <c r="J6" s="468"/>
      <c r="K6" s="468"/>
      <c r="L6" s="996" t="s">
        <v>73</v>
      </c>
      <c r="M6" s="996"/>
      <c r="N6" s="996"/>
      <c r="O6" s="996"/>
      <c r="P6" s="996"/>
      <c r="Q6" s="996"/>
      <c r="R6" s="461"/>
    </row>
    <row r="7" spans="1:18" ht="138.75" customHeight="1" x14ac:dyDescent="0.3">
      <c r="A7" s="465"/>
      <c r="B7" s="465"/>
      <c r="C7" s="465"/>
      <c r="D7" s="465"/>
      <c r="E7" s="465"/>
      <c r="F7" s="465"/>
      <c r="G7" s="465"/>
      <c r="H7" s="465"/>
      <c r="I7" s="496"/>
      <c r="J7" s="464"/>
      <c r="K7" s="464"/>
      <c r="L7" s="997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M7" s="997"/>
      <c r="N7" s="997"/>
      <c r="O7" s="997"/>
      <c r="P7" s="997"/>
      <c r="Q7" s="997"/>
      <c r="R7" s="465"/>
    </row>
    <row r="8" spans="1:18" ht="14.4" x14ac:dyDescent="0.3">
      <c r="A8" s="461"/>
      <c r="B8" s="461"/>
      <c r="C8" s="461"/>
      <c r="D8" s="461"/>
      <c r="E8" s="461"/>
      <c r="F8" s="461"/>
      <c r="G8" s="461"/>
      <c r="H8" s="461"/>
      <c r="I8" s="466"/>
      <c r="J8" s="466"/>
      <c r="K8" s="466"/>
      <c r="L8" s="998" t="s">
        <v>1058</v>
      </c>
      <c r="M8" s="998"/>
      <c r="N8" s="998"/>
      <c r="O8" s="998"/>
      <c r="P8" s="998"/>
      <c r="Q8" s="998"/>
      <c r="R8" s="461"/>
    </row>
    <row r="9" spans="1:18" x14ac:dyDescent="0.3">
      <c r="A9" s="465"/>
      <c r="B9" s="465"/>
      <c r="C9" s="465"/>
      <c r="D9" s="465"/>
      <c r="E9" s="465"/>
      <c r="F9" s="465"/>
      <c r="G9" s="465"/>
      <c r="H9" s="465"/>
      <c r="I9" s="465"/>
      <c r="J9" s="465"/>
      <c r="K9" s="465"/>
      <c r="L9" s="1003">
        <f>ФОРМА!D14</f>
        <v>45320</v>
      </c>
      <c r="M9" s="1003"/>
      <c r="N9" s="1003"/>
      <c r="O9" s="1003"/>
      <c r="P9" s="1003"/>
      <c r="Q9" s="1003"/>
      <c r="R9" s="469"/>
    </row>
    <row r="10" spans="1:18" ht="17.399999999999999" x14ac:dyDescent="0.3">
      <c r="A10" s="1004" t="s">
        <v>1059</v>
      </c>
      <c r="B10" s="1004"/>
      <c r="C10" s="1004"/>
      <c r="D10" s="1004"/>
      <c r="E10" s="1004"/>
      <c r="F10" s="1004"/>
      <c r="G10" s="1004"/>
      <c r="H10" s="1004"/>
      <c r="I10" s="1004"/>
      <c r="J10" s="1004"/>
      <c r="K10" s="1004"/>
      <c r="L10" s="1004"/>
      <c r="M10" s="1004"/>
      <c r="N10" s="1004"/>
      <c r="O10" s="1004"/>
      <c r="P10" s="1004"/>
      <c r="Q10" s="1004"/>
      <c r="R10" s="465"/>
    </row>
    <row r="11" spans="1:18" x14ac:dyDescent="0.3">
      <c r="A11" s="1005" t="s">
        <v>1060</v>
      </c>
      <c r="B11" s="1005"/>
      <c r="C11" s="1005"/>
      <c r="D11" s="1005"/>
      <c r="E11" s="1005"/>
      <c r="F11" s="1005"/>
      <c r="G11" s="1005"/>
      <c r="H11" s="1005"/>
      <c r="I11" s="1005"/>
      <c r="J11" s="1005"/>
      <c r="K11" s="1005"/>
      <c r="L11" s="1005"/>
      <c r="M11" s="1005"/>
      <c r="N11" s="1005"/>
      <c r="O11" s="1005"/>
      <c r="P11" s="1005"/>
      <c r="Q11" s="1005"/>
      <c r="R11" s="465"/>
    </row>
    <row r="12" spans="1:18" x14ac:dyDescent="0.3">
      <c r="A12" s="465"/>
      <c r="B12" s="465"/>
      <c r="C12" s="465"/>
      <c r="D12" s="465"/>
      <c r="E12" s="465"/>
      <c r="F12" s="465"/>
      <c r="G12" s="465"/>
      <c r="H12" s="465"/>
      <c r="I12" s="465"/>
      <c r="J12" s="465"/>
      <c r="K12" s="465"/>
      <c r="L12" s="465"/>
      <c r="M12" s="465"/>
      <c r="N12" s="465"/>
      <c r="O12" s="465"/>
      <c r="P12" s="465"/>
      <c r="Q12" s="465"/>
      <c r="R12" s="465"/>
    </row>
    <row r="13" spans="1:18" x14ac:dyDescent="0.3">
      <c r="A13" s="465" t="s">
        <v>4</v>
      </c>
      <c r="B13" s="465"/>
      <c r="C13" s="465"/>
      <c r="D13" s="465"/>
      <c r="E13" s="465"/>
      <c r="F13" s="465"/>
      <c r="G13" s="465"/>
      <c r="H13" s="465"/>
      <c r="I13" s="465"/>
      <c r="J13" s="465"/>
      <c r="K13" s="465"/>
      <c r="L13" s="465"/>
      <c r="M13" s="465"/>
      <c r="N13" s="465"/>
      <c r="O13" s="465"/>
      <c r="P13" s="465"/>
      <c r="Q13" s="465"/>
      <c r="R13" s="465"/>
    </row>
    <row r="14" spans="1:18" x14ac:dyDescent="0.3">
      <c r="A14" s="470" t="s">
        <v>1061</v>
      </c>
      <c r="B14" s="471"/>
      <c r="C14" s="471"/>
      <c r="D14" s="471"/>
      <c r="E14" s="471"/>
      <c r="F14" s="471"/>
      <c r="G14" s="471"/>
      <c r="H14" s="471"/>
      <c r="I14" s="471"/>
      <c r="J14" s="471"/>
      <c r="K14" s="471"/>
      <c r="L14" s="471"/>
      <c r="M14" s="471"/>
      <c r="N14" s="471"/>
      <c r="O14" s="471"/>
      <c r="P14" s="471"/>
      <c r="Q14" s="471"/>
      <c r="R14" s="465"/>
    </row>
    <row r="15" spans="1:18" x14ac:dyDescent="0.3">
      <c r="A15" s="995" t="str">
        <f>ПОДПИСИ!B7</f>
        <v>Мастер Всеволожского РЭС филиала ПАО "Россети Ленэнерго" "СЭС" по КЛ</v>
      </c>
      <c r="B15" s="995"/>
      <c r="C15" s="995"/>
      <c r="D15" s="995"/>
      <c r="E15" s="995"/>
      <c r="F15" s="995"/>
      <c r="G15" s="995"/>
      <c r="H15" s="995"/>
      <c r="I15" s="995"/>
      <c r="J15" s="995"/>
      <c r="K15" s="995"/>
      <c r="L15" s="995"/>
      <c r="M15" s="995"/>
      <c r="N15" s="995"/>
      <c r="O15" s="995"/>
      <c r="P15" s="995"/>
      <c r="Q15" s="995"/>
      <c r="R15" s="465"/>
    </row>
    <row r="16" spans="1:18" x14ac:dyDescent="0.3">
      <c r="A16" s="995" t="str">
        <f>ПОДПИСИ!C7</f>
        <v>Соколов Ю.А.</v>
      </c>
      <c r="B16" s="995"/>
      <c r="C16" s="995"/>
      <c r="D16" s="995"/>
      <c r="E16" s="995"/>
      <c r="F16" s="995"/>
      <c r="G16" s="995"/>
      <c r="H16" s="995"/>
      <c r="I16" s="995"/>
      <c r="J16" s="995"/>
      <c r="K16" s="995"/>
      <c r="L16" s="995"/>
      <c r="M16" s="995"/>
      <c r="N16" s="995"/>
      <c r="O16" s="995"/>
      <c r="P16" s="995"/>
      <c r="Q16" s="995"/>
      <c r="R16" s="465"/>
    </row>
    <row r="17" spans="1:18" s="449" customFormat="1" ht="10.199999999999999" x14ac:dyDescent="0.2">
      <c r="A17" s="1006" t="s">
        <v>1062</v>
      </c>
      <c r="B17" s="1006"/>
      <c r="C17" s="1006"/>
      <c r="D17" s="1006"/>
      <c r="E17" s="1006"/>
      <c r="F17" s="1006"/>
      <c r="G17" s="1006"/>
      <c r="H17" s="1006"/>
      <c r="I17" s="1006"/>
      <c r="J17" s="1006"/>
      <c r="K17" s="1006"/>
      <c r="L17" s="1006"/>
      <c r="M17" s="1006"/>
      <c r="N17" s="1006"/>
      <c r="O17" s="1006"/>
      <c r="P17" s="1006"/>
      <c r="Q17" s="1006"/>
      <c r="R17" s="472"/>
    </row>
    <row r="18" spans="1:18" ht="14.4" x14ac:dyDescent="0.3">
      <c r="A18" s="473"/>
      <c r="B18" s="473"/>
      <c r="C18" s="473"/>
      <c r="D18" s="473"/>
      <c r="E18" s="473"/>
      <c r="F18" s="473"/>
      <c r="G18" s="473"/>
      <c r="H18" s="473"/>
      <c r="I18" s="473"/>
      <c r="J18" s="473"/>
      <c r="K18" s="473"/>
      <c r="L18" s="473"/>
      <c r="M18" s="473"/>
      <c r="N18" s="473"/>
      <c r="O18" s="473"/>
      <c r="P18" s="473"/>
      <c r="Q18" s="473"/>
      <c r="R18" s="469"/>
    </row>
    <row r="19" spans="1:18" x14ac:dyDescent="0.3">
      <c r="A19" s="474" t="s">
        <v>1080</v>
      </c>
      <c r="B19" s="463"/>
      <c r="C19" s="463"/>
      <c r="D19" s="463"/>
      <c r="E19" s="463"/>
      <c r="F19" s="463"/>
      <c r="G19" s="463"/>
      <c r="H19" s="463"/>
      <c r="I19" s="463"/>
      <c r="J19" s="463"/>
      <c r="K19" s="463"/>
      <c r="L19" s="463"/>
      <c r="M19" s="463"/>
      <c r="N19" s="463"/>
      <c r="O19" s="463"/>
      <c r="P19" s="463"/>
      <c r="Q19" s="463"/>
      <c r="R19" s="465"/>
    </row>
    <row r="20" spans="1:18" x14ac:dyDescent="0.3">
      <c r="A20" s="1007" t="str">
        <f>CONCATENATE(ПОДПИСИ!B12,", ",ПОДПИСИ!C12)</f>
        <v>Начальник участка ООО «Электромонтаж-110», Курбатов А.В.</v>
      </c>
      <c r="B20" s="1007"/>
      <c r="C20" s="1007"/>
      <c r="D20" s="1007"/>
      <c r="E20" s="1007"/>
      <c r="F20" s="1007"/>
      <c r="G20" s="1007"/>
      <c r="H20" s="1007"/>
      <c r="I20" s="1007"/>
      <c r="J20" s="1007"/>
      <c r="K20" s="1007"/>
      <c r="L20" s="1007"/>
      <c r="M20" s="1007"/>
      <c r="N20" s="1007"/>
      <c r="O20" s="1007"/>
      <c r="P20" s="1007"/>
      <c r="Q20" s="1007"/>
      <c r="R20" s="465"/>
    </row>
    <row r="21" spans="1:18" ht="14.4" x14ac:dyDescent="0.3">
      <c r="A21" s="1006" t="s">
        <v>1062</v>
      </c>
      <c r="B21" s="1006"/>
      <c r="C21" s="1006"/>
      <c r="D21" s="1006"/>
      <c r="E21" s="1006"/>
      <c r="F21" s="1006"/>
      <c r="G21" s="1006"/>
      <c r="H21" s="1006"/>
      <c r="I21" s="1006"/>
      <c r="J21" s="1006"/>
      <c r="K21" s="1006"/>
      <c r="L21" s="1006"/>
      <c r="M21" s="1006"/>
      <c r="N21" s="1006"/>
      <c r="O21" s="1006"/>
      <c r="P21" s="1006"/>
      <c r="Q21" s="1006"/>
      <c r="R21" s="472"/>
    </row>
    <row r="22" spans="1:18" ht="14.4" x14ac:dyDescent="0.3">
      <c r="A22" s="473"/>
      <c r="B22" s="473"/>
      <c r="C22" s="473"/>
      <c r="D22" s="473"/>
      <c r="E22" s="473"/>
      <c r="F22" s="473"/>
      <c r="G22" s="473"/>
      <c r="H22" s="473"/>
      <c r="I22" s="473"/>
      <c r="J22" s="473"/>
      <c r="K22" s="473"/>
      <c r="L22" s="473"/>
      <c r="M22" s="473"/>
      <c r="N22" s="473"/>
      <c r="O22" s="473"/>
      <c r="P22" s="473"/>
      <c r="Q22" s="473"/>
      <c r="R22" s="469"/>
    </row>
    <row r="23" spans="1:18" ht="16.2" x14ac:dyDescent="0.35">
      <c r="A23" s="475" t="s">
        <v>1063</v>
      </c>
      <c r="B23" s="465"/>
      <c r="C23" s="465"/>
      <c r="D23" s="465"/>
      <c r="E23" s="465"/>
      <c r="F23" s="465"/>
      <c r="G23" s="465"/>
      <c r="H23" s="465"/>
      <c r="I23" s="1008" t="str">
        <f>ФОРМА!B4</f>
        <v>ООО «Электромонтаж-110»</v>
      </c>
      <c r="J23" s="1008"/>
      <c r="K23" s="1008"/>
      <c r="L23" s="1008"/>
      <c r="M23" s="475" t="s">
        <v>1064</v>
      </c>
      <c r="N23" s="475"/>
      <c r="O23" s="465"/>
      <c r="P23" s="465"/>
      <c r="Q23" s="465"/>
      <c r="R23" s="469"/>
    </row>
    <row r="24" spans="1:18" s="449" customFormat="1" ht="10.199999999999999" x14ac:dyDescent="0.2">
      <c r="A24" s="1009"/>
      <c r="B24" s="1009"/>
      <c r="C24" s="1009"/>
      <c r="D24" s="1009"/>
      <c r="E24" s="1009"/>
      <c r="F24" s="1009"/>
      <c r="G24" s="1009"/>
      <c r="H24" s="1009"/>
      <c r="I24" s="1009" t="s">
        <v>1065</v>
      </c>
      <c r="J24" s="1009"/>
      <c r="K24" s="1009"/>
      <c r="L24" s="1009"/>
      <c r="M24" s="477"/>
      <c r="N24" s="476"/>
      <c r="O24" s="476"/>
      <c r="P24" s="476"/>
      <c r="Q24" s="476"/>
      <c r="R24" s="461"/>
    </row>
    <row r="25" spans="1:18" x14ac:dyDescent="0.3">
      <c r="A25" s="1011"/>
      <c r="B25" s="1011"/>
      <c r="C25" s="1011"/>
      <c r="D25" s="1011"/>
      <c r="E25" s="1011"/>
      <c r="F25" s="1011"/>
      <c r="G25" s="1011"/>
      <c r="H25" s="1011"/>
      <c r="I25" s="478"/>
      <c r="J25" s="478"/>
      <c r="K25" s="479"/>
      <c r="L25" s="479"/>
      <c r="M25" s="479"/>
      <c r="N25" s="479"/>
      <c r="O25" s="479"/>
      <c r="P25" s="479"/>
      <c r="Q25" s="479"/>
      <c r="R25" s="480"/>
    </row>
    <row r="26" spans="1:18" x14ac:dyDescent="0.3">
      <c r="A26" s="481" t="s">
        <v>1066</v>
      </c>
      <c r="B26" s="465" t="s">
        <v>1067</v>
      </c>
      <c r="C26" s="465"/>
      <c r="D26" s="465"/>
      <c r="E26" s="465"/>
      <c r="F26" s="465"/>
      <c r="G26" s="465"/>
      <c r="H26" s="465"/>
      <c r="I26" s="465"/>
      <c r="J26" s="465"/>
      <c r="K26" s="465"/>
      <c r="L26" s="465"/>
      <c r="M26" s="465"/>
      <c r="N26" s="465"/>
      <c r="O26" s="465"/>
      <c r="P26" s="465"/>
      <c r="Q26" s="465"/>
      <c r="R26" s="479"/>
    </row>
    <row r="27" spans="1:18" x14ac:dyDescent="0.3">
      <c r="A27" s="482"/>
      <c r="B27" s="1012" t="s">
        <v>1068</v>
      </c>
      <c r="C27" s="1013"/>
      <c r="D27" s="1013"/>
      <c r="E27" s="1013"/>
      <c r="F27" s="1013"/>
      <c r="G27" s="1013"/>
      <c r="H27" s="1013"/>
      <c r="I27" s="1013"/>
      <c r="J27" s="1013"/>
      <c r="K27" s="1013"/>
      <c r="L27" s="1013"/>
      <c r="M27" s="1013"/>
      <c r="N27" s="1013"/>
      <c r="O27" s="1013"/>
      <c r="P27" s="1013"/>
      <c r="Q27" s="1013"/>
      <c r="R27" s="465"/>
    </row>
    <row r="28" spans="1:18" x14ac:dyDescent="0.3">
      <c r="A28" s="482"/>
      <c r="B28" s="1013"/>
      <c r="C28" s="1013"/>
      <c r="D28" s="1013"/>
      <c r="E28" s="1013"/>
      <c r="F28" s="1013"/>
      <c r="G28" s="1013"/>
      <c r="H28" s="1013"/>
      <c r="I28" s="1013"/>
      <c r="J28" s="1013"/>
      <c r="K28" s="1013"/>
      <c r="L28" s="1013"/>
      <c r="M28" s="1013"/>
      <c r="N28" s="1013"/>
      <c r="O28" s="1013"/>
      <c r="P28" s="1013"/>
      <c r="Q28" s="1013"/>
      <c r="R28" s="465"/>
    </row>
    <row r="29" spans="1:18" s="449" customFormat="1" ht="10.199999999999999" x14ac:dyDescent="0.2">
      <c r="A29" s="483"/>
      <c r="B29" s="1014" t="s">
        <v>1069</v>
      </c>
      <c r="C29" s="1014"/>
      <c r="D29" s="1014"/>
      <c r="E29" s="1014"/>
      <c r="F29" s="1014"/>
      <c r="G29" s="1014"/>
      <c r="H29" s="1014"/>
      <c r="I29" s="1014"/>
      <c r="J29" s="1014"/>
      <c r="K29" s="1014"/>
      <c r="L29" s="1014"/>
      <c r="M29" s="1014"/>
      <c r="N29" s="1014"/>
      <c r="O29" s="1014"/>
      <c r="P29" s="1014"/>
      <c r="Q29" s="1014"/>
      <c r="R29" s="461"/>
    </row>
    <row r="30" spans="1:18" x14ac:dyDescent="0.3">
      <c r="A30" s="484"/>
      <c r="B30" s="1015"/>
      <c r="C30" s="1015"/>
      <c r="D30" s="1015"/>
      <c r="E30" s="1015"/>
      <c r="F30" s="1015"/>
      <c r="G30" s="1015"/>
      <c r="H30" s="1015"/>
      <c r="I30" s="1015"/>
      <c r="J30" s="1015"/>
      <c r="K30" s="1015"/>
      <c r="L30" s="1015"/>
      <c r="M30" s="1015"/>
      <c r="N30" s="1015"/>
      <c r="O30" s="465"/>
      <c r="P30" s="465"/>
      <c r="Q30" s="465"/>
      <c r="R30" s="469"/>
    </row>
    <row r="31" spans="1:18" x14ac:dyDescent="0.3">
      <c r="A31" s="484" t="s">
        <v>1070</v>
      </c>
      <c r="B31" s="481" t="s">
        <v>1071</v>
      </c>
      <c r="C31" s="481"/>
      <c r="D31" s="481"/>
      <c r="E31" s="481"/>
      <c r="F31" s="481"/>
      <c r="G31" s="481"/>
      <c r="H31" s="481"/>
      <c r="I31" s="481"/>
      <c r="J31" s="481"/>
      <c r="K31" s="481"/>
      <c r="L31" s="481"/>
      <c r="M31" s="481"/>
      <c r="N31" s="481"/>
      <c r="O31" s="465"/>
      <c r="P31" s="465"/>
      <c r="Q31" s="465"/>
      <c r="R31" s="469"/>
    </row>
    <row r="32" spans="1:18" x14ac:dyDescent="0.3">
      <c r="A32" s="484"/>
      <c r="B32" s="1005" t="str">
        <f>ФОРМА!B8</f>
        <v>ООО «Электромонтаж-110»</v>
      </c>
      <c r="C32" s="1005"/>
      <c r="D32" s="1005"/>
      <c r="E32" s="1005"/>
      <c r="F32" s="1005"/>
      <c r="G32" s="1005"/>
      <c r="H32" s="1005"/>
      <c r="I32" s="1005"/>
      <c r="J32" s="1005"/>
      <c r="K32" s="1005"/>
      <c r="L32" s="1005"/>
      <c r="M32" s="485"/>
      <c r="N32" s="1005" t="str">
        <f>ФОРМА!B9</f>
        <v>СЭС-21-080098-ИЛО1</v>
      </c>
      <c r="O32" s="1005"/>
      <c r="P32" s="1005"/>
      <c r="Q32" s="1005"/>
      <c r="R32" s="465"/>
    </row>
    <row r="33" spans="1:18" s="449" customFormat="1" ht="10.199999999999999" x14ac:dyDescent="0.2">
      <c r="A33" s="486"/>
      <c r="B33" s="996" t="s">
        <v>1072</v>
      </c>
      <c r="C33" s="996"/>
      <c r="D33" s="996"/>
      <c r="E33" s="996"/>
      <c r="F33" s="996"/>
      <c r="G33" s="996"/>
      <c r="H33" s="996"/>
      <c r="I33" s="996"/>
      <c r="J33" s="996"/>
      <c r="K33" s="996"/>
      <c r="L33" s="996"/>
      <c r="M33" s="468"/>
      <c r="N33" s="996" t="s">
        <v>1073</v>
      </c>
      <c r="O33" s="996"/>
      <c r="P33" s="996"/>
      <c r="Q33" s="996"/>
      <c r="R33" s="461"/>
    </row>
    <row r="34" spans="1:18" ht="14.4" x14ac:dyDescent="0.3">
      <c r="A34" s="487"/>
      <c r="B34" s="488"/>
      <c r="C34" s="488"/>
      <c r="D34" s="488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O34" s="488"/>
      <c r="P34" s="488"/>
      <c r="Q34" s="488"/>
      <c r="R34" s="469"/>
    </row>
    <row r="35" spans="1:18" x14ac:dyDescent="0.3">
      <c r="A35" s="484" t="s">
        <v>1074</v>
      </c>
      <c r="B35" s="1015" t="s">
        <v>1075</v>
      </c>
      <c r="C35" s="1015"/>
      <c r="D35" s="1015"/>
      <c r="E35" s="1015"/>
      <c r="F35" s="1015"/>
      <c r="G35" s="1015"/>
      <c r="H35" s="1015"/>
      <c r="I35" s="1015"/>
      <c r="J35" s="1015"/>
      <c r="K35" s="1015"/>
      <c r="L35" s="1015"/>
      <c r="M35" s="1015"/>
      <c r="N35" s="1015"/>
      <c r="O35" s="489"/>
      <c r="P35" s="489"/>
      <c r="Q35" s="489"/>
      <c r="R35" s="469"/>
    </row>
    <row r="36" spans="1:18" s="449" customFormat="1" ht="10.199999999999999" x14ac:dyDescent="0.2">
      <c r="A36" s="486"/>
      <c r="B36" s="490"/>
      <c r="C36" s="490"/>
      <c r="D36" s="490"/>
      <c r="E36" s="483"/>
      <c r="F36" s="483"/>
      <c r="G36" s="483"/>
      <c r="H36" s="483"/>
      <c r="I36" s="483"/>
      <c r="J36" s="483"/>
      <c r="K36" s="483"/>
      <c r="L36" s="483"/>
      <c r="M36" s="483"/>
      <c r="N36" s="483"/>
      <c r="O36" s="483"/>
      <c r="P36" s="483"/>
      <c r="Q36" s="483"/>
      <c r="R36" s="461"/>
    </row>
    <row r="37" spans="1:18" x14ac:dyDescent="0.3">
      <c r="A37" s="484" t="s">
        <v>1076</v>
      </c>
      <c r="B37" s="1015" t="s">
        <v>1077</v>
      </c>
      <c r="C37" s="1015"/>
      <c r="D37" s="1015"/>
      <c r="E37" s="1015"/>
      <c r="F37" s="1015"/>
      <c r="G37" s="1015"/>
      <c r="H37" s="1015"/>
      <c r="I37" s="1015"/>
      <c r="J37" s="1015"/>
      <c r="K37" s="1015"/>
      <c r="L37" s="1015"/>
      <c r="M37" s="1015"/>
      <c r="N37" s="1015"/>
      <c r="O37" s="465"/>
      <c r="P37" s="465"/>
      <c r="Q37" s="465"/>
      <c r="R37" s="465"/>
    </row>
    <row r="38" spans="1:18" s="450" customFormat="1" x14ac:dyDescent="0.3">
      <c r="A38" s="483"/>
      <c r="B38" s="481" t="s">
        <v>1078</v>
      </c>
      <c r="C38" s="481"/>
      <c r="D38" s="481"/>
      <c r="E38" s="481"/>
      <c r="F38" s="481"/>
      <c r="G38" s="481"/>
      <c r="H38" s="481"/>
      <c r="I38" s="481"/>
      <c r="J38" s="481"/>
      <c r="K38" s="481"/>
      <c r="L38" s="481"/>
      <c r="M38" s="481"/>
      <c r="N38" s="481"/>
      <c r="O38" s="483"/>
      <c r="P38" s="483"/>
      <c r="Q38" s="483"/>
      <c r="R38" s="491"/>
    </row>
    <row r="39" spans="1:18" s="450" customFormat="1" ht="10.199999999999999" x14ac:dyDescent="0.2">
      <c r="A39" s="483"/>
      <c r="B39" s="483"/>
      <c r="C39" s="483"/>
      <c r="D39" s="483"/>
      <c r="E39" s="483"/>
      <c r="F39" s="483"/>
      <c r="G39" s="483"/>
      <c r="H39" s="483"/>
      <c r="I39" s="492"/>
      <c r="J39" s="493"/>
      <c r="K39" s="492"/>
      <c r="L39" s="483"/>
      <c r="M39" s="483"/>
      <c r="N39" s="483"/>
      <c r="O39" s="483"/>
      <c r="P39" s="483"/>
      <c r="Q39" s="483"/>
      <c r="R39" s="491"/>
    </row>
    <row r="40" spans="1:18" s="451" customFormat="1" x14ac:dyDescent="0.3">
      <c r="A40" s="478"/>
      <c r="B40" s="1016" t="s">
        <v>227</v>
      </c>
      <c r="C40" s="1016"/>
      <c r="D40" s="1016"/>
      <c r="E40" s="478"/>
      <c r="F40" s="478"/>
      <c r="G40" s="478"/>
      <c r="H40" s="478"/>
      <c r="I40" s="478"/>
      <c r="J40" s="478"/>
      <c r="K40" s="478"/>
      <c r="L40" s="478"/>
      <c r="M40" s="478"/>
      <c r="N40" s="478"/>
      <c r="O40" s="478"/>
      <c r="P40" s="478"/>
      <c r="Q40" s="478"/>
      <c r="R40" s="479"/>
    </row>
    <row r="41" spans="1:18" s="451" customFormat="1" ht="15.75" customHeight="1" x14ac:dyDescent="0.3">
      <c r="A41" s="478"/>
      <c r="B41" s="1010" t="s">
        <v>1079</v>
      </c>
      <c r="C41" s="1010"/>
      <c r="D41" s="1010"/>
      <c r="E41" s="1010"/>
      <c r="F41" s="1010"/>
      <c r="G41" s="1010"/>
      <c r="H41" s="1010"/>
      <c r="I41" s="1010"/>
      <c r="J41" s="1010"/>
      <c r="K41" s="1010"/>
      <c r="L41" s="1010"/>
      <c r="M41" s="1010"/>
      <c r="N41" s="1010"/>
      <c r="O41" s="1010"/>
      <c r="P41" s="1010"/>
      <c r="Q41" s="1010"/>
      <c r="R41" s="479"/>
    </row>
    <row r="42" spans="1:18" s="451" customFormat="1" x14ac:dyDescent="0.3">
      <c r="A42" s="478"/>
      <c r="B42" s="1010"/>
      <c r="C42" s="1010"/>
      <c r="D42" s="1010"/>
      <c r="E42" s="1010"/>
      <c r="F42" s="1010"/>
      <c r="G42" s="1010"/>
      <c r="H42" s="1010"/>
      <c r="I42" s="1010"/>
      <c r="J42" s="1010"/>
      <c r="K42" s="1010"/>
      <c r="L42" s="1010"/>
      <c r="M42" s="1010"/>
      <c r="N42" s="1010"/>
      <c r="O42" s="1010"/>
      <c r="P42" s="1010"/>
      <c r="Q42" s="1010"/>
      <c r="R42" s="479"/>
    </row>
    <row r="43" spans="1:18" x14ac:dyDescent="0.3">
      <c r="A43" s="465"/>
      <c r="B43" s="465"/>
      <c r="C43" s="465"/>
      <c r="D43" s="465"/>
      <c r="E43" s="465"/>
      <c r="F43" s="465"/>
      <c r="G43" s="465"/>
      <c r="H43" s="465"/>
      <c r="I43" s="465"/>
      <c r="J43" s="465"/>
      <c r="K43" s="465"/>
      <c r="L43" s="465"/>
      <c r="M43" s="465"/>
      <c r="N43" s="465"/>
      <c r="O43" s="465"/>
      <c r="P43" s="465"/>
      <c r="Q43" s="465"/>
      <c r="R43" s="465"/>
    </row>
    <row r="44" spans="1:18" x14ac:dyDescent="0.3">
      <c r="A44" s="1017" t="str">
        <f>ПОДПИСИ!B7</f>
        <v>Мастер Всеволожского РЭС филиала ПАО "Россети Ленэнерго" "СЭС" по КЛ</v>
      </c>
      <c r="B44" s="1017"/>
      <c r="C44" s="1017"/>
      <c r="D44" s="1017"/>
      <c r="E44" s="1017"/>
      <c r="F44" s="1017"/>
      <c r="G44" s="1017"/>
      <c r="H44" s="1017"/>
      <c r="I44" s="1017"/>
      <c r="J44" s="1017"/>
      <c r="K44" s="1017"/>
      <c r="L44" s="1017"/>
      <c r="M44" s="1017"/>
      <c r="N44" s="463"/>
      <c r="O44" s="1018" t="str">
        <f>ПОДПИСИ!E7</f>
        <v xml:space="preserve"> Ю.А. Соколов</v>
      </c>
      <c r="P44" s="1018"/>
      <c r="Q44" s="1018"/>
      <c r="R44" s="465"/>
    </row>
    <row r="45" spans="1:18" x14ac:dyDescent="0.3">
      <c r="A45" s="1017"/>
      <c r="B45" s="1017"/>
      <c r="C45" s="1017"/>
      <c r="D45" s="1017"/>
      <c r="E45" s="1017"/>
      <c r="F45" s="1017"/>
      <c r="G45" s="1017"/>
      <c r="H45" s="1017"/>
      <c r="I45" s="1017"/>
      <c r="J45" s="1017"/>
      <c r="K45" s="1017"/>
      <c r="L45" s="1017"/>
      <c r="M45" s="1017"/>
      <c r="N45" s="463"/>
      <c r="O45" s="1018"/>
      <c r="P45" s="1018"/>
      <c r="Q45" s="1018"/>
      <c r="R45" s="465"/>
    </row>
    <row r="46" spans="1:18" ht="14.4" x14ac:dyDescent="0.3">
      <c r="A46" s="494"/>
      <c r="B46" s="494"/>
      <c r="C46" s="494"/>
      <c r="D46" s="494"/>
      <c r="E46" s="494"/>
      <c r="F46" s="494"/>
      <c r="G46" s="494"/>
      <c r="H46" s="494"/>
      <c r="I46" s="494"/>
      <c r="J46" s="494"/>
      <c r="K46" s="494"/>
      <c r="L46" s="494"/>
      <c r="M46" s="998" t="s">
        <v>49</v>
      </c>
      <c r="N46" s="998"/>
      <c r="O46" s="466"/>
      <c r="P46" s="998"/>
      <c r="Q46" s="998"/>
      <c r="R46" s="461"/>
    </row>
    <row r="47" spans="1:18" x14ac:dyDescent="0.3">
      <c r="A47" s="1019" t="str">
        <f>ПОДПИСИ!B12</f>
        <v>Начальник участка ООО «Электромонтаж-110»</v>
      </c>
      <c r="B47" s="1019"/>
      <c r="C47" s="1019"/>
      <c r="D47" s="1019"/>
      <c r="E47" s="1019"/>
      <c r="F47" s="1019"/>
      <c r="G47" s="1019"/>
      <c r="H47" s="1019"/>
      <c r="I47" s="1019"/>
      <c r="J47" s="1019"/>
      <c r="K47" s="1019"/>
      <c r="L47" s="1019"/>
      <c r="M47" s="1019"/>
      <c r="N47" s="463"/>
      <c r="O47" s="1018" t="str">
        <f>ПОДПИСИ!E12</f>
        <v>А.В. Курбатов</v>
      </c>
      <c r="P47" s="1018"/>
      <c r="Q47" s="1018"/>
      <c r="R47" s="465"/>
    </row>
    <row r="48" spans="1:18" x14ac:dyDescent="0.3">
      <c r="A48" s="1019"/>
      <c r="B48" s="1019"/>
      <c r="C48" s="1019"/>
      <c r="D48" s="1019"/>
      <c r="E48" s="1019"/>
      <c r="F48" s="1019"/>
      <c r="G48" s="1019"/>
      <c r="H48" s="1019"/>
      <c r="I48" s="1019"/>
      <c r="J48" s="1019"/>
      <c r="K48" s="1019"/>
      <c r="L48" s="1019"/>
      <c r="M48" s="1019"/>
      <c r="N48" s="463"/>
      <c r="O48" s="1018"/>
      <c r="P48" s="1018"/>
      <c r="Q48" s="1018"/>
      <c r="R48" s="465"/>
    </row>
    <row r="49" spans="1:18" ht="14.4" x14ac:dyDescent="0.3">
      <c r="A49" s="494"/>
      <c r="B49" s="494"/>
      <c r="C49" s="494"/>
      <c r="D49" s="494"/>
      <c r="E49" s="494"/>
      <c r="F49" s="494"/>
      <c r="G49" s="494"/>
      <c r="H49" s="494"/>
      <c r="I49" s="494"/>
      <c r="J49" s="494"/>
      <c r="K49" s="494"/>
      <c r="L49" s="494"/>
      <c r="M49" s="998" t="s">
        <v>49</v>
      </c>
      <c r="N49" s="998"/>
      <c r="O49" s="462"/>
      <c r="P49" s="998"/>
      <c r="Q49" s="998"/>
      <c r="R49" s="461"/>
    </row>
    <row r="50" spans="1:18" x14ac:dyDescent="0.3">
      <c r="A50" s="495"/>
      <c r="B50" s="495"/>
      <c r="C50" s="495"/>
      <c r="D50" s="495"/>
      <c r="E50" s="465"/>
      <c r="F50" s="465"/>
      <c r="G50" s="465"/>
      <c r="H50" s="465"/>
      <c r="I50" s="465"/>
      <c r="J50" s="465"/>
      <c r="K50" s="465"/>
      <c r="L50" s="465"/>
      <c r="M50" s="465"/>
      <c r="N50" s="465"/>
      <c r="O50" s="465"/>
      <c r="P50" s="465"/>
      <c r="Q50" s="465"/>
      <c r="R50" s="465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115" zoomScaleNormal="100" zoomScaleSheetLayoutView="115" workbookViewId="0">
      <pane ySplit="2" topLeftCell="A30" activePane="bottomLeft" state="frozen"/>
      <selection activeCell="L42" sqref="L42"/>
      <selection pane="bottomLeft" activeCell="L42" sqref="L42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709" t="s">
        <v>555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  <c r="AK1" s="709"/>
      <c r="AL1" s="709"/>
      <c r="AM1" s="709"/>
      <c r="AN1" s="709"/>
      <c r="AO1" s="709"/>
      <c r="AP1" s="709"/>
      <c r="AQ1" s="709"/>
      <c r="AR1" s="709"/>
      <c r="AS1" s="709"/>
      <c r="AT1" s="709"/>
      <c r="AU1" s="709"/>
      <c r="AV1" s="709"/>
      <c r="AW1" s="709"/>
      <c r="AX1" s="709"/>
      <c r="AY1" s="709"/>
      <c r="AZ1" s="709"/>
      <c r="BA1" s="709"/>
      <c r="BB1" s="709"/>
      <c r="BC1" s="709"/>
      <c r="BD1" s="709"/>
      <c r="BE1" s="709"/>
      <c r="BF1" s="709"/>
      <c r="BG1" s="709"/>
      <c r="BH1" s="709"/>
      <c r="BI1" s="709"/>
      <c r="BJ1" s="709"/>
      <c r="BK1" s="709"/>
      <c r="BL1" s="709"/>
      <c r="BM1" s="709"/>
      <c r="BN1" s="709"/>
      <c r="BO1" s="709"/>
      <c r="BP1" s="709"/>
      <c r="BQ1" s="709"/>
      <c r="BR1" s="709"/>
      <c r="BS1" s="709"/>
      <c r="BT1" s="709"/>
      <c r="BU1" s="709"/>
      <c r="BV1" s="709"/>
      <c r="BW1" s="709"/>
      <c r="BX1" s="709"/>
      <c r="BY1" s="709"/>
      <c r="BZ1" s="709"/>
      <c r="CA1" s="709"/>
      <c r="CB1" s="709"/>
      <c r="CC1" s="709"/>
      <c r="CD1" s="709"/>
      <c r="CE1" s="709"/>
      <c r="CF1" s="709"/>
      <c r="CG1" s="709"/>
      <c r="CH1" s="709"/>
      <c r="CI1" s="709"/>
      <c r="CJ1" s="709"/>
      <c r="CK1" s="709"/>
      <c r="CL1" s="709"/>
      <c r="CM1" s="709"/>
      <c r="CN1" s="709"/>
      <c r="CO1" s="709"/>
      <c r="CP1" s="709"/>
      <c r="CQ1" s="709"/>
      <c r="CR1" s="709"/>
      <c r="CS1" s="709"/>
      <c r="CT1" s="709"/>
      <c r="CU1" s="709"/>
      <c r="CV1" s="709"/>
      <c r="CW1" s="709"/>
      <c r="CX1" s="709"/>
      <c r="CY1" s="709"/>
      <c r="CZ1" s="709"/>
      <c r="DA1" s="709"/>
      <c r="DB1" s="709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BH2" s="598" t="str">
        <f>ФОРМА!G2</f>
        <v>Санкт-Петербург</v>
      </c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C2"/>
      <c r="DD2"/>
      <c r="DE2"/>
      <c r="DF2"/>
      <c r="DG2"/>
      <c r="DH2" s="142"/>
    </row>
    <row r="3" spans="1:112" s="21" customFormat="1" ht="10.199999999999999" x14ac:dyDescent="0.2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BH3" s="612" t="s">
        <v>0</v>
      </c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C3" s="1"/>
      <c r="DD3" s="1"/>
      <c r="DE3" s="1"/>
      <c r="DF3" s="1"/>
      <c r="DG3" s="1"/>
      <c r="DH3" s="143"/>
    </row>
    <row r="4" spans="1:112" ht="1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BH4" s="598" t="str">
        <f>ФОРМА!B2</f>
        <v>ПАО "Россети Ленэнерго"</v>
      </c>
      <c r="BI4" s="598"/>
      <c r="BJ4" s="598"/>
      <c r="BK4" s="598"/>
      <c r="BL4" s="598"/>
      <c r="BM4" s="598"/>
      <c r="BN4" s="598"/>
      <c r="BO4" s="598"/>
      <c r="BP4" s="598"/>
      <c r="BQ4" s="598"/>
      <c r="BR4" s="598"/>
      <c r="BS4" s="598"/>
      <c r="BT4" s="598"/>
      <c r="BU4" s="598"/>
      <c r="BV4" s="598"/>
      <c r="BW4" s="598"/>
      <c r="BX4" s="598"/>
      <c r="BY4" s="598"/>
      <c r="BZ4" s="598"/>
      <c r="CA4" s="598"/>
      <c r="CB4" s="598"/>
      <c r="CC4" s="598"/>
      <c r="CD4" s="598"/>
      <c r="CE4" s="598"/>
      <c r="CF4" s="598"/>
      <c r="CG4" s="598"/>
      <c r="CH4" s="598"/>
      <c r="CI4" s="598"/>
      <c r="CJ4" s="598"/>
      <c r="CK4" s="598"/>
      <c r="CL4" s="598"/>
      <c r="CM4" s="598"/>
      <c r="CN4" s="598"/>
      <c r="CO4" s="598"/>
      <c r="CP4" s="598"/>
      <c r="CQ4" s="598"/>
      <c r="CR4" s="598"/>
      <c r="CS4" s="598"/>
      <c r="CT4" s="598"/>
      <c r="CU4" s="598"/>
      <c r="CV4" s="598"/>
      <c r="CW4" s="598"/>
      <c r="CX4" s="598"/>
      <c r="CY4" s="598"/>
      <c r="CZ4" s="598"/>
      <c r="DA4" s="598"/>
      <c r="DB4" s="598"/>
      <c r="DH4" s="144" t="str">
        <f>BH4</f>
        <v>ПАО "Россети Ленэнерго"</v>
      </c>
    </row>
    <row r="5" spans="1:112" s="24" customFormat="1" ht="10.199999999999999" x14ac:dyDescent="0.2">
      <c r="A5" s="578" t="s">
        <v>44</v>
      </c>
      <c r="B5" s="578"/>
      <c r="C5" s="578"/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  <c r="AF5" s="578"/>
      <c r="AG5" s="578"/>
      <c r="AH5" s="578"/>
      <c r="AI5" s="578"/>
      <c r="AJ5" s="578"/>
      <c r="AK5" s="578"/>
      <c r="AL5" s="578"/>
      <c r="AM5" s="578"/>
      <c r="AN5" s="5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612" t="s">
        <v>2</v>
      </c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51.80000000000001" x14ac:dyDescent="0.25">
      <c r="A6" s="598"/>
      <c r="B6" s="598"/>
      <c r="C6" s="598"/>
      <c r="D6" s="598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598"/>
      <c r="P6" s="598"/>
      <c r="Q6" s="598"/>
      <c r="R6" s="598"/>
      <c r="S6" s="598"/>
      <c r="T6" s="598"/>
      <c r="U6" s="598"/>
      <c r="V6" s="598"/>
      <c r="W6" s="598"/>
      <c r="X6" s="598"/>
      <c r="Y6" s="598"/>
      <c r="Z6" s="598"/>
      <c r="AA6" s="598"/>
      <c r="AB6" s="598"/>
      <c r="AC6" s="598"/>
      <c r="AD6" s="598"/>
      <c r="AE6" s="598"/>
      <c r="AF6" s="598"/>
      <c r="AG6" s="598"/>
      <c r="AH6" s="598"/>
      <c r="AI6" s="598"/>
      <c r="AJ6" s="598"/>
      <c r="AK6" s="598"/>
      <c r="AL6" s="598"/>
      <c r="AM6" s="598"/>
      <c r="AN6" s="59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BH6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s="24" customFormat="1" ht="10.199999999999999" x14ac:dyDescent="0.2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612" t="s">
        <v>38</v>
      </c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234"/>
    </row>
    <row r="8" spans="1:112" x14ac:dyDescent="0.3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BH8" s="577">
        <f>ФОРМА!B13</f>
        <v>45576</v>
      </c>
      <c r="BI8" s="598"/>
      <c r="BJ8" s="598"/>
      <c r="BK8" s="598"/>
      <c r="BL8" s="598"/>
      <c r="BM8" s="598"/>
      <c r="BN8" s="598"/>
      <c r="BO8" s="598"/>
      <c r="BP8" s="598"/>
      <c r="BQ8" s="598"/>
      <c r="BR8" s="598"/>
      <c r="BS8" s="598"/>
      <c r="BT8" s="598"/>
      <c r="BU8" s="598"/>
      <c r="BV8" s="598"/>
      <c r="BW8" s="598"/>
      <c r="BX8" s="598"/>
      <c r="BY8" s="598"/>
      <c r="BZ8" s="598"/>
      <c r="CA8" s="598"/>
      <c r="CB8" s="598"/>
      <c r="CC8" s="598"/>
      <c r="CD8" s="598"/>
      <c r="CE8" s="598"/>
      <c r="CF8" s="598"/>
      <c r="CG8" s="598"/>
      <c r="CH8" s="598"/>
      <c r="CI8" s="598"/>
      <c r="CJ8" s="598"/>
      <c r="CK8" s="598"/>
      <c r="CL8" s="598"/>
      <c r="CM8" s="598"/>
      <c r="CN8" s="598"/>
      <c r="CO8" s="598"/>
      <c r="CP8" s="598"/>
      <c r="CQ8" s="598"/>
      <c r="CR8" s="598"/>
      <c r="CS8" s="598"/>
      <c r="CT8" s="598"/>
      <c r="CU8" s="598"/>
      <c r="CV8" s="598"/>
      <c r="CW8" s="598"/>
      <c r="CX8" s="598"/>
      <c r="CY8" s="598"/>
      <c r="CZ8" s="598"/>
      <c r="DA8" s="598"/>
      <c r="DB8" s="598"/>
      <c r="DC8" s="51"/>
    </row>
    <row r="9" spans="1:112" s="24" customFormat="1" ht="10.199999999999999" x14ac:dyDescent="0.2">
      <c r="A9" s="578" t="s">
        <v>1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578"/>
      <c r="AL9" s="578"/>
      <c r="AM9" s="578"/>
      <c r="AN9" s="5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578" t="s">
        <v>3</v>
      </c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8"/>
      <c r="BV9" s="578"/>
      <c r="BW9" s="578"/>
      <c r="BX9" s="578"/>
      <c r="BY9" s="578"/>
      <c r="BZ9" s="578"/>
      <c r="CA9" s="578"/>
      <c r="CB9" s="578"/>
      <c r="CC9" s="578"/>
      <c r="CD9" s="578"/>
      <c r="CE9" s="578"/>
      <c r="CF9" s="578"/>
      <c r="CG9" s="578"/>
      <c r="CH9" s="578"/>
      <c r="CI9" s="578"/>
      <c r="CJ9" s="578"/>
      <c r="CK9" s="578"/>
      <c r="CL9" s="578"/>
      <c r="CM9" s="578"/>
      <c r="CN9" s="578"/>
      <c r="CO9" s="578"/>
      <c r="CP9" s="578"/>
      <c r="CQ9" s="578"/>
      <c r="CR9" s="578"/>
      <c r="CS9" s="578"/>
      <c r="CT9" s="578"/>
      <c r="CU9" s="578"/>
      <c r="CV9" s="578"/>
      <c r="CW9" s="578"/>
      <c r="CX9" s="578"/>
      <c r="CY9" s="578"/>
      <c r="CZ9" s="578"/>
      <c r="DA9" s="578"/>
      <c r="DB9" s="578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580" t="s">
        <v>68</v>
      </c>
      <c r="B11" s="580"/>
      <c r="C11" s="580"/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  <c r="X11" s="580"/>
      <c r="Y11" s="580"/>
      <c r="Z11" s="580"/>
      <c r="AA11" s="580"/>
      <c r="AB11" s="580"/>
      <c r="AC11" s="580"/>
      <c r="AD11" s="580"/>
      <c r="AE11" s="580"/>
      <c r="AF11" s="580"/>
      <c r="AG11" s="580"/>
      <c r="AH11" s="580"/>
      <c r="AI11" s="580"/>
      <c r="AJ11" s="580"/>
      <c r="AK11" s="580"/>
      <c r="AL11" s="580"/>
      <c r="AM11" s="580"/>
      <c r="AN11" s="580"/>
      <c r="AO11" s="580"/>
      <c r="AP11" s="580"/>
      <c r="AQ11" s="580"/>
      <c r="AR11" s="580"/>
      <c r="AS11" s="580"/>
      <c r="AT11" s="580"/>
      <c r="AU11" s="580"/>
      <c r="AV11" s="580"/>
      <c r="AW11" s="580"/>
      <c r="AX11" s="580"/>
      <c r="AY11" s="580"/>
      <c r="AZ11" s="580"/>
      <c r="BA11" s="580"/>
      <c r="BB11" s="580"/>
      <c r="BC11" s="580"/>
      <c r="BD11" s="580"/>
      <c r="BE11" s="580"/>
      <c r="BF11" s="580"/>
      <c r="BG11" s="580"/>
      <c r="BH11" s="580"/>
      <c r="BI11" s="580"/>
      <c r="BJ11" s="580"/>
      <c r="BK11" s="580"/>
      <c r="BL11" s="580"/>
      <c r="BM11" s="580"/>
      <c r="BN11" s="580"/>
      <c r="BO11" s="580"/>
      <c r="BP11" s="580"/>
      <c r="BQ11" s="580"/>
      <c r="BR11" s="580"/>
      <c r="BS11" s="580"/>
      <c r="BT11" s="580"/>
      <c r="BU11" s="580"/>
      <c r="BV11" s="580"/>
      <c r="BW11" s="580"/>
      <c r="BX11" s="580"/>
      <c r="BY11" s="580"/>
      <c r="BZ11" s="580"/>
      <c r="CA11" s="580"/>
      <c r="CB11" s="580"/>
      <c r="CC11" s="580"/>
      <c r="CD11" s="580"/>
      <c r="CE11" s="580"/>
      <c r="CF11" s="580"/>
      <c r="CG11" s="580"/>
      <c r="CH11" s="580"/>
      <c r="CI11" s="580"/>
      <c r="CJ11" s="580"/>
      <c r="CK11" s="580"/>
      <c r="CL11" s="580"/>
      <c r="CM11" s="580"/>
      <c r="CN11" s="580"/>
      <c r="CO11" s="580"/>
      <c r="CP11" s="580"/>
      <c r="CQ11" s="580"/>
      <c r="CR11" s="580"/>
      <c r="CS11" s="580"/>
      <c r="CT11" s="580"/>
      <c r="CU11" s="580"/>
      <c r="CV11" s="580"/>
      <c r="CW11" s="580"/>
      <c r="CX11" s="580"/>
      <c r="CY11" s="580"/>
      <c r="CZ11" s="580"/>
      <c r="DA11" s="580"/>
      <c r="DB11" s="580"/>
      <c r="DH11" s="228"/>
    </row>
    <row r="12" spans="1:112" ht="20.399999999999999" customHeight="1" x14ac:dyDescent="0.3">
      <c r="A12" s="580" t="s">
        <v>410</v>
      </c>
      <c r="B12" s="580"/>
      <c r="C12" s="580"/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  <c r="X12" s="580"/>
      <c r="Y12" s="580"/>
      <c r="Z12" s="580"/>
      <c r="AA12" s="580"/>
      <c r="AB12" s="580"/>
      <c r="AC12" s="580"/>
      <c r="AD12" s="580"/>
      <c r="AE12" s="580"/>
      <c r="AF12" s="580"/>
      <c r="AG12" s="580"/>
      <c r="AH12" s="580"/>
      <c r="AI12" s="580"/>
      <c r="AJ12" s="580"/>
      <c r="AK12" s="580"/>
      <c r="AL12" s="580"/>
      <c r="AM12" s="580"/>
      <c r="AN12" s="580"/>
      <c r="AO12" s="580"/>
      <c r="AP12" s="580"/>
      <c r="AQ12" s="580"/>
      <c r="AR12" s="580"/>
      <c r="AS12" s="580"/>
      <c r="AT12" s="580"/>
      <c r="AU12" s="580"/>
      <c r="AV12" s="580"/>
      <c r="AW12" s="580"/>
      <c r="AX12" s="580"/>
      <c r="AY12" s="580"/>
      <c r="AZ12" s="580"/>
      <c r="BA12" s="580"/>
      <c r="BB12" s="580"/>
      <c r="BC12" s="580"/>
      <c r="BD12" s="580"/>
      <c r="BE12" s="580"/>
      <c r="BF12" s="580"/>
      <c r="BG12" s="580"/>
      <c r="BH12" s="580"/>
      <c r="BI12" s="580"/>
      <c r="BJ12" s="580"/>
      <c r="BK12" s="580"/>
      <c r="BL12" s="580"/>
      <c r="BM12" s="580"/>
      <c r="BN12" s="580"/>
      <c r="BO12" s="580"/>
      <c r="BP12" s="580"/>
      <c r="BQ12" s="580"/>
      <c r="BR12" s="580"/>
      <c r="BS12" s="580"/>
      <c r="BT12" s="580"/>
      <c r="BU12" s="580"/>
      <c r="BV12" s="580"/>
      <c r="BW12" s="580"/>
      <c r="BX12" s="580"/>
      <c r="BY12" s="580"/>
      <c r="BZ12" s="580"/>
      <c r="CA12" s="580"/>
      <c r="CB12" s="580"/>
      <c r="CC12" s="580"/>
      <c r="CD12" s="580"/>
      <c r="CE12" s="580"/>
      <c r="CF12" s="580"/>
      <c r="CG12" s="580"/>
      <c r="CH12" s="580"/>
      <c r="CI12" s="580"/>
      <c r="CJ12" s="580"/>
      <c r="CK12" s="580"/>
      <c r="CL12" s="580"/>
      <c r="CM12" s="580"/>
      <c r="CN12" s="580"/>
      <c r="CO12" s="580"/>
      <c r="CP12" s="580"/>
      <c r="CQ12" s="580"/>
      <c r="CR12" s="580"/>
      <c r="CS12" s="580"/>
      <c r="CT12" s="580"/>
      <c r="CU12" s="580"/>
      <c r="CV12" s="580"/>
      <c r="CW12" s="580"/>
      <c r="CX12" s="580"/>
      <c r="CY12" s="580"/>
      <c r="CZ12" s="580"/>
      <c r="DA12" s="580"/>
      <c r="DB12" s="580"/>
    </row>
    <row r="13" spans="1:112" ht="15" customHeight="1" x14ac:dyDescent="0.25">
      <c r="A13" s="609" t="s">
        <v>4</v>
      </c>
      <c r="B13" s="609"/>
      <c r="C13" s="609"/>
      <c r="D13" s="609"/>
      <c r="E13" s="609"/>
      <c r="F13" s="609"/>
      <c r="G13" s="609"/>
      <c r="H13" s="609"/>
      <c r="I13" s="609"/>
      <c r="J13" s="609"/>
      <c r="K13" s="609"/>
      <c r="L13" s="609"/>
      <c r="M13" s="609"/>
      <c r="N13" s="609"/>
      <c r="O13" s="609"/>
      <c r="P13" s="609"/>
      <c r="Q13" s="609"/>
      <c r="R13" s="609"/>
      <c r="S13" s="609"/>
      <c r="T13" s="609"/>
      <c r="U13" s="609"/>
      <c r="V13" s="609"/>
      <c r="W13" s="609"/>
      <c r="X13" s="609"/>
      <c r="Y13" s="609"/>
      <c r="DH13" s="228"/>
    </row>
    <row r="14" spans="1:112" ht="30" customHeight="1" x14ac:dyDescent="0.25">
      <c r="A14" s="608" t="s">
        <v>120</v>
      </c>
      <c r="B14" s="608"/>
      <c r="C14" s="608"/>
      <c r="D14" s="608"/>
      <c r="E14" s="608"/>
      <c r="F14" s="608"/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8"/>
      <c r="U14" s="608"/>
      <c r="V14" s="608"/>
      <c r="W14" s="608"/>
      <c r="X14" s="608"/>
      <c r="Y14" s="608"/>
      <c r="Z14" s="608"/>
      <c r="AA14" s="608"/>
      <c r="AB14" s="608"/>
      <c r="AC14" s="608"/>
      <c r="AD14" s="608"/>
      <c r="AE14" s="608"/>
      <c r="AF14" s="604" t="str">
        <f>ПОДПИСИ!B6</f>
        <v>Мастер Всеволожского РЭС филиала ПАО "Россети Ленэнерго" "СЭС" по ВЛ</v>
      </c>
      <c r="AG14" s="604"/>
      <c r="AH14" s="604"/>
      <c r="AI14" s="604"/>
      <c r="AJ14" s="604"/>
      <c r="AK14" s="604"/>
      <c r="AL14" s="604"/>
      <c r="AM14" s="604"/>
      <c r="AN14" s="604"/>
      <c r="AO14" s="604"/>
      <c r="AP14" s="604"/>
      <c r="AQ14" s="604"/>
      <c r="AR14" s="604"/>
      <c r="AS14" s="604"/>
      <c r="AT14" s="604"/>
      <c r="AU14" s="604"/>
      <c r="AV14" s="604"/>
      <c r="AW14" s="604"/>
      <c r="AX14" s="604"/>
      <c r="AY14" s="604"/>
      <c r="AZ14" s="604"/>
      <c r="BA14" s="604"/>
      <c r="BB14" s="604"/>
      <c r="BC14" s="604"/>
      <c r="BD14" s="604"/>
      <c r="BE14" s="604"/>
      <c r="BF14" s="604"/>
      <c r="BG14" s="604"/>
      <c r="BH14" s="604"/>
      <c r="BI14" s="604"/>
      <c r="BJ14" s="604"/>
      <c r="BK14" s="604"/>
      <c r="BL14" s="604"/>
      <c r="BM14" s="604"/>
      <c r="BN14" s="604"/>
      <c r="BO14" s="604"/>
      <c r="BP14" s="604"/>
      <c r="BQ14" s="604"/>
      <c r="BR14" s="604"/>
      <c r="BS14" s="604"/>
      <c r="BT14" s="604"/>
      <c r="BU14" s="604"/>
      <c r="BV14" s="604"/>
      <c r="BW14" s="604"/>
      <c r="BX14" s="604"/>
      <c r="BY14" s="604"/>
      <c r="BZ14" s="604"/>
      <c r="CA14" s="604"/>
      <c r="CB14" s="604"/>
      <c r="CC14" s="604"/>
      <c r="CD14" s="604"/>
      <c r="CE14" s="604"/>
      <c r="CF14" s="604"/>
      <c r="CG14" s="604"/>
      <c r="CH14" s="604"/>
      <c r="CI14" s="604"/>
      <c r="CJ14" s="604"/>
      <c r="CK14" s="604"/>
      <c r="CL14" s="604"/>
      <c r="CM14" s="604"/>
      <c r="CN14" s="604"/>
      <c r="CO14" s="604"/>
      <c r="CP14" s="604"/>
      <c r="CQ14" s="604"/>
      <c r="CR14" s="604"/>
      <c r="CS14" s="604"/>
      <c r="CT14" s="604"/>
      <c r="CU14" s="604"/>
      <c r="CV14" s="604"/>
      <c r="CW14" s="604"/>
      <c r="CX14" s="604"/>
      <c r="CY14" s="604"/>
      <c r="CZ14" s="604"/>
      <c r="DA14" s="604"/>
      <c r="DB14" s="604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612" t="s">
        <v>5</v>
      </c>
      <c r="AH15" s="612"/>
      <c r="AI15" s="612"/>
      <c r="AJ15" s="612"/>
      <c r="AK15" s="612"/>
      <c r="AL15" s="612"/>
      <c r="AM15" s="612"/>
      <c r="AN15" s="612"/>
      <c r="AO15" s="612"/>
      <c r="AP15" s="612"/>
      <c r="AQ15" s="612"/>
      <c r="AR15" s="612"/>
      <c r="AS15" s="612"/>
      <c r="AT15" s="612"/>
      <c r="AU15" s="612"/>
      <c r="AV15" s="612"/>
      <c r="AW15" s="612"/>
      <c r="AX15" s="612"/>
      <c r="AY15" s="612"/>
      <c r="AZ15" s="612"/>
      <c r="BA15" s="612"/>
      <c r="BB15" s="612"/>
      <c r="BC15" s="612"/>
      <c r="BD15" s="612"/>
      <c r="BE15" s="612"/>
      <c r="BF15" s="612"/>
      <c r="BG15" s="612"/>
      <c r="BH15" s="612"/>
      <c r="BI15" s="612"/>
      <c r="BJ15" s="612"/>
      <c r="BK15" s="612"/>
      <c r="BL15" s="612"/>
      <c r="BM15" s="612"/>
      <c r="BN15" s="612"/>
      <c r="BO15" s="612"/>
      <c r="BP15" s="612"/>
      <c r="BQ15" s="612"/>
      <c r="BR15" s="612"/>
      <c r="BS15" s="612"/>
      <c r="BT15" s="612"/>
      <c r="BU15" s="612"/>
      <c r="BV15" s="612"/>
      <c r="BW15" s="612"/>
      <c r="BX15" s="612"/>
      <c r="BY15" s="612"/>
      <c r="BZ15" s="612"/>
      <c r="CA15" s="612"/>
      <c r="CB15" s="612"/>
      <c r="CC15" s="612"/>
      <c r="CD15" s="612"/>
      <c r="CE15" s="612"/>
      <c r="CF15" s="612"/>
      <c r="CG15" s="612"/>
      <c r="CH15" s="612"/>
      <c r="CI15" s="612"/>
      <c r="CJ15" s="612"/>
      <c r="CK15" s="612"/>
      <c r="CL15" s="612"/>
      <c r="CM15" s="612"/>
      <c r="CN15" s="612"/>
      <c r="CO15" s="612"/>
      <c r="CP15" s="612"/>
      <c r="CQ15" s="612"/>
      <c r="CR15" s="612"/>
      <c r="CS15" s="612"/>
      <c r="CT15" s="612"/>
      <c r="CU15" s="612"/>
      <c r="CV15" s="612"/>
      <c r="CW15" s="612"/>
      <c r="CX15" s="612"/>
      <c r="CY15" s="612"/>
      <c r="CZ15" s="612"/>
      <c r="DA15" s="612"/>
      <c r="DB15" s="612"/>
    </row>
    <row r="16" spans="1:112" ht="15" customHeight="1" x14ac:dyDescent="0.3">
      <c r="A16" s="708" t="str">
        <f>ПОДПИСИ!C6</f>
        <v>Шенягин А.В.</v>
      </c>
      <c r="B16" s="708"/>
      <c r="C16" s="708"/>
      <c r="D16" s="708"/>
      <c r="E16" s="708"/>
      <c r="F16" s="708"/>
      <c r="G16" s="708"/>
      <c r="H16" s="708"/>
      <c r="I16" s="708"/>
      <c r="J16" s="708"/>
      <c r="K16" s="708"/>
      <c r="L16" s="708"/>
      <c r="M16" s="708"/>
      <c r="N16" s="708"/>
      <c r="O16" s="708"/>
      <c r="P16" s="708"/>
      <c r="Q16" s="708"/>
      <c r="R16" s="708"/>
      <c r="S16" s="708"/>
      <c r="T16" s="708"/>
      <c r="U16" s="708"/>
      <c r="V16" s="708"/>
      <c r="W16" s="708"/>
      <c r="X16" s="708"/>
      <c r="Y16" s="708"/>
      <c r="Z16" s="708"/>
      <c r="AA16" s="708"/>
      <c r="AB16" s="708"/>
      <c r="AC16" s="708"/>
      <c r="AD16" s="708"/>
      <c r="AE16" s="708"/>
      <c r="AF16" s="708"/>
      <c r="AG16" s="708"/>
      <c r="AH16" s="708"/>
      <c r="AI16" s="708"/>
      <c r="AJ16" s="708"/>
      <c r="AK16" s="708"/>
      <c r="AL16" s="708"/>
      <c r="AM16" s="708"/>
      <c r="AN16" s="708"/>
      <c r="AO16" s="708"/>
      <c r="AP16" s="708"/>
      <c r="AQ16" s="708"/>
      <c r="AR16" s="708"/>
      <c r="AS16" s="708"/>
      <c r="AT16" s="708"/>
      <c r="AU16" s="708"/>
      <c r="AV16" s="708"/>
      <c r="AW16" s="708"/>
      <c r="AX16" s="708"/>
      <c r="AY16" s="708"/>
      <c r="AZ16" s="708"/>
      <c r="BA16" s="708"/>
      <c r="BB16" s="708"/>
      <c r="BC16" s="708"/>
      <c r="BD16" s="708"/>
      <c r="BE16" s="708"/>
      <c r="BF16" s="708"/>
      <c r="BG16" s="708"/>
      <c r="BH16" s="708"/>
      <c r="BI16" s="708"/>
      <c r="BJ16" s="708"/>
      <c r="BK16" s="708"/>
      <c r="BL16" s="708"/>
      <c r="BM16" s="708"/>
      <c r="BN16" s="708"/>
      <c r="BO16" s="708"/>
      <c r="BP16" s="708"/>
      <c r="BQ16" s="708"/>
      <c r="BR16" s="708"/>
      <c r="BS16" s="708"/>
      <c r="BT16" s="708"/>
      <c r="BU16" s="708"/>
      <c r="BV16" s="708"/>
      <c r="BW16" s="708"/>
      <c r="BX16" s="708"/>
      <c r="BY16" s="708"/>
      <c r="BZ16" s="708"/>
      <c r="CA16" s="708"/>
      <c r="CB16" s="708"/>
      <c r="CC16" s="708"/>
      <c r="CD16" s="708"/>
      <c r="CE16" s="708"/>
      <c r="CF16" s="708"/>
      <c r="CG16" s="708"/>
      <c r="CH16" s="708"/>
      <c r="CI16" s="708"/>
      <c r="CJ16" s="708"/>
      <c r="CK16" s="708"/>
      <c r="CL16" s="708"/>
      <c r="CM16" s="708"/>
      <c r="CN16" s="708"/>
      <c r="CO16" s="708"/>
      <c r="CP16" s="708"/>
      <c r="CQ16" s="708"/>
      <c r="CR16" s="708"/>
      <c r="CS16" s="708"/>
      <c r="CT16" s="708"/>
      <c r="CU16" s="708"/>
      <c r="CV16" s="708"/>
      <c r="CW16" s="708"/>
      <c r="CX16" s="708"/>
      <c r="CY16" s="708"/>
      <c r="CZ16" s="708"/>
      <c r="DA16" s="708"/>
      <c r="DB16" s="708"/>
    </row>
    <row r="17" spans="1:112" ht="15" customHeight="1" x14ac:dyDescent="0.3">
      <c r="A17" s="276"/>
      <c r="B17" s="276"/>
      <c r="C17" s="276"/>
      <c r="D17" s="276"/>
      <c r="E17" s="276"/>
      <c r="F17" s="276"/>
      <c r="G17" s="276"/>
      <c r="H17" s="276"/>
      <c r="I17" s="276"/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6"/>
      <c r="BB17" s="276"/>
      <c r="BC17" s="276"/>
      <c r="BD17" s="276"/>
      <c r="BE17" s="276"/>
      <c r="BF17" s="276"/>
      <c r="BG17" s="276"/>
      <c r="BH17" s="276"/>
      <c r="BI17" s="276"/>
      <c r="BJ17" s="276"/>
      <c r="BK17" s="276"/>
      <c r="BL17" s="276"/>
      <c r="BM17" s="276"/>
      <c r="BN17" s="276"/>
      <c r="BO17" s="276"/>
      <c r="BP17" s="276"/>
      <c r="BQ17" s="276"/>
      <c r="BR17" s="276"/>
      <c r="BS17" s="276"/>
      <c r="BT17" s="276"/>
      <c r="BU17" s="276"/>
      <c r="BV17" s="276"/>
      <c r="BW17" s="276"/>
      <c r="BX17" s="276"/>
      <c r="BY17" s="276"/>
      <c r="BZ17" s="276"/>
      <c r="CA17" s="276"/>
      <c r="CB17" s="276"/>
      <c r="CC17" s="276"/>
      <c r="CD17" s="276"/>
      <c r="CE17" s="276"/>
      <c r="CF17" s="276"/>
      <c r="CG17" s="276"/>
      <c r="CH17" s="276"/>
      <c r="CI17" s="276"/>
      <c r="CJ17" s="276"/>
      <c r="CK17" s="276"/>
      <c r="CL17" s="276"/>
      <c r="CM17" s="276"/>
      <c r="CN17" s="276"/>
      <c r="CO17" s="276"/>
      <c r="CP17" s="276"/>
      <c r="CQ17" s="276"/>
      <c r="CR17" s="276"/>
      <c r="CS17" s="276"/>
      <c r="CT17" s="276"/>
      <c r="CU17" s="276"/>
      <c r="CV17" s="276"/>
      <c r="CW17" s="276"/>
      <c r="CX17" s="276"/>
      <c r="CY17" s="276"/>
      <c r="CZ17" s="276"/>
      <c r="DA17" s="276"/>
      <c r="DB17" s="276"/>
    </row>
    <row r="18" spans="1:112" ht="30" customHeight="1" x14ac:dyDescent="0.25">
      <c r="A18" s="608" t="s">
        <v>718</v>
      </c>
      <c r="B18" s="608"/>
      <c r="C18" s="608"/>
      <c r="D18" s="608"/>
      <c r="E18" s="608"/>
      <c r="F18" s="608"/>
      <c r="G18" s="608"/>
      <c r="H18" s="608"/>
      <c r="I18" s="608"/>
      <c r="J18" s="608"/>
      <c r="K18" s="608"/>
      <c r="L18" s="608"/>
      <c r="M18" s="608"/>
      <c r="N18" s="608"/>
      <c r="O18" s="608"/>
      <c r="P18" s="608"/>
      <c r="Q18" s="608"/>
      <c r="R18" s="608"/>
      <c r="S18" s="608"/>
      <c r="T18" s="608"/>
      <c r="U18" s="608"/>
      <c r="V18" s="608"/>
      <c r="W18" s="608"/>
      <c r="X18" s="608"/>
      <c r="Y18" s="608"/>
      <c r="Z18" s="608"/>
      <c r="AA18" s="608"/>
      <c r="AB18" s="608"/>
      <c r="AC18" s="608"/>
      <c r="AD18" s="608"/>
      <c r="AE18" s="608"/>
      <c r="AF18" s="608"/>
      <c r="AG18" s="608"/>
      <c r="AH18" s="608"/>
      <c r="AI18" s="608"/>
      <c r="AJ18" s="608"/>
      <c r="AK18" s="608"/>
      <c r="AL18" s="608"/>
      <c r="AM18" s="608"/>
      <c r="AN18" s="608"/>
      <c r="AO18" s="608"/>
      <c r="AP18" s="608"/>
      <c r="AQ18" s="608"/>
      <c r="AR18" s="608"/>
      <c r="AS18" s="608"/>
      <c r="AT18" s="608"/>
      <c r="AU18" s="608"/>
      <c r="AV18" s="608"/>
      <c r="AW18" s="604" t="str">
        <f>ПОДПИСИ!B12</f>
        <v>Начальник участка ООО «Электромонтаж-110»</v>
      </c>
      <c r="AX18" s="604"/>
      <c r="AY18" s="604"/>
      <c r="AZ18" s="604"/>
      <c r="BA18" s="604"/>
      <c r="BB18" s="604"/>
      <c r="BC18" s="604"/>
      <c r="BD18" s="604"/>
      <c r="BE18" s="604"/>
      <c r="BF18" s="604"/>
      <c r="BG18" s="604"/>
      <c r="BH18" s="604"/>
      <c r="BI18" s="604"/>
      <c r="BJ18" s="604"/>
      <c r="BK18" s="604"/>
      <c r="BL18" s="604"/>
      <c r="BM18" s="604"/>
      <c r="BN18" s="604"/>
      <c r="BO18" s="604"/>
      <c r="BP18" s="604"/>
      <c r="BQ18" s="604"/>
      <c r="BR18" s="604"/>
      <c r="BS18" s="604"/>
      <c r="BT18" s="604"/>
      <c r="BU18" s="604"/>
      <c r="BV18" s="604"/>
      <c r="BW18" s="604"/>
      <c r="BX18" s="604"/>
      <c r="BY18" s="604"/>
      <c r="BZ18" s="604"/>
      <c r="CA18" s="604"/>
      <c r="CB18" s="604"/>
      <c r="CC18" s="604"/>
      <c r="CD18" s="604"/>
      <c r="CE18" s="604"/>
      <c r="CF18" s="604"/>
      <c r="CG18" s="604"/>
      <c r="CH18" s="604"/>
      <c r="CI18" s="604"/>
      <c r="CJ18" s="604"/>
      <c r="CK18" s="604"/>
      <c r="CL18" s="604"/>
      <c r="CM18" s="604"/>
      <c r="CN18" s="604"/>
      <c r="CO18" s="604"/>
      <c r="CP18" s="604"/>
      <c r="CQ18" s="604"/>
      <c r="CR18" s="604"/>
      <c r="CS18" s="604"/>
      <c r="CT18" s="604"/>
      <c r="CU18" s="604"/>
      <c r="CV18" s="604"/>
      <c r="CW18" s="604"/>
      <c r="CX18" s="604"/>
      <c r="CY18" s="604"/>
      <c r="CZ18" s="604"/>
      <c r="DA18" s="604"/>
      <c r="DB18" s="604"/>
      <c r="DH18" s="228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612" t="s">
        <v>5</v>
      </c>
      <c r="AX19" s="612"/>
      <c r="AY19" s="612"/>
      <c r="AZ19" s="612"/>
      <c r="BA19" s="612"/>
      <c r="BB19" s="612"/>
      <c r="BC19" s="612"/>
      <c r="BD19" s="612"/>
      <c r="BE19" s="612"/>
      <c r="BF19" s="612"/>
      <c r="BG19" s="612"/>
      <c r="BH19" s="612"/>
      <c r="BI19" s="612"/>
      <c r="BJ19" s="612"/>
      <c r="BK19" s="612"/>
      <c r="BL19" s="612"/>
      <c r="BM19" s="612"/>
      <c r="BN19" s="612"/>
      <c r="BO19" s="612"/>
      <c r="BP19" s="612"/>
      <c r="BQ19" s="612"/>
      <c r="BR19" s="612"/>
      <c r="BS19" s="612"/>
      <c r="BT19" s="612"/>
      <c r="BU19" s="612"/>
      <c r="BV19" s="612"/>
      <c r="BW19" s="612"/>
      <c r="BX19" s="612"/>
      <c r="BY19" s="612"/>
      <c r="BZ19" s="612"/>
      <c r="CA19" s="612"/>
      <c r="CB19" s="612"/>
      <c r="CC19" s="612"/>
      <c r="CD19" s="612"/>
      <c r="CE19" s="612"/>
      <c r="CF19" s="612"/>
      <c r="CG19" s="612"/>
      <c r="CH19" s="612"/>
      <c r="CI19" s="612"/>
      <c r="CJ19" s="612"/>
      <c r="CK19" s="612"/>
      <c r="CL19" s="612"/>
      <c r="CM19" s="612"/>
      <c r="CN19" s="612"/>
      <c r="CO19" s="612"/>
      <c r="CP19" s="612"/>
      <c r="CQ19" s="612"/>
      <c r="CR19" s="612"/>
      <c r="CS19" s="612"/>
      <c r="CT19" s="612"/>
      <c r="CU19" s="612"/>
      <c r="CV19" s="612"/>
      <c r="CW19" s="612"/>
      <c r="CX19" s="612"/>
      <c r="CY19" s="612"/>
      <c r="CZ19" s="612"/>
      <c r="DA19" s="612"/>
      <c r="DB19" s="612"/>
    </row>
    <row r="20" spans="1:112" ht="15" customHeight="1" x14ac:dyDescent="0.25">
      <c r="A20" s="601" t="str">
        <f>ПОДПИСИ!C12</f>
        <v>Курбатов А.В.</v>
      </c>
      <c r="B20" s="601"/>
      <c r="C20" s="601"/>
      <c r="D20" s="601"/>
      <c r="E20" s="601"/>
      <c r="F20" s="601"/>
      <c r="G20" s="601"/>
      <c r="H20" s="601"/>
      <c r="I20" s="601"/>
      <c r="J20" s="601"/>
      <c r="K20" s="601"/>
      <c r="L20" s="601"/>
      <c r="M20" s="601"/>
      <c r="N20" s="601"/>
      <c r="O20" s="601"/>
      <c r="P20" s="601"/>
      <c r="Q20" s="601"/>
      <c r="R20" s="601"/>
      <c r="S20" s="601"/>
      <c r="T20" s="601"/>
      <c r="U20" s="601"/>
      <c r="V20" s="601"/>
      <c r="W20" s="601"/>
      <c r="X20" s="601"/>
      <c r="Y20" s="601"/>
      <c r="Z20" s="601"/>
      <c r="AA20" s="601"/>
      <c r="AB20" s="601"/>
      <c r="AC20" s="601"/>
      <c r="AD20" s="601"/>
      <c r="AE20" s="601"/>
      <c r="AF20" s="601"/>
      <c r="AG20" s="601"/>
      <c r="AH20" s="601"/>
      <c r="AI20" s="601"/>
      <c r="AJ20" s="601"/>
      <c r="AK20" s="601"/>
      <c r="AL20" s="601"/>
      <c r="AM20" s="601"/>
      <c r="AN20" s="601"/>
      <c r="AO20" s="601"/>
      <c r="AP20" s="601"/>
      <c r="AQ20" s="601"/>
      <c r="AR20" s="601"/>
      <c r="AS20" s="601"/>
      <c r="AT20" s="601"/>
      <c r="AU20" s="601"/>
      <c r="AV20" s="601"/>
      <c r="AW20" s="601"/>
      <c r="AX20" s="601"/>
      <c r="AY20" s="601"/>
      <c r="AZ20" s="601"/>
      <c r="BA20" s="601"/>
      <c r="BB20" s="601"/>
      <c r="BC20" s="601"/>
      <c r="BD20" s="601"/>
      <c r="BE20" s="601"/>
      <c r="BF20" s="601"/>
      <c r="BG20" s="601"/>
      <c r="BH20" s="601"/>
      <c r="BI20" s="601"/>
      <c r="BJ20" s="601"/>
      <c r="BK20" s="601"/>
      <c r="BL20" s="601"/>
      <c r="BM20" s="601"/>
      <c r="BN20" s="601"/>
      <c r="BO20" s="601"/>
      <c r="BP20" s="601"/>
      <c r="BQ20" s="601"/>
      <c r="BR20" s="601"/>
      <c r="BS20" s="601"/>
      <c r="BT20" s="601"/>
      <c r="BU20" s="601"/>
      <c r="BV20" s="601"/>
      <c r="BW20" s="601"/>
      <c r="BX20" s="601"/>
      <c r="BY20" s="601"/>
      <c r="BZ20" s="601"/>
      <c r="CA20" s="601"/>
      <c r="CB20" s="601"/>
      <c r="CC20" s="601"/>
      <c r="CD20" s="601"/>
      <c r="CE20" s="601"/>
      <c r="CF20" s="601"/>
      <c r="CG20" s="601"/>
      <c r="CH20" s="601"/>
      <c r="CI20" s="601"/>
      <c r="CJ20" s="601"/>
      <c r="CK20" s="601"/>
      <c r="CL20" s="601"/>
      <c r="CM20" s="601"/>
      <c r="CN20" s="601"/>
      <c r="CO20" s="601"/>
      <c r="CP20" s="601"/>
      <c r="CQ20" s="601"/>
      <c r="CR20" s="601"/>
      <c r="CS20" s="601"/>
      <c r="CT20" s="601"/>
      <c r="CU20" s="601"/>
      <c r="CV20" s="601"/>
      <c r="CW20" s="601"/>
      <c r="CX20" s="601"/>
      <c r="CY20" s="601"/>
      <c r="CZ20" s="601"/>
      <c r="DA20" s="601"/>
      <c r="DB20" s="601"/>
      <c r="DH20" s="141"/>
    </row>
    <row r="21" spans="1:112" x14ac:dyDescent="0.3">
      <c r="A21" s="19" t="s">
        <v>411</v>
      </c>
    </row>
    <row r="22" spans="1:112" ht="13.8" x14ac:dyDescent="0.25">
      <c r="A22" s="19" t="s">
        <v>229</v>
      </c>
      <c r="DH22" s="141"/>
    </row>
    <row r="23" spans="1:112" ht="17.399999999999999" customHeight="1" x14ac:dyDescent="0.3">
      <c r="A23" s="19" t="s">
        <v>412</v>
      </c>
      <c r="AN23" s="54"/>
      <c r="AO23" s="54"/>
      <c r="AP23" s="598" t="s">
        <v>641</v>
      </c>
      <c r="AQ23" s="598"/>
      <c r="AR23" s="598"/>
      <c r="AS23" s="598"/>
      <c r="AT23" s="598"/>
      <c r="AU23" s="598"/>
      <c r="AV23" s="598"/>
      <c r="AW23" s="598"/>
      <c r="AX23" s="598"/>
      <c r="AY23" s="598"/>
      <c r="AZ23" s="598"/>
      <c r="BA23" s="598"/>
      <c r="BB23" s="598"/>
      <c r="BC23" s="598"/>
      <c r="BD23" s="598"/>
      <c r="BE23" s="598"/>
      <c r="BF23" s="598"/>
      <c r="BG23" s="598"/>
      <c r="BH23" s="598"/>
      <c r="BI23" s="598"/>
      <c r="BJ23" s="598"/>
      <c r="BK23" s="598"/>
      <c r="BL23" s="598"/>
      <c r="BM23" s="598"/>
      <c r="BN23" s="598"/>
      <c r="BO23" s="598"/>
      <c r="BP23" s="598"/>
      <c r="BQ23" s="598"/>
      <c r="BR23" s="598"/>
      <c r="BS23" s="598"/>
      <c r="BT23" s="598"/>
      <c r="BU23" s="598"/>
      <c r="BV23" s="598"/>
      <c r="BW23" s="598"/>
      <c r="BX23" s="598"/>
      <c r="BY23" s="598"/>
      <c r="BZ23" s="598"/>
      <c r="CA23" s="598"/>
      <c r="CB23" s="598"/>
      <c r="CC23" s="598"/>
      <c r="CD23" s="598"/>
      <c r="CE23" s="598"/>
      <c r="CF23" s="598"/>
      <c r="CG23" s="598"/>
      <c r="CH23" s="598"/>
      <c r="CI23" s="598"/>
      <c r="CJ23" s="598"/>
      <c r="CK23" s="598"/>
      <c r="CL23" s="598"/>
      <c r="CM23" s="598"/>
      <c r="CN23" s="598"/>
      <c r="CO23" s="598"/>
      <c r="CP23" s="598"/>
      <c r="CQ23" s="598"/>
      <c r="CR23" s="598"/>
      <c r="CS23" s="598"/>
      <c r="CT23" s="598"/>
      <c r="CU23" s="598"/>
      <c r="CV23" s="598"/>
      <c r="CW23" s="598"/>
      <c r="CX23" s="598"/>
      <c r="CY23" s="598"/>
      <c r="CZ23" s="598"/>
      <c r="DA23" s="598"/>
      <c r="DB23" s="598"/>
    </row>
    <row r="24" spans="1:112" ht="10.5" customHeight="1" x14ac:dyDescent="0.25">
      <c r="AN24" s="578" t="s">
        <v>413</v>
      </c>
      <c r="AO24" s="578"/>
      <c r="AP24" s="578"/>
      <c r="AQ24" s="578"/>
      <c r="AR24" s="578"/>
      <c r="AS24" s="578"/>
      <c r="AT24" s="578"/>
      <c r="AU24" s="578"/>
      <c r="AV24" s="578"/>
      <c r="AW24" s="578"/>
      <c r="AX24" s="578"/>
      <c r="AY24" s="578"/>
      <c r="AZ24" s="578"/>
      <c r="BA24" s="578"/>
      <c r="BB24" s="578"/>
      <c r="BC24" s="578"/>
      <c r="BD24" s="578"/>
      <c r="BE24" s="578"/>
      <c r="BF24" s="578"/>
      <c r="BG24" s="578"/>
      <c r="BH24" s="578"/>
      <c r="BI24" s="578"/>
      <c r="BJ24" s="578"/>
      <c r="BK24" s="578"/>
      <c r="BL24" s="578"/>
      <c r="BM24" s="578"/>
      <c r="BN24" s="578"/>
      <c r="BO24" s="578"/>
      <c r="BP24" s="578"/>
      <c r="BQ24" s="578"/>
      <c r="BR24" s="578"/>
      <c r="BS24" s="578"/>
      <c r="BT24" s="578"/>
      <c r="BU24" s="578"/>
      <c r="BV24" s="578"/>
      <c r="BW24" s="578"/>
      <c r="BX24" s="578"/>
      <c r="BY24" s="578"/>
      <c r="BZ24" s="578"/>
      <c r="CA24" s="578"/>
      <c r="CB24" s="578"/>
      <c r="CC24" s="578"/>
      <c r="CD24" s="578"/>
      <c r="CE24" s="578"/>
      <c r="CF24" s="578"/>
      <c r="CG24" s="578"/>
      <c r="CH24" s="578"/>
      <c r="CI24" s="578"/>
      <c r="CJ24" s="578"/>
      <c r="CK24" s="578"/>
      <c r="CL24" s="578"/>
      <c r="CM24" s="578"/>
      <c r="CN24" s="578"/>
      <c r="CO24" s="578"/>
      <c r="CP24" s="578"/>
      <c r="CQ24" s="578"/>
      <c r="CR24" s="578"/>
      <c r="CS24" s="578"/>
      <c r="CT24" s="578"/>
      <c r="CU24" s="578"/>
      <c r="CV24" s="578"/>
      <c r="CW24" s="578"/>
      <c r="CX24" s="578"/>
      <c r="CY24" s="578"/>
      <c r="CZ24" s="578"/>
      <c r="DA24" s="578"/>
      <c r="DB24" s="578"/>
      <c r="DD24" s="56"/>
      <c r="DE24" s="57"/>
      <c r="DF24" s="57"/>
      <c r="DH24" s="228"/>
    </row>
    <row r="25" spans="1:112" ht="15" customHeight="1" x14ac:dyDescent="0.25">
      <c r="A25" s="19" t="s">
        <v>414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598" t="s">
        <v>415</v>
      </c>
      <c r="AR25" s="598"/>
      <c r="AS25" s="598"/>
      <c r="AT25" s="598"/>
      <c r="AU25" s="598"/>
      <c r="AV25" s="598"/>
      <c r="AW25" s="598"/>
      <c r="AX25" s="598"/>
      <c r="AY25" s="598"/>
      <c r="AZ25" s="598"/>
      <c r="BA25" s="598"/>
      <c r="BB25" s="598"/>
      <c r="BC25" s="598"/>
      <c r="BD25" s="598"/>
      <c r="BE25" s="598"/>
      <c r="BF25" s="598"/>
      <c r="BG25" s="598"/>
      <c r="BH25" s="598"/>
      <c r="BI25" s="598"/>
      <c r="BJ25" s="598"/>
      <c r="BK25" s="598"/>
      <c r="BL25" s="598"/>
      <c r="BM25" s="598"/>
      <c r="BN25" s="598"/>
      <c r="BO25" s="598"/>
      <c r="BP25" s="598"/>
      <c r="BQ25" s="598"/>
      <c r="BR25" s="598"/>
      <c r="BS25" s="598"/>
      <c r="BT25" s="598"/>
      <c r="BU25" s="598"/>
      <c r="BV25" s="598"/>
      <c r="BW25" s="598"/>
      <c r="BX25" s="598"/>
      <c r="BY25" s="598"/>
      <c r="BZ25" s="598"/>
      <c r="CA25" s="598"/>
      <c r="CB25" s="598"/>
      <c r="CC25" s="598"/>
      <c r="CD25" s="598"/>
      <c r="CE25" s="598"/>
      <c r="CF25" s="598"/>
      <c r="CG25" s="598"/>
      <c r="CH25" s="598"/>
      <c r="CI25" s="598"/>
      <c r="CJ25" s="598"/>
      <c r="CK25" s="598"/>
      <c r="CL25" s="598"/>
      <c r="CM25" s="598"/>
      <c r="CN25" s="598"/>
      <c r="CO25" s="598"/>
      <c r="CP25" s="598"/>
      <c r="CQ25" s="598"/>
      <c r="CR25" s="598"/>
      <c r="CS25" s="598"/>
      <c r="CT25" s="598"/>
      <c r="CU25" s="598"/>
      <c r="CV25" s="598"/>
      <c r="CW25" s="598"/>
      <c r="CX25" s="598"/>
      <c r="CY25" s="598"/>
      <c r="CZ25" s="598"/>
      <c r="DA25" s="598"/>
      <c r="DB25" s="598"/>
      <c r="DH25" s="149"/>
    </row>
    <row r="26" spans="1:112" ht="15" customHeight="1" x14ac:dyDescent="0.25">
      <c r="A26" s="19" t="s">
        <v>416</v>
      </c>
      <c r="X26" s="703" t="s">
        <v>254</v>
      </c>
      <c r="Y26" s="703"/>
      <c r="Z26" s="703"/>
      <c r="AA26" s="703"/>
      <c r="AB26" s="703"/>
      <c r="AC26" s="703"/>
      <c r="AD26" s="703"/>
      <c r="AE26" s="703"/>
      <c r="AF26" s="703"/>
      <c r="AG26" s="703"/>
      <c r="AH26" s="703"/>
      <c r="AI26" s="703"/>
      <c r="AJ26" s="703"/>
      <c r="AK26" s="703"/>
      <c r="AL26" s="703"/>
      <c r="AM26" s="703"/>
      <c r="AN26" s="703"/>
      <c r="AO26" s="703"/>
      <c r="AP26" s="703"/>
      <c r="AQ26" s="703"/>
      <c r="AR26" s="703"/>
      <c r="AS26" s="703"/>
      <c r="AT26" s="703"/>
      <c r="AU26" s="703"/>
      <c r="AV26" s="703"/>
      <c r="AW26" s="703"/>
      <c r="AX26" s="703"/>
      <c r="AY26" s="703"/>
      <c r="AZ26" s="703"/>
      <c r="BA26" s="703"/>
      <c r="BB26" s="703"/>
      <c r="BC26" s="703"/>
      <c r="BD26" s="703"/>
      <c r="BE26" s="703"/>
      <c r="BF26" s="703"/>
      <c r="BG26" s="703"/>
      <c r="BH26" s="703"/>
      <c r="BI26" s="703"/>
      <c r="BJ26" s="703"/>
      <c r="BK26" s="703"/>
      <c r="BL26" s="703"/>
      <c r="BM26" s="703"/>
      <c r="BN26" s="703"/>
      <c r="BO26" s="703"/>
      <c r="BP26" s="703"/>
      <c r="BQ26" s="703"/>
      <c r="BR26" s="703"/>
      <c r="BS26" s="703"/>
      <c r="BT26" s="703"/>
      <c r="BU26" s="703"/>
      <c r="BV26" s="703"/>
      <c r="BW26" s="703"/>
      <c r="BX26" s="703"/>
      <c r="BY26" s="703"/>
      <c r="BZ26" s="703"/>
      <c r="CA26" s="703"/>
      <c r="CB26" s="703"/>
      <c r="CC26" s="703"/>
      <c r="CD26" s="703"/>
      <c r="CE26" s="703"/>
      <c r="CF26" s="703"/>
      <c r="CG26" s="703"/>
      <c r="CH26" s="703"/>
      <c r="CI26" s="703"/>
      <c r="CJ26" s="703"/>
      <c r="CK26" s="703"/>
      <c r="CL26" s="703"/>
      <c r="CM26" s="703"/>
      <c r="CN26" s="703"/>
      <c r="CO26" s="703"/>
      <c r="CP26" s="703"/>
      <c r="CQ26" s="703"/>
      <c r="CR26" s="703"/>
      <c r="CS26" s="703"/>
      <c r="CT26" s="703"/>
      <c r="CU26" s="703"/>
      <c r="CV26" s="703"/>
      <c r="CW26" s="703"/>
      <c r="CX26" s="703"/>
      <c r="CY26" s="703"/>
      <c r="CZ26" s="703"/>
      <c r="DA26" s="703"/>
      <c r="DB26" s="703"/>
      <c r="DH26" s="227"/>
    </row>
    <row r="27" spans="1:112" ht="25.2" customHeight="1" x14ac:dyDescent="0.25">
      <c r="A27" s="30" t="s">
        <v>417</v>
      </c>
      <c r="R27" s="1020" t="s">
        <v>489</v>
      </c>
      <c r="S27" s="1020"/>
      <c r="T27" s="1020"/>
      <c r="U27" s="1020"/>
      <c r="V27" s="1020"/>
      <c r="W27" s="1020"/>
      <c r="X27" s="1020"/>
      <c r="Y27" s="1020"/>
      <c r="Z27" s="1020"/>
      <c r="AA27" s="1020"/>
      <c r="AB27" s="1020"/>
      <c r="AC27" s="1020"/>
      <c r="AD27" s="1020"/>
      <c r="AE27" s="1020"/>
      <c r="AF27" s="1020"/>
      <c r="AG27" s="1020"/>
      <c r="AH27" s="1020"/>
      <c r="AI27" s="1020"/>
      <c r="AJ27" s="1020"/>
      <c r="AK27" s="1020"/>
      <c r="AL27" s="1020"/>
      <c r="AM27" s="1020"/>
      <c r="AN27" s="1020"/>
      <c r="AO27" s="1020"/>
      <c r="AP27" s="1020"/>
      <c r="AQ27" s="1020"/>
      <c r="AR27" s="1020"/>
      <c r="AS27" s="1020"/>
      <c r="AT27" s="1020"/>
      <c r="AU27" s="1020"/>
      <c r="AV27" s="1020"/>
      <c r="AW27" s="1020"/>
      <c r="AX27" s="1020"/>
      <c r="AY27" s="1020"/>
      <c r="AZ27" s="1020"/>
      <c r="BA27" s="1020"/>
      <c r="BB27" s="1020"/>
      <c r="BC27" s="1020"/>
      <c r="BD27" s="1020"/>
      <c r="BE27" s="1020"/>
      <c r="BF27" s="1020"/>
      <c r="BG27" s="1020"/>
      <c r="BH27" s="1020"/>
      <c r="BI27" s="1020"/>
      <c r="BJ27" s="1020"/>
      <c r="BK27" s="1020"/>
      <c r="BL27" s="1020"/>
      <c r="BM27" s="1020"/>
      <c r="BN27" s="1020"/>
      <c r="BO27" s="1020"/>
      <c r="BP27" s="1020"/>
      <c r="BQ27" s="1020"/>
      <c r="BR27" s="1020"/>
      <c r="BS27" s="1020"/>
      <c r="BT27" s="1020"/>
      <c r="BU27" s="1020"/>
      <c r="BV27" s="1020"/>
      <c r="BW27" s="1020"/>
      <c r="BX27" s="1020"/>
      <c r="BY27" s="1020"/>
      <c r="BZ27" s="1020"/>
      <c r="CA27" s="1020"/>
      <c r="CB27" s="1020"/>
      <c r="CC27" s="1020"/>
      <c r="CD27" s="1020"/>
      <c r="CE27" s="1020"/>
      <c r="CF27" s="1020"/>
      <c r="CG27" s="1020"/>
      <c r="CH27" s="1020"/>
      <c r="CI27" s="1020"/>
      <c r="CJ27" s="1020"/>
      <c r="CK27" s="1020"/>
      <c r="CL27" s="1020"/>
      <c r="CM27" s="1020"/>
      <c r="CN27" s="1020"/>
      <c r="CO27" s="1020"/>
      <c r="CP27" s="1020"/>
      <c r="CQ27" s="1020"/>
      <c r="CR27" s="1020"/>
      <c r="CS27" s="1020"/>
      <c r="CT27" s="1020"/>
      <c r="CU27" s="1020"/>
      <c r="CV27" s="1020"/>
      <c r="CW27" s="1020"/>
      <c r="CX27" s="1020"/>
      <c r="CY27" s="1020"/>
      <c r="CZ27" s="1020"/>
      <c r="DA27" s="1020"/>
      <c r="DB27" s="1020"/>
      <c r="DH27" s="141"/>
    </row>
    <row r="28" spans="1:112" customFormat="1" ht="45.75" customHeight="1" x14ac:dyDescent="0.3">
      <c r="A28" s="608" t="s">
        <v>723</v>
      </c>
      <c r="B28" s="609"/>
      <c r="C28" s="609"/>
      <c r="D28" s="609"/>
      <c r="E28" s="609"/>
      <c r="F28" s="609"/>
      <c r="G28" s="609"/>
      <c r="H28" s="609"/>
      <c r="I28" s="609"/>
      <c r="J28" s="609"/>
      <c r="K28" s="609"/>
      <c r="L28" s="609"/>
      <c r="M28" s="609"/>
      <c r="N28" s="609"/>
      <c r="O28" s="609"/>
      <c r="P28" s="609"/>
      <c r="Q28" s="609"/>
      <c r="R28" s="609"/>
      <c r="S28" s="609"/>
      <c r="T28" s="609"/>
      <c r="U28" s="609"/>
      <c r="V28" s="609"/>
      <c r="W28" s="609"/>
      <c r="X28" s="609"/>
      <c r="Y28" s="609"/>
      <c r="Z28" s="609"/>
      <c r="AA28" s="609"/>
      <c r="AB28" s="609"/>
      <c r="AC28" s="609"/>
      <c r="AD28" s="609"/>
      <c r="AE28" s="609"/>
      <c r="AF28" s="609"/>
      <c r="AG28" s="609"/>
      <c r="AH28" s="609"/>
      <c r="AI28" s="609"/>
      <c r="AJ28" s="609"/>
      <c r="AK28" s="609"/>
      <c r="AL28" s="609"/>
      <c r="AM28" s="609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602"/>
      <c r="BJ28" s="602"/>
      <c r="BK28" s="602"/>
      <c r="BL28" s="602"/>
      <c r="BM28" s="602"/>
      <c r="BN28" s="602"/>
      <c r="BO28" s="602"/>
      <c r="BP28" s="602"/>
      <c r="BQ28" s="602"/>
      <c r="BR28" s="602"/>
      <c r="BS28" s="602"/>
      <c r="BT28" s="602"/>
      <c r="BU28" s="602"/>
      <c r="BV28" s="602"/>
      <c r="BW28" s="602"/>
      <c r="BX28" s="602"/>
      <c r="BY28" s="602"/>
      <c r="BZ28" s="602"/>
      <c r="CA28" s="602"/>
      <c r="CB28" s="602"/>
      <c r="CC28" s="602"/>
      <c r="CD28" s="602"/>
      <c r="CE28" s="602"/>
      <c r="CF28" s="602"/>
      <c r="CG28" s="23"/>
      <c r="CH28" s="23"/>
      <c r="CI28" s="23"/>
      <c r="CJ28" s="598" t="str">
        <f>ПОДПИСИ!E6</f>
        <v xml:space="preserve">А.В. Шенягин </v>
      </c>
      <c r="CK28" s="598"/>
      <c r="CL28" s="598"/>
      <c r="CM28" s="598"/>
      <c r="CN28" s="598"/>
      <c r="CO28" s="598"/>
      <c r="CP28" s="598"/>
      <c r="CQ28" s="598"/>
      <c r="CR28" s="598"/>
      <c r="CS28" s="598"/>
      <c r="CT28" s="598"/>
      <c r="CU28" s="598"/>
      <c r="CV28" s="598"/>
      <c r="CW28" s="598"/>
      <c r="CX28" s="598"/>
      <c r="CY28" s="598"/>
      <c r="CZ28" s="598"/>
      <c r="DA28" s="598"/>
      <c r="DB28" s="598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578" t="s">
        <v>11</v>
      </c>
      <c r="BJ29" s="578"/>
      <c r="BK29" s="578"/>
      <c r="BL29" s="578"/>
      <c r="BM29" s="578"/>
      <c r="BN29" s="578"/>
      <c r="BO29" s="578"/>
      <c r="BP29" s="578"/>
      <c r="BQ29" s="578"/>
      <c r="BR29" s="578"/>
      <c r="BS29" s="578"/>
      <c r="BT29" s="578"/>
      <c r="BU29" s="578"/>
      <c r="BV29" s="578"/>
      <c r="BW29" s="578"/>
      <c r="BX29" s="578"/>
      <c r="BY29" s="578"/>
      <c r="BZ29" s="578"/>
      <c r="CA29" s="578"/>
      <c r="CB29" s="578"/>
      <c r="CC29" s="578"/>
      <c r="CD29" s="578"/>
      <c r="CE29" s="578"/>
      <c r="CF29" s="578"/>
      <c r="CG29" s="21"/>
      <c r="CH29" s="21"/>
      <c r="CI29" s="21"/>
      <c r="CJ29" s="612" t="s">
        <v>50</v>
      </c>
      <c r="CK29" s="612"/>
      <c r="CL29" s="612"/>
      <c r="CM29" s="612"/>
      <c r="CN29" s="612"/>
      <c r="CO29" s="612"/>
      <c r="CP29" s="612"/>
      <c r="CQ29" s="612"/>
      <c r="CR29" s="612"/>
      <c r="CS29" s="612"/>
      <c r="CT29" s="612"/>
      <c r="CU29" s="612"/>
      <c r="CV29" s="612"/>
      <c r="CW29" s="612"/>
      <c r="CX29" s="612"/>
      <c r="CY29" s="612"/>
      <c r="CZ29" s="612"/>
      <c r="DA29" s="612"/>
      <c r="DB29" s="612"/>
      <c r="DH29" s="148"/>
    </row>
    <row r="30" spans="1:112" customFormat="1" ht="48.75" customHeight="1" x14ac:dyDescent="0.3">
      <c r="A30" s="608" t="s">
        <v>717</v>
      </c>
      <c r="B30" s="609"/>
      <c r="C30" s="609"/>
      <c r="D30" s="609"/>
      <c r="E30" s="609"/>
      <c r="F30" s="609"/>
      <c r="G30" s="609"/>
      <c r="H30" s="609"/>
      <c r="I30" s="609"/>
      <c r="J30" s="609"/>
      <c r="K30" s="609"/>
      <c r="L30" s="609"/>
      <c r="M30" s="609"/>
      <c r="N30" s="609"/>
      <c r="O30" s="609"/>
      <c r="P30" s="609"/>
      <c r="Q30" s="609"/>
      <c r="R30" s="609"/>
      <c r="S30" s="609"/>
      <c r="T30" s="609"/>
      <c r="U30" s="609"/>
      <c r="V30" s="609"/>
      <c r="W30" s="609"/>
      <c r="X30" s="609"/>
      <c r="Y30" s="609"/>
      <c r="Z30" s="609"/>
      <c r="AA30" s="609"/>
      <c r="AB30" s="609"/>
      <c r="AC30" s="609"/>
      <c r="AD30" s="609"/>
      <c r="AE30" s="609"/>
      <c r="AF30" s="609"/>
      <c r="AG30" s="609"/>
      <c r="AH30" s="609"/>
      <c r="AI30" s="609"/>
      <c r="AJ30" s="609"/>
      <c r="AK30" s="609"/>
      <c r="AL30" s="609"/>
      <c r="AM30" s="60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602"/>
      <c r="BJ30" s="602"/>
      <c r="BK30" s="602"/>
      <c r="BL30" s="602"/>
      <c r="BM30" s="602"/>
      <c r="BN30" s="602"/>
      <c r="BO30" s="602"/>
      <c r="BP30" s="602"/>
      <c r="BQ30" s="602"/>
      <c r="BR30" s="602"/>
      <c r="BS30" s="602"/>
      <c r="BT30" s="602"/>
      <c r="BU30" s="602"/>
      <c r="BV30" s="602"/>
      <c r="BW30" s="602"/>
      <c r="BX30" s="602"/>
      <c r="BY30" s="602"/>
      <c r="BZ30" s="602"/>
      <c r="CA30" s="602"/>
      <c r="CB30" s="602"/>
      <c r="CC30" s="602"/>
      <c r="CD30" s="602"/>
      <c r="CE30" s="602"/>
      <c r="CF30" s="602"/>
      <c r="CG30" s="19"/>
      <c r="CH30" s="19"/>
      <c r="CI30" s="19"/>
      <c r="CJ30" s="598" t="str">
        <f>ПОДПИСИ!E12</f>
        <v>А.В. Курбатов</v>
      </c>
      <c r="CK30" s="598"/>
      <c r="CL30" s="598"/>
      <c r="CM30" s="598"/>
      <c r="CN30" s="598"/>
      <c r="CO30" s="598"/>
      <c r="CP30" s="598"/>
      <c r="CQ30" s="598"/>
      <c r="CR30" s="598"/>
      <c r="CS30" s="598"/>
      <c r="CT30" s="598"/>
      <c r="CU30" s="598"/>
      <c r="CV30" s="598"/>
      <c r="CW30" s="598"/>
      <c r="CX30" s="598"/>
      <c r="CY30" s="598"/>
      <c r="CZ30" s="598"/>
      <c r="DA30" s="598"/>
      <c r="DB30" s="598"/>
      <c r="DH30" s="227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578" t="s">
        <v>11</v>
      </c>
      <c r="BJ31" s="578"/>
      <c r="BK31" s="578"/>
      <c r="BL31" s="578"/>
      <c r="BM31" s="578"/>
      <c r="BN31" s="578"/>
      <c r="BO31" s="578"/>
      <c r="BP31" s="578"/>
      <c r="BQ31" s="578"/>
      <c r="BR31" s="578"/>
      <c r="BS31" s="578"/>
      <c r="BT31" s="578"/>
      <c r="BU31" s="578"/>
      <c r="BV31" s="578"/>
      <c r="BW31" s="578"/>
      <c r="BX31" s="578"/>
      <c r="BY31" s="578"/>
      <c r="BZ31" s="578"/>
      <c r="CA31" s="578"/>
      <c r="CB31" s="578"/>
      <c r="CC31" s="578"/>
      <c r="CD31" s="578"/>
      <c r="CE31" s="578"/>
      <c r="CF31" s="578"/>
      <c r="CG31" s="21"/>
      <c r="CH31" s="21"/>
      <c r="CI31" s="21"/>
      <c r="CJ31" s="612" t="s">
        <v>50</v>
      </c>
      <c r="CK31" s="612"/>
      <c r="CL31" s="612"/>
      <c r="CM31" s="612"/>
      <c r="CN31" s="612"/>
      <c r="CO31" s="612"/>
      <c r="CP31" s="612"/>
      <c r="CQ31" s="612"/>
      <c r="CR31" s="612"/>
      <c r="CS31" s="612"/>
      <c r="CT31" s="612"/>
      <c r="CU31" s="612"/>
      <c r="CV31" s="612"/>
      <c r="CW31" s="612"/>
      <c r="CX31" s="612"/>
      <c r="CY31" s="612"/>
      <c r="CZ31" s="612"/>
      <c r="DA31" s="612"/>
      <c r="DB31" s="612"/>
      <c r="DH31" s="148"/>
    </row>
    <row r="32" spans="1:112" ht="13.8" x14ac:dyDescent="0.25">
      <c r="DH32" s="230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85" zoomScaleNormal="85" zoomScaleSheetLayoutView="85" workbookViewId="0">
      <pane ySplit="2" topLeftCell="A10" activePane="bottomLeft" state="frozen"/>
      <selection activeCell="L42" sqref="L42"/>
      <selection pane="bottomLeft" activeCell="L42" sqref="L42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613"/>
      <c r="B1" s="613"/>
      <c r="C1" s="613"/>
      <c r="D1" s="613"/>
      <c r="G1" s="598" t="str">
        <f>ФОРМА!G2</f>
        <v>Санкт-Петербург</v>
      </c>
      <c r="H1" s="598"/>
      <c r="I1" s="59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612"/>
      <c r="B2" s="612"/>
      <c r="C2" s="612"/>
      <c r="D2" s="612"/>
      <c r="E2" s="21"/>
      <c r="F2" s="21"/>
      <c r="G2" s="612" t="s">
        <v>0</v>
      </c>
      <c r="H2" s="612"/>
      <c r="I2" s="612"/>
      <c r="J2"/>
      <c r="K2"/>
      <c r="L2"/>
      <c r="M2"/>
      <c r="O2" s="146"/>
      <c r="P2" s="21"/>
      <c r="Q2" s="21"/>
    </row>
    <row r="3" spans="1:17" outlineLevel="1" x14ac:dyDescent="0.25">
      <c r="A3" s="598" t="str">
        <f>ФОРМА!B4</f>
        <v>ООО «Электромонтаж-110»</v>
      </c>
      <c r="B3" s="598"/>
      <c r="C3" s="598"/>
      <c r="D3" s="598"/>
      <c r="G3" s="614" t="str">
        <f>ФОРМА!B2</f>
        <v>ПАО "Россети Ленэнерго"</v>
      </c>
      <c r="H3" s="614"/>
      <c r="I3" s="61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578" t="s">
        <v>44</v>
      </c>
      <c r="B4" s="578"/>
      <c r="C4" s="578"/>
      <c r="D4" s="578"/>
      <c r="E4" s="21"/>
      <c r="F4" s="21"/>
      <c r="G4" s="612" t="s">
        <v>2</v>
      </c>
      <c r="H4" s="612"/>
      <c r="I4" s="612"/>
      <c r="O4" s="146"/>
      <c r="P4" s="21"/>
      <c r="Q4" s="21"/>
    </row>
    <row r="5" spans="1:17" ht="151.80000000000001" outlineLevel="1" x14ac:dyDescent="0.25">
      <c r="A5" s="615"/>
      <c r="B5" s="615"/>
      <c r="C5" s="615"/>
      <c r="D5" s="615"/>
      <c r="E5" s="21"/>
      <c r="F5" s="21"/>
      <c r="G5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H5" s="614"/>
      <c r="I5" s="614"/>
      <c r="O5" s="155" t="str">
        <f>G5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P5" s="105"/>
      <c r="Q5" s="105"/>
    </row>
    <row r="6" spans="1:17" ht="12.75" customHeight="1" outlineLevel="1" x14ac:dyDescent="0.25">
      <c r="A6" s="612" t="s">
        <v>45</v>
      </c>
      <c r="B6" s="612"/>
      <c r="C6" s="612"/>
      <c r="D6" s="612"/>
      <c r="E6" s="21"/>
      <c r="F6" s="21"/>
      <c r="G6" s="612" t="s">
        <v>38</v>
      </c>
      <c r="H6" s="612"/>
      <c r="I6" s="612"/>
      <c r="O6" s="146"/>
      <c r="P6" s="21"/>
      <c r="Q6" s="21"/>
    </row>
    <row r="7" spans="1:17" outlineLevel="1" x14ac:dyDescent="0.25">
      <c r="A7" s="598"/>
      <c r="B7" s="598"/>
      <c r="C7" s="598"/>
      <c r="D7" s="598"/>
      <c r="G7" s="577">
        <f>ФОРМА!B13</f>
        <v>45576</v>
      </c>
      <c r="H7" s="598"/>
      <c r="I7" s="598"/>
      <c r="J7" s="51"/>
      <c r="O7" s="170"/>
      <c r="P7" s="23"/>
      <c r="Q7" s="23"/>
    </row>
    <row r="8" spans="1:17" ht="10.5" customHeight="1" outlineLevel="1" x14ac:dyDescent="0.25">
      <c r="A8" s="578" t="s">
        <v>1</v>
      </c>
      <c r="B8" s="578"/>
      <c r="C8" s="578"/>
      <c r="D8" s="578"/>
      <c r="E8" s="21"/>
      <c r="F8" s="21"/>
      <c r="G8" s="712"/>
      <c r="H8" s="712"/>
      <c r="I8" s="7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713"/>
      <c r="H9" s="713"/>
      <c r="I9" s="713"/>
      <c r="O9" s="146"/>
      <c r="P9" s="21"/>
      <c r="Q9" s="21"/>
    </row>
    <row r="10" spans="1:17" ht="26.25" customHeight="1" x14ac:dyDescent="0.25">
      <c r="A10" s="633" t="s">
        <v>507</v>
      </c>
      <c r="B10" s="634"/>
      <c r="C10" s="634"/>
      <c r="D10" s="634"/>
      <c r="E10" s="634"/>
      <c r="F10" s="634"/>
      <c r="G10" s="634"/>
      <c r="H10" s="634"/>
      <c r="I10" s="634"/>
    </row>
    <row r="11" spans="1:17" ht="15" customHeight="1" x14ac:dyDescent="0.25">
      <c r="A11" s="609" t="s">
        <v>4</v>
      </c>
      <c r="B11" s="609"/>
      <c r="C11" s="609"/>
      <c r="D11" s="609"/>
      <c r="E11" s="609"/>
      <c r="F11" s="609"/>
      <c r="G11" s="609"/>
      <c r="H11" s="609"/>
      <c r="I11" s="609"/>
    </row>
    <row r="12" spans="1:17" ht="30" customHeight="1" x14ac:dyDescent="0.25">
      <c r="A12" s="30" t="s">
        <v>120</v>
      </c>
      <c r="B12" s="30"/>
      <c r="C12" s="30"/>
      <c r="D12" s="604" t="str">
        <f>ПОДПИСИ!B6</f>
        <v>Мастер Всеволожского РЭС филиала ПАО "Россети Ленэнерго" "СЭС" по ВЛ</v>
      </c>
      <c r="E12" s="604"/>
      <c r="F12" s="604"/>
      <c r="G12" s="604"/>
      <c r="H12" s="604"/>
      <c r="I12" s="604"/>
    </row>
    <row r="13" spans="1:17" ht="11.25" customHeight="1" x14ac:dyDescent="0.25">
      <c r="A13" s="711"/>
      <c r="B13" s="711"/>
      <c r="C13" s="711"/>
      <c r="D13" s="711"/>
      <c r="E13" s="711"/>
      <c r="F13" s="612" t="s">
        <v>5</v>
      </c>
      <c r="G13" s="612"/>
      <c r="H13" s="612"/>
      <c r="I13" s="612"/>
    </row>
    <row r="14" spans="1:17" ht="15" customHeight="1" x14ac:dyDescent="0.25">
      <c r="A14" s="601" t="str">
        <f>ПОДПИСИ!C6</f>
        <v>Шенягин А.В.</v>
      </c>
      <c r="B14" s="601"/>
      <c r="C14" s="601"/>
      <c r="D14" s="601"/>
      <c r="E14" s="601"/>
      <c r="F14" s="601"/>
      <c r="G14" s="601"/>
      <c r="H14" s="601"/>
      <c r="I14" s="601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608" t="s">
        <v>718</v>
      </c>
      <c r="B16" s="608"/>
      <c r="C16" s="608"/>
      <c r="D16" s="608"/>
      <c r="E16" s="608"/>
      <c r="F16" s="604" t="str">
        <f>ПОДПИСИ!B12</f>
        <v>Начальник участка ООО «Электромонтаж-110»</v>
      </c>
      <c r="G16" s="604"/>
      <c r="H16" s="604"/>
      <c r="I16" s="604"/>
    </row>
    <row r="17" spans="1:17" ht="9.75" customHeight="1" x14ac:dyDescent="0.25">
      <c r="A17" s="612"/>
      <c r="B17" s="612"/>
      <c r="C17" s="612"/>
      <c r="D17" s="612" t="s">
        <v>5</v>
      </c>
      <c r="E17" s="612"/>
      <c r="F17" s="612"/>
      <c r="G17" s="612"/>
      <c r="H17" s="612"/>
      <c r="I17" s="612"/>
    </row>
    <row r="18" spans="1:17" ht="15" customHeight="1" x14ac:dyDescent="0.25">
      <c r="A18" s="601" t="str">
        <f>ПОДПИСИ!C12</f>
        <v>Курбатов А.В.</v>
      </c>
      <c r="B18" s="601"/>
      <c r="C18" s="601"/>
      <c r="D18" s="601"/>
      <c r="E18" s="601"/>
      <c r="F18" s="601"/>
      <c r="G18" s="601"/>
      <c r="H18" s="601"/>
      <c r="I18" s="601"/>
    </row>
    <row r="19" spans="1:17" x14ac:dyDescent="0.25">
      <c r="A19" s="606" t="s">
        <v>411</v>
      </c>
      <c r="B19" s="606"/>
      <c r="C19" s="606"/>
      <c r="D19" s="606"/>
      <c r="E19" s="606"/>
      <c r="F19" s="606"/>
      <c r="G19" s="606"/>
      <c r="H19" s="606"/>
      <c r="I19" s="606"/>
    </row>
    <row r="20" spans="1:17" ht="15.6" customHeight="1" x14ac:dyDescent="0.25">
      <c r="A20" s="606" t="s">
        <v>229</v>
      </c>
      <c r="B20" s="606"/>
      <c r="C20" s="606"/>
      <c r="D20" s="606"/>
      <c r="E20" s="606"/>
      <c r="F20" s="606"/>
      <c r="G20" s="606"/>
      <c r="H20" s="606"/>
      <c r="I20" s="606"/>
    </row>
    <row r="21" spans="1:17" ht="17.399999999999999" customHeight="1" x14ac:dyDescent="0.25">
      <c r="A21" s="606" t="s">
        <v>412</v>
      </c>
      <c r="B21" s="606"/>
      <c r="C21" s="606"/>
      <c r="D21" s="606"/>
      <c r="E21" s="598" t="s">
        <v>869</v>
      </c>
      <c r="F21" s="598"/>
      <c r="G21" s="598"/>
      <c r="H21" s="598"/>
      <c r="I21" s="598"/>
    </row>
    <row r="22" spans="1:17" ht="10.5" customHeight="1" x14ac:dyDescent="0.25">
      <c r="A22" s="606"/>
      <c r="B22" s="606"/>
      <c r="C22" s="606"/>
      <c r="D22" s="606"/>
      <c r="E22" s="578" t="s">
        <v>413</v>
      </c>
      <c r="F22" s="578"/>
      <c r="G22" s="578"/>
      <c r="H22" s="578"/>
      <c r="I22" s="578"/>
      <c r="K22" s="56"/>
      <c r="L22" s="57"/>
      <c r="M22" s="57"/>
    </row>
    <row r="23" spans="1:17" ht="17.399999999999999" customHeight="1" x14ac:dyDescent="0.25">
      <c r="A23" s="606" t="s">
        <v>418</v>
      </c>
      <c r="B23" s="606"/>
      <c r="C23" s="601" t="s">
        <v>254</v>
      </c>
      <c r="D23" s="601"/>
      <c r="E23" s="601"/>
      <c r="F23" s="601"/>
      <c r="G23" s="601"/>
      <c r="H23" s="601"/>
      <c r="I23" s="601"/>
    </row>
    <row r="24" spans="1:17" ht="17.25" customHeight="1" x14ac:dyDescent="0.25">
      <c r="A24" s="113" t="s">
        <v>419</v>
      </c>
      <c r="B24" s="598" t="str">
        <f>CONCATENATE(E21," к эксплуатации допускаются")</f>
        <v>ОПН-П-10/12/10/500 УХЛ1 к эксплуатации допускаются</v>
      </c>
      <c r="C24" s="598"/>
      <c r="D24" s="598"/>
      <c r="E24" s="598"/>
      <c r="F24" s="598"/>
      <c r="G24" s="598"/>
      <c r="H24" s="598"/>
      <c r="I24" s="598"/>
    </row>
    <row r="25" spans="1:17" customFormat="1" ht="38.25" customHeight="1" x14ac:dyDescent="0.3">
      <c r="A25" s="609" t="s">
        <v>716</v>
      </c>
      <c r="B25" s="609"/>
      <c r="C25" s="609"/>
      <c r="D25" s="609"/>
      <c r="E25" s="609"/>
      <c r="F25" s="19"/>
      <c r="G25" s="119"/>
      <c r="H25" s="23"/>
      <c r="I25" s="114" t="str">
        <f>ПОДПИСИ!E6</f>
        <v xml:space="preserve">А.В. Шенягин 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608" t="s">
        <v>717</v>
      </c>
      <c r="B27" s="609"/>
      <c r="C27" s="609"/>
      <c r="D27" s="609"/>
      <c r="E27" s="609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21" priority="3" operator="equal">
      <formula>0</formula>
    </cfRule>
  </conditionalFormatting>
  <conditionalFormatting sqref="O1:O6 O8:O9">
    <cfRule type="cellIs" dxfId="2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zoomScale="85" zoomScaleNormal="100" zoomScaleSheetLayoutView="85" workbookViewId="0">
      <pane ySplit="2" topLeftCell="A18" activePane="bottomLeft" state="frozen"/>
      <selection activeCell="L42" sqref="L42"/>
      <selection pane="bottomLeft" activeCell="L42" sqref="L42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709" t="s">
        <v>555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  <c r="AK1" s="709"/>
      <c r="AL1" s="709"/>
      <c r="AM1" s="709"/>
      <c r="AN1" s="709"/>
      <c r="AO1" s="709"/>
      <c r="AP1" s="709"/>
      <c r="AQ1" s="709"/>
      <c r="AR1" s="709"/>
      <c r="AS1" s="709"/>
      <c r="AT1" s="709"/>
      <c r="AU1" s="709"/>
      <c r="AV1" s="709"/>
      <c r="AW1" s="709"/>
      <c r="AX1" s="709"/>
      <c r="AY1" s="709"/>
      <c r="AZ1" s="709"/>
      <c r="BA1" s="709"/>
      <c r="BB1" s="709"/>
      <c r="BC1" s="709"/>
      <c r="BD1" s="709"/>
      <c r="BE1" s="709"/>
      <c r="BF1" s="709"/>
      <c r="BG1" s="709"/>
      <c r="BH1" s="709"/>
      <c r="BI1" s="709"/>
      <c r="BJ1" s="709"/>
      <c r="BK1" s="709"/>
      <c r="BL1" s="709"/>
      <c r="BM1" s="709"/>
      <c r="BN1" s="709"/>
      <c r="BO1" s="709"/>
      <c r="BP1" s="709"/>
      <c r="BQ1" s="709"/>
      <c r="BR1" s="709"/>
      <c r="BS1" s="709"/>
      <c r="BT1" s="709"/>
      <c r="BU1" s="709"/>
      <c r="BV1" s="709"/>
      <c r="BW1" s="709"/>
      <c r="BX1" s="709"/>
      <c r="BY1" s="709"/>
      <c r="BZ1" s="709"/>
      <c r="CA1" s="709"/>
      <c r="CB1" s="709"/>
      <c r="CC1" s="709"/>
      <c r="CD1" s="709"/>
      <c r="CE1" s="709"/>
      <c r="CF1" s="709"/>
      <c r="CG1" s="709"/>
      <c r="CH1" s="709"/>
      <c r="CI1" s="709"/>
      <c r="CJ1" s="709"/>
      <c r="CK1" s="709"/>
      <c r="CL1" s="709"/>
      <c r="CM1" s="709"/>
      <c r="CN1" s="709"/>
      <c r="CO1" s="709"/>
      <c r="CP1" s="709"/>
      <c r="CQ1" s="709"/>
      <c r="CR1" s="709"/>
      <c r="CS1" s="709"/>
      <c r="CT1" s="709"/>
      <c r="CU1" s="709"/>
      <c r="CV1" s="709"/>
      <c r="CW1" s="709"/>
      <c r="CX1" s="709"/>
      <c r="CY1" s="709"/>
      <c r="CZ1" s="709"/>
      <c r="DA1" s="709"/>
      <c r="DB1" s="709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BH2" s="598" t="str">
        <f>ФОРМА!G2</f>
        <v>Санкт-Петербург</v>
      </c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C2"/>
      <c r="DD2"/>
      <c r="DE2"/>
      <c r="DF2"/>
      <c r="DG2"/>
      <c r="DH2" s="142"/>
    </row>
    <row r="3" spans="1:112" s="21" customFormat="1" ht="10.199999999999999" x14ac:dyDescent="0.2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BH3" s="612" t="s">
        <v>0</v>
      </c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C3" s="1"/>
      <c r="DD3" s="1"/>
      <c r="DE3" s="1"/>
      <c r="DF3" s="1"/>
      <c r="DG3" s="1"/>
      <c r="DH3" s="143"/>
    </row>
    <row r="4" spans="1:112" ht="1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BH4" s="598" t="str">
        <f>ФОРМА!B2</f>
        <v>ПАО "Россети Ленэнерго"</v>
      </c>
      <c r="BI4" s="598"/>
      <c r="BJ4" s="598"/>
      <c r="BK4" s="598"/>
      <c r="BL4" s="598"/>
      <c r="BM4" s="598"/>
      <c r="BN4" s="598"/>
      <c r="BO4" s="598"/>
      <c r="BP4" s="598"/>
      <c r="BQ4" s="598"/>
      <c r="BR4" s="598"/>
      <c r="BS4" s="598"/>
      <c r="BT4" s="598"/>
      <c r="BU4" s="598"/>
      <c r="BV4" s="598"/>
      <c r="BW4" s="598"/>
      <c r="BX4" s="598"/>
      <c r="BY4" s="598"/>
      <c r="BZ4" s="598"/>
      <c r="CA4" s="598"/>
      <c r="CB4" s="598"/>
      <c r="CC4" s="598"/>
      <c r="CD4" s="598"/>
      <c r="CE4" s="598"/>
      <c r="CF4" s="598"/>
      <c r="CG4" s="598"/>
      <c r="CH4" s="598"/>
      <c r="CI4" s="598"/>
      <c r="CJ4" s="598"/>
      <c r="CK4" s="598"/>
      <c r="CL4" s="598"/>
      <c r="CM4" s="598"/>
      <c r="CN4" s="598"/>
      <c r="CO4" s="598"/>
      <c r="CP4" s="598"/>
      <c r="CQ4" s="598"/>
      <c r="CR4" s="598"/>
      <c r="CS4" s="598"/>
      <c r="CT4" s="598"/>
      <c r="CU4" s="598"/>
      <c r="CV4" s="598"/>
      <c r="CW4" s="598"/>
      <c r="CX4" s="598"/>
      <c r="CY4" s="598"/>
      <c r="CZ4" s="598"/>
      <c r="DA4" s="598"/>
      <c r="DB4" s="598"/>
      <c r="DH4" s="144" t="str">
        <f>BH4</f>
        <v>ПАО "Россети Ленэнерго"</v>
      </c>
    </row>
    <row r="5" spans="1:112" s="24" customFormat="1" ht="10.199999999999999" x14ac:dyDescent="0.2">
      <c r="A5" s="578" t="s">
        <v>44</v>
      </c>
      <c r="B5" s="578"/>
      <c r="C5" s="578"/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  <c r="AF5" s="578"/>
      <c r="AG5" s="578"/>
      <c r="AH5" s="578"/>
      <c r="AI5" s="578"/>
      <c r="AJ5" s="578"/>
      <c r="AK5" s="578"/>
      <c r="AL5" s="578"/>
      <c r="AM5" s="578"/>
      <c r="AN5" s="5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612" t="s">
        <v>2</v>
      </c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51.80000000000001" x14ac:dyDescent="0.25">
      <c r="A6" s="598"/>
      <c r="B6" s="598"/>
      <c r="C6" s="598"/>
      <c r="D6" s="598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598"/>
      <c r="P6" s="598"/>
      <c r="Q6" s="598"/>
      <c r="R6" s="598"/>
      <c r="S6" s="598"/>
      <c r="T6" s="598"/>
      <c r="U6" s="598"/>
      <c r="V6" s="598"/>
      <c r="W6" s="598"/>
      <c r="X6" s="598"/>
      <c r="Y6" s="598"/>
      <c r="Z6" s="598"/>
      <c r="AA6" s="598"/>
      <c r="AB6" s="598"/>
      <c r="AC6" s="598"/>
      <c r="AD6" s="598"/>
      <c r="AE6" s="598"/>
      <c r="AF6" s="598"/>
      <c r="AG6" s="598"/>
      <c r="AH6" s="598"/>
      <c r="AI6" s="598"/>
      <c r="AJ6" s="598"/>
      <c r="AK6" s="598"/>
      <c r="AL6" s="598"/>
      <c r="AM6" s="598"/>
      <c r="AN6" s="59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BH6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s="24" customFormat="1" ht="10.199999999999999" x14ac:dyDescent="0.2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612" t="s">
        <v>38</v>
      </c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234"/>
    </row>
    <row r="8" spans="1:112" x14ac:dyDescent="0.3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BH8" s="577">
        <f>ФОРМА!B13</f>
        <v>45576</v>
      </c>
      <c r="BI8" s="598"/>
      <c r="BJ8" s="598"/>
      <c r="BK8" s="598"/>
      <c r="BL8" s="598"/>
      <c r="BM8" s="598"/>
      <c r="BN8" s="598"/>
      <c r="BO8" s="598"/>
      <c r="BP8" s="598"/>
      <c r="BQ8" s="598"/>
      <c r="BR8" s="598"/>
      <c r="BS8" s="598"/>
      <c r="BT8" s="598"/>
      <c r="BU8" s="598"/>
      <c r="BV8" s="598"/>
      <c r="BW8" s="598"/>
      <c r="BX8" s="598"/>
      <c r="BY8" s="598"/>
      <c r="BZ8" s="598"/>
      <c r="CA8" s="598"/>
      <c r="CB8" s="598"/>
      <c r="CC8" s="598"/>
      <c r="CD8" s="598"/>
      <c r="CE8" s="598"/>
      <c r="CF8" s="598"/>
      <c r="CG8" s="598"/>
      <c r="CH8" s="598"/>
      <c r="CI8" s="598"/>
      <c r="CJ8" s="598"/>
      <c r="CK8" s="598"/>
      <c r="CL8" s="598"/>
      <c r="CM8" s="598"/>
      <c r="CN8" s="598"/>
      <c r="CO8" s="598"/>
      <c r="CP8" s="598"/>
      <c r="CQ8" s="598"/>
      <c r="CR8" s="598"/>
      <c r="CS8" s="598"/>
      <c r="CT8" s="598"/>
      <c r="CU8" s="598"/>
      <c r="CV8" s="598"/>
      <c r="CW8" s="598"/>
      <c r="CX8" s="598"/>
      <c r="CY8" s="598"/>
      <c r="CZ8" s="598"/>
      <c r="DA8" s="598"/>
      <c r="DB8" s="598"/>
      <c r="DC8" s="51"/>
    </row>
    <row r="9" spans="1:112" s="24" customFormat="1" ht="10.199999999999999" x14ac:dyDescent="0.2">
      <c r="A9" s="578" t="s">
        <v>1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578"/>
      <c r="AL9" s="578"/>
      <c r="AM9" s="578"/>
      <c r="AN9" s="5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578" t="s">
        <v>3</v>
      </c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8"/>
      <c r="BV9" s="578"/>
      <c r="BW9" s="578"/>
      <c r="BX9" s="578"/>
      <c r="BY9" s="578"/>
      <c r="BZ9" s="578"/>
      <c r="CA9" s="578"/>
      <c r="CB9" s="578"/>
      <c r="CC9" s="578"/>
      <c r="CD9" s="578"/>
      <c r="CE9" s="578"/>
      <c r="CF9" s="578"/>
      <c r="CG9" s="578"/>
      <c r="CH9" s="578"/>
      <c r="CI9" s="578"/>
      <c r="CJ9" s="578"/>
      <c r="CK9" s="578"/>
      <c r="CL9" s="578"/>
      <c r="CM9" s="578"/>
      <c r="CN9" s="578"/>
      <c r="CO9" s="578"/>
      <c r="CP9" s="578"/>
      <c r="CQ9" s="578"/>
      <c r="CR9" s="578"/>
      <c r="CS9" s="578"/>
      <c r="CT9" s="578"/>
      <c r="CU9" s="578"/>
      <c r="CV9" s="578"/>
      <c r="CW9" s="578"/>
      <c r="CX9" s="578"/>
      <c r="CY9" s="578"/>
      <c r="CZ9" s="578"/>
      <c r="DA9" s="578"/>
      <c r="DB9" s="578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580" t="s">
        <v>68</v>
      </c>
      <c r="B11" s="580"/>
      <c r="C11" s="580"/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  <c r="X11" s="580"/>
      <c r="Y11" s="580"/>
      <c r="Z11" s="580"/>
      <c r="AA11" s="580"/>
      <c r="AB11" s="580"/>
      <c r="AC11" s="580"/>
      <c r="AD11" s="580"/>
      <c r="AE11" s="580"/>
      <c r="AF11" s="580"/>
      <c r="AG11" s="580"/>
      <c r="AH11" s="580"/>
      <c r="AI11" s="580"/>
      <c r="AJ11" s="580"/>
      <c r="AK11" s="580"/>
      <c r="AL11" s="580"/>
      <c r="AM11" s="580"/>
      <c r="AN11" s="580"/>
      <c r="AO11" s="580"/>
      <c r="AP11" s="580"/>
      <c r="AQ11" s="580"/>
      <c r="AR11" s="580"/>
      <c r="AS11" s="580"/>
      <c r="AT11" s="580"/>
      <c r="AU11" s="580"/>
      <c r="AV11" s="580"/>
      <c r="AW11" s="580"/>
      <c r="AX11" s="580"/>
      <c r="AY11" s="580"/>
      <c r="AZ11" s="580"/>
      <c r="BA11" s="580"/>
      <c r="BB11" s="580"/>
      <c r="BC11" s="580"/>
      <c r="BD11" s="580"/>
      <c r="BE11" s="580"/>
      <c r="BF11" s="580"/>
      <c r="BG11" s="580"/>
      <c r="BH11" s="580"/>
      <c r="BI11" s="580"/>
      <c r="BJ11" s="580"/>
      <c r="BK11" s="580"/>
      <c r="BL11" s="580"/>
      <c r="BM11" s="580"/>
      <c r="BN11" s="580"/>
      <c r="BO11" s="580"/>
      <c r="BP11" s="580"/>
      <c r="BQ11" s="580"/>
      <c r="BR11" s="580"/>
      <c r="BS11" s="580"/>
      <c r="BT11" s="580"/>
      <c r="BU11" s="580"/>
      <c r="BV11" s="580"/>
      <c r="BW11" s="580"/>
      <c r="BX11" s="580"/>
      <c r="BY11" s="580"/>
      <c r="BZ11" s="580"/>
      <c r="CA11" s="580"/>
      <c r="CB11" s="580"/>
      <c r="CC11" s="580"/>
      <c r="CD11" s="580"/>
      <c r="CE11" s="580"/>
      <c r="CF11" s="580"/>
      <c r="CG11" s="580"/>
      <c r="CH11" s="580"/>
      <c r="CI11" s="580"/>
      <c r="CJ11" s="580"/>
      <c r="CK11" s="580"/>
      <c r="CL11" s="580"/>
      <c r="CM11" s="580"/>
      <c r="CN11" s="580"/>
      <c r="CO11" s="580"/>
      <c r="CP11" s="580"/>
      <c r="CQ11" s="580"/>
      <c r="CR11" s="580"/>
      <c r="CS11" s="580"/>
      <c r="CT11" s="580"/>
      <c r="CU11" s="580"/>
      <c r="CV11" s="580"/>
      <c r="CW11" s="580"/>
      <c r="CX11" s="580"/>
      <c r="CY11" s="580"/>
      <c r="CZ11" s="580"/>
      <c r="DA11" s="580"/>
      <c r="DB11" s="580"/>
      <c r="DH11" s="228"/>
    </row>
    <row r="12" spans="1:112" x14ac:dyDescent="0.3">
      <c r="A12" s="580" t="s">
        <v>844</v>
      </c>
      <c r="B12" s="580"/>
      <c r="C12" s="580"/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  <c r="X12" s="580"/>
      <c r="Y12" s="580"/>
      <c r="Z12" s="580"/>
      <c r="AA12" s="580"/>
      <c r="AB12" s="580"/>
      <c r="AC12" s="580"/>
      <c r="AD12" s="580"/>
      <c r="AE12" s="580"/>
      <c r="AF12" s="580"/>
      <c r="AG12" s="580"/>
      <c r="AH12" s="580"/>
      <c r="AI12" s="580"/>
      <c r="AJ12" s="580"/>
      <c r="AK12" s="580"/>
      <c r="AL12" s="580"/>
      <c r="AM12" s="580"/>
      <c r="AN12" s="580"/>
      <c r="AO12" s="580"/>
      <c r="AP12" s="580"/>
      <c r="AQ12" s="580"/>
      <c r="AR12" s="580"/>
      <c r="AS12" s="580"/>
      <c r="AT12" s="580"/>
      <c r="AU12" s="580"/>
      <c r="AV12" s="580"/>
      <c r="AW12" s="580"/>
      <c r="AX12" s="580"/>
      <c r="AY12" s="580"/>
      <c r="AZ12" s="580"/>
      <c r="BA12" s="580"/>
      <c r="BB12" s="580"/>
      <c r="BC12" s="580"/>
      <c r="BD12" s="580"/>
      <c r="BE12" s="580"/>
      <c r="BF12" s="580"/>
      <c r="BG12" s="580"/>
      <c r="BH12" s="580"/>
      <c r="BI12" s="580"/>
      <c r="BJ12" s="580"/>
      <c r="BK12" s="580"/>
      <c r="BL12" s="580"/>
      <c r="BM12" s="580"/>
      <c r="BN12" s="580"/>
      <c r="BO12" s="580"/>
      <c r="BP12" s="580"/>
      <c r="BQ12" s="580"/>
      <c r="BR12" s="580"/>
      <c r="BS12" s="580"/>
      <c r="BT12" s="580"/>
      <c r="BU12" s="580"/>
      <c r="BV12" s="580"/>
      <c r="BW12" s="580"/>
      <c r="BX12" s="580"/>
      <c r="BY12" s="580"/>
      <c r="BZ12" s="580"/>
      <c r="CA12" s="580"/>
      <c r="CB12" s="580"/>
      <c r="CC12" s="580"/>
      <c r="CD12" s="580"/>
      <c r="CE12" s="580"/>
      <c r="CF12" s="580"/>
      <c r="CG12" s="580"/>
      <c r="CH12" s="580"/>
      <c r="CI12" s="580"/>
      <c r="CJ12" s="580"/>
      <c r="CK12" s="580"/>
      <c r="CL12" s="580"/>
      <c r="CM12" s="580"/>
      <c r="CN12" s="580"/>
      <c r="CO12" s="580"/>
      <c r="CP12" s="580"/>
      <c r="CQ12" s="580"/>
      <c r="CR12" s="580"/>
      <c r="CS12" s="580"/>
      <c r="CT12" s="580"/>
      <c r="CU12" s="580"/>
      <c r="CV12" s="580"/>
      <c r="CW12" s="580"/>
      <c r="CX12" s="580"/>
      <c r="CY12" s="580"/>
      <c r="CZ12" s="580"/>
      <c r="DA12" s="580"/>
      <c r="DB12" s="580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609" t="s">
        <v>4</v>
      </c>
      <c r="B14" s="609"/>
      <c r="C14" s="609"/>
      <c r="D14" s="609"/>
      <c r="E14" s="609"/>
      <c r="F14" s="609"/>
      <c r="G14" s="609"/>
      <c r="H14" s="609"/>
      <c r="I14" s="609"/>
      <c r="J14" s="609"/>
      <c r="K14" s="609"/>
      <c r="L14" s="609"/>
      <c r="M14" s="609"/>
      <c r="N14" s="609"/>
      <c r="O14" s="609"/>
      <c r="P14" s="609"/>
      <c r="Q14" s="609"/>
      <c r="R14" s="609"/>
      <c r="S14" s="609"/>
      <c r="T14" s="609"/>
      <c r="U14" s="609"/>
      <c r="V14" s="609"/>
      <c r="W14" s="609"/>
      <c r="X14" s="609"/>
      <c r="Y14" s="609"/>
      <c r="DH14" s="228"/>
    </row>
    <row r="15" spans="1:112" ht="30" customHeight="1" x14ac:dyDescent="0.25">
      <c r="A15" s="608" t="s">
        <v>120</v>
      </c>
      <c r="B15" s="608"/>
      <c r="C15" s="608"/>
      <c r="D15" s="608"/>
      <c r="E15" s="608"/>
      <c r="F15" s="608"/>
      <c r="G15" s="608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4" t="str">
        <f>ПОДПИСИ!B6</f>
        <v>Мастер Всеволожского РЭС филиала ПАО "Россети Ленэнерго" "СЭС" по ВЛ</v>
      </c>
      <c r="AG15" s="604"/>
      <c r="AH15" s="604"/>
      <c r="AI15" s="604"/>
      <c r="AJ15" s="604"/>
      <c r="AK15" s="604"/>
      <c r="AL15" s="604"/>
      <c r="AM15" s="604"/>
      <c r="AN15" s="604"/>
      <c r="AO15" s="604"/>
      <c r="AP15" s="604"/>
      <c r="AQ15" s="604"/>
      <c r="AR15" s="604"/>
      <c r="AS15" s="604"/>
      <c r="AT15" s="604"/>
      <c r="AU15" s="604"/>
      <c r="AV15" s="604"/>
      <c r="AW15" s="604"/>
      <c r="AX15" s="604"/>
      <c r="AY15" s="604"/>
      <c r="AZ15" s="604"/>
      <c r="BA15" s="604"/>
      <c r="BB15" s="604"/>
      <c r="BC15" s="604"/>
      <c r="BD15" s="604"/>
      <c r="BE15" s="604"/>
      <c r="BF15" s="604"/>
      <c r="BG15" s="604"/>
      <c r="BH15" s="604"/>
      <c r="BI15" s="604"/>
      <c r="BJ15" s="604"/>
      <c r="BK15" s="604"/>
      <c r="BL15" s="604"/>
      <c r="BM15" s="604"/>
      <c r="BN15" s="604"/>
      <c r="BO15" s="604"/>
      <c r="BP15" s="604"/>
      <c r="BQ15" s="604"/>
      <c r="BR15" s="604"/>
      <c r="BS15" s="604"/>
      <c r="BT15" s="604"/>
      <c r="BU15" s="604"/>
      <c r="BV15" s="604"/>
      <c r="BW15" s="604"/>
      <c r="BX15" s="604"/>
      <c r="BY15" s="604"/>
      <c r="BZ15" s="604"/>
      <c r="CA15" s="604"/>
      <c r="CB15" s="604"/>
      <c r="CC15" s="604"/>
      <c r="CD15" s="604"/>
      <c r="CE15" s="604"/>
      <c r="CF15" s="604"/>
      <c r="CG15" s="604"/>
      <c r="CH15" s="604"/>
      <c r="CI15" s="604"/>
      <c r="CJ15" s="604"/>
      <c r="CK15" s="604"/>
      <c r="CL15" s="604"/>
      <c r="CM15" s="604"/>
      <c r="CN15" s="604"/>
      <c r="CO15" s="604"/>
      <c r="CP15" s="604"/>
      <c r="CQ15" s="604"/>
      <c r="CR15" s="604"/>
      <c r="CS15" s="604"/>
      <c r="CT15" s="604"/>
      <c r="CU15" s="604"/>
      <c r="CV15" s="604"/>
      <c r="CW15" s="604"/>
      <c r="CX15" s="604"/>
      <c r="CY15" s="604"/>
      <c r="CZ15" s="604"/>
      <c r="DA15" s="604"/>
      <c r="DB15" s="60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612" t="s">
        <v>5</v>
      </c>
      <c r="AH16" s="612"/>
      <c r="AI16" s="612"/>
      <c r="AJ16" s="612"/>
      <c r="AK16" s="612"/>
      <c r="AL16" s="612"/>
      <c r="AM16" s="612"/>
      <c r="AN16" s="612"/>
      <c r="AO16" s="612"/>
      <c r="AP16" s="612"/>
      <c r="AQ16" s="612"/>
      <c r="AR16" s="612"/>
      <c r="AS16" s="612"/>
      <c r="AT16" s="612"/>
      <c r="AU16" s="612"/>
      <c r="AV16" s="612"/>
      <c r="AW16" s="612"/>
      <c r="AX16" s="612"/>
      <c r="AY16" s="612"/>
      <c r="AZ16" s="612"/>
      <c r="BA16" s="612"/>
      <c r="BB16" s="612"/>
      <c r="BC16" s="612"/>
      <c r="BD16" s="612"/>
      <c r="BE16" s="612"/>
      <c r="BF16" s="612"/>
      <c r="BG16" s="612"/>
      <c r="BH16" s="612"/>
      <c r="BI16" s="612"/>
      <c r="BJ16" s="612"/>
      <c r="BK16" s="612"/>
      <c r="BL16" s="612"/>
      <c r="BM16" s="612"/>
      <c r="BN16" s="612"/>
      <c r="BO16" s="612"/>
      <c r="BP16" s="612"/>
      <c r="BQ16" s="612"/>
      <c r="BR16" s="612"/>
      <c r="BS16" s="612"/>
      <c r="BT16" s="612"/>
      <c r="BU16" s="612"/>
      <c r="BV16" s="612"/>
      <c r="BW16" s="612"/>
      <c r="BX16" s="612"/>
      <c r="BY16" s="612"/>
      <c r="BZ16" s="612"/>
      <c r="CA16" s="612"/>
      <c r="CB16" s="612"/>
      <c r="CC16" s="612"/>
      <c r="CD16" s="612"/>
      <c r="CE16" s="612"/>
      <c r="CF16" s="612"/>
      <c r="CG16" s="612"/>
      <c r="CH16" s="612"/>
      <c r="CI16" s="612"/>
      <c r="CJ16" s="612"/>
      <c r="CK16" s="612"/>
      <c r="CL16" s="612"/>
      <c r="CM16" s="612"/>
      <c r="CN16" s="612"/>
      <c r="CO16" s="612"/>
      <c r="CP16" s="612"/>
      <c r="CQ16" s="612"/>
      <c r="CR16" s="612"/>
      <c r="CS16" s="612"/>
      <c r="CT16" s="612"/>
      <c r="CU16" s="612"/>
      <c r="CV16" s="612"/>
      <c r="CW16" s="612"/>
      <c r="CX16" s="612"/>
      <c r="CY16" s="612"/>
      <c r="CZ16" s="612"/>
      <c r="DA16" s="612"/>
      <c r="DB16" s="612"/>
    </row>
    <row r="17" spans="1:112" ht="15" customHeight="1" x14ac:dyDescent="0.3">
      <c r="A17" s="708" t="str">
        <f>ПОДПИСИ!C6</f>
        <v>Шенягин А.В.</v>
      </c>
      <c r="B17" s="708"/>
      <c r="C17" s="708"/>
      <c r="D17" s="708"/>
      <c r="E17" s="708"/>
      <c r="F17" s="708"/>
      <c r="G17" s="708"/>
      <c r="H17" s="708"/>
      <c r="I17" s="708"/>
      <c r="J17" s="708"/>
      <c r="K17" s="708"/>
      <c r="L17" s="708"/>
      <c r="M17" s="708"/>
      <c r="N17" s="708"/>
      <c r="O17" s="708"/>
      <c r="P17" s="708"/>
      <c r="Q17" s="708"/>
      <c r="R17" s="708"/>
      <c r="S17" s="708"/>
      <c r="T17" s="708"/>
      <c r="U17" s="708"/>
      <c r="V17" s="708"/>
      <c r="W17" s="708"/>
      <c r="X17" s="708"/>
      <c r="Y17" s="708"/>
      <c r="Z17" s="708"/>
      <c r="AA17" s="708"/>
      <c r="AB17" s="708"/>
      <c r="AC17" s="708"/>
      <c r="AD17" s="708"/>
      <c r="AE17" s="708"/>
      <c r="AF17" s="708"/>
      <c r="AG17" s="708"/>
      <c r="AH17" s="708"/>
      <c r="AI17" s="708"/>
      <c r="AJ17" s="708"/>
      <c r="AK17" s="708"/>
      <c r="AL17" s="708"/>
      <c r="AM17" s="708"/>
      <c r="AN17" s="708"/>
      <c r="AO17" s="708"/>
      <c r="AP17" s="708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708"/>
      <c r="BR17" s="708"/>
      <c r="BS17" s="708"/>
      <c r="BT17" s="708"/>
      <c r="BU17" s="708"/>
      <c r="BV17" s="708"/>
      <c r="BW17" s="708"/>
      <c r="BX17" s="708"/>
      <c r="BY17" s="708"/>
      <c r="BZ17" s="708"/>
      <c r="CA17" s="708"/>
      <c r="CB17" s="708"/>
      <c r="CC17" s="708"/>
      <c r="CD17" s="708"/>
      <c r="CE17" s="708"/>
      <c r="CF17" s="708"/>
      <c r="CG17" s="708"/>
      <c r="CH17" s="708"/>
      <c r="CI17" s="708"/>
      <c r="CJ17" s="708"/>
      <c r="CK17" s="708"/>
      <c r="CL17" s="708"/>
      <c r="CM17" s="708"/>
      <c r="CN17" s="708"/>
      <c r="CO17" s="708"/>
      <c r="CP17" s="708"/>
      <c r="CQ17" s="708"/>
      <c r="CR17" s="708"/>
      <c r="CS17" s="708"/>
      <c r="CT17" s="708"/>
      <c r="CU17" s="708"/>
      <c r="CV17" s="708"/>
      <c r="CW17" s="708"/>
      <c r="CX17" s="708"/>
      <c r="CY17" s="708"/>
      <c r="CZ17" s="708"/>
      <c r="DA17" s="708"/>
      <c r="DB17" s="708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608" t="s">
        <v>718</v>
      </c>
      <c r="B19" s="608"/>
      <c r="C19" s="608"/>
      <c r="D19" s="608"/>
      <c r="E19" s="608"/>
      <c r="F19" s="608"/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8"/>
      <c r="U19" s="608"/>
      <c r="V19" s="608"/>
      <c r="W19" s="608"/>
      <c r="X19" s="608"/>
      <c r="Y19" s="608"/>
      <c r="Z19" s="608"/>
      <c r="AA19" s="608"/>
      <c r="AB19" s="608"/>
      <c r="AC19" s="608"/>
      <c r="AD19" s="608"/>
      <c r="AE19" s="608"/>
      <c r="AF19" s="608"/>
      <c r="AG19" s="608"/>
      <c r="AH19" s="608"/>
      <c r="AI19" s="608"/>
      <c r="AJ19" s="608"/>
      <c r="AK19" s="608"/>
      <c r="AL19" s="608"/>
      <c r="AM19" s="608"/>
      <c r="AN19" s="608"/>
      <c r="AO19" s="604" t="str">
        <f>ПОДПИСИ!B12</f>
        <v>Начальник участка ООО «Электромонтаж-110»</v>
      </c>
      <c r="AP19" s="604"/>
      <c r="AQ19" s="604"/>
      <c r="AR19" s="604"/>
      <c r="AS19" s="604"/>
      <c r="AT19" s="604"/>
      <c r="AU19" s="604"/>
      <c r="AV19" s="604"/>
      <c r="AW19" s="604"/>
      <c r="AX19" s="604"/>
      <c r="AY19" s="604"/>
      <c r="AZ19" s="604"/>
      <c r="BA19" s="604"/>
      <c r="BB19" s="604"/>
      <c r="BC19" s="604"/>
      <c r="BD19" s="604"/>
      <c r="BE19" s="604"/>
      <c r="BF19" s="604"/>
      <c r="BG19" s="604"/>
      <c r="BH19" s="604"/>
      <c r="BI19" s="604"/>
      <c r="BJ19" s="604"/>
      <c r="BK19" s="604"/>
      <c r="BL19" s="604"/>
      <c r="BM19" s="604"/>
      <c r="BN19" s="604"/>
      <c r="BO19" s="604"/>
      <c r="BP19" s="604"/>
      <c r="BQ19" s="604"/>
      <c r="BR19" s="604"/>
      <c r="BS19" s="604"/>
      <c r="BT19" s="604"/>
      <c r="BU19" s="604"/>
      <c r="BV19" s="604"/>
      <c r="BW19" s="604"/>
      <c r="BX19" s="604"/>
      <c r="BY19" s="604"/>
      <c r="BZ19" s="604"/>
      <c r="CA19" s="604"/>
      <c r="CB19" s="604"/>
      <c r="CC19" s="604"/>
      <c r="CD19" s="604"/>
      <c r="CE19" s="604"/>
      <c r="CF19" s="604"/>
      <c r="CG19" s="604"/>
      <c r="CH19" s="604"/>
      <c r="CI19" s="604"/>
      <c r="CJ19" s="604"/>
      <c r="CK19" s="604"/>
      <c r="CL19" s="604"/>
      <c r="CM19" s="604"/>
      <c r="CN19" s="604"/>
      <c r="CO19" s="604"/>
      <c r="CP19" s="604"/>
      <c r="CQ19" s="604"/>
      <c r="CR19" s="604"/>
      <c r="CS19" s="604"/>
      <c r="CT19" s="604"/>
      <c r="CU19" s="604"/>
      <c r="CV19" s="604"/>
      <c r="CW19" s="604"/>
      <c r="CX19" s="604"/>
      <c r="CY19" s="604"/>
      <c r="CZ19" s="604"/>
      <c r="DA19" s="604"/>
      <c r="DB19" s="60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612" t="s">
        <v>5</v>
      </c>
      <c r="AP20" s="612"/>
      <c r="AQ20" s="612"/>
      <c r="AR20" s="612"/>
      <c r="AS20" s="612"/>
      <c r="AT20" s="612"/>
      <c r="AU20" s="612"/>
      <c r="AV20" s="612"/>
      <c r="AW20" s="612"/>
      <c r="AX20" s="612"/>
      <c r="AY20" s="612"/>
      <c r="AZ20" s="612"/>
      <c r="BA20" s="612"/>
      <c r="BB20" s="612"/>
      <c r="BC20" s="612"/>
      <c r="BD20" s="612"/>
      <c r="BE20" s="612"/>
      <c r="BF20" s="612"/>
      <c r="BG20" s="612"/>
      <c r="BH20" s="612"/>
      <c r="BI20" s="612"/>
      <c r="BJ20" s="612"/>
      <c r="BK20" s="612"/>
      <c r="BL20" s="612"/>
      <c r="BM20" s="612"/>
      <c r="BN20" s="612"/>
      <c r="BO20" s="612"/>
      <c r="BP20" s="612"/>
      <c r="BQ20" s="612"/>
      <c r="BR20" s="612"/>
      <c r="BS20" s="612"/>
      <c r="BT20" s="612"/>
      <c r="BU20" s="612"/>
      <c r="BV20" s="612"/>
      <c r="BW20" s="612"/>
      <c r="BX20" s="612"/>
      <c r="BY20" s="612"/>
      <c r="BZ20" s="612"/>
      <c r="CA20" s="612"/>
      <c r="CB20" s="612"/>
      <c r="CC20" s="612"/>
      <c r="CD20" s="612"/>
      <c r="CE20" s="612"/>
      <c r="CF20" s="612"/>
      <c r="CG20" s="612"/>
      <c r="CH20" s="612"/>
      <c r="CI20" s="612"/>
      <c r="CJ20" s="612"/>
      <c r="CK20" s="612"/>
      <c r="CL20" s="612"/>
      <c r="CM20" s="612"/>
      <c r="CN20" s="612"/>
      <c r="CO20" s="612"/>
      <c r="CP20" s="612"/>
      <c r="CQ20" s="612"/>
      <c r="CR20" s="612"/>
      <c r="CS20" s="612"/>
      <c r="CT20" s="612"/>
      <c r="CU20" s="612"/>
      <c r="CV20" s="612"/>
      <c r="CW20" s="612"/>
      <c r="CX20" s="612"/>
      <c r="CY20" s="612"/>
      <c r="CZ20" s="612"/>
      <c r="DA20" s="612"/>
      <c r="DB20" s="612"/>
    </row>
    <row r="21" spans="1:112" ht="15" customHeight="1" x14ac:dyDescent="0.25">
      <c r="A21" s="601" t="str">
        <f>ПОДПИСИ!C12</f>
        <v>Курбатов А.В.</v>
      </c>
      <c r="B21" s="601"/>
      <c r="C21" s="601"/>
      <c r="D21" s="601"/>
      <c r="E21" s="601"/>
      <c r="F21" s="601"/>
      <c r="G21" s="601"/>
      <c r="H21" s="601"/>
      <c r="I21" s="601"/>
      <c r="J21" s="601"/>
      <c r="K21" s="601"/>
      <c r="L21" s="601"/>
      <c r="M21" s="601"/>
      <c r="N21" s="601"/>
      <c r="O21" s="601"/>
      <c r="P21" s="601"/>
      <c r="Q21" s="601"/>
      <c r="R21" s="601"/>
      <c r="S21" s="601"/>
      <c r="T21" s="601"/>
      <c r="U21" s="601"/>
      <c r="V21" s="601"/>
      <c r="W21" s="601"/>
      <c r="X21" s="601"/>
      <c r="Y21" s="601"/>
      <c r="Z21" s="601"/>
      <c r="AA21" s="601"/>
      <c r="AB21" s="601"/>
      <c r="AC21" s="601"/>
      <c r="AD21" s="601"/>
      <c r="AE21" s="601"/>
      <c r="AF21" s="601"/>
      <c r="AG21" s="601"/>
      <c r="AH21" s="601"/>
      <c r="AI21" s="601"/>
      <c r="AJ21" s="601"/>
      <c r="AK21" s="601"/>
      <c r="AL21" s="601"/>
      <c r="AM21" s="601"/>
      <c r="AN21" s="601"/>
      <c r="AO21" s="601"/>
      <c r="AP21" s="601"/>
      <c r="AQ21" s="601"/>
      <c r="AR21" s="601"/>
      <c r="AS21" s="601"/>
      <c r="AT21" s="601"/>
      <c r="AU21" s="601"/>
      <c r="AV21" s="601"/>
      <c r="AW21" s="601"/>
      <c r="AX21" s="601"/>
      <c r="AY21" s="601"/>
      <c r="AZ21" s="601"/>
      <c r="BA21" s="601"/>
      <c r="BB21" s="601"/>
      <c r="BC21" s="601"/>
      <c r="BD21" s="601"/>
      <c r="BE21" s="601"/>
      <c r="BF21" s="601"/>
      <c r="BG21" s="601"/>
      <c r="BH21" s="601"/>
      <c r="BI21" s="601"/>
      <c r="BJ21" s="601"/>
      <c r="BK21" s="601"/>
      <c r="BL21" s="601"/>
      <c r="BM21" s="601"/>
      <c r="BN21" s="601"/>
      <c r="BO21" s="601"/>
      <c r="BP21" s="601"/>
      <c r="BQ21" s="601"/>
      <c r="BR21" s="601"/>
      <c r="BS21" s="601"/>
      <c r="BT21" s="601"/>
      <c r="BU21" s="601"/>
      <c r="BV21" s="601"/>
      <c r="BW21" s="601"/>
      <c r="BX21" s="601"/>
      <c r="BY21" s="601"/>
      <c r="BZ21" s="601"/>
      <c r="CA21" s="601"/>
      <c r="CB21" s="601"/>
      <c r="CC21" s="601"/>
      <c r="CD21" s="601"/>
      <c r="CE21" s="601"/>
      <c r="CF21" s="601"/>
      <c r="CG21" s="601"/>
      <c r="CH21" s="601"/>
      <c r="CI21" s="601"/>
      <c r="CJ21" s="601"/>
      <c r="CK21" s="601"/>
      <c r="CL21" s="601"/>
      <c r="CM21" s="601"/>
      <c r="CN21" s="601"/>
      <c r="CO21" s="601"/>
      <c r="CP21" s="601"/>
      <c r="CQ21" s="601"/>
      <c r="CR21" s="601"/>
      <c r="CS21" s="601"/>
      <c r="CT21" s="601"/>
      <c r="CU21" s="601"/>
      <c r="CV21" s="601"/>
      <c r="CW21" s="601"/>
      <c r="CX21" s="601"/>
      <c r="CY21" s="601"/>
      <c r="CZ21" s="601"/>
      <c r="DA21" s="601"/>
      <c r="DB21" s="601"/>
      <c r="DH21" s="141"/>
    </row>
    <row r="22" spans="1:112" x14ac:dyDescent="0.3">
      <c r="A22" s="19" t="s">
        <v>845</v>
      </c>
      <c r="DD22" s="19" t="s">
        <v>846</v>
      </c>
    </row>
    <row r="23" spans="1:112" ht="29.25" customHeight="1" x14ac:dyDescent="0.3">
      <c r="A23" s="707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707"/>
      <c r="C23" s="707"/>
      <c r="D23" s="707"/>
      <c r="E23" s="707"/>
      <c r="F23" s="707"/>
      <c r="G23" s="707"/>
      <c r="H23" s="707"/>
      <c r="I23" s="707"/>
      <c r="J23" s="707"/>
      <c r="K23" s="707"/>
      <c r="L23" s="707"/>
      <c r="M23" s="707"/>
      <c r="N23" s="707"/>
      <c r="O23" s="707"/>
      <c r="P23" s="707"/>
      <c r="Q23" s="707"/>
      <c r="R23" s="707"/>
      <c r="S23" s="707"/>
      <c r="T23" s="707"/>
      <c r="U23" s="707"/>
      <c r="V23" s="707"/>
      <c r="W23" s="707"/>
      <c r="X23" s="707"/>
      <c r="Y23" s="707"/>
      <c r="Z23" s="707"/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  <c r="BX23" s="707"/>
      <c r="BY23" s="707"/>
      <c r="BZ23" s="707"/>
      <c r="CA23" s="707"/>
      <c r="CB23" s="707"/>
      <c r="CC23" s="707"/>
      <c r="CD23" s="707"/>
      <c r="CE23" s="707"/>
      <c r="CF23" s="707"/>
      <c r="CG23" s="707"/>
      <c r="CH23" s="707"/>
      <c r="CI23" s="707"/>
      <c r="CJ23" s="707"/>
      <c r="CK23" s="707"/>
      <c r="CL23" s="707"/>
      <c r="CM23" s="707"/>
      <c r="CN23" s="707"/>
      <c r="CO23" s="707"/>
      <c r="CP23" s="707"/>
      <c r="CQ23" s="707"/>
      <c r="CR23" s="707"/>
      <c r="CS23" s="707"/>
      <c r="CT23" s="707"/>
      <c r="CU23" s="707"/>
      <c r="CV23" s="707"/>
      <c r="CW23" s="707"/>
      <c r="CX23" s="707"/>
      <c r="CY23" s="707"/>
      <c r="CZ23" s="707"/>
      <c r="DA23" s="707"/>
      <c r="DB23" s="707"/>
      <c r="DD23" s="370">
        <v>30</v>
      </c>
    </row>
    <row r="24" spans="1:112" ht="13.5" customHeight="1" x14ac:dyDescent="0.3">
      <c r="A24" s="619" t="s">
        <v>847</v>
      </c>
      <c r="B24" s="619"/>
      <c r="C24" s="619"/>
      <c r="D24" s="619"/>
      <c r="E24" s="619"/>
      <c r="F24" s="619"/>
      <c r="G24" s="619"/>
      <c r="H24" s="619"/>
      <c r="I24" s="619"/>
      <c r="J24" s="619"/>
      <c r="K24" s="619"/>
      <c r="L24" s="619"/>
      <c r="M24" s="619"/>
      <c r="N24" s="619"/>
      <c r="O24" s="619"/>
      <c r="P24" s="619"/>
      <c r="Q24" s="619"/>
      <c r="R24" s="619"/>
      <c r="S24" s="619"/>
      <c r="T24" s="619"/>
      <c r="U24" s="619"/>
      <c r="V24" s="619"/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619"/>
      <c r="AL24" s="619"/>
      <c r="AM24" s="619"/>
      <c r="AN24" s="619"/>
      <c r="AO24" s="619"/>
      <c r="AP24" s="619"/>
      <c r="AQ24" s="619"/>
      <c r="AR24" s="619"/>
      <c r="AS24" s="619"/>
      <c r="AT24" s="619"/>
      <c r="AU24" s="619"/>
      <c r="AV24" s="619"/>
      <c r="AW24" s="619"/>
      <c r="AX24" s="619"/>
      <c r="AY24" s="619"/>
      <c r="AZ24" s="619"/>
      <c r="BA24" s="619"/>
      <c r="BB24" s="619"/>
      <c r="BC24" s="619"/>
      <c r="BD24" s="619"/>
      <c r="BE24" s="619"/>
      <c r="BF24" s="619"/>
      <c r="BG24" s="619"/>
      <c r="BH24" s="619"/>
      <c r="BI24" s="619"/>
      <c r="BJ24" s="619"/>
      <c r="BK24" s="619"/>
      <c r="BL24" s="619"/>
      <c r="BM24" s="619"/>
      <c r="BN24" s="619"/>
      <c r="BO24" s="619"/>
      <c r="BP24" s="619"/>
      <c r="BQ24" s="619"/>
      <c r="BR24" s="619"/>
      <c r="BS24" s="619"/>
      <c r="BT24" s="619"/>
      <c r="BU24" s="619"/>
      <c r="BV24" s="619"/>
      <c r="BW24" s="619"/>
      <c r="BX24" s="619"/>
      <c r="BY24" s="619"/>
      <c r="BZ24" s="619"/>
      <c r="CA24" s="619"/>
      <c r="CB24" s="619"/>
      <c r="CC24" s="619"/>
      <c r="CD24" s="619"/>
      <c r="CE24" s="619"/>
      <c r="CF24" s="619"/>
      <c r="CG24" s="619"/>
      <c r="CH24" s="619"/>
      <c r="CI24" s="619"/>
      <c r="CJ24" s="619"/>
      <c r="CK24" s="619"/>
      <c r="CL24" s="619"/>
      <c r="CM24" s="619"/>
      <c r="CN24" s="619"/>
      <c r="CO24" s="619"/>
      <c r="CP24" s="619"/>
      <c r="CQ24" s="619"/>
      <c r="CR24" s="619"/>
      <c r="CS24" s="619"/>
      <c r="CT24" s="619"/>
      <c r="CU24" s="619"/>
      <c r="CV24" s="619"/>
      <c r="CW24" s="619"/>
      <c r="CX24" s="619"/>
      <c r="CY24" s="619"/>
      <c r="CZ24" s="619"/>
      <c r="DA24" s="619"/>
      <c r="DB24" s="619"/>
    </row>
    <row r="25" spans="1:112" x14ac:dyDescent="0.3">
      <c r="A25" s="606" t="s">
        <v>848</v>
      </c>
      <c r="B25" s="606"/>
      <c r="C25" s="606"/>
      <c r="D25" s="606"/>
      <c r="E25" s="606"/>
      <c r="F25" s="606"/>
      <c r="G25" s="606"/>
      <c r="H25" s="606"/>
      <c r="I25" s="606"/>
      <c r="J25" s="606"/>
      <c r="K25" s="606"/>
      <c r="L25" s="606"/>
      <c r="M25" s="606"/>
      <c r="N25" s="606"/>
      <c r="O25" s="606"/>
      <c r="P25" s="606"/>
      <c r="Q25" s="606"/>
      <c r="R25" s="606"/>
      <c r="S25" s="606"/>
      <c r="T25" s="606"/>
      <c r="U25" s="606"/>
      <c r="V25" s="606"/>
      <c r="W25" s="606"/>
      <c r="X25" s="606"/>
      <c r="Y25" s="606"/>
      <c r="Z25" s="606"/>
      <c r="AA25" s="606"/>
      <c r="AB25" s="606"/>
      <c r="AC25" s="606"/>
      <c r="AD25" s="606"/>
      <c r="AE25" s="606"/>
      <c r="AF25" s="606"/>
      <c r="AG25" s="606"/>
      <c r="AH25" s="606"/>
      <c r="AI25" s="606"/>
      <c r="AJ25" s="606"/>
      <c r="AK25" s="606"/>
      <c r="AL25" s="606"/>
      <c r="AM25" s="606"/>
      <c r="AN25" s="606"/>
      <c r="AO25" s="606"/>
      <c r="AP25" s="606"/>
      <c r="AQ25" s="606"/>
      <c r="AR25" s="606"/>
      <c r="AS25" s="606"/>
      <c r="AT25" s="606"/>
      <c r="AU25" s="606"/>
      <c r="AV25" s="606"/>
      <c r="AW25" s="606"/>
      <c r="AX25" s="606"/>
      <c r="AY25" s="606"/>
      <c r="AZ25" s="606"/>
      <c r="BA25" s="606"/>
      <c r="BB25" s="606"/>
      <c r="BC25" s="606"/>
      <c r="BD25" s="606"/>
      <c r="BE25" s="606"/>
      <c r="BF25" s="606"/>
      <c r="BG25" s="606"/>
      <c r="BH25" s="606"/>
      <c r="BI25" s="606"/>
      <c r="BJ25" s="606"/>
      <c r="BK25" s="606"/>
      <c r="BL25" s="606"/>
      <c r="BM25" s="606"/>
      <c r="BN25" s="606"/>
      <c r="BO25" s="606"/>
      <c r="BP25" s="606"/>
      <c r="BQ25" s="606"/>
      <c r="BR25" s="606"/>
      <c r="BS25" s="606"/>
      <c r="BT25" s="606"/>
      <c r="BU25" s="606"/>
      <c r="BV25" s="606"/>
      <c r="BW25" s="606"/>
      <c r="BX25" s="606"/>
      <c r="BY25" s="606"/>
      <c r="BZ25" s="606"/>
      <c r="CA25" s="606"/>
      <c r="CB25" s="606"/>
      <c r="CC25" s="606"/>
      <c r="CD25" s="606"/>
      <c r="CE25" s="606"/>
      <c r="CF25" s="606"/>
      <c r="CG25" s="606"/>
      <c r="CH25" s="606"/>
      <c r="CI25" s="606"/>
      <c r="CJ25" s="606"/>
      <c r="CK25" s="606"/>
      <c r="CL25" s="606"/>
      <c r="CM25" s="606"/>
      <c r="CN25" s="606"/>
      <c r="CO25" s="606"/>
      <c r="CP25" s="606"/>
      <c r="CQ25" s="606"/>
      <c r="CR25" s="606"/>
      <c r="CS25" s="606"/>
      <c r="CT25" s="606"/>
      <c r="CU25" s="606"/>
      <c r="CV25" s="606"/>
      <c r="CW25" s="606"/>
      <c r="CX25" s="606"/>
      <c r="CY25" s="606"/>
      <c r="CZ25" s="606"/>
      <c r="DA25" s="606"/>
      <c r="DB25" s="606"/>
      <c r="DD25" s="19" t="s">
        <v>849</v>
      </c>
    </row>
    <row r="26" spans="1:112" x14ac:dyDescent="0.3">
      <c r="A26" s="19" t="s">
        <v>850</v>
      </c>
    </row>
    <row r="27" spans="1:112" x14ac:dyDescent="0.3">
      <c r="A27" s="19" t="s">
        <v>851</v>
      </c>
    </row>
    <row r="28" spans="1:112" x14ac:dyDescent="0.3">
      <c r="A28" s="19" t="s">
        <v>852</v>
      </c>
    </row>
    <row r="29" spans="1:112" x14ac:dyDescent="0.3">
      <c r="A29" s="19" t="s">
        <v>853</v>
      </c>
    </row>
    <row r="30" spans="1:112" ht="29.25" customHeight="1" x14ac:dyDescent="0.3">
      <c r="A30" s="676" t="s">
        <v>854</v>
      </c>
      <c r="B30" s="676"/>
      <c r="C30" s="676"/>
      <c r="D30" s="676"/>
      <c r="E30" s="676"/>
      <c r="F30" s="676"/>
      <c r="G30" s="676"/>
      <c r="H30" s="676"/>
      <c r="I30" s="676"/>
      <c r="J30" s="676"/>
      <c r="K30" s="676"/>
      <c r="L30" s="676"/>
      <c r="M30" s="676"/>
      <c r="N30" s="676"/>
      <c r="O30" s="676"/>
      <c r="P30" s="676"/>
      <c r="Q30" s="676"/>
      <c r="R30" s="676"/>
      <c r="S30" s="676"/>
      <c r="T30" s="676"/>
      <c r="U30" s="676"/>
      <c r="V30" s="676"/>
      <c r="W30" s="676"/>
      <c r="X30" s="676"/>
      <c r="Y30" s="676"/>
      <c r="Z30" s="676"/>
      <c r="AA30" s="676"/>
      <c r="AB30" s="676"/>
      <c r="AC30" s="676"/>
      <c r="AD30" s="676"/>
      <c r="AE30" s="676"/>
      <c r="AF30" s="676"/>
      <c r="AG30" s="676"/>
      <c r="AH30" s="676"/>
      <c r="AI30" s="676"/>
      <c r="AJ30" s="676"/>
      <c r="AK30" s="676"/>
      <c r="AL30" s="676"/>
      <c r="AM30" s="676"/>
      <c r="AN30" s="676"/>
      <c r="AO30" s="676"/>
      <c r="AP30" s="676"/>
      <c r="AQ30" s="676"/>
      <c r="AR30" s="676"/>
      <c r="AS30" s="676"/>
      <c r="AT30" s="676"/>
      <c r="AU30" s="676"/>
      <c r="AV30" s="676"/>
      <c r="AW30" s="676"/>
      <c r="AX30" s="676"/>
      <c r="AY30" s="676"/>
      <c r="AZ30" s="676"/>
      <c r="BA30" s="676"/>
      <c r="BB30" s="676"/>
      <c r="BC30" s="676"/>
      <c r="BD30" s="676"/>
      <c r="BE30" s="676"/>
      <c r="BF30" s="676"/>
      <c r="BG30" s="676"/>
      <c r="BH30" s="676"/>
      <c r="BI30" s="676"/>
      <c r="BJ30" s="676"/>
      <c r="BK30" s="676"/>
      <c r="BL30" s="676"/>
      <c r="BM30" s="676"/>
      <c r="BN30" s="676"/>
      <c r="BO30" s="676"/>
      <c r="BP30" s="676"/>
      <c r="BQ30" s="676"/>
      <c r="BR30" s="676"/>
      <c r="BS30" s="676"/>
      <c r="BT30" s="676"/>
      <c r="BU30" s="676"/>
      <c r="BV30" s="676"/>
      <c r="BW30" s="676"/>
      <c r="BX30" s="676"/>
      <c r="BY30" s="676"/>
      <c r="BZ30" s="676"/>
      <c r="CA30" s="676"/>
      <c r="CB30" s="676"/>
      <c r="CC30" s="676"/>
      <c r="CD30" s="676"/>
      <c r="CE30" s="676"/>
      <c r="CF30" s="676"/>
      <c r="CG30" s="676"/>
      <c r="CH30" s="676"/>
      <c r="CI30" s="676"/>
      <c r="CJ30" s="676"/>
      <c r="CK30" s="676"/>
      <c r="CL30" s="676"/>
      <c r="CM30" s="676"/>
      <c r="CN30" s="676"/>
      <c r="CO30" s="676"/>
      <c r="CP30" s="676"/>
      <c r="CQ30" s="676"/>
      <c r="CR30" s="676"/>
      <c r="CS30" s="676"/>
      <c r="CT30" s="676"/>
      <c r="CU30" s="676"/>
      <c r="CV30" s="676"/>
      <c r="CW30" s="676"/>
      <c r="CX30" s="676"/>
      <c r="CY30" s="676"/>
      <c r="CZ30" s="676"/>
      <c r="DA30" s="676"/>
      <c r="DB30" s="676"/>
    </row>
    <row r="31" spans="1:112" ht="9" customHeight="1" x14ac:dyDescent="0.3"/>
    <row r="32" spans="1:112" ht="25.2" customHeight="1" x14ac:dyDescent="0.25">
      <c r="A32" s="30" t="s">
        <v>855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608" t="s">
        <v>723</v>
      </c>
      <c r="B33" s="609"/>
      <c r="C33" s="609"/>
      <c r="D33" s="609"/>
      <c r="E33" s="609"/>
      <c r="F33" s="609"/>
      <c r="G33" s="609"/>
      <c r="H33" s="609"/>
      <c r="I33" s="609"/>
      <c r="J33" s="609"/>
      <c r="K33" s="609"/>
      <c r="L33" s="609"/>
      <c r="M33" s="609"/>
      <c r="N33" s="609"/>
      <c r="O33" s="609"/>
      <c r="P33" s="609"/>
      <c r="Q33" s="609"/>
      <c r="R33" s="609"/>
      <c r="S33" s="609"/>
      <c r="T33" s="609"/>
      <c r="U33" s="609"/>
      <c r="V33" s="609"/>
      <c r="W33" s="609"/>
      <c r="X33" s="609"/>
      <c r="Y33" s="609"/>
      <c r="Z33" s="609"/>
      <c r="AA33" s="609"/>
      <c r="AB33" s="609"/>
      <c r="AC33" s="609"/>
      <c r="AD33" s="609"/>
      <c r="AE33" s="609"/>
      <c r="AF33" s="609"/>
      <c r="AG33" s="609"/>
      <c r="AH33" s="609"/>
      <c r="AI33" s="609"/>
      <c r="AJ33" s="609"/>
      <c r="AK33" s="609"/>
      <c r="AL33" s="609"/>
      <c r="AM33" s="60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602"/>
      <c r="BJ33" s="602"/>
      <c r="BK33" s="602"/>
      <c r="BL33" s="602"/>
      <c r="BM33" s="602"/>
      <c r="BN33" s="602"/>
      <c r="BO33" s="602"/>
      <c r="BP33" s="602"/>
      <c r="BQ33" s="602"/>
      <c r="BR33" s="602"/>
      <c r="BS33" s="602"/>
      <c r="BT33" s="602"/>
      <c r="BU33" s="602"/>
      <c r="BV33" s="602"/>
      <c r="BW33" s="602"/>
      <c r="BX33" s="602"/>
      <c r="BY33" s="602"/>
      <c r="BZ33" s="602"/>
      <c r="CA33" s="602"/>
      <c r="CB33" s="602"/>
      <c r="CC33" s="602"/>
      <c r="CD33" s="602"/>
      <c r="CE33" s="602"/>
      <c r="CF33" s="602"/>
      <c r="CG33" s="23"/>
      <c r="CH33" s="23"/>
      <c r="CI33" s="23"/>
      <c r="CJ33" s="598" t="str">
        <f>ПОДПИСИ!E6</f>
        <v xml:space="preserve">А.В. Шенягин </v>
      </c>
      <c r="CK33" s="598"/>
      <c r="CL33" s="598"/>
      <c r="CM33" s="598"/>
      <c r="CN33" s="598"/>
      <c r="CO33" s="598"/>
      <c r="CP33" s="598"/>
      <c r="CQ33" s="598"/>
      <c r="CR33" s="598"/>
      <c r="CS33" s="598"/>
      <c r="CT33" s="598"/>
      <c r="CU33" s="598"/>
      <c r="CV33" s="598"/>
      <c r="CW33" s="598"/>
      <c r="CX33" s="598"/>
      <c r="CY33" s="598"/>
      <c r="CZ33" s="598"/>
      <c r="DA33" s="598"/>
      <c r="DB33" s="598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578" t="s">
        <v>11</v>
      </c>
      <c r="BJ34" s="578"/>
      <c r="BK34" s="578"/>
      <c r="BL34" s="578"/>
      <c r="BM34" s="578"/>
      <c r="BN34" s="578"/>
      <c r="BO34" s="578"/>
      <c r="BP34" s="578"/>
      <c r="BQ34" s="578"/>
      <c r="BR34" s="578"/>
      <c r="BS34" s="578"/>
      <c r="BT34" s="578"/>
      <c r="BU34" s="578"/>
      <c r="BV34" s="578"/>
      <c r="BW34" s="578"/>
      <c r="BX34" s="578"/>
      <c r="BY34" s="578"/>
      <c r="BZ34" s="578"/>
      <c r="CA34" s="578"/>
      <c r="CB34" s="578"/>
      <c r="CC34" s="578"/>
      <c r="CD34" s="578"/>
      <c r="CE34" s="578"/>
      <c r="CF34" s="578"/>
      <c r="CG34" s="21"/>
      <c r="CH34" s="21"/>
      <c r="CI34" s="21"/>
      <c r="CJ34" s="706" t="s">
        <v>50</v>
      </c>
      <c r="CK34" s="706"/>
      <c r="CL34" s="706"/>
      <c r="CM34" s="706"/>
      <c r="CN34" s="706"/>
      <c r="CO34" s="706"/>
      <c r="CP34" s="706"/>
      <c r="CQ34" s="706"/>
      <c r="CR34" s="706"/>
      <c r="CS34" s="706"/>
      <c r="CT34" s="706"/>
      <c r="CU34" s="706"/>
      <c r="CV34" s="706"/>
      <c r="CW34" s="706"/>
      <c r="CX34" s="706"/>
      <c r="CY34" s="706"/>
      <c r="CZ34" s="706"/>
      <c r="DA34" s="706"/>
      <c r="DB34" s="706"/>
      <c r="DH34" s="148"/>
    </row>
    <row r="35" spans="1:112" customFormat="1" ht="33" customHeight="1" x14ac:dyDescent="0.3">
      <c r="A35" s="608" t="s">
        <v>717</v>
      </c>
      <c r="B35" s="609"/>
      <c r="C35" s="609"/>
      <c r="D35" s="609"/>
      <c r="E35" s="609"/>
      <c r="F35" s="609"/>
      <c r="G35" s="609"/>
      <c r="H35" s="609"/>
      <c r="I35" s="609"/>
      <c r="J35" s="609"/>
      <c r="K35" s="609"/>
      <c r="L35" s="609"/>
      <c r="M35" s="609"/>
      <c r="N35" s="609"/>
      <c r="O35" s="609"/>
      <c r="P35" s="609"/>
      <c r="Q35" s="609"/>
      <c r="R35" s="609"/>
      <c r="S35" s="609"/>
      <c r="T35" s="609"/>
      <c r="U35" s="609"/>
      <c r="V35" s="609"/>
      <c r="W35" s="609"/>
      <c r="X35" s="609"/>
      <c r="Y35" s="609"/>
      <c r="Z35" s="609"/>
      <c r="AA35" s="609"/>
      <c r="AB35" s="609"/>
      <c r="AC35" s="609"/>
      <c r="AD35" s="609"/>
      <c r="AE35" s="609"/>
      <c r="AF35" s="609"/>
      <c r="AG35" s="609"/>
      <c r="AH35" s="609"/>
      <c r="AI35" s="609"/>
      <c r="AJ35" s="609"/>
      <c r="AK35" s="609"/>
      <c r="AL35" s="609"/>
      <c r="AM35" s="60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602"/>
      <c r="BJ35" s="602"/>
      <c r="BK35" s="602"/>
      <c r="BL35" s="602"/>
      <c r="BM35" s="602"/>
      <c r="BN35" s="602"/>
      <c r="BO35" s="602"/>
      <c r="BP35" s="602"/>
      <c r="BQ35" s="602"/>
      <c r="BR35" s="602"/>
      <c r="BS35" s="602"/>
      <c r="BT35" s="602"/>
      <c r="BU35" s="602"/>
      <c r="BV35" s="602"/>
      <c r="BW35" s="602"/>
      <c r="BX35" s="602"/>
      <c r="BY35" s="602"/>
      <c r="BZ35" s="602"/>
      <c r="CA35" s="602"/>
      <c r="CB35" s="602"/>
      <c r="CC35" s="602"/>
      <c r="CD35" s="602"/>
      <c r="CE35" s="602"/>
      <c r="CF35" s="602"/>
      <c r="CG35" s="19"/>
      <c r="CH35" s="19"/>
      <c r="CI35" s="19"/>
      <c r="CJ35" s="598" t="str">
        <f>ПОДПИСИ!E12</f>
        <v>А.В. Курбатов</v>
      </c>
      <c r="CK35" s="598"/>
      <c r="CL35" s="598"/>
      <c r="CM35" s="598"/>
      <c r="CN35" s="598"/>
      <c r="CO35" s="598"/>
      <c r="CP35" s="598"/>
      <c r="CQ35" s="598"/>
      <c r="CR35" s="598"/>
      <c r="CS35" s="598"/>
      <c r="CT35" s="598"/>
      <c r="CU35" s="598"/>
      <c r="CV35" s="598"/>
      <c r="CW35" s="598"/>
      <c r="CX35" s="598"/>
      <c r="CY35" s="598"/>
      <c r="CZ35" s="598"/>
      <c r="DA35" s="598"/>
      <c r="DB35" s="598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578" t="s">
        <v>11</v>
      </c>
      <c r="BJ36" s="578"/>
      <c r="BK36" s="578"/>
      <c r="BL36" s="578"/>
      <c r="BM36" s="578"/>
      <c r="BN36" s="578"/>
      <c r="BO36" s="578"/>
      <c r="BP36" s="578"/>
      <c r="BQ36" s="578"/>
      <c r="BR36" s="578"/>
      <c r="BS36" s="578"/>
      <c r="BT36" s="578"/>
      <c r="BU36" s="578"/>
      <c r="BV36" s="578"/>
      <c r="BW36" s="578"/>
      <c r="BX36" s="578"/>
      <c r="BY36" s="578"/>
      <c r="BZ36" s="578"/>
      <c r="CA36" s="578"/>
      <c r="CB36" s="578"/>
      <c r="CC36" s="578"/>
      <c r="CD36" s="578"/>
      <c r="CE36" s="578"/>
      <c r="CF36" s="578"/>
      <c r="CG36" s="21"/>
      <c r="CH36" s="21"/>
      <c r="CI36" s="21"/>
      <c r="CJ36" s="706" t="s">
        <v>50</v>
      </c>
      <c r="CK36" s="706"/>
      <c r="CL36" s="706"/>
      <c r="CM36" s="706"/>
      <c r="CN36" s="706"/>
      <c r="CO36" s="706"/>
      <c r="CP36" s="706"/>
      <c r="CQ36" s="706"/>
      <c r="CR36" s="706"/>
      <c r="CS36" s="706"/>
      <c r="CT36" s="706"/>
      <c r="CU36" s="706"/>
      <c r="CV36" s="706"/>
      <c r="CW36" s="706"/>
      <c r="CX36" s="706"/>
      <c r="CY36" s="706"/>
      <c r="CZ36" s="706"/>
      <c r="DA36" s="706"/>
      <c r="DB36" s="706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85" zoomScaleNormal="100" zoomScaleSheetLayoutView="85" workbookViewId="0">
      <pane ySplit="2" topLeftCell="A15" activePane="bottomLeft" state="frozen"/>
      <selection activeCell="L42" sqref="L42"/>
      <selection pane="bottomLeft" activeCell="L42" sqref="L42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709" t="s">
        <v>555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  <c r="AK1" s="709"/>
      <c r="AL1" s="709"/>
      <c r="AM1" s="709"/>
      <c r="AN1" s="709"/>
      <c r="AO1" s="709"/>
      <c r="AP1" s="709"/>
      <c r="AQ1" s="709"/>
      <c r="AR1" s="709"/>
      <c r="AS1" s="709"/>
      <c r="AT1" s="709"/>
      <c r="AU1" s="709"/>
      <c r="AV1" s="709"/>
      <c r="AW1" s="709"/>
      <c r="AX1" s="709"/>
      <c r="AY1" s="709"/>
      <c r="AZ1" s="709"/>
      <c r="BA1" s="709"/>
      <c r="BB1" s="709"/>
      <c r="BC1" s="709"/>
      <c r="BD1" s="709"/>
      <c r="BE1" s="709"/>
      <c r="BF1" s="709"/>
      <c r="BG1" s="709"/>
      <c r="BH1" s="709"/>
      <c r="BI1" s="709"/>
      <c r="BJ1" s="709"/>
      <c r="BK1" s="709"/>
      <c r="BL1" s="709"/>
      <c r="BM1" s="709"/>
      <c r="BN1" s="709"/>
      <c r="BO1" s="709"/>
      <c r="BP1" s="709"/>
      <c r="BQ1" s="709"/>
      <c r="BR1" s="709"/>
      <c r="BS1" s="709"/>
      <c r="BT1" s="709"/>
      <c r="BU1" s="709"/>
      <c r="BV1" s="709"/>
      <c r="BW1" s="709"/>
      <c r="BX1" s="709"/>
      <c r="BY1" s="709"/>
      <c r="BZ1" s="709"/>
      <c r="CA1" s="709"/>
      <c r="CB1" s="709"/>
      <c r="CC1" s="709"/>
      <c r="CD1" s="709"/>
      <c r="CE1" s="709"/>
      <c r="CF1" s="709"/>
      <c r="CG1" s="709"/>
      <c r="CH1" s="709"/>
      <c r="CI1" s="709"/>
      <c r="CJ1" s="709"/>
      <c r="CK1" s="709"/>
      <c r="CL1" s="709"/>
      <c r="CM1" s="709"/>
      <c r="CN1" s="709"/>
      <c r="CO1" s="709"/>
      <c r="CP1" s="709"/>
      <c r="CQ1" s="709"/>
      <c r="CR1" s="709"/>
      <c r="CS1" s="709"/>
      <c r="CT1" s="709"/>
      <c r="CU1" s="709"/>
      <c r="CV1" s="709"/>
      <c r="CW1" s="709"/>
      <c r="CX1" s="709"/>
      <c r="CY1" s="709"/>
      <c r="CZ1" s="709"/>
      <c r="DA1" s="709"/>
      <c r="DB1" s="709"/>
      <c r="DH1" s="141"/>
    </row>
    <row r="2" spans="1:112" ht="15" customHeight="1" x14ac:dyDescent="0.3">
      <c r="A2" s="613"/>
      <c r="B2" s="613"/>
      <c r="C2" s="613"/>
      <c r="D2" s="613"/>
      <c r="E2" s="613"/>
      <c r="F2" s="613"/>
      <c r="G2" s="613"/>
      <c r="H2" s="613"/>
      <c r="I2" s="613"/>
      <c r="J2" s="613"/>
      <c r="K2" s="613"/>
      <c r="L2" s="613"/>
      <c r="M2" s="613"/>
      <c r="N2" s="613"/>
      <c r="O2" s="613"/>
      <c r="P2" s="613"/>
      <c r="Q2" s="613"/>
      <c r="R2" s="613"/>
      <c r="S2" s="613"/>
      <c r="T2" s="613"/>
      <c r="U2" s="613"/>
      <c r="V2" s="613"/>
      <c r="W2" s="613"/>
      <c r="X2" s="613"/>
      <c r="Y2" s="613"/>
      <c r="Z2" s="613"/>
      <c r="AA2" s="613"/>
      <c r="AB2" s="613"/>
      <c r="AC2" s="613"/>
      <c r="AD2" s="613"/>
      <c r="AE2" s="613"/>
      <c r="AF2" s="613"/>
      <c r="AG2" s="613"/>
      <c r="AH2" s="613"/>
      <c r="AI2" s="613"/>
      <c r="AJ2" s="613"/>
      <c r="AK2" s="613"/>
      <c r="AL2" s="613"/>
      <c r="AM2" s="613"/>
      <c r="AN2" s="613"/>
      <c r="BH2" s="598" t="str">
        <f>ФОРМА!G2</f>
        <v>Санкт-Петербург</v>
      </c>
      <c r="BI2" s="598"/>
      <c r="BJ2" s="598"/>
      <c r="BK2" s="598"/>
      <c r="BL2" s="598"/>
      <c r="BM2" s="598"/>
      <c r="BN2" s="598"/>
      <c r="BO2" s="598"/>
      <c r="BP2" s="598"/>
      <c r="BQ2" s="598"/>
      <c r="BR2" s="598"/>
      <c r="BS2" s="598"/>
      <c r="BT2" s="598"/>
      <c r="BU2" s="598"/>
      <c r="BV2" s="598"/>
      <c r="BW2" s="598"/>
      <c r="BX2" s="598"/>
      <c r="BY2" s="598"/>
      <c r="BZ2" s="598"/>
      <c r="CA2" s="598"/>
      <c r="CB2" s="598"/>
      <c r="CC2" s="598"/>
      <c r="CD2" s="598"/>
      <c r="CE2" s="598"/>
      <c r="CF2" s="598"/>
      <c r="CG2" s="598"/>
      <c r="CH2" s="598"/>
      <c r="CI2" s="598"/>
      <c r="CJ2" s="598"/>
      <c r="CK2" s="598"/>
      <c r="CL2" s="598"/>
      <c r="CM2" s="598"/>
      <c r="CN2" s="598"/>
      <c r="CO2" s="598"/>
      <c r="CP2" s="598"/>
      <c r="CQ2" s="598"/>
      <c r="CR2" s="598"/>
      <c r="CS2" s="598"/>
      <c r="CT2" s="598"/>
      <c r="CU2" s="598"/>
      <c r="CV2" s="598"/>
      <c r="CW2" s="598"/>
      <c r="CX2" s="598"/>
      <c r="CY2" s="598"/>
      <c r="CZ2" s="598"/>
      <c r="DA2" s="598"/>
      <c r="DB2" s="598"/>
      <c r="DC2"/>
      <c r="DD2"/>
      <c r="DE2"/>
      <c r="DF2"/>
      <c r="DG2"/>
      <c r="DH2" s="142"/>
    </row>
    <row r="3" spans="1:112" s="21" customFormat="1" ht="10.199999999999999" x14ac:dyDescent="0.2">
      <c r="A3" s="612"/>
      <c r="B3" s="612"/>
      <c r="C3" s="612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612"/>
      <c r="Z3" s="612"/>
      <c r="AA3" s="612"/>
      <c r="AB3" s="612"/>
      <c r="AC3" s="612"/>
      <c r="AD3" s="612"/>
      <c r="AE3" s="612"/>
      <c r="AF3" s="612"/>
      <c r="AG3" s="612"/>
      <c r="AH3" s="612"/>
      <c r="AI3" s="612"/>
      <c r="AJ3" s="612"/>
      <c r="AK3" s="612"/>
      <c r="AL3" s="612"/>
      <c r="AM3" s="612"/>
      <c r="AN3" s="612"/>
      <c r="BH3" s="612" t="s">
        <v>0</v>
      </c>
      <c r="BI3" s="612"/>
      <c r="BJ3" s="612"/>
      <c r="BK3" s="612"/>
      <c r="BL3" s="612"/>
      <c r="BM3" s="612"/>
      <c r="BN3" s="612"/>
      <c r="BO3" s="612"/>
      <c r="BP3" s="612"/>
      <c r="BQ3" s="612"/>
      <c r="BR3" s="612"/>
      <c r="BS3" s="612"/>
      <c r="BT3" s="612"/>
      <c r="BU3" s="612"/>
      <c r="BV3" s="612"/>
      <c r="BW3" s="612"/>
      <c r="BX3" s="612"/>
      <c r="BY3" s="612"/>
      <c r="BZ3" s="612"/>
      <c r="CA3" s="612"/>
      <c r="CB3" s="612"/>
      <c r="CC3" s="612"/>
      <c r="CD3" s="612"/>
      <c r="CE3" s="612"/>
      <c r="CF3" s="612"/>
      <c r="CG3" s="612"/>
      <c r="CH3" s="612"/>
      <c r="CI3" s="612"/>
      <c r="CJ3" s="612"/>
      <c r="CK3" s="612"/>
      <c r="CL3" s="612"/>
      <c r="CM3" s="612"/>
      <c r="CN3" s="612"/>
      <c r="CO3" s="612"/>
      <c r="CP3" s="612"/>
      <c r="CQ3" s="612"/>
      <c r="CR3" s="612"/>
      <c r="CS3" s="612"/>
      <c r="CT3" s="612"/>
      <c r="CU3" s="612"/>
      <c r="CV3" s="612"/>
      <c r="CW3" s="612"/>
      <c r="CX3" s="612"/>
      <c r="CY3" s="612"/>
      <c r="CZ3" s="612"/>
      <c r="DA3" s="612"/>
      <c r="DB3" s="612"/>
      <c r="DC3" s="1"/>
      <c r="DD3" s="1"/>
      <c r="DE3" s="1"/>
      <c r="DF3" s="1"/>
      <c r="DG3" s="1"/>
      <c r="DH3" s="143"/>
    </row>
    <row r="4" spans="1:112" ht="15" customHeight="1" x14ac:dyDescent="0.25">
      <c r="A4" s="598" t="str">
        <f>ФОРМА!B4</f>
        <v>ООО «Электромонтаж-110»</v>
      </c>
      <c r="B4" s="598"/>
      <c r="C4" s="598"/>
      <c r="D4" s="598"/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BH4" s="598" t="str">
        <f>ФОРМА!B2</f>
        <v>ПАО "Россети Ленэнерго"</v>
      </c>
      <c r="BI4" s="598"/>
      <c r="BJ4" s="598"/>
      <c r="BK4" s="598"/>
      <c r="BL4" s="598"/>
      <c r="BM4" s="598"/>
      <c r="BN4" s="598"/>
      <c r="BO4" s="598"/>
      <c r="BP4" s="598"/>
      <c r="BQ4" s="598"/>
      <c r="BR4" s="598"/>
      <c r="BS4" s="598"/>
      <c r="BT4" s="598"/>
      <c r="BU4" s="598"/>
      <c r="BV4" s="598"/>
      <c r="BW4" s="598"/>
      <c r="BX4" s="598"/>
      <c r="BY4" s="598"/>
      <c r="BZ4" s="598"/>
      <c r="CA4" s="598"/>
      <c r="CB4" s="598"/>
      <c r="CC4" s="598"/>
      <c r="CD4" s="598"/>
      <c r="CE4" s="598"/>
      <c r="CF4" s="598"/>
      <c r="CG4" s="598"/>
      <c r="CH4" s="598"/>
      <c r="CI4" s="598"/>
      <c r="CJ4" s="598"/>
      <c r="CK4" s="598"/>
      <c r="CL4" s="598"/>
      <c r="CM4" s="598"/>
      <c r="CN4" s="598"/>
      <c r="CO4" s="598"/>
      <c r="CP4" s="598"/>
      <c r="CQ4" s="598"/>
      <c r="CR4" s="598"/>
      <c r="CS4" s="598"/>
      <c r="CT4" s="598"/>
      <c r="CU4" s="598"/>
      <c r="CV4" s="598"/>
      <c r="CW4" s="598"/>
      <c r="CX4" s="598"/>
      <c r="CY4" s="598"/>
      <c r="CZ4" s="598"/>
      <c r="DA4" s="598"/>
      <c r="DB4" s="598"/>
      <c r="DH4" s="144" t="str">
        <f>BH4</f>
        <v>ПАО "Россети Ленэнерго"</v>
      </c>
    </row>
    <row r="5" spans="1:112" s="24" customFormat="1" ht="10.199999999999999" x14ac:dyDescent="0.2">
      <c r="A5" s="578" t="s">
        <v>44</v>
      </c>
      <c r="B5" s="578"/>
      <c r="C5" s="578"/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  <c r="AF5" s="578"/>
      <c r="AG5" s="578"/>
      <c r="AH5" s="578"/>
      <c r="AI5" s="578"/>
      <c r="AJ5" s="578"/>
      <c r="AK5" s="578"/>
      <c r="AL5" s="578"/>
      <c r="AM5" s="578"/>
      <c r="AN5" s="578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612" t="s">
        <v>2</v>
      </c>
      <c r="BI5" s="612"/>
      <c r="BJ5" s="612"/>
      <c r="BK5" s="612"/>
      <c r="BL5" s="612"/>
      <c r="BM5" s="612"/>
      <c r="BN5" s="612"/>
      <c r="BO5" s="612"/>
      <c r="BP5" s="612"/>
      <c r="BQ5" s="612"/>
      <c r="BR5" s="612"/>
      <c r="BS5" s="612"/>
      <c r="BT5" s="612"/>
      <c r="BU5" s="612"/>
      <c r="BV5" s="612"/>
      <c r="BW5" s="612"/>
      <c r="BX5" s="612"/>
      <c r="BY5" s="612"/>
      <c r="BZ5" s="612"/>
      <c r="CA5" s="612"/>
      <c r="CB5" s="612"/>
      <c r="CC5" s="612"/>
      <c r="CD5" s="612"/>
      <c r="CE5" s="612"/>
      <c r="CF5" s="612"/>
      <c r="CG5" s="612"/>
      <c r="CH5" s="612"/>
      <c r="CI5" s="612"/>
      <c r="CJ5" s="612"/>
      <c r="CK5" s="612"/>
      <c r="CL5" s="612"/>
      <c r="CM5" s="612"/>
      <c r="CN5" s="612"/>
      <c r="CO5" s="612"/>
      <c r="CP5" s="612"/>
      <c r="CQ5" s="612"/>
      <c r="CR5" s="612"/>
      <c r="CS5" s="612"/>
      <c r="CT5" s="612"/>
      <c r="CU5" s="612"/>
      <c r="CV5" s="612"/>
      <c r="CW5" s="612"/>
      <c r="CX5" s="612"/>
      <c r="CY5" s="612"/>
      <c r="CZ5" s="612"/>
      <c r="DA5" s="612"/>
      <c r="DB5" s="612"/>
      <c r="DH5" s="143"/>
    </row>
    <row r="6" spans="1:112" ht="151.80000000000001" x14ac:dyDescent="0.25">
      <c r="A6" s="598"/>
      <c r="B6" s="598"/>
      <c r="C6" s="598"/>
      <c r="D6" s="598"/>
      <c r="E6" s="598"/>
      <c r="F6" s="598"/>
      <c r="G6" s="598"/>
      <c r="H6" s="598"/>
      <c r="I6" s="598"/>
      <c r="J6" s="598"/>
      <c r="K6" s="598"/>
      <c r="L6" s="598"/>
      <c r="M6" s="598"/>
      <c r="N6" s="598"/>
      <c r="O6" s="598"/>
      <c r="P6" s="598"/>
      <c r="Q6" s="598"/>
      <c r="R6" s="598"/>
      <c r="S6" s="598"/>
      <c r="T6" s="598"/>
      <c r="U6" s="598"/>
      <c r="V6" s="598"/>
      <c r="W6" s="598"/>
      <c r="X6" s="598"/>
      <c r="Y6" s="598"/>
      <c r="Z6" s="598"/>
      <c r="AA6" s="598"/>
      <c r="AB6" s="598"/>
      <c r="AC6" s="598"/>
      <c r="AD6" s="598"/>
      <c r="AE6" s="598"/>
      <c r="AF6" s="598"/>
      <c r="AG6" s="598"/>
      <c r="AH6" s="598"/>
      <c r="AI6" s="598"/>
      <c r="AJ6" s="598"/>
      <c r="AK6" s="598"/>
      <c r="AL6" s="598"/>
      <c r="AM6" s="598"/>
      <c r="AN6" s="59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I6" s="614"/>
      <c r="BJ6" s="614"/>
      <c r="BK6" s="614"/>
      <c r="BL6" s="614"/>
      <c r="BM6" s="614"/>
      <c r="BN6" s="614"/>
      <c r="BO6" s="614"/>
      <c r="BP6" s="614"/>
      <c r="BQ6" s="614"/>
      <c r="BR6" s="614"/>
      <c r="BS6" s="614"/>
      <c r="BT6" s="614"/>
      <c r="BU6" s="614"/>
      <c r="BV6" s="614"/>
      <c r="BW6" s="614"/>
      <c r="BX6" s="614"/>
      <c r="BY6" s="614"/>
      <c r="BZ6" s="614"/>
      <c r="CA6" s="614"/>
      <c r="CB6" s="614"/>
      <c r="CC6" s="614"/>
      <c r="CD6" s="614"/>
      <c r="CE6" s="614"/>
      <c r="CF6" s="614"/>
      <c r="CG6" s="614"/>
      <c r="CH6" s="614"/>
      <c r="CI6" s="614"/>
      <c r="CJ6" s="614"/>
      <c r="CK6" s="614"/>
      <c r="CL6" s="614"/>
      <c r="CM6" s="614"/>
      <c r="CN6" s="614"/>
      <c r="CO6" s="614"/>
      <c r="CP6" s="614"/>
      <c r="CQ6" s="614"/>
      <c r="CR6" s="614"/>
      <c r="CS6" s="614"/>
      <c r="CT6" s="614"/>
      <c r="CU6" s="614"/>
      <c r="CV6" s="614"/>
      <c r="CW6" s="614"/>
      <c r="CX6" s="614"/>
      <c r="CY6" s="614"/>
      <c r="CZ6" s="614"/>
      <c r="DA6" s="614"/>
      <c r="DB6" s="614"/>
      <c r="DH6" s="144" t="str">
        <f>BH6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7" spans="1:112" s="24" customFormat="1" ht="10.199999999999999" x14ac:dyDescent="0.2">
      <c r="A7" s="612" t="s">
        <v>45</v>
      </c>
      <c r="B7" s="612"/>
      <c r="C7" s="612"/>
      <c r="D7" s="612"/>
      <c r="E7" s="612"/>
      <c r="F7" s="612"/>
      <c r="G7" s="612"/>
      <c r="H7" s="612"/>
      <c r="I7" s="612"/>
      <c r="J7" s="612"/>
      <c r="K7" s="612"/>
      <c r="L7" s="612"/>
      <c r="M7" s="612"/>
      <c r="N7" s="612"/>
      <c r="O7" s="612"/>
      <c r="P7" s="612"/>
      <c r="Q7" s="612"/>
      <c r="R7" s="612"/>
      <c r="S7" s="612"/>
      <c r="T7" s="612"/>
      <c r="U7" s="612"/>
      <c r="V7" s="612"/>
      <c r="W7" s="612"/>
      <c r="X7" s="612"/>
      <c r="Y7" s="612"/>
      <c r="Z7" s="612"/>
      <c r="AA7" s="612"/>
      <c r="AB7" s="612"/>
      <c r="AC7" s="612"/>
      <c r="AD7" s="612"/>
      <c r="AE7" s="612"/>
      <c r="AF7" s="612"/>
      <c r="AG7" s="612"/>
      <c r="AH7" s="612"/>
      <c r="AI7" s="612"/>
      <c r="AJ7" s="612"/>
      <c r="AK7" s="612"/>
      <c r="AL7" s="612"/>
      <c r="AM7" s="612"/>
      <c r="AN7" s="612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612" t="s">
        <v>38</v>
      </c>
      <c r="BI7" s="612"/>
      <c r="BJ7" s="612"/>
      <c r="BK7" s="612"/>
      <c r="BL7" s="612"/>
      <c r="BM7" s="612"/>
      <c r="BN7" s="612"/>
      <c r="BO7" s="612"/>
      <c r="BP7" s="612"/>
      <c r="BQ7" s="612"/>
      <c r="BR7" s="612"/>
      <c r="BS7" s="612"/>
      <c r="BT7" s="612"/>
      <c r="BU7" s="612"/>
      <c r="BV7" s="612"/>
      <c r="BW7" s="612"/>
      <c r="BX7" s="612"/>
      <c r="BY7" s="612"/>
      <c r="BZ7" s="612"/>
      <c r="CA7" s="612"/>
      <c r="CB7" s="612"/>
      <c r="CC7" s="612"/>
      <c r="CD7" s="612"/>
      <c r="CE7" s="612"/>
      <c r="CF7" s="612"/>
      <c r="CG7" s="612"/>
      <c r="CH7" s="612"/>
      <c r="CI7" s="612"/>
      <c r="CJ7" s="612"/>
      <c r="CK7" s="612"/>
      <c r="CL7" s="612"/>
      <c r="CM7" s="612"/>
      <c r="CN7" s="612"/>
      <c r="CO7" s="612"/>
      <c r="CP7" s="612"/>
      <c r="CQ7" s="612"/>
      <c r="CR7" s="612"/>
      <c r="CS7" s="612"/>
      <c r="CT7" s="612"/>
      <c r="CU7" s="612"/>
      <c r="CV7" s="612"/>
      <c r="CW7" s="612"/>
      <c r="CX7" s="612"/>
      <c r="CY7" s="612"/>
      <c r="CZ7" s="612"/>
      <c r="DA7" s="612"/>
      <c r="DB7" s="612"/>
      <c r="DH7" s="234"/>
    </row>
    <row r="8" spans="1:112" x14ac:dyDescent="0.3">
      <c r="A8" s="598"/>
      <c r="B8" s="598"/>
      <c r="C8" s="598"/>
      <c r="D8" s="598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8"/>
      <c r="Q8" s="598"/>
      <c r="R8" s="598"/>
      <c r="S8" s="598"/>
      <c r="T8" s="598"/>
      <c r="U8" s="598"/>
      <c r="V8" s="598"/>
      <c r="W8" s="598"/>
      <c r="X8" s="598"/>
      <c r="Y8" s="598"/>
      <c r="Z8" s="598"/>
      <c r="AA8" s="598"/>
      <c r="AB8" s="598"/>
      <c r="AC8" s="598"/>
      <c r="AD8" s="598"/>
      <c r="AE8" s="598"/>
      <c r="AF8" s="598"/>
      <c r="AG8" s="598"/>
      <c r="AH8" s="598"/>
      <c r="AI8" s="598"/>
      <c r="AJ8" s="598"/>
      <c r="AK8" s="598"/>
      <c r="AL8" s="598"/>
      <c r="AM8" s="598"/>
      <c r="AN8" s="598"/>
      <c r="BH8" s="577">
        <f>ФОРМА!B13</f>
        <v>45576</v>
      </c>
      <c r="BI8" s="598"/>
      <c r="BJ8" s="598"/>
      <c r="BK8" s="598"/>
      <c r="BL8" s="598"/>
      <c r="BM8" s="598"/>
      <c r="BN8" s="598"/>
      <c r="BO8" s="598"/>
      <c r="BP8" s="598"/>
      <c r="BQ8" s="598"/>
      <c r="BR8" s="598"/>
      <c r="BS8" s="598"/>
      <c r="BT8" s="598"/>
      <c r="BU8" s="598"/>
      <c r="BV8" s="598"/>
      <c r="BW8" s="598"/>
      <c r="BX8" s="598"/>
      <c r="BY8" s="598"/>
      <c r="BZ8" s="598"/>
      <c r="CA8" s="598"/>
      <c r="CB8" s="598"/>
      <c r="CC8" s="598"/>
      <c r="CD8" s="598"/>
      <c r="CE8" s="598"/>
      <c r="CF8" s="598"/>
      <c r="CG8" s="598"/>
      <c r="CH8" s="598"/>
      <c r="CI8" s="598"/>
      <c r="CJ8" s="598"/>
      <c r="CK8" s="598"/>
      <c r="CL8" s="598"/>
      <c r="CM8" s="598"/>
      <c r="CN8" s="598"/>
      <c r="CO8" s="598"/>
      <c r="CP8" s="598"/>
      <c r="CQ8" s="598"/>
      <c r="CR8" s="598"/>
      <c r="CS8" s="598"/>
      <c r="CT8" s="598"/>
      <c r="CU8" s="598"/>
      <c r="CV8" s="598"/>
      <c r="CW8" s="598"/>
      <c r="CX8" s="598"/>
      <c r="CY8" s="598"/>
      <c r="CZ8" s="598"/>
      <c r="DA8" s="598"/>
      <c r="DB8" s="598"/>
      <c r="DC8" s="51"/>
    </row>
    <row r="9" spans="1:112" s="24" customFormat="1" ht="10.199999999999999" x14ac:dyDescent="0.2">
      <c r="A9" s="578" t="s">
        <v>1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578"/>
      <c r="AL9" s="578"/>
      <c r="AM9" s="578"/>
      <c r="AN9" s="578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578" t="s">
        <v>3</v>
      </c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8"/>
      <c r="BV9" s="578"/>
      <c r="BW9" s="578"/>
      <c r="BX9" s="578"/>
      <c r="BY9" s="578"/>
      <c r="BZ9" s="578"/>
      <c r="CA9" s="578"/>
      <c r="CB9" s="578"/>
      <c r="CC9" s="578"/>
      <c r="CD9" s="578"/>
      <c r="CE9" s="578"/>
      <c r="CF9" s="578"/>
      <c r="CG9" s="578"/>
      <c r="CH9" s="578"/>
      <c r="CI9" s="578"/>
      <c r="CJ9" s="578"/>
      <c r="CK9" s="578"/>
      <c r="CL9" s="578"/>
      <c r="CM9" s="578"/>
      <c r="CN9" s="578"/>
      <c r="CO9" s="578"/>
      <c r="CP9" s="578"/>
      <c r="CQ9" s="578"/>
      <c r="CR9" s="578"/>
      <c r="CS9" s="578"/>
      <c r="CT9" s="578"/>
      <c r="CU9" s="578"/>
      <c r="CV9" s="578"/>
      <c r="CW9" s="578"/>
      <c r="CX9" s="578"/>
      <c r="CY9" s="578"/>
      <c r="CZ9" s="578"/>
      <c r="DA9" s="578"/>
      <c r="DB9" s="578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580" t="s">
        <v>68</v>
      </c>
      <c r="B11" s="580"/>
      <c r="C11" s="580"/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  <c r="X11" s="580"/>
      <c r="Y11" s="580"/>
      <c r="Z11" s="580"/>
      <c r="AA11" s="580"/>
      <c r="AB11" s="580"/>
      <c r="AC11" s="580"/>
      <c r="AD11" s="580"/>
      <c r="AE11" s="580"/>
      <c r="AF11" s="580"/>
      <c r="AG11" s="580"/>
      <c r="AH11" s="580"/>
      <c r="AI11" s="580"/>
      <c r="AJ11" s="580"/>
      <c r="AK11" s="580"/>
      <c r="AL11" s="580"/>
      <c r="AM11" s="580"/>
      <c r="AN11" s="580"/>
      <c r="AO11" s="580"/>
      <c r="AP11" s="580"/>
      <c r="AQ11" s="580"/>
      <c r="AR11" s="580"/>
      <c r="AS11" s="580"/>
      <c r="AT11" s="580"/>
      <c r="AU11" s="580"/>
      <c r="AV11" s="580"/>
      <c r="AW11" s="580"/>
      <c r="AX11" s="580"/>
      <c r="AY11" s="580"/>
      <c r="AZ11" s="580"/>
      <c r="BA11" s="580"/>
      <c r="BB11" s="580"/>
      <c r="BC11" s="580"/>
      <c r="BD11" s="580"/>
      <c r="BE11" s="580"/>
      <c r="BF11" s="580"/>
      <c r="BG11" s="580"/>
      <c r="BH11" s="580"/>
      <c r="BI11" s="580"/>
      <c r="BJ11" s="580"/>
      <c r="BK11" s="580"/>
      <c r="BL11" s="580"/>
      <c r="BM11" s="580"/>
      <c r="BN11" s="580"/>
      <c r="BO11" s="580"/>
      <c r="BP11" s="580"/>
      <c r="BQ11" s="580"/>
      <c r="BR11" s="580"/>
      <c r="BS11" s="580"/>
      <c r="BT11" s="580"/>
      <c r="BU11" s="580"/>
      <c r="BV11" s="580"/>
      <c r="BW11" s="580"/>
      <c r="BX11" s="580"/>
      <c r="BY11" s="580"/>
      <c r="BZ11" s="580"/>
      <c r="CA11" s="580"/>
      <c r="CB11" s="580"/>
      <c r="CC11" s="580"/>
      <c r="CD11" s="580"/>
      <c r="CE11" s="580"/>
      <c r="CF11" s="580"/>
      <c r="CG11" s="580"/>
      <c r="CH11" s="580"/>
      <c r="CI11" s="580"/>
      <c r="CJ11" s="580"/>
      <c r="CK11" s="580"/>
      <c r="CL11" s="580"/>
      <c r="CM11" s="580"/>
      <c r="CN11" s="580"/>
      <c r="CO11" s="580"/>
      <c r="CP11" s="580"/>
      <c r="CQ11" s="580"/>
      <c r="CR11" s="580"/>
      <c r="CS11" s="580"/>
      <c r="CT11" s="580"/>
      <c r="CU11" s="580"/>
      <c r="CV11" s="580"/>
      <c r="CW11" s="580"/>
      <c r="CX11" s="580"/>
      <c r="CY11" s="580"/>
      <c r="CZ11" s="580"/>
      <c r="DA11" s="580"/>
      <c r="DB11" s="580"/>
      <c r="DH11" s="228"/>
    </row>
    <row r="12" spans="1:112" x14ac:dyDescent="0.3">
      <c r="A12" s="580" t="s">
        <v>844</v>
      </c>
      <c r="B12" s="580"/>
      <c r="C12" s="580"/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  <c r="X12" s="580"/>
      <c r="Y12" s="580"/>
      <c r="Z12" s="580"/>
      <c r="AA12" s="580"/>
      <c r="AB12" s="580"/>
      <c r="AC12" s="580"/>
      <c r="AD12" s="580"/>
      <c r="AE12" s="580"/>
      <c r="AF12" s="580"/>
      <c r="AG12" s="580"/>
      <c r="AH12" s="580"/>
      <c r="AI12" s="580"/>
      <c r="AJ12" s="580"/>
      <c r="AK12" s="580"/>
      <c r="AL12" s="580"/>
      <c r="AM12" s="580"/>
      <c r="AN12" s="580"/>
      <c r="AO12" s="580"/>
      <c r="AP12" s="580"/>
      <c r="AQ12" s="580"/>
      <c r="AR12" s="580"/>
      <c r="AS12" s="580"/>
      <c r="AT12" s="580"/>
      <c r="AU12" s="580"/>
      <c r="AV12" s="580"/>
      <c r="AW12" s="580"/>
      <c r="AX12" s="580"/>
      <c r="AY12" s="580"/>
      <c r="AZ12" s="580"/>
      <c r="BA12" s="580"/>
      <c r="BB12" s="580"/>
      <c r="BC12" s="580"/>
      <c r="BD12" s="580"/>
      <c r="BE12" s="580"/>
      <c r="BF12" s="580"/>
      <c r="BG12" s="580"/>
      <c r="BH12" s="580"/>
      <c r="BI12" s="580"/>
      <c r="BJ12" s="580"/>
      <c r="BK12" s="580"/>
      <c r="BL12" s="580"/>
      <c r="BM12" s="580"/>
      <c r="BN12" s="580"/>
      <c r="BO12" s="580"/>
      <c r="BP12" s="580"/>
      <c r="BQ12" s="580"/>
      <c r="BR12" s="580"/>
      <c r="BS12" s="580"/>
      <c r="BT12" s="580"/>
      <c r="BU12" s="580"/>
      <c r="BV12" s="580"/>
      <c r="BW12" s="580"/>
      <c r="BX12" s="580"/>
      <c r="BY12" s="580"/>
      <c r="BZ12" s="580"/>
      <c r="CA12" s="580"/>
      <c r="CB12" s="580"/>
      <c r="CC12" s="580"/>
      <c r="CD12" s="580"/>
      <c r="CE12" s="580"/>
      <c r="CF12" s="580"/>
      <c r="CG12" s="580"/>
      <c r="CH12" s="580"/>
      <c r="CI12" s="580"/>
      <c r="CJ12" s="580"/>
      <c r="CK12" s="580"/>
      <c r="CL12" s="580"/>
      <c r="CM12" s="580"/>
      <c r="CN12" s="580"/>
      <c r="CO12" s="580"/>
      <c r="CP12" s="580"/>
      <c r="CQ12" s="580"/>
      <c r="CR12" s="580"/>
      <c r="CS12" s="580"/>
      <c r="CT12" s="580"/>
      <c r="CU12" s="580"/>
      <c r="CV12" s="580"/>
      <c r="CW12" s="580"/>
      <c r="CX12" s="580"/>
      <c r="CY12" s="580"/>
      <c r="CZ12" s="580"/>
      <c r="DA12" s="580"/>
      <c r="DB12" s="580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609" t="s">
        <v>4</v>
      </c>
      <c r="B14" s="609"/>
      <c r="C14" s="609"/>
      <c r="D14" s="609"/>
      <c r="E14" s="609"/>
      <c r="F14" s="609"/>
      <c r="G14" s="609"/>
      <c r="H14" s="609"/>
      <c r="I14" s="609"/>
      <c r="J14" s="609"/>
      <c r="K14" s="609"/>
      <c r="L14" s="609"/>
      <c r="M14" s="609"/>
      <c r="N14" s="609"/>
      <c r="O14" s="609"/>
      <c r="P14" s="609"/>
      <c r="Q14" s="609"/>
      <c r="R14" s="609"/>
      <c r="S14" s="609"/>
      <c r="T14" s="609"/>
      <c r="U14" s="609"/>
      <c r="V14" s="609"/>
      <c r="W14" s="609"/>
      <c r="X14" s="609"/>
      <c r="Y14" s="609"/>
      <c r="DH14" s="228"/>
    </row>
    <row r="15" spans="1:112" ht="30" customHeight="1" x14ac:dyDescent="0.25">
      <c r="A15" s="608" t="s">
        <v>120</v>
      </c>
      <c r="B15" s="608"/>
      <c r="C15" s="608"/>
      <c r="D15" s="608"/>
      <c r="E15" s="608"/>
      <c r="F15" s="608"/>
      <c r="G15" s="608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4" t="str">
        <f>ПОДПИСИ!B6</f>
        <v>Мастер Всеволожского РЭС филиала ПАО "Россети Ленэнерго" "СЭС" по ВЛ</v>
      </c>
      <c r="AG15" s="604"/>
      <c r="AH15" s="604"/>
      <c r="AI15" s="604"/>
      <c r="AJ15" s="604"/>
      <c r="AK15" s="604"/>
      <c r="AL15" s="604"/>
      <c r="AM15" s="604"/>
      <c r="AN15" s="604"/>
      <c r="AO15" s="604"/>
      <c r="AP15" s="604"/>
      <c r="AQ15" s="604"/>
      <c r="AR15" s="604"/>
      <c r="AS15" s="604"/>
      <c r="AT15" s="604"/>
      <c r="AU15" s="604"/>
      <c r="AV15" s="604"/>
      <c r="AW15" s="604"/>
      <c r="AX15" s="604"/>
      <c r="AY15" s="604"/>
      <c r="AZ15" s="604"/>
      <c r="BA15" s="604"/>
      <c r="BB15" s="604"/>
      <c r="BC15" s="604"/>
      <c r="BD15" s="604"/>
      <c r="BE15" s="604"/>
      <c r="BF15" s="604"/>
      <c r="BG15" s="604"/>
      <c r="BH15" s="604"/>
      <c r="BI15" s="604"/>
      <c r="BJ15" s="604"/>
      <c r="BK15" s="604"/>
      <c r="BL15" s="604"/>
      <c r="BM15" s="604"/>
      <c r="BN15" s="604"/>
      <c r="BO15" s="604"/>
      <c r="BP15" s="604"/>
      <c r="BQ15" s="604"/>
      <c r="BR15" s="604"/>
      <c r="BS15" s="604"/>
      <c r="BT15" s="604"/>
      <c r="BU15" s="604"/>
      <c r="BV15" s="604"/>
      <c r="BW15" s="604"/>
      <c r="BX15" s="604"/>
      <c r="BY15" s="604"/>
      <c r="BZ15" s="604"/>
      <c r="CA15" s="604"/>
      <c r="CB15" s="604"/>
      <c r="CC15" s="604"/>
      <c r="CD15" s="604"/>
      <c r="CE15" s="604"/>
      <c r="CF15" s="604"/>
      <c r="CG15" s="604"/>
      <c r="CH15" s="604"/>
      <c r="CI15" s="604"/>
      <c r="CJ15" s="604"/>
      <c r="CK15" s="604"/>
      <c r="CL15" s="604"/>
      <c r="CM15" s="604"/>
      <c r="CN15" s="604"/>
      <c r="CO15" s="604"/>
      <c r="CP15" s="604"/>
      <c r="CQ15" s="604"/>
      <c r="CR15" s="604"/>
      <c r="CS15" s="604"/>
      <c r="CT15" s="604"/>
      <c r="CU15" s="604"/>
      <c r="CV15" s="604"/>
      <c r="CW15" s="604"/>
      <c r="CX15" s="604"/>
      <c r="CY15" s="604"/>
      <c r="CZ15" s="604"/>
      <c r="DA15" s="604"/>
      <c r="DB15" s="604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612" t="s">
        <v>5</v>
      </c>
      <c r="AH16" s="612"/>
      <c r="AI16" s="612"/>
      <c r="AJ16" s="612"/>
      <c r="AK16" s="612"/>
      <c r="AL16" s="612"/>
      <c r="AM16" s="612"/>
      <c r="AN16" s="612"/>
      <c r="AO16" s="612"/>
      <c r="AP16" s="612"/>
      <c r="AQ16" s="612"/>
      <c r="AR16" s="612"/>
      <c r="AS16" s="612"/>
      <c r="AT16" s="612"/>
      <c r="AU16" s="612"/>
      <c r="AV16" s="612"/>
      <c r="AW16" s="612"/>
      <c r="AX16" s="612"/>
      <c r="AY16" s="612"/>
      <c r="AZ16" s="612"/>
      <c r="BA16" s="612"/>
      <c r="BB16" s="612"/>
      <c r="BC16" s="612"/>
      <c r="BD16" s="612"/>
      <c r="BE16" s="612"/>
      <c r="BF16" s="612"/>
      <c r="BG16" s="612"/>
      <c r="BH16" s="612"/>
      <c r="BI16" s="612"/>
      <c r="BJ16" s="612"/>
      <c r="BK16" s="612"/>
      <c r="BL16" s="612"/>
      <c r="BM16" s="612"/>
      <c r="BN16" s="612"/>
      <c r="BO16" s="612"/>
      <c r="BP16" s="612"/>
      <c r="BQ16" s="612"/>
      <c r="BR16" s="612"/>
      <c r="BS16" s="612"/>
      <c r="BT16" s="612"/>
      <c r="BU16" s="612"/>
      <c r="BV16" s="612"/>
      <c r="BW16" s="612"/>
      <c r="BX16" s="612"/>
      <c r="BY16" s="612"/>
      <c r="BZ16" s="612"/>
      <c r="CA16" s="612"/>
      <c r="CB16" s="612"/>
      <c r="CC16" s="612"/>
      <c r="CD16" s="612"/>
      <c r="CE16" s="612"/>
      <c r="CF16" s="612"/>
      <c r="CG16" s="612"/>
      <c r="CH16" s="612"/>
      <c r="CI16" s="612"/>
      <c r="CJ16" s="612"/>
      <c r="CK16" s="612"/>
      <c r="CL16" s="612"/>
      <c r="CM16" s="612"/>
      <c r="CN16" s="612"/>
      <c r="CO16" s="612"/>
      <c r="CP16" s="612"/>
      <c r="CQ16" s="612"/>
      <c r="CR16" s="612"/>
      <c r="CS16" s="612"/>
      <c r="CT16" s="612"/>
      <c r="CU16" s="612"/>
      <c r="CV16" s="612"/>
      <c r="CW16" s="612"/>
      <c r="CX16" s="612"/>
      <c r="CY16" s="612"/>
      <c r="CZ16" s="612"/>
      <c r="DA16" s="612"/>
      <c r="DB16" s="612"/>
    </row>
    <row r="17" spans="1:112" ht="15" customHeight="1" x14ac:dyDescent="0.3">
      <c r="A17" s="708" t="str">
        <f>ПОДПИСИ!C6</f>
        <v>Шенягин А.В.</v>
      </c>
      <c r="B17" s="708"/>
      <c r="C17" s="708"/>
      <c r="D17" s="708"/>
      <c r="E17" s="708"/>
      <c r="F17" s="708"/>
      <c r="G17" s="708"/>
      <c r="H17" s="708"/>
      <c r="I17" s="708"/>
      <c r="J17" s="708"/>
      <c r="K17" s="708"/>
      <c r="L17" s="708"/>
      <c r="M17" s="708"/>
      <c r="N17" s="708"/>
      <c r="O17" s="708"/>
      <c r="P17" s="708"/>
      <c r="Q17" s="708"/>
      <c r="R17" s="708"/>
      <c r="S17" s="708"/>
      <c r="T17" s="708"/>
      <c r="U17" s="708"/>
      <c r="V17" s="708"/>
      <c r="W17" s="708"/>
      <c r="X17" s="708"/>
      <c r="Y17" s="708"/>
      <c r="Z17" s="708"/>
      <c r="AA17" s="708"/>
      <c r="AB17" s="708"/>
      <c r="AC17" s="708"/>
      <c r="AD17" s="708"/>
      <c r="AE17" s="708"/>
      <c r="AF17" s="708"/>
      <c r="AG17" s="708"/>
      <c r="AH17" s="708"/>
      <c r="AI17" s="708"/>
      <c r="AJ17" s="708"/>
      <c r="AK17" s="708"/>
      <c r="AL17" s="708"/>
      <c r="AM17" s="708"/>
      <c r="AN17" s="708"/>
      <c r="AO17" s="708"/>
      <c r="AP17" s="708"/>
      <c r="AQ17" s="708"/>
      <c r="AR17" s="708"/>
      <c r="AS17" s="708"/>
      <c r="AT17" s="708"/>
      <c r="AU17" s="708"/>
      <c r="AV17" s="708"/>
      <c r="AW17" s="708"/>
      <c r="AX17" s="708"/>
      <c r="AY17" s="708"/>
      <c r="AZ17" s="708"/>
      <c r="BA17" s="708"/>
      <c r="BB17" s="708"/>
      <c r="BC17" s="708"/>
      <c r="BD17" s="708"/>
      <c r="BE17" s="708"/>
      <c r="BF17" s="708"/>
      <c r="BG17" s="708"/>
      <c r="BH17" s="708"/>
      <c r="BI17" s="708"/>
      <c r="BJ17" s="708"/>
      <c r="BK17" s="708"/>
      <c r="BL17" s="708"/>
      <c r="BM17" s="708"/>
      <c r="BN17" s="708"/>
      <c r="BO17" s="708"/>
      <c r="BP17" s="708"/>
      <c r="BQ17" s="708"/>
      <c r="BR17" s="708"/>
      <c r="BS17" s="708"/>
      <c r="BT17" s="708"/>
      <c r="BU17" s="708"/>
      <c r="BV17" s="708"/>
      <c r="BW17" s="708"/>
      <c r="BX17" s="708"/>
      <c r="BY17" s="708"/>
      <c r="BZ17" s="708"/>
      <c r="CA17" s="708"/>
      <c r="CB17" s="708"/>
      <c r="CC17" s="708"/>
      <c r="CD17" s="708"/>
      <c r="CE17" s="708"/>
      <c r="CF17" s="708"/>
      <c r="CG17" s="708"/>
      <c r="CH17" s="708"/>
      <c r="CI17" s="708"/>
      <c r="CJ17" s="708"/>
      <c r="CK17" s="708"/>
      <c r="CL17" s="708"/>
      <c r="CM17" s="708"/>
      <c r="CN17" s="708"/>
      <c r="CO17" s="708"/>
      <c r="CP17" s="708"/>
      <c r="CQ17" s="708"/>
      <c r="CR17" s="708"/>
      <c r="CS17" s="708"/>
      <c r="CT17" s="708"/>
      <c r="CU17" s="708"/>
      <c r="CV17" s="708"/>
      <c r="CW17" s="708"/>
      <c r="CX17" s="708"/>
      <c r="CY17" s="708"/>
      <c r="CZ17" s="708"/>
      <c r="DA17" s="708"/>
      <c r="DB17" s="708"/>
    </row>
    <row r="18" spans="1:112" ht="15" customHeight="1" x14ac:dyDescent="0.3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</row>
    <row r="19" spans="1:112" ht="30" customHeight="1" x14ac:dyDescent="0.25">
      <c r="A19" s="608" t="s">
        <v>718</v>
      </c>
      <c r="B19" s="608"/>
      <c r="C19" s="608"/>
      <c r="D19" s="608"/>
      <c r="E19" s="608"/>
      <c r="F19" s="608"/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8"/>
      <c r="U19" s="608"/>
      <c r="V19" s="608"/>
      <c r="W19" s="608"/>
      <c r="X19" s="608"/>
      <c r="Y19" s="608"/>
      <c r="Z19" s="608"/>
      <c r="AA19" s="608"/>
      <c r="AB19" s="608"/>
      <c r="AC19" s="608"/>
      <c r="AD19" s="608"/>
      <c r="AE19" s="608"/>
      <c r="AF19" s="608"/>
      <c r="AG19" s="608"/>
      <c r="AH19" s="608"/>
      <c r="AI19" s="608"/>
      <c r="AJ19" s="608"/>
      <c r="AK19" s="608"/>
      <c r="AL19" s="608"/>
      <c r="AM19" s="608"/>
      <c r="AN19" s="608"/>
      <c r="AO19" s="604" t="str">
        <f>ПОДПИСИ!B12</f>
        <v>Начальник участка ООО «Электромонтаж-110»</v>
      </c>
      <c r="AP19" s="604"/>
      <c r="AQ19" s="604"/>
      <c r="AR19" s="604"/>
      <c r="AS19" s="604"/>
      <c r="AT19" s="604"/>
      <c r="AU19" s="604"/>
      <c r="AV19" s="604"/>
      <c r="AW19" s="604"/>
      <c r="AX19" s="604"/>
      <c r="AY19" s="604"/>
      <c r="AZ19" s="604"/>
      <c r="BA19" s="604"/>
      <c r="BB19" s="604"/>
      <c r="BC19" s="604"/>
      <c r="BD19" s="604"/>
      <c r="BE19" s="604"/>
      <c r="BF19" s="604"/>
      <c r="BG19" s="604"/>
      <c r="BH19" s="604"/>
      <c r="BI19" s="604"/>
      <c r="BJ19" s="604"/>
      <c r="BK19" s="604"/>
      <c r="BL19" s="604"/>
      <c r="BM19" s="604"/>
      <c r="BN19" s="604"/>
      <c r="BO19" s="604"/>
      <c r="BP19" s="604"/>
      <c r="BQ19" s="604"/>
      <c r="BR19" s="604"/>
      <c r="BS19" s="604"/>
      <c r="BT19" s="604"/>
      <c r="BU19" s="604"/>
      <c r="BV19" s="604"/>
      <c r="BW19" s="604"/>
      <c r="BX19" s="604"/>
      <c r="BY19" s="604"/>
      <c r="BZ19" s="604"/>
      <c r="CA19" s="604"/>
      <c r="CB19" s="604"/>
      <c r="CC19" s="604"/>
      <c r="CD19" s="604"/>
      <c r="CE19" s="604"/>
      <c r="CF19" s="604"/>
      <c r="CG19" s="604"/>
      <c r="CH19" s="604"/>
      <c r="CI19" s="604"/>
      <c r="CJ19" s="604"/>
      <c r="CK19" s="604"/>
      <c r="CL19" s="604"/>
      <c r="CM19" s="604"/>
      <c r="CN19" s="604"/>
      <c r="CO19" s="604"/>
      <c r="CP19" s="604"/>
      <c r="CQ19" s="604"/>
      <c r="CR19" s="604"/>
      <c r="CS19" s="604"/>
      <c r="CT19" s="604"/>
      <c r="CU19" s="604"/>
      <c r="CV19" s="604"/>
      <c r="CW19" s="604"/>
      <c r="CX19" s="604"/>
      <c r="CY19" s="604"/>
      <c r="CZ19" s="604"/>
      <c r="DA19" s="604"/>
      <c r="DB19" s="604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612" t="s">
        <v>5</v>
      </c>
      <c r="AP20" s="612"/>
      <c r="AQ20" s="612"/>
      <c r="AR20" s="612"/>
      <c r="AS20" s="612"/>
      <c r="AT20" s="612"/>
      <c r="AU20" s="612"/>
      <c r="AV20" s="612"/>
      <c r="AW20" s="612"/>
      <c r="AX20" s="612"/>
      <c r="AY20" s="612"/>
      <c r="AZ20" s="612"/>
      <c r="BA20" s="612"/>
      <c r="BB20" s="612"/>
      <c r="BC20" s="612"/>
      <c r="BD20" s="612"/>
      <c r="BE20" s="612"/>
      <c r="BF20" s="612"/>
      <c r="BG20" s="612"/>
      <c r="BH20" s="612"/>
      <c r="BI20" s="612"/>
      <c r="BJ20" s="612"/>
      <c r="BK20" s="612"/>
      <c r="BL20" s="612"/>
      <c r="BM20" s="612"/>
      <c r="BN20" s="612"/>
      <c r="BO20" s="612"/>
      <c r="BP20" s="612"/>
      <c r="BQ20" s="612"/>
      <c r="BR20" s="612"/>
      <c r="BS20" s="612"/>
      <c r="BT20" s="612"/>
      <c r="BU20" s="612"/>
      <c r="BV20" s="612"/>
      <c r="BW20" s="612"/>
      <c r="BX20" s="612"/>
      <c r="BY20" s="612"/>
      <c r="BZ20" s="612"/>
      <c r="CA20" s="612"/>
      <c r="CB20" s="612"/>
      <c r="CC20" s="612"/>
      <c r="CD20" s="612"/>
      <c r="CE20" s="612"/>
      <c r="CF20" s="612"/>
      <c r="CG20" s="612"/>
      <c r="CH20" s="612"/>
      <c r="CI20" s="612"/>
      <c r="CJ20" s="612"/>
      <c r="CK20" s="612"/>
      <c r="CL20" s="612"/>
      <c r="CM20" s="612"/>
      <c r="CN20" s="612"/>
      <c r="CO20" s="612"/>
      <c r="CP20" s="612"/>
      <c r="CQ20" s="612"/>
      <c r="CR20" s="612"/>
      <c r="CS20" s="612"/>
      <c r="CT20" s="612"/>
      <c r="CU20" s="612"/>
      <c r="CV20" s="612"/>
      <c r="CW20" s="612"/>
      <c r="CX20" s="612"/>
      <c r="CY20" s="612"/>
      <c r="CZ20" s="612"/>
      <c r="DA20" s="612"/>
      <c r="DB20" s="612"/>
    </row>
    <row r="21" spans="1:112" ht="15" customHeight="1" x14ac:dyDescent="0.25">
      <c r="A21" s="601" t="str">
        <f>ПОДПИСИ!C12</f>
        <v>Курбатов А.В.</v>
      </c>
      <c r="B21" s="601"/>
      <c r="C21" s="601"/>
      <c r="D21" s="601"/>
      <c r="E21" s="601"/>
      <c r="F21" s="601"/>
      <c r="G21" s="601"/>
      <c r="H21" s="601"/>
      <c r="I21" s="601"/>
      <c r="J21" s="601"/>
      <c r="K21" s="601"/>
      <c r="L21" s="601"/>
      <c r="M21" s="601"/>
      <c r="N21" s="601"/>
      <c r="O21" s="601"/>
      <c r="P21" s="601"/>
      <c r="Q21" s="601"/>
      <c r="R21" s="601"/>
      <c r="S21" s="601"/>
      <c r="T21" s="601"/>
      <c r="U21" s="601"/>
      <c r="V21" s="601"/>
      <c r="W21" s="601"/>
      <c r="X21" s="601"/>
      <c r="Y21" s="601"/>
      <c r="Z21" s="601"/>
      <c r="AA21" s="601"/>
      <c r="AB21" s="601"/>
      <c r="AC21" s="601"/>
      <c r="AD21" s="601"/>
      <c r="AE21" s="601"/>
      <c r="AF21" s="601"/>
      <c r="AG21" s="601"/>
      <c r="AH21" s="601"/>
      <c r="AI21" s="601"/>
      <c r="AJ21" s="601"/>
      <c r="AK21" s="601"/>
      <c r="AL21" s="601"/>
      <c r="AM21" s="601"/>
      <c r="AN21" s="601"/>
      <c r="AO21" s="601"/>
      <c r="AP21" s="601"/>
      <c r="AQ21" s="601"/>
      <c r="AR21" s="601"/>
      <c r="AS21" s="601"/>
      <c r="AT21" s="601"/>
      <c r="AU21" s="601"/>
      <c r="AV21" s="601"/>
      <c r="AW21" s="601"/>
      <c r="AX21" s="601"/>
      <c r="AY21" s="601"/>
      <c r="AZ21" s="601"/>
      <c r="BA21" s="601"/>
      <c r="BB21" s="601"/>
      <c r="BC21" s="601"/>
      <c r="BD21" s="601"/>
      <c r="BE21" s="601"/>
      <c r="BF21" s="601"/>
      <c r="BG21" s="601"/>
      <c r="BH21" s="601"/>
      <c r="BI21" s="601"/>
      <c r="BJ21" s="601"/>
      <c r="BK21" s="601"/>
      <c r="BL21" s="601"/>
      <c r="BM21" s="601"/>
      <c r="BN21" s="601"/>
      <c r="BO21" s="601"/>
      <c r="BP21" s="601"/>
      <c r="BQ21" s="601"/>
      <c r="BR21" s="601"/>
      <c r="BS21" s="601"/>
      <c r="BT21" s="601"/>
      <c r="BU21" s="601"/>
      <c r="BV21" s="601"/>
      <c r="BW21" s="601"/>
      <c r="BX21" s="601"/>
      <c r="BY21" s="601"/>
      <c r="BZ21" s="601"/>
      <c r="CA21" s="601"/>
      <c r="CB21" s="601"/>
      <c r="CC21" s="601"/>
      <c r="CD21" s="601"/>
      <c r="CE21" s="601"/>
      <c r="CF21" s="601"/>
      <c r="CG21" s="601"/>
      <c r="CH21" s="601"/>
      <c r="CI21" s="601"/>
      <c r="CJ21" s="601"/>
      <c r="CK21" s="601"/>
      <c r="CL21" s="601"/>
      <c r="CM21" s="601"/>
      <c r="CN21" s="601"/>
      <c r="CO21" s="601"/>
      <c r="CP21" s="601"/>
      <c r="CQ21" s="601"/>
      <c r="CR21" s="601"/>
      <c r="CS21" s="601"/>
      <c r="CT21" s="601"/>
      <c r="CU21" s="601"/>
      <c r="CV21" s="601"/>
      <c r="CW21" s="601"/>
      <c r="CX21" s="601"/>
      <c r="CY21" s="601"/>
      <c r="CZ21" s="601"/>
      <c r="DA21" s="601"/>
      <c r="DB21" s="601"/>
      <c r="DH21" s="141"/>
    </row>
    <row r="22" spans="1:112" x14ac:dyDescent="0.3">
      <c r="A22" s="19" t="s">
        <v>845</v>
      </c>
      <c r="DD22" s="19" t="s">
        <v>846</v>
      </c>
    </row>
    <row r="23" spans="1:112" ht="29.25" customHeight="1" x14ac:dyDescent="0.3">
      <c r="A23" s="707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707"/>
      <c r="C23" s="707"/>
      <c r="D23" s="707"/>
      <c r="E23" s="707"/>
      <c r="F23" s="707"/>
      <c r="G23" s="707"/>
      <c r="H23" s="707"/>
      <c r="I23" s="707"/>
      <c r="J23" s="707"/>
      <c r="K23" s="707"/>
      <c r="L23" s="707"/>
      <c r="M23" s="707"/>
      <c r="N23" s="707"/>
      <c r="O23" s="707"/>
      <c r="P23" s="707"/>
      <c r="Q23" s="707"/>
      <c r="R23" s="707"/>
      <c r="S23" s="707"/>
      <c r="T23" s="707"/>
      <c r="U23" s="707"/>
      <c r="V23" s="707"/>
      <c r="W23" s="707"/>
      <c r="X23" s="707"/>
      <c r="Y23" s="707"/>
      <c r="Z23" s="707"/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707"/>
      <c r="AR23" s="707"/>
      <c r="AS23" s="707"/>
      <c r="AT23" s="707"/>
      <c r="AU23" s="707"/>
      <c r="AV23" s="707"/>
      <c r="AW23" s="707"/>
      <c r="AX23" s="707"/>
      <c r="AY23" s="707"/>
      <c r="AZ23" s="707"/>
      <c r="BA23" s="707"/>
      <c r="BB23" s="707"/>
      <c r="BC23" s="707"/>
      <c r="BD23" s="707"/>
      <c r="BE23" s="707"/>
      <c r="BF23" s="707"/>
      <c r="BG23" s="707"/>
      <c r="BH23" s="707"/>
      <c r="BI23" s="707"/>
      <c r="BJ23" s="707"/>
      <c r="BK23" s="707"/>
      <c r="BL23" s="707"/>
      <c r="BM23" s="707"/>
      <c r="BN23" s="707"/>
      <c r="BO23" s="707"/>
      <c r="BP23" s="707"/>
      <c r="BQ23" s="707"/>
      <c r="BR23" s="707"/>
      <c r="BS23" s="707"/>
      <c r="BT23" s="707"/>
      <c r="BU23" s="707"/>
      <c r="BV23" s="707"/>
      <c r="BW23" s="707"/>
      <c r="BX23" s="707"/>
      <c r="BY23" s="707"/>
      <c r="BZ23" s="707"/>
      <c r="CA23" s="707"/>
      <c r="CB23" s="707"/>
      <c r="CC23" s="707"/>
      <c r="CD23" s="707"/>
      <c r="CE23" s="707"/>
      <c r="CF23" s="707"/>
      <c r="CG23" s="707"/>
      <c r="CH23" s="707"/>
      <c r="CI23" s="707"/>
      <c r="CJ23" s="707"/>
      <c r="CK23" s="707"/>
      <c r="CL23" s="707"/>
      <c r="CM23" s="707"/>
      <c r="CN23" s="707"/>
      <c r="CO23" s="707"/>
      <c r="CP23" s="707"/>
      <c r="CQ23" s="707"/>
      <c r="CR23" s="707"/>
      <c r="CS23" s="707"/>
      <c r="CT23" s="707"/>
      <c r="CU23" s="707"/>
      <c r="CV23" s="707"/>
      <c r="CW23" s="707"/>
      <c r="CX23" s="707"/>
      <c r="CY23" s="707"/>
      <c r="CZ23" s="707"/>
      <c r="DA23" s="707"/>
      <c r="DB23" s="707"/>
      <c r="DD23" s="370">
        <v>8</v>
      </c>
    </row>
    <row r="24" spans="1:112" ht="13.5" customHeight="1" x14ac:dyDescent="0.3">
      <c r="A24" s="619" t="s">
        <v>847</v>
      </c>
      <c r="B24" s="619"/>
      <c r="C24" s="619"/>
      <c r="D24" s="619"/>
      <c r="E24" s="619"/>
      <c r="F24" s="619"/>
      <c r="G24" s="619"/>
      <c r="H24" s="619"/>
      <c r="I24" s="619"/>
      <c r="J24" s="619"/>
      <c r="K24" s="619"/>
      <c r="L24" s="619"/>
      <c r="M24" s="619"/>
      <c r="N24" s="619"/>
      <c r="O24" s="619"/>
      <c r="P24" s="619"/>
      <c r="Q24" s="619"/>
      <c r="R24" s="619"/>
      <c r="S24" s="619"/>
      <c r="T24" s="619"/>
      <c r="U24" s="619"/>
      <c r="V24" s="619"/>
      <c r="W24" s="619"/>
      <c r="X24" s="619"/>
      <c r="Y24" s="619"/>
      <c r="Z24" s="619"/>
      <c r="AA24" s="619"/>
      <c r="AB24" s="619"/>
      <c r="AC24" s="619"/>
      <c r="AD24" s="619"/>
      <c r="AE24" s="619"/>
      <c r="AF24" s="619"/>
      <c r="AG24" s="619"/>
      <c r="AH24" s="619"/>
      <c r="AI24" s="619"/>
      <c r="AJ24" s="619"/>
      <c r="AK24" s="619"/>
      <c r="AL24" s="619"/>
      <c r="AM24" s="619"/>
      <c r="AN24" s="619"/>
      <c r="AO24" s="619"/>
      <c r="AP24" s="619"/>
      <c r="AQ24" s="619"/>
      <c r="AR24" s="619"/>
      <c r="AS24" s="619"/>
      <c r="AT24" s="619"/>
      <c r="AU24" s="619"/>
      <c r="AV24" s="619"/>
      <c r="AW24" s="619"/>
      <c r="AX24" s="619"/>
      <c r="AY24" s="619"/>
      <c r="AZ24" s="619"/>
      <c r="BA24" s="619"/>
      <c r="BB24" s="619"/>
      <c r="BC24" s="619"/>
      <c r="BD24" s="619"/>
      <c r="BE24" s="619"/>
      <c r="BF24" s="619"/>
      <c r="BG24" s="619"/>
      <c r="BH24" s="619"/>
      <c r="BI24" s="619"/>
      <c r="BJ24" s="619"/>
      <c r="BK24" s="619"/>
      <c r="BL24" s="619"/>
      <c r="BM24" s="619"/>
      <c r="BN24" s="619"/>
      <c r="BO24" s="619"/>
      <c r="BP24" s="619"/>
      <c r="BQ24" s="619"/>
      <c r="BR24" s="619"/>
      <c r="BS24" s="619"/>
      <c r="BT24" s="619"/>
      <c r="BU24" s="619"/>
      <c r="BV24" s="619"/>
      <c r="BW24" s="619"/>
      <c r="BX24" s="619"/>
      <c r="BY24" s="619"/>
      <c r="BZ24" s="619"/>
      <c r="CA24" s="619"/>
      <c r="CB24" s="619"/>
      <c r="CC24" s="619"/>
      <c r="CD24" s="619"/>
      <c r="CE24" s="619"/>
      <c r="CF24" s="619"/>
      <c r="CG24" s="619"/>
      <c r="CH24" s="619"/>
      <c r="CI24" s="619"/>
      <c r="CJ24" s="619"/>
      <c r="CK24" s="619"/>
      <c r="CL24" s="619"/>
      <c r="CM24" s="619"/>
      <c r="CN24" s="619"/>
      <c r="CO24" s="619"/>
      <c r="CP24" s="619"/>
      <c r="CQ24" s="619"/>
      <c r="CR24" s="619"/>
      <c r="CS24" s="619"/>
      <c r="CT24" s="619"/>
      <c r="CU24" s="619"/>
      <c r="CV24" s="619"/>
      <c r="CW24" s="619"/>
      <c r="CX24" s="619"/>
      <c r="CY24" s="619"/>
      <c r="CZ24" s="619"/>
      <c r="DA24" s="619"/>
      <c r="DB24" s="619"/>
    </row>
    <row r="25" spans="1:112" x14ac:dyDescent="0.3">
      <c r="A25" s="19" t="s">
        <v>848</v>
      </c>
      <c r="DD25" s="19" t="s">
        <v>849</v>
      </c>
    </row>
    <row r="26" spans="1:112" x14ac:dyDescent="0.3">
      <c r="A26" s="19" t="s">
        <v>850</v>
      </c>
    </row>
    <row r="27" spans="1:112" x14ac:dyDescent="0.3">
      <c r="A27" s="19" t="s">
        <v>851</v>
      </c>
    </row>
    <row r="28" spans="1:112" x14ac:dyDescent="0.3">
      <c r="A28" s="19" t="s">
        <v>852</v>
      </c>
    </row>
    <row r="29" spans="1:112" x14ac:dyDescent="0.3">
      <c r="A29" s="19" t="s">
        <v>853</v>
      </c>
    </row>
    <row r="30" spans="1:112" ht="29.25" customHeight="1" x14ac:dyDescent="0.3">
      <c r="A30" s="676" t="s">
        <v>854</v>
      </c>
      <c r="B30" s="676"/>
      <c r="C30" s="676"/>
      <c r="D30" s="676"/>
      <c r="E30" s="676"/>
      <c r="F30" s="676"/>
      <c r="G30" s="676"/>
      <c r="H30" s="676"/>
      <c r="I30" s="676"/>
      <c r="J30" s="676"/>
      <c r="K30" s="676"/>
      <c r="L30" s="676"/>
      <c r="M30" s="676"/>
      <c r="N30" s="676"/>
      <c r="O30" s="676"/>
      <c r="P30" s="676"/>
      <c r="Q30" s="676"/>
      <c r="R30" s="676"/>
      <c r="S30" s="676"/>
      <c r="T30" s="676"/>
      <c r="U30" s="676"/>
      <c r="V30" s="676"/>
      <c r="W30" s="676"/>
      <c r="X30" s="676"/>
      <c r="Y30" s="676"/>
      <c r="Z30" s="676"/>
      <c r="AA30" s="676"/>
      <c r="AB30" s="676"/>
      <c r="AC30" s="676"/>
      <c r="AD30" s="676"/>
      <c r="AE30" s="676"/>
      <c r="AF30" s="676"/>
      <c r="AG30" s="676"/>
      <c r="AH30" s="676"/>
      <c r="AI30" s="676"/>
      <c r="AJ30" s="676"/>
      <c r="AK30" s="676"/>
      <c r="AL30" s="676"/>
      <c r="AM30" s="676"/>
      <c r="AN30" s="676"/>
      <c r="AO30" s="676"/>
      <c r="AP30" s="676"/>
      <c r="AQ30" s="676"/>
      <c r="AR30" s="676"/>
      <c r="AS30" s="676"/>
      <c r="AT30" s="676"/>
      <c r="AU30" s="676"/>
      <c r="AV30" s="676"/>
      <c r="AW30" s="676"/>
      <c r="AX30" s="676"/>
      <c r="AY30" s="676"/>
      <c r="AZ30" s="676"/>
      <c r="BA30" s="676"/>
      <c r="BB30" s="676"/>
      <c r="BC30" s="676"/>
      <c r="BD30" s="676"/>
      <c r="BE30" s="676"/>
      <c r="BF30" s="676"/>
      <c r="BG30" s="676"/>
      <c r="BH30" s="676"/>
      <c r="BI30" s="676"/>
      <c r="BJ30" s="676"/>
      <c r="BK30" s="676"/>
      <c r="BL30" s="676"/>
      <c r="BM30" s="676"/>
      <c r="BN30" s="676"/>
      <c r="BO30" s="676"/>
      <c r="BP30" s="676"/>
      <c r="BQ30" s="676"/>
      <c r="BR30" s="676"/>
      <c r="BS30" s="676"/>
      <c r="BT30" s="676"/>
      <c r="BU30" s="676"/>
      <c r="BV30" s="676"/>
      <c r="BW30" s="676"/>
      <c r="BX30" s="676"/>
      <c r="BY30" s="676"/>
      <c r="BZ30" s="676"/>
      <c r="CA30" s="676"/>
      <c r="CB30" s="676"/>
      <c r="CC30" s="676"/>
      <c r="CD30" s="676"/>
      <c r="CE30" s="676"/>
      <c r="CF30" s="676"/>
      <c r="CG30" s="676"/>
      <c r="CH30" s="676"/>
      <c r="CI30" s="676"/>
      <c r="CJ30" s="676"/>
      <c r="CK30" s="676"/>
      <c r="CL30" s="676"/>
      <c r="CM30" s="676"/>
      <c r="CN30" s="676"/>
      <c r="CO30" s="676"/>
      <c r="CP30" s="676"/>
      <c r="CQ30" s="676"/>
      <c r="CR30" s="676"/>
      <c r="CS30" s="676"/>
      <c r="CT30" s="676"/>
      <c r="CU30" s="676"/>
      <c r="CV30" s="676"/>
      <c r="CW30" s="676"/>
      <c r="CX30" s="676"/>
      <c r="CY30" s="676"/>
      <c r="CZ30" s="676"/>
      <c r="DA30" s="676"/>
      <c r="DB30" s="676"/>
    </row>
    <row r="31" spans="1:112" ht="9" customHeight="1" x14ac:dyDescent="0.3"/>
    <row r="32" spans="1:112" ht="25.2" customHeight="1" x14ac:dyDescent="0.25">
      <c r="A32" s="30" t="s">
        <v>855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608" t="s">
        <v>723</v>
      </c>
      <c r="B33" s="609"/>
      <c r="C33" s="609"/>
      <c r="D33" s="609"/>
      <c r="E33" s="609"/>
      <c r="F33" s="609"/>
      <c r="G33" s="609"/>
      <c r="H33" s="609"/>
      <c r="I33" s="609"/>
      <c r="J33" s="609"/>
      <c r="K33" s="609"/>
      <c r="L33" s="609"/>
      <c r="M33" s="609"/>
      <c r="N33" s="609"/>
      <c r="O33" s="609"/>
      <c r="P33" s="609"/>
      <c r="Q33" s="609"/>
      <c r="R33" s="609"/>
      <c r="S33" s="609"/>
      <c r="T33" s="609"/>
      <c r="U33" s="609"/>
      <c r="V33" s="609"/>
      <c r="W33" s="609"/>
      <c r="X33" s="609"/>
      <c r="Y33" s="609"/>
      <c r="Z33" s="609"/>
      <c r="AA33" s="609"/>
      <c r="AB33" s="609"/>
      <c r="AC33" s="609"/>
      <c r="AD33" s="609"/>
      <c r="AE33" s="609"/>
      <c r="AF33" s="609"/>
      <c r="AG33" s="609"/>
      <c r="AH33" s="609"/>
      <c r="AI33" s="609"/>
      <c r="AJ33" s="609"/>
      <c r="AK33" s="609"/>
      <c r="AL33" s="609"/>
      <c r="AM33" s="609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602"/>
      <c r="BJ33" s="602"/>
      <c r="BK33" s="602"/>
      <c r="BL33" s="602"/>
      <c r="BM33" s="602"/>
      <c r="BN33" s="602"/>
      <c r="BO33" s="602"/>
      <c r="BP33" s="602"/>
      <c r="BQ33" s="602"/>
      <c r="BR33" s="602"/>
      <c r="BS33" s="602"/>
      <c r="BT33" s="602"/>
      <c r="BU33" s="602"/>
      <c r="BV33" s="602"/>
      <c r="BW33" s="602"/>
      <c r="BX33" s="602"/>
      <c r="BY33" s="602"/>
      <c r="BZ33" s="602"/>
      <c r="CA33" s="602"/>
      <c r="CB33" s="602"/>
      <c r="CC33" s="602"/>
      <c r="CD33" s="602"/>
      <c r="CE33" s="602"/>
      <c r="CF33" s="602"/>
      <c r="CG33" s="23"/>
      <c r="CH33" s="23"/>
      <c r="CI33" s="23"/>
      <c r="CJ33" s="598" t="str">
        <f>ПОДПИСИ!E6</f>
        <v xml:space="preserve">А.В. Шенягин </v>
      </c>
      <c r="CK33" s="598"/>
      <c r="CL33" s="598"/>
      <c r="CM33" s="598"/>
      <c r="CN33" s="598"/>
      <c r="CO33" s="598"/>
      <c r="CP33" s="598"/>
      <c r="CQ33" s="598"/>
      <c r="CR33" s="598"/>
      <c r="CS33" s="598"/>
      <c r="CT33" s="598"/>
      <c r="CU33" s="598"/>
      <c r="CV33" s="598"/>
      <c r="CW33" s="598"/>
      <c r="CX33" s="598"/>
      <c r="CY33" s="598"/>
      <c r="CZ33" s="598"/>
      <c r="DA33" s="598"/>
      <c r="DB33" s="598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578" t="s">
        <v>11</v>
      </c>
      <c r="BJ34" s="578"/>
      <c r="BK34" s="578"/>
      <c r="BL34" s="578"/>
      <c r="BM34" s="578"/>
      <c r="BN34" s="578"/>
      <c r="BO34" s="578"/>
      <c r="BP34" s="578"/>
      <c r="BQ34" s="578"/>
      <c r="BR34" s="578"/>
      <c r="BS34" s="578"/>
      <c r="BT34" s="578"/>
      <c r="BU34" s="578"/>
      <c r="BV34" s="578"/>
      <c r="BW34" s="578"/>
      <c r="BX34" s="578"/>
      <c r="BY34" s="578"/>
      <c r="BZ34" s="578"/>
      <c r="CA34" s="578"/>
      <c r="CB34" s="578"/>
      <c r="CC34" s="578"/>
      <c r="CD34" s="578"/>
      <c r="CE34" s="578"/>
      <c r="CF34" s="578"/>
      <c r="CG34" s="21"/>
      <c r="CH34" s="21"/>
      <c r="CI34" s="21"/>
      <c r="CJ34" s="706" t="s">
        <v>50</v>
      </c>
      <c r="CK34" s="706"/>
      <c r="CL34" s="706"/>
      <c r="CM34" s="706"/>
      <c r="CN34" s="706"/>
      <c r="CO34" s="706"/>
      <c r="CP34" s="706"/>
      <c r="CQ34" s="706"/>
      <c r="CR34" s="706"/>
      <c r="CS34" s="706"/>
      <c r="CT34" s="706"/>
      <c r="CU34" s="706"/>
      <c r="CV34" s="706"/>
      <c r="CW34" s="706"/>
      <c r="CX34" s="706"/>
      <c r="CY34" s="706"/>
      <c r="CZ34" s="706"/>
      <c r="DA34" s="706"/>
      <c r="DB34" s="706"/>
      <c r="DH34" s="148"/>
    </row>
    <row r="35" spans="1:112" customFormat="1" ht="33" customHeight="1" x14ac:dyDescent="0.3">
      <c r="A35" s="608" t="s">
        <v>717</v>
      </c>
      <c r="B35" s="609"/>
      <c r="C35" s="609"/>
      <c r="D35" s="609"/>
      <c r="E35" s="609"/>
      <c r="F35" s="609"/>
      <c r="G35" s="609"/>
      <c r="H35" s="609"/>
      <c r="I35" s="609"/>
      <c r="J35" s="609"/>
      <c r="K35" s="609"/>
      <c r="L35" s="609"/>
      <c r="M35" s="609"/>
      <c r="N35" s="609"/>
      <c r="O35" s="609"/>
      <c r="P35" s="609"/>
      <c r="Q35" s="609"/>
      <c r="R35" s="609"/>
      <c r="S35" s="609"/>
      <c r="T35" s="609"/>
      <c r="U35" s="609"/>
      <c r="V35" s="609"/>
      <c r="W35" s="609"/>
      <c r="X35" s="609"/>
      <c r="Y35" s="609"/>
      <c r="Z35" s="609"/>
      <c r="AA35" s="609"/>
      <c r="AB35" s="609"/>
      <c r="AC35" s="609"/>
      <c r="AD35" s="609"/>
      <c r="AE35" s="609"/>
      <c r="AF35" s="609"/>
      <c r="AG35" s="609"/>
      <c r="AH35" s="609"/>
      <c r="AI35" s="609"/>
      <c r="AJ35" s="609"/>
      <c r="AK35" s="609"/>
      <c r="AL35" s="609"/>
      <c r="AM35" s="60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602"/>
      <c r="BJ35" s="602"/>
      <c r="BK35" s="602"/>
      <c r="BL35" s="602"/>
      <c r="BM35" s="602"/>
      <c r="BN35" s="602"/>
      <c r="BO35" s="602"/>
      <c r="BP35" s="602"/>
      <c r="BQ35" s="602"/>
      <c r="BR35" s="602"/>
      <c r="BS35" s="602"/>
      <c r="BT35" s="602"/>
      <c r="BU35" s="602"/>
      <c r="BV35" s="602"/>
      <c r="BW35" s="602"/>
      <c r="BX35" s="602"/>
      <c r="BY35" s="602"/>
      <c r="BZ35" s="602"/>
      <c r="CA35" s="602"/>
      <c r="CB35" s="602"/>
      <c r="CC35" s="602"/>
      <c r="CD35" s="602"/>
      <c r="CE35" s="602"/>
      <c r="CF35" s="602"/>
      <c r="CG35" s="19"/>
      <c r="CH35" s="19"/>
      <c r="CI35" s="19"/>
      <c r="CJ35" s="598" t="str">
        <f>ПОДПИСИ!E12</f>
        <v>А.В. Курбатов</v>
      </c>
      <c r="CK35" s="598"/>
      <c r="CL35" s="598"/>
      <c r="CM35" s="598"/>
      <c r="CN35" s="598"/>
      <c r="CO35" s="598"/>
      <c r="CP35" s="598"/>
      <c r="CQ35" s="598"/>
      <c r="CR35" s="598"/>
      <c r="CS35" s="598"/>
      <c r="CT35" s="598"/>
      <c r="CU35" s="598"/>
      <c r="CV35" s="598"/>
      <c r="CW35" s="598"/>
      <c r="CX35" s="598"/>
      <c r="CY35" s="598"/>
      <c r="CZ35" s="598"/>
      <c r="DA35" s="598"/>
      <c r="DB35" s="598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578" t="s">
        <v>11</v>
      </c>
      <c r="BJ36" s="578"/>
      <c r="BK36" s="578"/>
      <c r="BL36" s="578"/>
      <c r="BM36" s="578"/>
      <c r="BN36" s="578"/>
      <c r="BO36" s="578"/>
      <c r="BP36" s="578"/>
      <c r="BQ36" s="578"/>
      <c r="BR36" s="578"/>
      <c r="BS36" s="578"/>
      <c r="BT36" s="578"/>
      <c r="BU36" s="578"/>
      <c r="BV36" s="578"/>
      <c r="BW36" s="578"/>
      <c r="BX36" s="578"/>
      <c r="BY36" s="578"/>
      <c r="BZ36" s="578"/>
      <c r="CA36" s="578"/>
      <c r="CB36" s="578"/>
      <c r="CC36" s="578"/>
      <c r="CD36" s="578"/>
      <c r="CE36" s="578"/>
      <c r="CF36" s="578"/>
      <c r="CG36" s="21"/>
      <c r="CH36" s="21"/>
      <c r="CI36" s="21"/>
      <c r="CJ36" s="706" t="s">
        <v>50</v>
      </c>
      <c r="CK36" s="706"/>
      <c r="CL36" s="706"/>
      <c r="CM36" s="706"/>
      <c r="CN36" s="706"/>
      <c r="CO36" s="706"/>
      <c r="CP36" s="706"/>
      <c r="CQ36" s="706"/>
      <c r="CR36" s="706"/>
      <c r="CS36" s="706"/>
      <c r="CT36" s="706"/>
      <c r="CU36" s="706"/>
      <c r="CV36" s="706"/>
      <c r="CW36" s="706"/>
      <c r="CX36" s="706"/>
      <c r="CY36" s="706"/>
      <c r="CZ36" s="706"/>
      <c r="DA36" s="706"/>
      <c r="DB36" s="706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6" priority="3" operator="equal">
      <formula>0</formula>
    </cfRule>
  </conditionalFormatting>
  <conditionalFormatting sqref="BH10:DB10">
    <cfRule type="cellIs" dxfId="15" priority="2" operator="equal">
      <formula>0</formula>
    </cfRule>
  </conditionalFormatting>
  <conditionalFormatting sqref="DH2:DH6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85" zoomScaleNormal="85" zoomScaleSheetLayoutView="85" workbookViewId="0">
      <pane ySplit="2" topLeftCell="A3" activePane="bottomLeft" state="frozen"/>
      <selection activeCell="AO106" sqref="AO106:AZ106"/>
      <selection pane="bottomLeft" activeCell="AO106" sqref="AO106:AZ10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613"/>
      <c r="B1" s="613"/>
      <c r="C1" s="613"/>
      <c r="D1" s="613"/>
      <c r="G1" s="598" t="str">
        <f>ФОРМА!G2</f>
        <v>Санкт-Петербург</v>
      </c>
      <c r="H1" s="598"/>
      <c r="I1" s="59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612"/>
      <c r="B2" s="612"/>
      <c r="C2" s="612"/>
      <c r="D2" s="612"/>
      <c r="E2" s="21"/>
      <c r="F2" s="21"/>
      <c r="G2" s="612" t="s">
        <v>0</v>
      </c>
      <c r="H2" s="612"/>
      <c r="I2" s="612"/>
      <c r="J2"/>
      <c r="K2"/>
      <c r="L2"/>
      <c r="M2"/>
      <c r="O2" s="146"/>
      <c r="P2" s="21"/>
      <c r="Q2" s="21"/>
    </row>
    <row r="3" spans="1:17" outlineLevel="1" x14ac:dyDescent="0.25">
      <c r="A3" s="598" t="str">
        <f>ФОРМА!B4</f>
        <v>ООО «Электромонтаж-110»</v>
      </c>
      <c r="B3" s="598"/>
      <c r="C3" s="598"/>
      <c r="D3" s="598"/>
      <c r="G3" s="614" t="str">
        <f>ФОРМА!B2</f>
        <v>ПАО "Россети Ленэнерго"</v>
      </c>
      <c r="H3" s="614"/>
      <c r="I3" s="61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578" t="s">
        <v>44</v>
      </c>
      <c r="B4" s="578"/>
      <c r="C4" s="578"/>
      <c r="D4" s="578"/>
      <c r="E4" s="21"/>
      <c r="F4" s="21"/>
      <c r="G4" s="612" t="s">
        <v>2</v>
      </c>
      <c r="H4" s="612"/>
      <c r="I4" s="612"/>
      <c r="O4" s="146"/>
      <c r="P4" s="21"/>
      <c r="Q4" s="21"/>
    </row>
    <row r="5" spans="1:17" ht="151.80000000000001" outlineLevel="1" x14ac:dyDescent="0.25">
      <c r="A5" s="615"/>
      <c r="B5" s="615"/>
      <c r="C5" s="615"/>
      <c r="D5" s="615"/>
      <c r="E5" s="21"/>
      <c r="F5" s="21"/>
      <c r="G5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H5" s="614"/>
      <c r="I5" s="614"/>
      <c r="O5" s="155" t="str">
        <f>G5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P5" s="105"/>
      <c r="Q5" s="105"/>
    </row>
    <row r="6" spans="1:17" ht="12.75" customHeight="1" outlineLevel="1" x14ac:dyDescent="0.25">
      <c r="A6" s="612" t="s">
        <v>45</v>
      </c>
      <c r="B6" s="612"/>
      <c r="C6" s="612"/>
      <c r="D6" s="612"/>
      <c r="E6" s="21"/>
      <c r="F6" s="21"/>
      <c r="G6" s="612" t="s">
        <v>38</v>
      </c>
      <c r="H6" s="612"/>
      <c r="I6" s="612"/>
      <c r="O6" s="146"/>
      <c r="P6" s="21"/>
      <c r="Q6" s="21"/>
    </row>
    <row r="7" spans="1:17" outlineLevel="1" x14ac:dyDescent="0.25">
      <c r="A7" s="598"/>
      <c r="B7" s="598"/>
      <c r="C7" s="598"/>
      <c r="D7" s="598"/>
      <c r="G7" s="577">
        <f>ФОРМА!B13</f>
        <v>45576</v>
      </c>
      <c r="H7" s="598"/>
      <c r="I7" s="598"/>
      <c r="J7" s="51"/>
      <c r="O7" s="170"/>
      <c r="P7" s="23"/>
      <c r="Q7" s="23"/>
    </row>
    <row r="8" spans="1:17" ht="10.5" customHeight="1" outlineLevel="1" x14ac:dyDescent="0.25">
      <c r="A8" s="578" t="s">
        <v>1</v>
      </c>
      <c r="B8" s="578"/>
      <c r="C8" s="578"/>
      <c r="D8" s="578"/>
      <c r="E8" s="21"/>
      <c r="F8" s="21"/>
      <c r="G8" s="712"/>
      <c r="H8" s="712"/>
      <c r="I8" s="7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713"/>
      <c r="H9" s="713"/>
      <c r="I9" s="713"/>
      <c r="O9" s="146"/>
      <c r="P9" s="21"/>
      <c r="Q9" s="21"/>
    </row>
    <row r="10" spans="1:17" ht="26.25" customHeight="1" x14ac:dyDescent="0.25">
      <c r="A10" s="633" t="s">
        <v>856</v>
      </c>
      <c r="B10" s="634"/>
      <c r="C10" s="634"/>
      <c r="D10" s="634"/>
      <c r="E10" s="634"/>
      <c r="F10" s="634"/>
      <c r="G10" s="634"/>
      <c r="H10" s="634"/>
      <c r="I10" s="634"/>
    </row>
    <row r="11" spans="1:17" x14ac:dyDescent="0.25">
      <c r="A11" s="633" t="s">
        <v>857</v>
      </c>
      <c r="B11" s="633"/>
      <c r="C11" s="633"/>
      <c r="D11" s="633"/>
      <c r="E11" s="633"/>
      <c r="F11" s="633"/>
      <c r="G11" s="633"/>
      <c r="H11" s="633"/>
      <c r="I11" s="633"/>
    </row>
    <row r="12" spans="1:17" ht="15" customHeight="1" x14ac:dyDescent="0.25">
      <c r="A12" s="609" t="s">
        <v>4</v>
      </c>
      <c r="B12" s="609"/>
      <c r="C12" s="609"/>
      <c r="D12" s="609"/>
      <c r="E12" s="609"/>
      <c r="F12" s="609"/>
      <c r="G12" s="609"/>
      <c r="H12" s="609"/>
      <c r="I12" s="609"/>
    </row>
    <row r="13" spans="1:17" ht="30" customHeight="1" x14ac:dyDescent="0.25">
      <c r="A13" s="30" t="s">
        <v>120</v>
      </c>
      <c r="B13" s="30"/>
      <c r="C13" s="30"/>
      <c r="D13" s="604" t="str">
        <f>ПОДПИСИ!B6</f>
        <v>Мастер Всеволожского РЭС филиала ПАО "Россети Ленэнерго" "СЭС" по ВЛ</v>
      </c>
      <c r="E13" s="604"/>
      <c r="F13" s="604"/>
      <c r="G13" s="604"/>
      <c r="H13" s="604"/>
      <c r="I13" s="604"/>
    </row>
    <row r="14" spans="1:17" ht="11.25" customHeight="1" x14ac:dyDescent="0.25">
      <c r="A14" s="711"/>
      <c r="B14" s="711"/>
      <c r="C14" s="711"/>
      <c r="D14" s="711"/>
      <c r="E14" s="711"/>
      <c r="F14" s="612" t="s">
        <v>5</v>
      </c>
      <c r="G14" s="612"/>
      <c r="H14" s="612"/>
      <c r="I14" s="612"/>
    </row>
    <row r="15" spans="1:17" ht="15" customHeight="1" x14ac:dyDescent="0.25">
      <c r="A15" s="601" t="str">
        <f>ПОДПИСИ!C6</f>
        <v>Шенягин А.В.</v>
      </c>
      <c r="B15" s="601"/>
      <c r="C15" s="601"/>
      <c r="D15" s="601"/>
      <c r="E15" s="601"/>
      <c r="F15" s="601"/>
      <c r="G15" s="601"/>
      <c r="H15" s="601"/>
      <c r="I15" s="60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608" t="s">
        <v>718</v>
      </c>
      <c r="B17" s="608"/>
      <c r="C17" s="608"/>
      <c r="D17" s="608"/>
      <c r="E17" s="608"/>
      <c r="F17" s="604" t="str">
        <f>ПОДПИСИ!B12</f>
        <v>Начальник участка ООО «Электромонтаж-110»</v>
      </c>
      <c r="G17" s="604"/>
      <c r="H17" s="604"/>
      <c r="I17" s="604"/>
    </row>
    <row r="18" spans="1:17" ht="9.75" customHeight="1" x14ac:dyDescent="0.25">
      <c r="A18" s="612"/>
      <c r="B18" s="612"/>
      <c r="C18" s="612"/>
      <c r="D18" s="612" t="s">
        <v>5</v>
      </c>
      <c r="E18" s="612"/>
      <c r="F18" s="612"/>
      <c r="G18" s="612"/>
      <c r="H18" s="612"/>
      <c r="I18" s="612"/>
    </row>
    <row r="19" spans="1:17" ht="15" customHeight="1" x14ac:dyDescent="0.25">
      <c r="A19" s="601" t="str">
        <f>ПОДПИСИ!C12</f>
        <v>Курбатов А.В.</v>
      </c>
      <c r="B19" s="601"/>
      <c r="C19" s="601"/>
      <c r="D19" s="601"/>
      <c r="E19" s="601"/>
      <c r="F19" s="601"/>
      <c r="G19" s="601"/>
      <c r="H19" s="601"/>
      <c r="I19" s="601"/>
    </row>
    <row r="20" spans="1:17" x14ac:dyDescent="0.25">
      <c r="A20" s="606" t="s">
        <v>858</v>
      </c>
      <c r="B20" s="606"/>
      <c r="C20" s="606"/>
      <c r="D20" s="606"/>
      <c r="E20" s="606"/>
      <c r="F20" s="606"/>
      <c r="G20" s="606"/>
      <c r="H20" s="606"/>
      <c r="I20" s="606"/>
    </row>
    <row r="21" spans="1:17" x14ac:dyDescent="0.25">
      <c r="A21" s="710" t="s">
        <v>859</v>
      </c>
      <c r="B21" s="710"/>
      <c r="C21" s="710"/>
      <c r="D21" s="710"/>
      <c r="E21" s="710"/>
      <c r="F21" s="710"/>
      <c r="G21" s="710"/>
      <c r="H21" s="710"/>
      <c r="I21" s="710"/>
    </row>
    <row r="22" spans="1:17" ht="12.75" customHeight="1" x14ac:dyDescent="0.25">
      <c r="A22" s="619" t="s">
        <v>860</v>
      </c>
      <c r="B22" s="619"/>
      <c r="C22" s="619"/>
      <c r="D22" s="619"/>
      <c r="E22" s="619"/>
      <c r="F22" s="619"/>
      <c r="G22" s="619"/>
      <c r="H22" s="619"/>
      <c r="I22" s="619"/>
    </row>
    <row r="23" spans="1:17" x14ac:dyDescent="0.25">
      <c r="A23" s="710" t="s">
        <v>901</v>
      </c>
      <c r="B23" s="710"/>
      <c r="C23" s="710"/>
      <c r="D23" s="710"/>
      <c r="E23" s="710"/>
      <c r="F23" s="710"/>
      <c r="G23" s="710"/>
      <c r="H23" s="710"/>
      <c r="I23" s="710"/>
    </row>
    <row r="24" spans="1:17" ht="12.75" customHeight="1" x14ac:dyDescent="0.25">
      <c r="A24" s="619" t="s">
        <v>861</v>
      </c>
      <c r="B24" s="619"/>
      <c r="C24" s="619"/>
      <c r="D24" s="619"/>
      <c r="E24" s="619"/>
      <c r="F24" s="619"/>
      <c r="G24" s="619"/>
      <c r="H24" s="619"/>
      <c r="I24" s="619"/>
    </row>
    <row r="25" spans="1:17" x14ac:dyDescent="0.25">
      <c r="A25" s="606" t="str">
        <f>CONCATENATE("3. Объем выполненных работ ",K25,"м2")</f>
        <v>3. Объем выполненных работ 0,5м2</v>
      </c>
      <c r="B25" s="606"/>
      <c r="C25" s="606"/>
      <c r="D25" s="606"/>
      <c r="E25" s="606"/>
      <c r="F25" s="606"/>
      <c r="G25" s="606"/>
      <c r="H25" s="606"/>
      <c r="I25" s="606"/>
      <c r="K25" s="370">
        <v>0.5</v>
      </c>
    </row>
    <row r="26" spans="1:17" x14ac:dyDescent="0.25">
      <c r="A26" s="47" t="s">
        <v>862</v>
      </c>
      <c r="B26" s="47"/>
      <c r="C26" s="47"/>
      <c r="D26" s="678"/>
      <c r="E26" s="678"/>
      <c r="F26" s="47"/>
      <c r="G26" s="47"/>
      <c r="H26" s="47"/>
      <c r="I26" s="47"/>
    </row>
    <row r="27" spans="1:17" x14ac:dyDescent="0.25">
      <c r="A27" s="47" t="s">
        <v>863</v>
      </c>
      <c r="B27" s="47"/>
      <c r="C27" s="47"/>
      <c r="D27" s="678"/>
      <c r="E27" s="678"/>
      <c r="F27" s="47"/>
      <c r="G27" s="47"/>
      <c r="H27" s="47"/>
      <c r="I27" s="47"/>
    </row>
    <row r="28" spans="1:17" x14ac:dyDescent="0.25">
      <c r="A28" s="47" t="s">
        <v>864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855</v>
      </c>
      <c r="B30" s="613"/>
      <c r="C30" s="613"/>
      <c r="D30" s="613"/>
      <c r="E30" s="613"/>
      <c r="F30" s="613"/>
      <c r="G30" s="613"/>
      <c r="H30" s="613"/>
      <c r="I30" s="613"/>
    </row>
    <row r="31" spans="1:17" customFormat="1" ht="32.25" customHeight="1" x14ac:dyDescent="0.3">
      <c r="A31" s="609" t="s">
        <v>716</v>
      </c>
      <c r="B31" s="609"/>
      <c r="C31" s="609"/>
      <c r="D31" s="609"/>
      <c r="E31" s="609"/>
      <c r="F31" s="19"/>
      <c r="G31" s="53"/>
      <c r="H31" s="23"/>
      <c r="I31" s="48" t="str">
        <f>ПОДПИСИ!E6</f>
        <v xml:space="preserve">А.В. Шенягин 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608" t="s">
        <v>717</v>
      </c>
      <c r="B33" s="609"/>
      <c r="C33" s="609"/>
      <c r="D33" s="609"/>
      <c r="E33" s="609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85" zoomScaleNormal="85" zoomScaleSheetLayoutView="85" workbookViewId="0">
      <pane ySplit="2" topLeftCell="A9" activePane="bottomLeft" state="frozen"/>
      <selection activeCell="AO106" sqref="AO106:AZ106"/>
      <selection pane="bottomLeft" activeCell="AO106" sqref="AO106:AZ10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613"/>
      <c r="B1" s="613"/>
      <c r="C1" s="613"/>
      <c r="D1" s="613"/>
      <c r="G1" s="598" t="str">
        <f>ФОРМА!G2</f>
        <v>Санкт-Петербург</v>
      </c>
      <c r="H1" s="598"/>
      <c r="I1" s="59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612"/>
      <c r="B2" s="612"/>
      <c r="C2" s="612"/>
      <c r="D2" s="612"/>
      <c r="E2" s="21"/>
      <c r="F2" s="21"/>
      <c r="G2" s="612" t="s">
        <v>0</v>
      </c>
      <c r="H2" s="612"/>
      <c r="I2" s="612"/>
      <c r="J2"/>
      <c r="K2"/>
      <c r="L2"/>
      <c r="M2"/>
      <c r="O2" s="146"/>
      <c r="P2" s="21"/>
      <c r="Q2" s="21"/>
    </row>
    <row r="3" spans="1:17" outlineLevel="1" x14ac:dyDescent="0.25">
      <c r="A3" s="598" t="str">
        <f>ФОРМА!B4</f>
        <v>ООО «Электромонтаж-110»</v>
      </c>
      <c r="B3" s="598"/>
      <c r="C3" s="598"/>
      <c r="D3" s="598"/>
      <c r="G3" s="614" t="str">
        <f>ФОРМА!B2</f>
        <v>ПАО "Россети Ленэнерго"</v>
      </c>
      <c r="H3" s="614"/>
      <c r="I3" s="61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578" t="s">
        <v>44</v>
      </c>
      <c r="B4" s="578"/>
      <c r="C4" s="578"/>
      <c r="D4" s="578"/>
      <c r="E4" s="21"/>
      <c r="F4" s="21"/>
      <c r="G4" s="612" t="s">
        <v>2</v>
      </c>
      <c r="H4" s="612"/>
      <c r="I4" s="612"/>
      <c r="O4" s="146"/>
      <c r="P4" s="21"/>
      <c r="Q4" s="21"/>
    </row>
    <row r="5" spans="1:17" ht="151.80000000000001" outlineLevel="1" x14ac:dyDescent="0.25">
      <c r="A5" s="615"/>
      <c r="B5" s="615"/>
      <c r="C5" s="615"/>
      <c r="D5" s="615"/>
      <c r="E5" s="21"/>
      <c r="F5" s="21"/>
      <c r="G5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H5" s="614"/>
      <c r="I5" s="614"/>
      <c r="O5" s="155" t="str">
        <f>G5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P5" s="105"/>
      <c r="Q5" s="105"/>
    </row>
    <row r="6" spans="1:17" ht="12.75" customHeight="1" outlineLevel="1" x14ac:dyDescent="0.25">
      <c r="A6" s="612" t="s">
        <v>45</v>
      </c>
      <c r="B6" s="612"/>
      <c r="C6" s="612"/>
      <c r="D6" s="612"/>
      <c r="E6" s="21"/>
      <c r="F6" s="21"/>
      <c r="G6" s="612" t="s">
        <v>38</v>
      </c>
      <c r="H6" s="612"/>
      <c r="I6" s="612"/>
      <c r="O6" s="146"/>
      <c r="P6" s="21"/>
      <c r="Q6" s="21"/>
    </row>
    <row r="7" spans="1:17" outlineLevel="1" x14ac:dyDescent="0.25">
      <c r="A7" s="598"/>
      <c r="B7" s="598"/>
      <c r="C7" s="598"/>
      <c r="D7" s="598"/>
      <c r="G7" s="577">
        <f>ФОРМА!B13</f>
        <v>45576</v>
      </c>
      <c r="H7" s="598"/>
      <c r="I7" s="598"/>
      <c r="J7" s="51"/>
      <c r="O7" s="170"/>
      <c r="P7" s="23"/>
      <c r="Q7" s="23"/>
    </row>
    <row r="8" spans="1:17" ht="10.5" customHeight="1" outlineLevel="1" x14ac:dyDescent="0.25">
      <c r="A8" s="578" t="s">
        <v>1</v>
      </c>
      <c r="B8" s="578"/>
      <c r="C8" s="578"/>
      <c r="D8" s="578"/>
      <c r="E8" s="21"/>
      <c r="F8" s="21"/>
      <c r="G8" s="712"/>
      <c r="H8" s="712"/>
      <c r="I8" s="7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713"/>
      <c r="H9" s="713"/>
      <c r="I9" s="713"/>
      <c r="O9" s="146"/>
      <c r="P9" s="21"/>
      <c r="Q9" s="21"/>
    </row>
    <row r="10" spans="1:17" ht="26.25" customHeight="1" x14ac:dyDescent="0.25">
      <c r="A10" s="633" t="s">
        <v>856</v>
      </c>
      <c r="B10" s="634"/>
      <c r="C10" s="634"/>
      <c r="D10" s="634"/>
      <c r="E10" s="634"/>
      <c r="F10" s="634"/>
      <c r="G10" s="634"/>
      <c r="H10" s="634"/>
      <c r="I10" s="634"/>
    </row>
    <row r="11" spans="1:17" x14ac:dyDescent="0.25">
      <c r="A11" s="633" t="s">
        <v>914</v>
      </c>
      <c r="B11" s="633"/>
      <c r="C11" s="633"/>
      <c r="D11" s="633"/>
      <c r="E11" s="633"/>
      <c r="F11" s="633"/>
      <c r="G11" s="633"/>
      <c r="H11" s="633"/>
      <c r="I11" s="633"/>
    </row>
    <row r="12" spans="1:17" ht="15" customHeight="1" x14ac:dyDescent="0.25">
      <c r="A12" s="609" t="s">
        <v>4</v>
      </c>
      <c r="B12" s="609"/>
      <c r="C12" s="609"/>
      <c r="D12" s="609"/>
      <c r="E12" s="609"/>
      <c r="F12" s="609"/>
      <c r="G12" s="609"/>
      <c r="H12" s="609"/>
      <c r="I12" s="609"/>
    </row>
    <row r="13" spans="1:17" ht="30" customHeight="1" x14ac:dyDescent="0.25">
      <c r="A13" s="30" t="s">
        <v>120</v>
      </c>
      <c r="B13" s="30"/>
      <c r="C13" s="30"/>
      <c r="D13" s="604" t="str">
        <f>ПОДПИСИ!B6</f>
        <v>Мастер Всеволожского РЭС филиала ПАО "Россети Ленэнерго" "СЭС" по ВЛ</v>
      </c>
      <c r="E13" s="604"/>
      <c r="F13" s="604"/>
      <c r="G13" s="604"/>
      <c r="H13" s="604"/>
      <c r="I13" s="604"/>
    </row>
    <row r="14" spans="1:17" ht="11.25" customHeight="1" x14ac:dyDescent="0.25">
      <c r="A14" s="711"/>
      <c r="B14" s="711"/>
      <c r="C14" s="711"/>
      <c r="D14" s="711"/>
      <c r="E14" s="711"/>
      <c r="F14" s="612" t="s">
        <v>5</v>
      </c>
      <c r="G14" s="612"/>
      <c r="H14" s="612"/>
      <c r="I14" s="612"/>
    </row>
    <row r="15" spans="1:17" ht="15" customHeight="1" x14ac:dyDescent="0.25">
      <c r="A15" s="601" t="str">
        <f>ПОДПИСИ!C6</f>
        <v>Шенягин А.В.</v>
      </c>
      <c r="B15" s="601"/>
      <c r="C15" s="601"/>
      <c r="D15" s="601"/>
      <c r="E15" s="601"/>
      <c r="F15" s="601"/>
      <c r="G15" s="601"/>
      <c r="H15" s="601"/>
      <c r="I15" s="601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608" t="s">
        <v>718</v>
      </c>
      <c r="B17" s="608"/>
      <c r="C17" s="608"/>
      <c r="D17" s="608"/>
      <c r="E17" s="608"/>
      <c r="F17" s="604" t="str">
        <f>ПОДПИСИ!B12</f>
        <v>Начальник участка ООО «Электромонтаж-110»</v>
      </c>
      <c r="G17" s="604"/>
      <c r="H17" s="604"/>
      <c r="I17" s="604"/>
    </row>
    <row r="18" spans="1:17" ht="9.75" customHeight="1" x14ac:dyDescent="0.25">
      <c r="A18" s="612"/>
      <c r="B18" s="612"/>
      <c r="C18" s="612"/>
      <c r="D18" s="612" t="s">
        <v>5</v>
      </c>
      <c r="E18" s="612"/>
      <c r="F18" s="612"/>
      <c r="G18" s="612"/>
      <c r="H18" s="612"/>
      <c r="I18" s="612"/>
    </row>
    <row r="19" spans="1:17" ht="15" customHeight="1" x14ac:dyDescent="0.25">
      <c r="A19" s="601" t="str">
        <f>ПОДПИСИ!C12</f>
        <v>Курбатов А.В.</v>
      </c>
      <c r="B19" s="601"/>
      <c r="C19" s="601"/>
      <c r="D19" s="601"/>
      <c r="E19" s="601"/>
      <c r="F19" s="601"/>
      <c r="G19" s="601"/>
      <c r="H19" s="601"/>
      <c r="I19" s="601"/>
    </row>
    <row r="20" spans="1:17" x14ac:dyDescent="0.25">
      <c r="A20" s="606" t="s">
        <v>858</v>
      </c>
      <c r="B20" s="606"/>
      <c r="C20" s="606"/>
      <c r="D20" s="606"/>
      <c r="E20" s="606"/>
      <c r="F20" s="606"/>
      <c r="G20" s="606"/>
      <c r="H20" s="606"/>
      <c r="I20" s="606"/>
    </row>
    <row r="21" spans="1:17" x14ac:dyDescent="0.25">
      <c r="A21" s="710" t="s">
        <v>1099</v>
      </c>
      <c r="B21" s="710"/>
      <c r="C21" s="710"/>
      <c r="D21" s="710"/>
      <c r="E21" s="710"/>
      <c r="F21" s="710"/>
      <c r="G21" s="710"/>
      <c r="H21" s="710"/>
      <c r="I21" s="710"/>
    </row>
    <row r="22" spans="1:17" ht="12.75" customHeight="1" x14ac:dyDescent="0.25">
      <c r="A22" s="619" t="s">
        <v>860</v>
      </c>
      <c r="B22" s="619"/>
      <c r="C22" s="619"/>
      <c r="D22" s="619"/>
      <c r="E22" s="619"/>
      <c r="F22" s="619"/>
      <c r="G22" s="619"/>
      <c r="H22" s="619"/>
      <c r="I22" s="619"/>
    </row>
    <row r="23" spans="1:17" x14ac:dyDescent="0.25">
      <c r="A23" s="710" t="s">
        <v>901</v>
      </c>
      <c r="B23" s="710"/>
      <c r="C23" s="710"/>
      <c r="D23" s="710"/>
      <c r="E23" s="710"/>
      <c r="F23" s="710"/>
      <c r="G23" s="710"/>
      <c r="H23" s="710"/>
      <c r="I23" s="710"/>
    </row>
    <row r="24" spans="1:17" ht="12.75" customHeight="1" x14ac:dyDescent="0.25">
      <c r="A24" s="619" t="s">
        <v>861</v>
      </c>
      <c r="B24" s="619"/>
      <c r="C24" s="619"/>
      <c r="D24" s="619"/>
      <c r="E24" s="619"/>
      <c r="F24" s="619"/>
      <c r="G24" s="619"/>
      <c r="H24" s="619"/>
      <c r="I24" s="619"/>
    </row>
    <row r="25" spans="1:17" x14ac:dyDescent="0.25">
      <c r="A25" s="606" t="str">
        <f>CONCATENATE("3. Объем выполненных работ ",K25,"м2")</f>
        <v>3. Объем выполненных работ 0,03м2</v>
      </c>
      <c r="B25" s="606"/>
      <c r="C25" s="606"/>
      <c r="D25" s="606"/>
      <c r="E25" s="606"/>
      <c r="F25" s="606"/>
      <c r="G25" s="606"/>
      <c r="H25" s="606"/>
      <c r="I25" s="606"/>
      <c r="K25" s="370">
        <v>0.03</v>
      </c>
    </row>
    <row r="26" spans="1:17" x14ac:dyDescent="0.25">
      <c r="A26" s="47" t="s">
        <v>862</v>
      </c>
      <c r="B26" s="47"/>
      <c r="C26" s="47"/>
      <c r="D26" s="678"/>
      <c r="E26" s="678"/>
      <c r="F26" s="47"/>
      <c r="G26" s="47"/>
      <c r="H26" s="47"/>
      <c r="I26" s="47"/>
    </row>
    <row r="27" spans="1:17" x14ac:dyDescent="0.25">
      <c r="A27" s="47" t="s">
        <v>863</v>
      </c>
      <c r="B27" s="47"/>
      <c r="C27" s="47"/>
      <c r="D27" s="678"/>
      <c r="E27" s="678"/>
      <c r="F27" s="47"/>
      <c r="G27" s="47"/>
      <c r="H27" s="47"/>
      <c r="I27" s="47"/>
    </row>
    <row r="28" spans="1:17" x14ac:dyDescent="0.25">
      <c r="A28" s="47" t="s">
        <v>864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855</v>
      </c>
      <c r="B30" s="613"/>
      <c r="C30" s="613"/>
      <c r="D30" s="613"/>
      <c r="E30" s="613"/>
      <c r="F30" s="613"/>
      <c r="G30" s="613"/>
      <c r="H30" s="613"/>
      <c r="I30" s="613"/>
    </row>
    <row r="31" spans="1:17" customFormat="1" ht="32.25" customHeight="1" x14ac:dyDescent="0.3">
      <c r="A31" s="609" t="s">
        <v>716</v>
      </c>
      <c r="B31" s="609"/>
      <c r="C31" s="609"/>
      <c r="D31" s="609"/>
      <c r="E31" s="609"/>
      <c r="F31" s="19"/>
      <c r="G31" s="53"/>
      <c r="H31" s="23"/>
      <c r="I31" s="48" t="str">
        <f>ПОДПИСИ!E6</f>
        <v xml:space="preserve">А.В. Шенягин 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608" t="s">
        <v>717</v>
      </c>
      <c r="B33" s="609"/>
      <c r="C33" s="609"/>
      <c r="D33" s="609"/>
      <c r="E33" s="609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85" zoomScaleNormal="85" zoomScaleSheetLayoutView="85" workbookViewId="0">
      <pane ySplit="2" topLeftCell="A12" activePane="bottomLeft" state="frozen"/>
      <selection activeCell="AO106" sqref="AO106:AZ106"/>
      <selection pane="bottomLeft" activeCell="F37" sqref="F37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613"/>
      <c r="B1" s="613"/>
      <c r="C1" s="613"/>
      <c r="D1" s="613"/>
      <c r="G1" s="598" t="str">
        <f>ФОРМА!G2</f>
        <v>Санкт-Петербург</v>
      </c>
      <c r="H1" s="598"/>
      <c r="I1" s="59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612"/>
      <c r="B2" s="612"/>
      <c r="C2" s="612"/>
      <c r="D2" s="612"/>
      <c r="E2" s="21"/>
      <c r="F2" s="21"/>
      <c r="G2" s="612" t="s">
        <v>0</v>
      </c>
      <c r="H2" s="612"/>
      <c r="I2" s="612"/>
      <c r="J2"/>
      <c r="K2"/>
      <c r="L2"/>
      <c r="M2"/>
      <c r="O2" s="146"/>
      <c r="P2" s="21"/>
      <c r="Q2" s="21"/>
    </row>
    <row r="3" spans="1:17" outlineLevel="1" x14ac:dyDescent="0.25">
      <c r="A3" s="598" t="str">
        <f>ФОРМА!B4</f>
        <v>ООО «Электромонтаж-110»</v>
      </c>
      <c r="B3" s="598"/>
      <c r="C3" s="598"/>
      <c r="D3" s="598"/>
      <c r="G3" s="614" t="str">
        <f>ФОРМА!B2</f>
        <v>ПАО "Россети Ленэнерго"</v>
      </c>
      <c r="H3" s="614"/>
      <c r="I3" s="61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578" t="s">
        <v>44</v>
      </c>
      <c r="B4" s="578"/>
      <c r="C4" s="578"/>
      <c r="D4" s="578"/>
      <c r="E4" s="21"/>
      <c r="F4" s="21"/>
      <c r="G4" s="612" t="s">
        <v>2</v>
      </c>
      <c r="H4" s="612"/>
      <c r="I4" s="612"/>
      <c r="O4" s="146"/>
      <c r="P4" s="21"/>
      <c r="Q4" s="21"/>
    </row>
    <row r="5" spans="1:17" ht="124.2" outlineLevel="1" x14ac:dyDescent="0.25">
      <c r="A5" s="615"/>
      <c r="B5" s="615"/>
      <c r="C5" s="615"/>
      <c r="D5" s="615"/>
      <c r="E5" s="21"/>
      <c r="F5" s="21"/>
      <c r="G5" s="70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H5" s="700"/>
      <c r="I5" s="700"/>
      <c r="O5" s="155" t="str">
        <f>G5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P5" s="105"/>
      <c r="Q5" s="105"/>
    </row>
    <row r="6" spans="1:17" ht="12.75" customHeight="1" outlineLevel="1" x14ac:dyDescent="0.25">
      <c r="A6" s="612" t="s">
        <v>45</v>
      </c>
      <c r="B6" s="612"/>
      <c r="C6" s="612"/>
      <c r="D6" s="612"/>
      <c r="E6" s="21"/>
      <c r="F6" s="21"/>
      <c r="G6" s="612" t="s">
        <v>38</v>
      </c>
      <c r="H6" s="612"/>
      <c r="I6" s="612"/>
      <c r="O6" s="146"/>
      <c r="P6" s="21"/>
      <c r="Q6" s="21"/>
    </row>
    <row r="7" spans="1:17" outlineLevel="1" x14ac:dyDescent="0.25">
      <c r="A7" s="598"/>
      <c r="B7" s="598"/>
      <c r="C7" s="598"/>
      <c r="D7" s="598"/>
      <c r="G7" s="577">
        <f>ФОРМА!B13</f>
        <v>45576</v>
      </c>
      <c r="H7" s="598"/>
      <c r="I7" s="598"/>
      <c r="J7" s="51"/>
      <c r="O7" s="170"/>
      <c r="P7" s="23"/>
      <c r="Q7" s="23"/>
    </row>
    <row r="8" spans="1:17" ht="10.5" customHeight="1" outlineLevel="1" x14ac:dyDescent="0.25">
      <c r="A8" s="578" t="s">
        <v>1</v>
      </c>
      <c r="B8" s="578"/>
      <c r="C8" s="578"/>
      <c r="D8" s="578"/>
      <c r="E8" s="21"/>
      <c r="F8" s="21"/>
      <c r="G8" s="712"/>
      <c r="H8" s="712"/>
      <c r="I8" s="7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713"/>
      <c r="H9" s="713"/>
      <c r="I9" s="713"/>
      <c r="O9" s="146"/>
      <c r="P9" s="21"/>
      <c r="Q9" s="21"/>
    </row>
    <row r="10" spans="1:17" ht="26.25" customHeight="1" x14ac:dyDescent="0.25">
      <c r="A10" s="633" t="s">
        <v>865</v>
      </c>
      <c r="B10" s="634"/>
      <c r="C10" s="634"/>
      <c r="D10" s="634"/>
      <c r="E10" s="634"/>
      <c r="F10" s="634"/>
      <c r="G10" s="634"/>
      <c r="H10" s="634"/>
      <c r="I10" s="634"/>
    </row>
    <row r="11" spans="1:17" ht="15" customHeight="1" x14ac:dyDescent="0.25">
      <c r="A11" s="609" t="s">
        <v>4</v>
      </c>
      <c r="B11" s="609"/>
      <c r="C11" s="609"/>
      <c r="D11" s="609"/>
      <c r="E11" s="609"/>
      <c r="F11" s="609"/>
      <c r="G11" s="609"/>
      <c r="H11" s="609"/>
      <c r="I11" s="609"/>
    </row>
    <row r="12" spans="1:17" ht="30" customHeight="1" x14ac:dyDescent="0.25">
      <c r="A12" s="30" t="s">
        <v>120</v>
      </c>
      <c r="B12" s="30"/>
      <c r="C12" s="30"/>
      <c r="D12" s="604" t="str">
        <f>ПОДПИСИ!B6</f>
        <v>Мастер Всеволожского РЭС филиала ПАО "Россети Ленэнерго" "СЭС" по ВЛ</v>
      </c>
      <c r="E12" s="604"/>
      <c r="F12" s="604"/>
      <c r="G12" s="604"/>
      <c r="H12" s="604"/>
      <c r="I12" s="604"/>
    </row>
    <row r="13" spans="1:17" ht="11.25" customHeight="1" x14ac:dyDescent="0.25">
      <c r="A13" s="711"/>
      <c r="B13" s="711"/>
      <c r="C13" s="711"/>
      <c r="D13" s="711"/>
      <c r="E13" s="711"/>
      <c r="F13" s="612" t="s">
        <v>5</v>
      </c>
      <c r="G13" s="612"/>
      <c r="H13" s="612"/>
      <c r="I13" s="612"/>
    </row>
    <row r="14" spans="1:17" ht="15" customHeight="1" x14ac:dyDescent="0.25">
      <c r="A14" s="601" t="str">
        <f>ПОДПИСИ!C6</f>
        <v>Шенягин А.В.</v>
      </c>
      <c r="B14" s="601"/>
      <c r="C14" s="601"/>
      <c r="D14" s="601"/>
      <c r="E14" s="601"/>
      <c r="F14" s="601"/>
      <c r="G14" s="601"/>
      <c r="H14" s="601"/>
      <c r="I14" s="601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608" t="s">
        <v>718</v>
      </c>
      <c r="B16" s="608"/>
      <c r="C16" s="608"/>
      <c r="D16" s="608"/>
      <c r="E16" s="608"/>
      <c r="F16" s="604" t="str">
        <f>ПОДПИСИ!B12</f>
        <v>Начальник участка ООО «Электромонтаж-110»</v>
      </c>
      <c r="G16" s="604"/>
      <c r="H16" s="604"/>
      <c r="I16" s="604"/>
    </row>
    <row r="17" spans="1:17" ht="9.75" customHeight="1" x14ac:dyDescent="0.25">
      <c r="A17" s="612"/>
      <c r="B17" s="612"/>
      <c r="C17" s="612"/>
      <c r="D17" s="612" t="s">
        <v>5</v>
      </c>
      <c r="E17" s="612"/>
      <c r="F17" s="612"/>
      <c r="G17" s="612"/>
      <c r="H17" s="612"/>
      <c r="I17" s="612"/>
    </row>
    <row r="18" spans="1:17" ht="15" customHeight="1" x14ac:dyDescent="0.25">
      <c r="A18" s="601" t="str">
        <f>ПОДПИСИ!C12</f>
        <v>Курбатов А.В.</v>
      </c>
      <c r="B18" s="601"/>
      <c r="C18" s="601"/>
      <c r="D18" s="601"/>
      <c r="E18" s="601"/>
      <c r="F18" s="601"/>
      <c r="G18" s="601"/>
      <c r="H18" s="601"/>
      <c r="I18" s="601"/>
    </row>
    <row r="19" spans="1:17" x14ac:dyDescent="0.25">
      <c r="A19" s="606" t="s">
        <v>858</v>
      </c>
      <c r="B19" s="606"/>
      <c r="C19" s="606"/>
      <c r="D19" s="606"/>
      <c r="E19" s="606"/>
      <c r="F19" s="606"/>
      <c r="G19" s="606"/>
      <c r="H19" s="606"/>
      <c r="I19" s="606"/>
    </row>
    <row r="20" spans="1:17" x14ac:dyDescent="0.25">
      <c r="A20" s="710" t="s">
        <v>902</v>
      </c>
      <c r="B20" s="710"/>
      <c r="C20" s="710"/>
      <c r="D20" s="710"/>
      <c r="E20" s="710"/>
      <c r="F20" s="710"/>
      <c r="G20" s="710"/>
      <c r="H20" s="710"/>
      <c r="I20" s="710"/>
    </row>
    <row r="21" spans="1:17" ht="12.75" customHeight="1" x14ac:dyDescent="0.25">
      <c r="A21" s="619" t="s">
        <v>860</v>
      </c>
      <c r="B21" s="619"/>
      <c r="C21" s="619"/>
      <c r="D21" s="619"/>
      <c r="E21" s="619"/>
      <c r="F21" s="619"/>
      <c r="G21" s="619"/>
      <c r="H21" s="619"/>
      <c r="I21" s="619"/>
    </row>
    <row r="22" spans="1:17" x14ac:dyDescent="0.25">
      <c r="A22" s="47" t="s">
        <v>862</v>
      </c>
      <c r="B22" s="47"/>
      <c r="C22" s="47"/>
      <c r="D22" s="678"/>
      <c r="E22" s="678"/>
      <c r="F22" s="47"/>
      <c r="G22" s="47"/>
      <c r="H22" s="47"/>
      <c r="I22" s="47"/>
    </row>
    <row r="23" spans="1:17" x14ac:dyDescent="0.25">
      <c r="A23" s="47" t="s">
        <v>863</v>
      </c>
      <c r="B23" s="47"/>
      <c r="C23" s="47"/>
      <c r="D23" s="678"/>
      <c r="E23" s="678"/>
      <c r="F23" s="47"/>
      <c r="G23" s="47"/>
      <c r="H23" s="47"/>
      <c r="I23" s="47"/>
    </row>
    <row r="24" spans="1:17" x14ac:dyDescent="0.25">
      <c r="A24" s="47" t="s">
        <v>864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855</v>
      </c>
      <c r="B26" s="613"/>
      <c r="C26" s="613"/>
      <c r="D26" s="613"/>
      <c r="E26" s="613"/>
      <c r="F26" s="613"/>
      <c r="G26" s="613"/>
      <c r="H26" s="613"/>
      <c r="I26" s="613"/>
    </row>
    <row r="27" spans="1:17" customFormat="1" ht="32.25" customHeight="1" x14ac:dyDescent="0.3">
      <c r="A27" s="609" t="s">
        <v>716</v>
      </c>
      <c r="B27" s="609"/>
      <c r="C27" s="609"/>
      <c r="D27" s="609"/>
      <c r="E27" s="609"/>
      <c r="F27" s="19"/>
      <c r="G27" s="53"/>
      <c r="H27" s="23"/>
      <c r="I27" s="48" t="str">
        <f>ПОДПИСИ!E6</f>
        <v xml:space="preserve">А.В. Шенягин 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608" t="s">
        <v>717</v>
      </c>
      <c r="B29" s="609"/>
      <c r="C29" s="609"/>
      <c r="D29" s="609"/>
      <c r="E29" s="609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85" zoomScaleNormal="85" zoomScaleSheetLayoutView="85" workbookViewId="0">
      <pane ySplit="2" topLeftCell="A9" activePane="bottomLeft" state="frozen"/>
      <selection activeCell="AO106" sqref="AO106:AZ106"/>
      <selection pane="bottomLeft" activeCell="AO106" sqref="AO106:AZ106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613"/>
      <c r="B1" s="613"/>
      <c r="C1" s="613"/>
      <c r="D1" s="613"/>
      <c r="G1" s="598" t="str">
        <f>ФОРМА!G2</f>
        <v>Санкт-Петербург</v>
      </c>
      <c r="H1" s="598"/>
      <c r="I1" s="59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612"/>
      <c r="B2" s="612"/>
      <c r="C2" s="612"/>
      <c r="D2" s="612"/>
      <c r="E2" s="21"/>
      <c r="F2" s="21"/>
      <c r="G2" s="612" t="s">
        <v>0</v>
      </c>
      <c r="H2" s="612"/>
      <c r="I2" s="612"/>
      <c r="J2"/>
      <c r="K2"/>
      <c r="L2"/>
      <c r="M2"/>
      <c r="O2" s="146"/>
      <c r="P2" s="21"/>
      <c r="Q2" s="21"/>
    </row>
    <row r="3" spans="1:17" outlineLevel="1" x14ac:dyDescent="0.25">
      <c r="A3" s="598" t="str">
        <f>ФОРМА!B4</f>
        <v>ООО «Электромонтаж-110»</v>
      </c>
      <c r="B3" s="598"/>
      <c r="C3" s="598"/>
      <c r="D3" s="598"/>
      <c r="G3" s="614" t="str">
        <f>ФОРМА!B2</f>
        <v>ПАО "Россети Ленэнерго"</v>
      </c>
      <c r="H3" s="614"/>
      <c r="I3" s="614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578" t="s">
        <v>44</v>
      </c>
      <c r="B4" s="578"/>
      <c r="C4" s="578"/>
      <c r="D4" s="578"/>
      <c r="E4" s="21"/>
      <c r="F4" s="21"/>
      <c r="G4" s="612" t="s">
        <v>2</v>
      </c>
      <c r="H4" s="612"/>
      <c r="I4" s="612"/>
      <c r="O4" s="146"/>
      <c r="P4" s="21"/>
      <c r="Q4" s="21"/>
    </row>
    <row r="5" spans="1:17" ht="124.2" outlineLevel="1" x14ac:dyDescent="0.25">
      <c r="A5" s="615"/>
      <c r="B5" s="615"/>
      <c r="C5" s="615"/>
      <c r="D5" s="615"/>
      <c r="E5" s="21"/>
      <c r="F5" s="21"/>
      <c r="G5" s="700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H5" s="700"/>
      <c r="I5" s="700"/>
      <c r="O5" s="155" t="str">
        <f>G5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P5" s="105"/>
      <c r="Q5" s="105"/>
    </row>
    <row r="6" spans="1:17" ht="12.75" customHeight="1" outlineLevel="1" x14ac:dyDescent="0.25">
      <c r="A6" s="612" t="s">
        <v>45</v>
      </c>
      <c r="B6" s="612"/>
      <c r="C6" s="612"/>
      <c r="D6" s="612"/>
      <c r="E6" s="21"/>
      <c r="F6" s="21"/>
      <c r="G6" s="612" t="s">
        <v>38</v>
      </c>
      <c r="H6" s="612"/>
      <c r="I6" s="612"/>
      <c r="O6" s="146"/>
      <c r="P6" s="21"/>
      <c r="Q6" s="21"/>
    </row>
    <row r="7" spans="1:17" outlineLevel="1" x14ac:dyDescent="0.25">
      <c r="A7" s="598"/>
      <c r="B7" s="598"/>
      <c r="C7" s="598"/>
      <c r="D7" s="598"/>
      <c r="G7" s="577">
        <f>ФОРМА!B13</f>
        <v>45576</v>
      </c>
      <c r="H7" s="598"/>
      <c r="I7" s="598"/>
      <c r="J7" s="51"/>
      <c r="O7" s="170"/>
      <c r="P7" s="23"/>
      <c r="Q7" s="23"/>
    </row>
    <row r="8" spans="1:17" ht="10.5" customHeight="1" outlineLevel="1" x14ac:dyDescent="0.25">
      <c r="A8" s="578" t="s">
        <v>1</v>
      </c>
      <c r="B8" s="578"/>
      <c r="C8" s="578"/>
      <c r="D8" s="578"/>
      <c r="E8" s="21"/>
      <c r="F8" s="21"/>
      <c r="G8" s="712"/>
      <c r="H8" s="712"/>
      <c r="I8" s="71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713"/>
      <c r="H9" s="713"/>
      <c r="I9" s="713"/>
      <c r="O9" s="146"/>
      <c r="P9" s="21"/>
      <c r="Q9" s="21"/>
    </row>
    <row r="10" spans="1:17" ht="26.25" customHeight="1" x14ac:dyDescent="0.25">
      <c r="A10" s="633" t="s">
        <v>865</v>
      </c>
      <c r="B10" s="634"/>
      <c r="C10" s="634"/>
      <c r="D10" s="634"/>
      <c r="E10" s="634"/>
      <c r="F10" s="634"/>
      <c r="G10" s="634"/>
      <c r="H10" s="634"/>
      <c r="I10" s="634"/>
    </row>
    <row r="11" spans="1:17" ht="15" customHeight="1" x14ac:dyDescent="0.25">
      <c r="A11" s="609" t="s">
        <v>4</v>
      </c>
      <c r="B11" s="609"/>
      <c r="C11" s="609"/>
      <c r="D11" s="609"/>
      <c r="E11" s="609"/>
      <c r="F11" s="609"/>
      <c r="G11" s="609"/>
      <c r="H11" s="609"/>
      <c r="I11" s="609"/>
    </row>
    <row r="12" spans="1:17" ht="30" customHeight="1" x14ac:dyDescent="0.25">
      <c r="A12" s="30" t="s">
        <v>120</v>
      </c>
      <c r="B12" s="30"/>
      <c r="C12" s="30"/>
      <c r="D12" s="604" t="str">
        <f>ПОДПИСИ!B6</f>
        <v>Мастер Всеволожского РЭС филиала ПАО "Россети Ленэнерго" "СЭС" по ВЛ</v>
      </c>
      <c r="E12" s="604"/>
      <c r="F12" s="604"/>
      <c r="G12" s="604"/>
      <c r="H12" s="604"/>
      <c r="I12" s="604"/>
    </row>
    <row r="13" spans="1:17" ht="11.25" customHeight="1" x14ac:dyDescent="0.25">
      <c r="A13" s="711"/>
      <c r="B13" s="711"/>
      <c r="C13" s="711"/>
      <c r="D13" s="711"/>
      <c r="E13" s="711"/>
      <c r="F13" s="612" t="s">
        <v>5</v>
      </c>
      <c r="G13" s="612"/>
      <c r="H13" s="612"/>
      <c r="I13" s="612"/>
    </row>
    <row r="14" spans="1:17" ht="15" customHeight="1" x14ac:dyDescent="0.25">
      <c r="A14" s="601" t="str">
        <f>ПОДПИСИ!C6</f>
        <v>Шенягин А.В.</v>
      </c>
      <c r="B14" s="601"/>
      <c r="C14" s="601"/>
      <c r="D14" s="601"/>
      <c r="E14" s="601"/>
      <c r="F14" s="601"/>
      <c r="G14" s="601"/>
      <c r="H14" s="601"/>
      <c r="I14" s="601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608" t="s">
        <v>718</v>
      </c>
      <c r="B16" s="608"/>
      <c r="C16" s="608"/>
      <c r="D16" s="608"/>
      <c r="E16" s="608"/>
      <c r="F16" s="604" t="str">
        <f>ПОДПИСИ!B12</f>
        <v>Начальник участка ООО «Электромонтаж-110»</v>
      </c>
      <c r="G16" s="604"/>
      <c r="H16" s="604"/>
      <c r="I16" s="604"/>
    </row>
    <row r="17" spans="1:17" ht="9.75" customHeight="1" x14ac:dyDescent="0.25">
      <c r="A17" s="612"/>
      <c r="B17" s="612"/>
      <c r="C17" s="612"/>
      <c r="D17" s="612" t="s">
        <v>5</v>
      </c>
      <c r="E17" s="612"/>
      <c r="F17" s="612"/>
      <c r="G17" s="612"/>
      <c r="H17" s="612"/>
      <c r="I17" s="612"/>
    </row>
    <row r="18" spans="1:17" ht="15" customHeight="1" x14ac:dyDescent="0.25">
      <c r="A18" s="601" t="str">
        <f>ПОДПИСИ!C12</f>
        <v>Курбатов А.В.</v>
      </c>
      <c r="B18" s="601"/>
      <c r="C18" s="601"/>
      <c r="D18" s="601"/>
      <c r="E18" s="601"/>
      <c r="F18" s="601"/>
      <c r="G18" s="601"/>
      <c r="H18" s="601"/>
      <c r="I18" s="601"/>
    </row>
    <row r="19" spans="1:17" x14ac:dyDescent="0.25">
      <c r="A19" s="606" t="s">
        <v>858</v>
      </c>
      <c r="B19" s="606"/>
      <c r="C19" s="606"/>
      <c r="D19" s="606"/>
      <c r="E19" s="606"/>
      <c r="F19" s="606"/>
      <c r="G19" s="606"/>
      <c r="H19" s="606"/>
      <c r="I19" s="606"/>
    </row>
    <row r="20" spans="1:17" x14ac:dyDescent="0.25">
      <c r="A20" s="710" t="s">
        <v>903</v>
      </c>
      <c r="B20" s="710"/>
      <c r="C20" s="710"/>
      <c r="D20" s="710"/>
      <c r="E20" s="710"/>
      <c r="F20" s="710"/>
      <c r="G20" s="710"/>
      <c r="H20" s="710"/>
      <c r="I20" s="710"/>
    </row>
    <row r="21" spans="1:17" ht="12.75" customHeight="1" x14ac:dyDescent="0.25">
      <c r="A21" s="619" t="s">
        <v>860</v>
      </c>
      <c r="B21" s="619"/>
      <c r="C21" s="619"/>
      <c r="D21" s="619"/>
      <c r="E21" s="619"/>
      <c r="F21" s="619"/>
      <c r="G21" s="619"/>
      <c r="H21" s="619"/>
      <c r="I21" s="619"/>
    </row>
    <row r="22" spans="1:17" x14ac:dyDescent="0.25">
      <c r="A22" s="47" t="s">
        <v>862</v>
      </c>
      <c r="B22" s="47"/>
      <c r="C22" s="47"/>
      <c r="D22" s="678"/>
      <c r="E22" s="678"/>
      <c r="F22" s="47"/>
      <c r="G22" s="47"/>
      <c r="H22" s="47"/>
      <c r="I22" s="47"/>
    </row>
    <row r="23" spans="1:17" x14ac:dyDescent="0.25">
      <c r="A23" s="47" t="s">
        <v>863</v>
      </c>
      <c r="B23" s="47"/>
      <c r="C23" s="47"/>
      <c r="D23" s="678"/>
      <c r="E23" s="678"/>
      <c r="F23" s="47"/>
      <c r="G23" s="47"/>
      <c r="H23" s="47"/>
      <c r="I23" s="47"/>
    </row>
    <row r="24" spans="1:17" x14ac:dyDescent="0.25">
      <c r="A24" s="47" t="s">
        <v>864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855</v>
      </c>
      <c r="B26" s="613"/>
      <c r="C26" s="613"/>
      <c r="D26" s="613"/>
      <c r="E26" s="613"/>
      <c r="F26" s="613"/>
      <c r="G26" s="613"/>
      <c r="H26" s="613"/>
      <c r="I26" s="613"/>
    </row>
    <row r="27" spans="1:17" customFormat="1" ht="32.25" customHeight="1" x14ac:dyDescent="0.3">
      <c r="A27" s="609" t="s">
        <v>716</v>
      </c>
      <c r="B27" s="609"/>
      <c r="C27" s="609"/>
      <c r="D27" s="609"/>
      <c r="E27" s="609"/>
      <c r="F27" s="19"/>
      <c r="G27" s="53"/>
      <c r="H27" s="23"/>
      <c r="I27" s="48" t="str">
        <f>ПОДПИСИ!E6</f>
        <v xml:space="preserve">А.В. Шенягин 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608" t="s">
        <v>717</v>
      </c>
      <c r="B29" s="609"/>
      <c r="C29" s="609"/>
      <c r="D29" s="609"/>
      <c r="E29" s="609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Normal="100" zoomScaleSheetLayoutView="100" workbookViewId="0">
      <pane ySplit="2" topLeftCell="A8" activePane="bottomLeft" state="frozen"/>
      <selection activeCell="AO106" sqref="AO106:AZ106"/>
      <selection pane="bottomLeft" activeCell="AO106" sqref="AO106:AZ106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613"/>
      <c r="B1" s="613"/>
      <c r="C1" s="613"/>
      <c r="D1" s="613"/>
      <c r="E1" s="613"/>
      <c r="F1" s="613"/>
      <c r="G1" s="613"/>
      <c r="H1" s="613"/>
      <c r="I1" s="613"/>
      <c r="J1" s="613"/>
      <c r="K1" s="613"/>
      <c r="L1" s="613"/>
      <c r="M1" s="613"/>
      <c r="N1" s="613"/>
      <c r="O1" s="613"/>
      <c r="P1" s="613"/>
      <c r="Q1" s="613"/>
      <c r="R1" s="613"/>
      <c r="S1" s="613"/>
      <c r="T1" s="613"/>
      <c r="U1" s="613"/>
      <c r="V1" s="613"/>
      <c r="W1" s="613"/>
      <c r="X1" s="613"/>
      <c r="Y1" s="613"/>
      <c r="Z1" s="613"/>
      <c r="AA1" s="613"/>
      <c r="AB1" s="613"/>
      <c r="AC1" s="613"/>
      <c r="AD1" s="613"/>
      <c r="AE1" s="613"/>
      <c r="AF1" s="613"/>
      <c r="AG1" s="613"/>
      <c r="AH1" s="613"/>
      <c r="AI1" s="613"/>
      <c r="AJ1" s="613"/>
      <c r="AK1" s="613"/>
      <c r="AL1" s="613"/>
      <c r="AM1" s="613"/>
      <c r="AN1" s="613"/>
      <c r="BC1" s="598" t="str">
        <f>ФОРМА!G2</f>
        <v>Санкт-Петербург</v>
      </c>
      <c r="BD1" s="598"/>
      <c r="BE1" s="598"/>
      <c r="BF1" s="598"/>
      <c r="BG1" s="598"/>
      <c r="BH1" s="598"/>
      <c r="BI1" s="598"/>
      <c r="BJ1" s="598"/>
      <c r="BK1" s="598"/>
      <c r="BL1" s="598"/>
      <c r="BM1" s="598"/>
      <c r="BN1" s="598"/>
      <c r="BO1" s="598"/>
      <c r="BP1" s="598"/>
      <c r="BQ1" s="598"/>
      <c r="BR1" s="598"/>
      <c r="BS1" s="598"/>
      <c r="BT1" s="598"/>
      <c r="BU1" s="598"/>
      <c r="BV1" s="598"/>
      <c r="BW1" s="598"/>
      <c r="BX1" s="598"/>
      <c r="BY1" s="598"/>
      <c r="BZ1" s="598"/>
      <c r="CA1" s="598"/>
      <c r="CB1" s="598"/>
      <c r="CC1" s="598"/>
      <c r="CD1" s="598"/>
      <c r="CE1" s="598"/>
      <c r="CF1" s="598"/>
      <c r="CG1" s="598"/>
      <c r="CH1" s="598"/>
      <c r="CI1" s="598"/>
      <c r="CJ1" s="598"/>
      <c r="CK1" s="598"/>
      <c r="CL1" s="598"/>
      <c r="CM1" s="598"/>
      <c r="CN1" s="598"/>
      <c r="CO1" s="598"/>
      <c r="CP1" s="598"/>
      <c r="CQ1" s="598"/>
      <c r="CR1" s="598"/>
      <c r="CS1" s="598"/>
      <c r="CT1" s="598"/>
      <c r="CU1" s="598"/>
      <c r="CV1" s="598"/>
      <c r="CW1" s="598"/>
      <c r="CX1" s="598"/>
      <c r="CY1" s="598"/>
      <c r="CZ1" s="598"/>
      <c r="DA1" s="598"/>
      <c r="DB1" s="598"/>
      <c r="DC1"/>
      <c r="DD1"/>
      <c r="DE1"/>
      <c r="DF1"/>
      <c r="DH1" s="155"/>
    </row>
    <row r="2" spans="1:112" s="50" customFormat="1" ht="15" customHeight="1" outlineLevel="1" x14ac:dyDescent="0.3">
      <c r="A2" s="612"/>
      <c r="B2" s="612"/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  <c r="X2" s="612"/>
      <c r="Y2" s="612"/>
      <c r="Z2" s="612"/>
      <c r="AA2" s="612"/>
      <c r="AB2" s="612"/>
      <c r="AC2" s="612"/>
      <c r="AD2" s="612"/>
      <c r="AE2" s="612"/>
      <c r="AF2" s="612"/>
      <c r="AG2" s="612"/>
      <c r="AH2" s="612"/>
      <c r="AI2" s="612"/>
      <c r="AJ2" s="612"/>
      <c r="AK2" s="612"/>
      <c r="AL2" s="612"/>
      <c r="AM2" s="612"/>
      <c r="AN2" s="612"/>
      <c r="AO2" s="612"/>
      <c r="AP2" s="612"/>
      <c r="AQ2" s="612"/>
      <c r="AR2" s="612"/>
      <c r="AS2" s="612"/>
      <c r="AT2" s="612"/>
      <c r="AU2" s="612"/>
      <c r="AV2" s="21"/>
      <c r="AW2" s="21"/>
      <c r="AX2" s="21"/>
      <c r="AY2" s="21"/>
      <c r="AZ2" s="21"/>
      <c r="BA2" s="21"/>
      <c r="BB2" s="21"/>
      <c r="BC2" s="612" t="s">
        <v>0</v>
      </c>
      <c r="BD2" s="612"/>
      <c r="BE2" s="612"/>
      <c r="BF2" s="612"/>
      <c r="BG2" s="612"/>
      <c r="BH2" s="612"/>
      <c r="BI2" s="612"/>
      <c r="BJ2" s="612"/>
      <c r="BK2" s="612"/>
      <c r="BL2" s="612"/>
      <c r="BM2" s="612"/>
      <c r="BN2" s="612"/>
      <c r="BO2" s="612"/>
      <c r="BP2" s="612"/>
      <c r="BQ2" s="612"/>
      <c r="BR2" s="612"/>
      <c r="BS2" s="612"/>
      <c r="BT2" s="612"/>
      <c r="BU2" s="612"/>
      <c r="BV2" s="612"/>
      <c r="BW2" s="612"/>
      <c r="BX2" s="612"/>
      <c r="BY2" s="612"/>
      <c r="BZ2" s="612"/>
      <c r="CA2" s="612"/>
      <c r="CB2" s="612"/>
      <c r="CC2" s="612"/>
      <c r="CD2" s="612"/>
      <c r="CE2" s="612"/>
      <c r="CF2" s="612"/>
      <c r="CG2" s="612"/>
      <c r="CH2" s="612"/>
      <c r="CI2" s="612"/>
      <c r="CJ2" s="612"/>
      <c r="CK2" s="612"/>
      <c r="CL2" s="612"/>
      <c r="CM2" s="612"/>
      <c r="CN2" s="612"/>
      <c r="CO2" s="612"/>
      <c r="CP2" s="612"/>
      <c r="CQ2" s="612"/>
      <c r="CR2" s="612"/>
      <c r="CS2" s="612"/>
      <c r="CT2" s="612"/>
      <c r="CU2" s="612"/>
      <c r="CV2" s="612"/>
      <c r="CW2" s="612"/>
      <c r="CX2" s="612"/>
      <c r="CY2" s="612"/>
      <c r="CZ2" s="612"/>
      <c r="DA2" s="612"/>
      <c r="DB2" s="612"/>
      <c r="DC2"/>
      <c r="DD2"/>
      <c r="DE2"/>
      <c r="DF2"/>
      <c r="DH2" s="144"/>
    </row>
    <row r="3" spans="1:112" ht="15" customHeight="1" outlineLevel="1" x14ac:dyDescent="0.25">
      <c r="A3" s="598" t="str">
        <f>ФОРМА!B4</f>
        <v>ООО «Электромонтаж-110»</v>
      </c>
      <c r="B3" s="598"/>
      <c r="C3" s="598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598"/>
      <c r="Z3" s="598"/>
      <c r="AA3" s="598"/>
      <c r="AB3" s="598"/>
      <c r="AC3" s="598"/>
      <c r="AD3" s="59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598"/>
      <c r="AP3" s="598"/>
      <c r="AQ3" s="598"/>
      <c r="AR3" s="598"/>
      <c r="AS3" s="598"/>
      <c r="AT3" s="598"/>
      <c r="AU3" s="598"/>
      <c r="BC3" s="614" t="str">
        <f>ФОРМА!B2</f>
        <v>ПАО "Россети Ленэнерго"</v>
      </c>
      <c r="BD3" s="614"/>
      <c r="BE3" s="614"/>
      <c r="BF3" s="614"/>
      <c r="BG3" s="614"/>
      <c r="BH3" s="614"/>
      <c r="BI3" s="614"/>
      <c r="BJ3" s="614"/>
      <c r="BK3" s="614"/>
      <c r="BL3" s="614"/>
      <c r="BM3" s="614"/>
      <c r="BN3" s="614"/>
      <c r="BO3" s="614"/>
      <c r="BP3" s="614"/>
      <c r="BQ3" s="614"/>
      <c r="BR3" s="614"/>
      <c r="BS3" s="614"/>
      <c r="BT3" s="614"/>
      <c r="BU3" s="614"/>
      <c r="BV3" s="614"/>
      <c r="BW3" s="614"/>
      <c r="BX3" s="614"/>
      <c r="BY3" s="614"/>
      <c r="BZ3" s="614"/>
      <c r="CA3" s="614"/>
      <c r="CB3" s="614"/>
      <c r="CC3" s="614"/>
      <c r="CD3" s="614"/>
      <c r="CE3" s="614"/>
      <c r="CF3" s="614"/>
      <c r="CG3" s="614"/>
      <c r="CH3" s="614"/>
      <c r="CI3" s="614"/>
      <c r="CJ3" s="614"/>
      <c r="CK3" s="614"/>
      <c r="CL3" s="614"/>
      <c r="CM3" s="614"/>
      <c r="CN3" s="614"/>
      <c r="CO3" s="614"/>
      <c r="CP3" s="614"/>
      <c r="CQ3" s="614"/>
      <c r="CR3" s="614"/>
      <c r="CS3" s="614"/>
      <c r="CT3" s="614"/>
      <c r="CU3" s="614"/>
      <c r="CV3" s="614"/>
      <c r="CW3" s="614"/>
      <c r="CX3" s="614"/>
      <c r="CY3" s="614"/>
      <c r="CZ3" s="614"/>
      <c r="DA3" s="614"/>
      <c r="DB3" s="614"/>
      <c r="DH3" s="156" t="str">
        <f>BC3</f>
        <v>ПАО "Россети Ленэнерго"</v>
      </c>
    </row>
    <row r="4" spans="1:112" ht="15" customHeight="1" outlineLevel="1" x14ac:dyDescent="0.25">
      <c r="A4" s="612" t="s">
        <v>44</v>
      </c>
      <c r="B4" s="612"/>
      <c r="C4" s="612"/>
      <c r="D4" s="612"/>
      <c r="E4" s="612"/>
      <c r="F4" s="612"/>
      <c r="G4" s="612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2"/>
      <c r="S4" s="612"/>
      <c r="T4" s="612"/>
      <c r="U4" s="612"/>
      <c r="V4" s="612"/>
      <c r="W4" s="612"/>
      <c r="X4" s="612"/>
      <c r="Y4" s="612"/>
      <c r="Z4" s="612"/>
      <c r="AA4" s="612"/>
      <c r="AB4" s="612"/>
      <c r="AC4" s="612"/>
      <c r="AD4" s="612"/>
      <c r="AE4" s="612"/>
      <c r="AF4" s="612"/>
      <c r="AG4" s="612"/>
      <c r="AH4" s="612"/>
      <c r="AI4" s="612"/>
      <c r="AJ4" s="612"/>
      <c r="AK4" s="612"/>
      <c r="AL4" s="612"/>
      <c r="AM4" s="612"/>
      <c r="AN4" s="612"/>
      <c r="AO4" s="612"/>
      <c r="AP4" s="612"/>
      <c r="AQ4" s="612"/>
      <c r="AR4" s="612"/>
      <c r="AS4" s="612"/>
      <c r="AT4" s="612"/>
      <c r="AU4" s="612"/>
      <c r="AV4" s="21"/>
      <c r="AW4" s="21"/>
      <c r="AX4" s="21"/>
      <c r="AY4" s="21"/>
      <c r="AZ4" s="21"/>
      <c r="BA4" s="21"/>
      <c r="BB4" s="21"/>
      <c r="BC4" s="612" t="s">
        <v>2</v>
      </c>
      <c r="BD4" s="612"/>
      <c r="BE4" s="612"/>
      <c r="BF4" s="612"/>
      <c r="BG4" s="612"/>
      <c r="BH4" s="612"/>
      <c r="BI4" s="612"/>
      <c r="BJ4" s="612"/>
      <c r="BK4" s="612"/>
      <c r="BL4" s="612"/>
      <c r="BM4" s="612"/>
      <c r="BN4" s="612"/>
      <c r="BO4" s="612"/>
      <c r="BP4" s="612"/>
      <c r="BQ4" s="612"/>
      <c r="BR4" s="612"/>
      <c r="BS4" s="612"/>
      <c r="BT4" s="612"/>
      <c r="BU4" s="612"/>
      <c r="BV4" s="612"/>
      <c r="BW4" s="612"/>
      <c r="BX4" s="612"/>
      <c r="BY4" s="612"/>
      <c r="BZ4" s="612"/>
      <c r="CA4" s="612"/>
      <c r="CB4" s="612"/>
      <c r="CC4" s="612"/>
      <c r="CD4" s="612"/>
      <c r="CE4" s="612"/>
      <c r="CF4" s="612"/>
      <c r="CG4" s="612"/>
      <c r="CH4" s="612"/>
      <c r="CI4" s="612"/>
      <c r="CJ4" s="612"/>
      <c r="CK4" s="612"/>
      <c r="CL4" s="612"/>
      <c r="CM4" s="612"/>
      <c r="CN4" s="612"/>
      <c r="CO4" s="612"/>
      <c r="CP4" s="612"/>
      <c r="CQ4" s="612"/>
      <c r="CR4" s="612"/>
      <c r="CS4" s="612"/>
      <c r="CT4" s="612"/>
      <c r="CU4" s="612"/>
      <c r="CV4" s="612"/>
      <c r="CW4" s="612"/>
      <c r="CX4" s="612"/>
      <c r="CY4" s="612"/>
      <c r="CZ4" s="612"/>
      <c r="DA4" s="612"/>
      <c r="DB4" s="612"/>
      <c r="DH4" s="144"/>
    </row>
    <row r="5" spans="1:112" ht="124.2" outlineLevel="1" x14ac:dyDescent="0.25">
      <c r="A5" s="615"/>
      <c r="B5" s="615"/>
      <c r="C5" s="615"/>
      <c r="D5" s="615"/>
      <c r="E5" s="615"/>
      <c r="F5" s="615"/>
      <c r="G5" s="615"/>
      <c r="H5" s="615"/>
      <c r="I5" s="615"/>
      <c r="J5" s="615"/>
      <c r="K5" s="615"/>
      <c r="L5" s="615"/>
      <c r="M5" s="615"/>
      <c r="N5" s="615"/>
      <c r="O5" s="615"/>
      <c r="P5" s="615"/>
      <c r="Q5" s="615"/>
      <c r="R5" s="615"/>
      <c r="S5" s="615"/>
      <c r="T5" s="615"/>
      <c r="U5" s="615"/>
      <c r="V5" s="615"/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615"/>
      <c r="AL5" s="615"/>
      <c r="AM5" s="615"/>
      <c r="AN5" s="615"/>
      <c r="AO5" s="615"/>
      <c r="AP5" s="615"/>
      <c r="AQ5" s="615"/>
      <c r="AR5" s="615"/>
      <c r="AS5" s="615"/>
      <c r="AT5" s="615"/>
      <c r="AU5" s="615"/>
      <c r="AV5" s="21"/>
      <c r="AW5" s="21"/>
      <c r="AX5" s="21"/>
      <c r="AY5" s="21"/>
      <c r="AZ5" s="21"/>
      <c r="BA5" s="21"/>
      <c r="BB5" s="21"/>
      <c r="BC5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D5" s="614"/>
      <c r="BE5" s="614"/>
      <c r="BF5" s="614"/>
      <c r="BG5" s="614"/>
      <c r="BH5" s="614"/>
      <c r="BI5" s="614"/>
      <c r="BJ5" s="614"/>
      <c r="BK5" s="614"/>
      <c r="BL5" s="614"/>
      <c r="BM5" s="614"/>
      <c r="BN5" s="614"/>
      <c r="BO5" s="614"/>
      <c r="BP5" s="614"/>
      <c r="BQ5" s="614"/>
      <c r="BR5" s="614"/>
      <c r="BS5" s="614"/>
      <c r="BT5" s="614"/>
      <c r="BU5" s="614"/>
      <c r="BV5" s="614"/>
      <c r="BW5" s="614"/>
      <c r="BX5" s="614"/>
      <c r="BY5" s="614"/>
      <c r="BZ5" s="614"/>
      <c r="CA5" s="614"/>
      <c r="CB5" s="614"/>
      <c r="CC5" s="614"/>
      <c r="CD5" s="614"/>
      <c r="CE5" s="614"/>
      <c r="CF5" s="614"/>
      <c r="CG5" s="614"/>
      <c r="CH5" s="614"/>
      <c r="CI5" s="614"/>
      <c r="CJ5" s="614"/>
      <c r="CK5" s="614"/>
      <c r="CL5" s="614"/>
      <c r="CM5" s="614"/>
      <c r="CN5" s="614"/>
      <c r="CO5" s="614"/>
      <c r="CP5" s="614"/>
      <c r="CQ5" s="614"/>
      <c r="CR5" s="614"/>
      <c r="CS5" s="614"/>
      <c r="CT5" s="614"/>
      <c r="CU5" s="614"/>
      <c r="CV5" s="614"/>
      <c r="CW5" s="614"/>
      <c r="CX5" s="614"/>
      <c r="CY5" s="614"/>
      <c r="CZ5" s="614"/>
      <c r="DA5" s="614"/>
      <c r="DB5" s="614"/>
      <c r="DH5" s="156" t="str">
        <f>BC5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6" spans="1:112" ht="12.75" customHeight="1" outlineLevel="1" x14ac:dyDescent="0.25">
      <c r="A6" s="612" t="s">
        <v>45</v>
      </c>
      <c r="B6" s="612"/>
      <c r="C6" s="612"/>
      <c r="D6" s="612"/>
      <c r="E6" s="612"/>
      <c r="F6" s="612"/>
      <c r="G6" s="612"/>
      <c r="H6" s="612"/>
      <c r="I6" s="612"/>
      <c r="J6" s="612"/>
      <c r="K6" s="612"/>
      <c r="L6" s="612"/>
      <c r="M6" s="612"/>
      <c r="N6" s="612"/>
      <c r="O6" s="612"/>
      <c r="P6" s="612"/>
      <c r="Q6" s="612"/>
      <c r="R6" s="612"/>
      <c r="S6" s="612"/>
      <c r="T6" s="612"/>
      <c r="U6" s="612"/>
      <c r="V6" s="612"/>
      <c r="W6" s="612"/>
      <c r="X6" s="612"/>
      <c r="Y6" s="612"/>
      <c r="Z6" s="612"/>
      <c r="AA6" s="612"/>
      <c r="AB6" s="612"/>
      <c r="AC6" s="612"/>
      <c r="AD6" s="612"/>
      <c r="AE6" s="612"/>
      <c r="AF6" s="612"/>
      <c r="AG6" s="612"/>
      <c r="AH6" s="612"/>
      <c r="AI6" s="612"/>
      <c r="AJ6" s="612"/>
      <c r="AK6" s="612"/>
      <c r="AL6" s="612"/>
      <c r="AM6" s="612"/>
      <c r="AN6" s="612"/>
      <c r="AO6" s="612"/>
      <c r="AP6" s="612"/>
      <c r="AQ6" s="612"/>
      <c r="AR6" s="612"/>
      <c r="AS6" s="612"/>
      <c r="AT6" s="612"/>
      <c r="AU6" s="612"/>
      <c r="AV6" s="21"/>
      <c r="AW6" s="21"/>
      <c r="AX6" s="21"/>
      <c r="AY6" s="21"/>
      <c r="AZ6" s="21"/>
      <c r="BA6" s="21"/>
      <c r="BB6" s="21"/>
      <c r="BC6" s="612" t="s">
        <v>38</v>
      </c>
      <c r="BD6" s="612"/>
      <c r="BE6" s="612"/>
      <c r="BF6" s="612"/>
      <c r="BG6" s="612"/>
      <c r="BH6" s="612"/>
      <c r="BI6" s="612"/>
      <c r="BJ6" s="612"/>
      <c r="BK6" s="612"/>
      <c r="BL6" s="612"/>
      <c r="BM6" s="612"/>
      <c r="BN6" s="612"/>
      <c r="BO6" s="612"/>
      <c r="BP6" s="612"/>
      <c r="BQ6" s="612"/>
      <c r="BR6" s="612"/>
      <c r="BS6" s="612"/>
      <c r="BT6" s="612"/>
      <c r="BU6" s="612"/>
      <c r="BV6" s="612"/>
      <c r="BW6" s="612"/>
      <c r="BX6" s="612"/>
      <c r="BY6" s="612"/>
      <c r="BZ6" s="612"/>
      <c r="CA6" s="612"/>
      <c r="CB6" s="612"/>
      <c r="CC6" s="612"/>
      <c r="CD6" s="612"/>
      <c r="CE6" s="612"/>
      <c r="CF6" s="612"/>
      <c r="CG6" s="612"/>
      <c r="CH6" s="612"/>
      <c r="CI6" s="612"/>
      <c r="CJ6" s="612"/>
      <c r="CK6" s="612"/>
      <c r="CL6" s="612"/>
      <c r="CM6" s="612"/>
      <c r="CN6" s="612"/>
      <c r="CO6" s="612"/>
      <c r="CP6" s="612"/>
      <c r="CQ6" s="612"/>
      <c r="CR6" s="612"/>
      <c r="CS6" s="612"/>
      <c r="CT6" s="612"/>
      <c r="CU6" s="612"/>
      <c r="CV6" s="612"/>
      <c r="CW6" s="612"/>
      <c r="CX6" s="612"/>
      <c r="CY6" s="612"/>
      <c r="CZ6" s="612"/>
      <c r="DA6" s="612"/>
      <c r="DB6" s="612"/>
      <c r="DH6" s="144"/>
    </row>
    <row r="7" spans="1:112" ht="13.8" outlineLevel="1" x14ac:dyDescent="0.25">
      <c r="A7" s="598"/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BC7" s="577">
        <f>ФОРМА!B13</f>
        <v>45576</v>
      </c>
      <c r="BD7" s="577"/>
      <c r="BE7" s="577"/>
      <c r="BF7" s="577"/>
      <c r="BG7" s="577"/>
      <c r="BH7" s="577"/>
      <c r="BI7" s="577"/>
      <c r="BJ7" s="577"/>
      <c r="BK7" s="577"/>
      <c r="BL7" s="577"/>
      <c r="BM7" s="577"/>
      <c r="BN7" s="577"/>
      <c r="BO7" s="577"/>
      <c r="BP7" s="577"/>
      <c r="BQ7" s="577"/>
      <c r="BR7" s="577"/>
      <c r="BS7" s="577"/>
      <c r="BT7" s="577"/>
      <c r="BU7" s="577"/>
      <c r="BV7" s="577"/>
      <c r="BW7" s="577"/>
      <c r="BX7" s="577"/>
      <c r="BY7" s="577"/>
      <c r="BZ7" s="577"/>
      <c r="CA7" s="577"/>
      <c r="CB7" s="577"/>
      <c r="CC7" s="577"/>
      <c r="CD7" s="577"/>
      <c r="CE7" s="577"/>
      <c r="CF7" s="577"/>
      <c r="CG7" s="577"/>
      <c r="CH7" s="577"/>
      <c r="CI7" s="577"/>
      <c r="CJ7" s="577"/>
      <c r="CK7" s="577"/>
      <c r="CL7" s="577"/>
      <c r="CM7" s="577"/>
      <c r="CN7" s="577"/>
      <c r="CO7" s="577"/>
      <c r="CP7" s="577"/>
      <c r="CQ7" s="577"/>
      <c r="CR7" s="577"/>
      <c r="CS7" s="577"/>
      <c r="CT7" s="577"/>
      <c r="CU7" s="577"/>
      <c r="CV7" s="577"/>
      <c r="CW7" s="577"/>
      <c r="CX7" s="577"/>
      <c r="CY7" s="577"/>
      <c r="CZ7" s="577"/>
      <c r="DA7" s="577"/>
      <c r="DB7" s="577"/>
      <c r="DC7" s="51"/>
      <c r="DH7" s="156"/>
    </row>
    <row r="8" spans="1:112" ht="10.5" customHeight="1" outlineLevel="1" x14ac:dyDescent="0.25">
      <c r="A8" s="612" t="s">
        <v>1</v>
      </c>
      <c r="B8" s="612"/>
      <c r="C8" s="612"/>
      <c r="D8" s="612"/>
      <c r="E8" s="612"/>
      <c r="F8" s="612"/>
      <c r="G8" s="612"/>
      <c r="H8" s="612"/>
      <c r="I8" s="612"/>
      <c r="J8" s="612"/>
      <c r="K8" s="612"/>
      <c r="L8" s="612"/>
      <c r="M8" s="612"/>
      <c r="N8" s="612"/>
      <c r="O8" s="612"/>
      <c r="P8" s="612"/>
      <c r="Q8" s="612"/>
      <c r="R8" s="612"/>
      <c r="S8" s="612"/>
      <c r="T8" s="612"/>
      <c r="U8" s="612"/>
      <c r="V8" s="612"/>
      <c r="W8" s="612"/>
      <c r="X8" s="612"/>
      <c r="Y8" s="612"/>
      <c r="Z8" s="612"/>
      <c r="AA8" s="612"/>
      <c r="AB8" s="612"/>
      <c r="AC8" s="612"/>
      <c r="AD8" s="612"/>
      <c r="AE8" s="612"/>
      <c r="AF8" s="612"/>
      <c r="AG8" s="612"/>
      <c r="AH8" s="612"/>
      <c r="AI8" s="612"/>
      <c r="AJ8" s="612"/>
      <c r="AK8" s="612"/>
      <c r="AL8" s="612"/>
      <c r="AM8" s="612"/>
      <c r="AN8" s="612"/>
      <c r="AO8" s="612"/>
      <c r="AP8" s="612"/>
      <c r="AQ8" s="612"/>
      <c r="AR8" s="612"/>
      <c r="AS8" s="612"/>
      <c r="AT8" s="612"/>
      <c r="AU8" s="612"/>
      <c r="AV8" s="21"/>
      <c r="AW8" s="21"/>
      <c r="AX8" s="21"/>
      <c r="AY8" s="21"/>
      <c r="AZ8" s="21"/>
      <c r="BA8" s="21"/>
      <c r="BB8" s="21"/>
      <c r="BC8" s="612" t="s">
        <v>3</v>
      </c>
      <c r="BD8" s="612"/>
      <c r="BE8" s="612"/>
      <c r="BF8" s="612"/>
      <c r="BG8" s="612"/>
      <c r="BH8" s="612"/>
      <c r="BI8" s="612"/>
      <c r="BJ8" s="612"/>
      <c r="BK8" s="612"/>
      <c r="BL8" s="612"/>
      <c r="BM8" s="612"/>
      <c r="BN8" s="612"/>
      <c r="BO8" s="612"/>
      <c r="BP8" s="612"/>
      <c r="BQ8" s="612"/>
      <c r="BR8" s="612"/>
      <c r="BS8" s="612"/>
      <c r="BT8" s="612"/>
      <c r="BU8" s="612"/>
      <c r="BV8" s="612"/>
      <c r="BW8" s="612"/>
      <c r="BX8" s="612"/>
      <c r="BY8" s="612"/>
      <c r="BZ8" s="612"/>
      <c r="CA8" s="612"/>
      <c r="CB8" s="612"/>
      <c r="CC8" s="612"/>
      <c r="CD8" s="612"/>
      <c r="CE8" s="612"/>
      <c r="CF8" s="612"/>
      <c r="CG8" s="612"/>
      <c r="CH8" s="612"/>
      <c r="CI8" s="612"/>
      <c r="CJ8" s="612"/>
      <c r="CK8" s="612"/>
      <c r="CL8" s="612"/>
      <c r="CM8" s="612"/>
      <c r="CN8" s="612"/>
      <c r="CO8" s="612"/>
      <c r="CP8" s="612"/>
      <c r="CQ8" s="612"/>
      <c r="CR8" s="612"/>
      <c r="CS8" s="612"/>
      <c r="CT8" s="612"/>
      <c r="CU8" s="612"/>
      <c r="CV8" s="612"/>
      <c r="CW8" s="612"/>
      <c r="CX8" s="612"/>
      <c r="CY8" s="612"/>
      <c r="CZ8" s="612"/>
      <c r="DA8" s="612"/>
      <c r="DB8" s="612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633" t="s">
        <v>508</v>
      </c>
      <c r="B10" s="634"/>
      <c r="C10" s="634"/>
      <c r="D10" s="634"/>
      <c r="E10" s="634"/>
      <c r="F10" s="634"/>
      <c r="G10" s="634"/>
      <c r="H10" s="634"/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  <c r="U10" s="634"/>
      <c r="V10" s="634"/>
      <c r="W10" s="634"/>
      <c r="X10" s="634"/>
      <c r="Y10" s="634"/>
      <c r="Z10" s="634"/>
      <c r="AA10" s="634"/>
      <c r="AB10" s="634"/>
      <c r="AC10" s="634"/>
      <c r="AD10" s="634"/>
      <c r="AE10" s="634"/>
      <c r="AF10" s="634"/>
      <c r="AG10" s="634"/>
      <c r="AH10" s="634"/>
      <c r="AI10" s="634"/>
      <c r="AJ10" s="634"/>
      <c r="AK10" s="634"/>
      <c r="AL10" s="634"/>
      <c r="AM10" s="634"/>
      <c r="AN10" s="634"/>
      <c r="AO10" s="634"/>
      <c r="AP10" s="634"/>
      <c r="AQ10" s="634"/>
      <c r="AR10" s="634"/>
      <c r="AS10" s="634"/>
      <c r="AT10" s="634"/>
      <c r="AU10" s="634"/>
      <c r="AV10" s="634"/>
      <c r="AW10" s="634"/>
      <c r="AX10" s="634"/>
      <c r="AY10" s="634"/>
      <c r="AZ10" s="634"/>
      <c r="BA10" s="634"/>
      <c r="BB10" s="634"/>
      <c r="BC10" s="634"/>
      <c r="BD10" s="634"/>
      <c r="BE10" s="634"/>
      <c r="BF10" s="634"/>
      <c r="BG10" s="634"/>
      <c r="BH10" s="634"/>
      <c r="BI10" s="634"/>
      <c r="BJ10" s="634"/>
      <c r="BK10" s="634"/>
      <c r="BL10" s="634"/>
      <c r="BM10" s="634"/>
      <c r="BN10" s="634"/>
      <c r="BO10" s="634"/>
      <c r="BP10" s="634"/>
      <c r="BQ10" s="634"/>
      <c r="BR10" s="634"/>
      <c r="BS10" s="634"/>
      <c r="BT10" s="634"/>
      <c r="BU10" s="634"/>
      <c r="BV10" s="634"/>
      <c r="BW10" s="634"/>
      <c r="BX10" s="634"/>
      <c r="BY10" s="634"/>
      <c r="BZ10" s="634"/>
      <c r="CA10" s="634"/>
      <c r="CB10" s="634"/>
      <c r="CC10" s="634"/>
      <c r="CD10" s="634"/>
      <c r="CE10" s="634"/>
      <c r="CF10" s="634"/>
      <c r="CG10" s="634"/>
      <c r="CH10" s="634"/>
      <c r="CI10" s="634"/>
      <c r="CJ10" s="634"/>
      <c r="CK10" s="634"/>
      <c r="CL10" s="634"/>
      <c r="CM10" s="634"/>
      <c r="CN10" s="634"/>
      <c r="CO10" s="634"/>
      <c r="CP10" s="634"/>
      <c r="CQ10" s="634"/>
      <c r="CR10" s="634"/>
      <c r="CS10" s="634"/>
      <c r="CT10" s="634"/>
      <c r="CU10" s="634"/>
      <c r="CV10" s="634"/>
      <c r="CW10" s="634"/>
      <c r="CX10" s="634"/>
      <c r="CY10" s="634"/>
      <c r="CZ10" s="634"/>
      <c r="DA10" s="634"/>
      <c r="DB10" s="634"/>
    </row>
    <row r="11" spans="1:112" ht="18" customHeight="1" x14ac:dyDescent="0.25">
      <c r="A11" s="1021" t="s">
        <v>433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1021"/>
      <c r="BD11" s="1021"/>
      <c r="BE11" s="1021"/>
      <c r="BF11" s="1021"/>
      <c r="BG11" s="1021"/>
      <c r="BH11" s="1021"/>
      <c r="BI11" s="1021"/>
      <c r="BJ11" s="1021"/>
      <c r="BK11" s="1021"/>
      <c r="BL11" s="1021"/>
      <c r="BM11" s="1021"/>
      <c r="BN11" s="1021"/>
      <c r="BO11" s="1021"/>
      <c r="BP11" s="1021"/>
      <c r="BQ11" s="1021"/>
      <c r="BR11" s="1021"/>
      <c r="BS11" s="1021"/>
      <c r="BT11" s="1021"/>
      <c r="BU11" s="1021"/>
      <c r="BV11" s="1021"/>
      <c r="BW11" s="1021"/>
      <c r="BX11" s="1021"/>
      <c r="BY11" s="1021"/>
      <c r="BZ11" s="1021"/>
      <c r="CA11" s="1021"/>
      <c r="CB11" s="1021"/>
      <c r="CC11" s="1021"/>
      <c r="CD11" s="1021"/>
      <c r="CE11" s="1021"/>
      <c r="CF11" s="1021"/>
      <c r="CG11" s="1021"/>
      <c r="CH11" s="1021"/>
      <c r="CI11" s="1021"/>
      <c r="CJ11" s="1021"/>
      <c r="CK11" s="1021"/>
      <c r="CL11" s="1021"/>
      <c r="CM11" s="1021"/>
      <c r="CN11" s="1021"/>
      <c r="CO11" s="1021"/>
      <c r="CP11" s="1021"/>
      <c r="CQ11" s="1021"/>
      <c r="CR11" s="1021"/>
      <c r="CS11" s="1021"/>
      <c r="CT11" s="1021"/>
      <c r="CU11" s="1021"/>
      <c r="CV11" s="1021"/>
      <c r="CW11" s="1021"/>
      <c r="CX11" s="1021"/>
      <c r="CY11" s="1021"/>
      <c r="CZ11" s="1021"/>
      <c r="DA11" s="1021"/>
      <c r="DB11" s="1021"/>
      <c r="DH11" s="155"/>
    </row>
    <row r="12" spans="1:112" ht="18" customHeight="1" x14ac:dyDescent="0.3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598" t="s">
        <v>337</v>
      </c>
      <c r="BA12" s="598"/>
      <c r="BB12" s="598"/>
      <c r="BC12" s="598"/>
      <c r="BD12" s="598"/>
      <c r="BE12" s="598"/>
      <c r="BF12" s="598"/>
      <c r="BG12" s="598"/>
      <c r="BH12" s="598"/>
      <c r="BI12" s="598"/>
      <c r="BJ12" s="598"/>
      <c r="BK12" s="598"/>
      <c r="BL12" s="598"/>
      <c r="BM12" s="598"/>
      <c r="BN12" s="598"/>
      <c r="BO12" s="598"/>
      <c r="BP12" s="598"/>
      <c r="BQ12" s="598"/>
      <c r="BR12" s="598"/>
      <c r="BS12" s="598"/>
      <c r="BT12" s="598"/>
      <c r="BU12" s="598"/>
      <c r="BV12" s="598"/>
      <c r="BW12" s="598"/>
      <c r="BX12" s="598"/>
      <c r="BY12" s="598"/>
      <c r="BZ12" s="598"/>
      <c r="CA12" s="598"/>
      <c r="CB12" s="598"/>
      <c r="CC12" s="598"/>
      <c r="CD12" s="598"/>
      <c r="CE12" s="598"/>
      <c r="CF12" s="598"/>
      <c r="CG12" s="598"/>
      <c r="CH12" s="598"/>
      <c r="CI12" s="598"/>
      <c r="CJ12" s="598"/>
      <c r="CK12" s="598"/>
      <c r="CL12" s="598"/>
      <c r="CM12" s="598"/>
      <c r="CN12" s="598"/>
      <c r="CO12" s="598"/>
      <c r="CP12" s="598"/>
      <c r="CQ12" s="598"/>
      <c r="CR12" s="598"/>
      <c r="CS12" s="598"/>
      <c r="CT12" s="598"/>
      <c r="CU12" s="598"/>
      <c r="CV12" s="598"/>
      <c r="CW12" s="598"/>
      <c r="CX12" s="598"/>
      <c r="CY12" s="598"/>
      <c r="CZ12" s="598"/>
      <c r="DA12" s="598"/>
      <c r="DB12" s="598"/>
    </row>
    <row r="13" spans="1:112" ht="18" customHeight="1" x14ac:dyDescent="0.3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20" t="s">
        <v>751</v>
      </c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1020"/>
      <c r="BK13" s="1020"/>
      <c r="BL13" s="1020"/>
      <c r="BM13" s="1020"/>
      <c r="BN13" s="1020"/>
      <c r="BO13" s="1020"/>
      <c r="BP13" s="1020"/>
      <c r="BQ13" s="1020"/>
      <c r="BR13" s="1020"/>
      <c r="BS13" s="1020"/>
      <c r="BT13" s="1020"/>
      <c r="BU13" s="1020"/>
      <c r="BV13" s="1020"/>
      <c r="BW13" s="1020"/>
      <c r="BX13" s="1020"/>
      <c r="BY13" s="1020"/>
      <c r="BZ13" s="1020"/>
      <c r="CA13" s="1020"/>
      <c r="CB13" s="1020"/>
      <c r="CC13" s="1020"/>
      <c r="CD13" s="1020"/>
      <c r="CE13" s="1020"/>
      <c r="CF13" s="1020"/>
      <c r="CG13" s="1020"/>
      <c r="CH13" s="1020"/>
      <c r="CI13" s="1020"/>
      <c r="CJ13" s="1020"/>
      <c r="CK13" s="1020"/>
      <c r="CL13" s="1020"/>
      <c r="CM13" s="1020"/>
      <c r="CN13" s="1020"/>
      <c r="CO13" s="1020"/>
      <c r="CP13" s="1020"/>
      <c r="CQ13" s="1020"/>
      <c r="CR13" s="1020"/>
      <c r="CS13" s="1020"/>
      <c r="CT13" s="1020"/>
      <c r="CU13" s="1020"/>
      <c r="CV13" s="1020"/>
      <c r="CW13" s="1020"/>
      <c r="CX13" s="1020"/>
      <c r="CY13" s="1020"/>
      <c r="CZ13" s="1020"/>
      <c r="DA13" s="1020"/>
      <c r="DB13" s="1020"/>
    </row>
    <row r="14" spans="1:112" ht="18" customHeight="1" x14ac:dyDescent="0.3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22" t="s">
        <v>65</v>
      </c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  <c r="BT14" s="1020"/>
      <c r="BU14" s="1020"/>
      <c r="BV14" s="1020"/>
      <c r="BW14" s="1020"/>
      <c r="BX14" s="1020"/>
      <c r="BY14" s="1020"/>
      <c r="BZ14" s="1020"/>
      <c r="CA14" s="1020"/>
      <c r="CB14" s="1020"/>
      <c r="CC14" s="1020"/>
      <c r="CD14" s="1020"/>
      <c r="CE14" s="1020"/>
      <c r="CF14" s="1020"/>
      <c r="CG14" s="1020"/>
      <c r="CH14" s="1020"/>
      <c r="CI14" s="1020"/>
      <c r="CJ14" s="1020"/>
      <c r="CK14" s="1020"/>
      <c r="CL14" s="1020"/>
      <c r="CM14" s="1020"/>
      <c r="CN14" s="1020"/>
      <c r="CO14" s="1020"/>
      <c r="CP14" s="1020"/>
      <c r="CQ14" s="1020"/>
      <c r="CR14" s="1020"/>
      <c r="CS14" s="1020"/>
      <c r="CT14" s="1020"/>
      <c r="CU14" s="1020"/>
      <c r="CV14" s="1020"/>
      <c r="CW14" s="1020"/>
      <c r="CX14" s="1020"/>
      <c r="CY14" s="1020"/>
      <c r="CZ14" s="1020"/>
      <c r="DA14" s="1020"/>
      <c r="DB14" s="1020"/>
    </row>
    <row r="15" spans="1:112" ht="18" customHeight="1" x14ac:dyDescent="0.3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20" t="s">
        <v>736</v>
      </c>
      <c r="BA15" s="1020"/>
      <c r="BB15" s="1020"/>
      <c r="BC15" s="1020"/>
      <c r="BD15" s="1020"/>
      <c r="BE15" s="1020"/>
      <c r="BF15" s="1020"/>
      <c r="BG15" s="1020"/>
      <c r="BH15" s="1020"/>
      <c r="BI15" s="1020"/>
      <c r="BJ15" s="1020"/>
      <c r="BK15" s="1020"/>
      <c r="BL15" s="1020"/>
      <c r="BM15" s="1020"/>
      <c r="BN15" s="1020"/>
      <c r="BO15" s="1020"/>
      <c r="BP15" s="1020"/>
      <c r="BQ15" s="1020"/>
      <c r="BR15" s="1020"/>
      <c r="BS15" s="1020"/>
      <c r="BT15" s="1020"/>
      <c r="BU15" s="1020"/>
      <c r="BV15" s="1020"/>
      <c r="BW15" s="1020"/>
      <c r="BX15" s="1020"/>
      <c r="BY15" s="1020"/>
      <c r="BZ15" s="1020"/>
      <c r="CA15" s="1020"/>
      <c r="CB15" s="1020"/>
      <c r="CC15" s="1020"/>
      <c r="CD15" s="1020"/>
      <c r="CE15" s="1020"/>
      <c r="CF15" s="1020"/>
      <c r="CG15" s="1020"/>
      <c r="CH15" s="1020"/>
      <c r="CI15" s="1020"/>
      <c r="CJ15" s="1020"/>
      <c r="CK15" s="1020"/>
      <c r="CL15" s="1020"/>
      <c r="CM15" s="1020"/>
      <c r="CN15" s="1020"/>
      <c r="CO15" s="1020"/>
      <c r="CP15" s="1020"/>
      <c r="CQ15" s="1020"/>
      <c r="CR15" s="1020"/>
      <c r="CS15" s="1020"/>
      <c r="CT15" s="1020"/>
      <c r="CU15" s="1020"/>
      <c r="CV15" s="1020"/>
      <c r="CW15" s="1020"/>
      <c r="CX15" s="1020"/>
      <c r="CY15" s="1020"/>
      <c r="CZ15" s="1020"/>
      <c r="DA15" s="1020"/>
      <c r="DB15" s="1020"/>
    </row>
    <row r="16" spans="1:112" ht="18" customHeight="1" x14ac:dyDescent="0.3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20" t="s">
        <v>750</v>
      </c>
      <c r="BA16" s="1020"/>
      <c r="BB16" s="1020"/>
      <c r="BC16" s="1020"/>
      <c r="BD16" s="1020"/>
      <c r="BE16" s="1020"/>
      <c r="BF16" s="1020"/>
      <c r="BG16" s="1020"/>
      <c r="BH16" s="1020"/>
      <c r="BI16" s="1020"/>
      <c r="BJ16" s="1020"/>
      <c r="BK16" s="1020"/>
      <c r="BL16" s="1020"/>
      <c r="BM16" s="1020"/>
      <c r="BN16" s="1020"/>
      <c r="BO16" s="1020"/>
      <c r="BP16" s="1020"/>
      <c r="BQ16" s="1020"/>
      <c r="BR16" s="1020"/>
      <c r="BS16" s="1020"/>
      <c r="BT16" s="1020"/>
      <c r="BU16" s="1020"/>
      <c r="BV16" s="1020"/>
      <c r="BW16" s="1020"/>
      <c r="BX16" s="1020"/>
      <c r="BY16" s="1020"/>
      <c r="BZ16" s="1020"/>
      <c r="CA16" s="1020"/>
      <c r="CB16" s="1020"/>
      <c r="CC16" s="1020"/>
      <c r="CD16" s="1020"/>
      <c r="CE16" s="1020"/>
      <c r="CF16" s="1020"/>
      <c r="CG16" s="1020"/>
      <c r="CH16" s="1020"/>
      <c r="CI16" s="1020"/>
      <c r="CJ16" s="1020"/>
      <c r="CK16" s="1020"/>
      <c r="CL16" s="1020"/>
      <c r="CM16" s="1020"/>
      <c r="CN16" s="1020"/>
      <c r="CO16" s="1020"/>
      <c r="CP16" s="1020"/>
      <c r="CQ16" s="1020"/>
      <c r="CR16" s="1020"/>
      <c r="CS16" s="1020"/>
      <c r="CT16" s="1020"/>
      <c r="CU16" s="1020"/>
      <c r="CV16" s="1020"/>
      <c r="CW16" s="1020"/>
      <c r="CX16" s="1020"/>
      <c r="CY16" s="1020"/>
      <c r="CZ16" s="1020"/>
      <c r="DA16" s="1020"/>
      <c r="DB16" s="1020"/>
    </row>
    <row r="17" spans="1:112" ht="18" customHeight="1" x14ac:dyDescent="0.3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23">
        <v>843</v>
      </c>
      <c r="BA17" s="1023"/>
      <c r="BB17" s="1023"/>
      <c r="BC17" s="1023"/>
      <c r="BD17" s="1023"/>
      <c r="BE17" s="1023"/>
      <c r="BF17" s="1023"/>
      <c r="BG17" s="1023"/>
      <c r="BH17" s="1023"/>
      <c r="BI17" s="1023"/>
      <c r="BJ17" s="1023"/>
      <c r="BK17" s="1023"/>
      <c r="BL17" s="1023"/>
      <c r="BM17" s="1023"/>
      <c r="BN17" s="1023"/>
      <c r="BO17" s="1023"/>
      <c r="BP17" s="1023"/>
      <c r="BQ17" s="1023"/>
      <c r="BR17" s="1023"/>
      <c r="BS17" s="1023"/>
      <c r="BT17" s="1023"/>
      <c r="BU17" s="1023"/>
      <c r="BV17" s="1023"/>
      <c r="BW17" s="1023"/>
      <c r="BX17" s="1023"/>
      <c r="BY17" s="1023"/>
      <c r="BZ17" s="1023"/>
      <c r="CA17" s="1023"/>
      <c r="CB17" s="1023"/>
      <c r="CC17" s="1023"/>
      <c r="CD17" s="1023"/>
      <c r="CE17" s="1023"/>
      <c r="CF17" s="1023"/>
      <c r="CG17" s="1023"/>
      <c r="CH17" s="1023"/>
      <c r="CI17" s="1023"/>
      <c r="CJ17" s="1023"/>
      <c r="CK17" s="1023"/>
      <c r="CL17" s="1023"/>
      <c r="CM17" s="1023"/>
      <c r="CN17" s="1023"/>
      <c r="CO17" s="1023"/>
      <c r="CP17" s="1023"/>
      <c r="CQ17" s="1023"/>
      <c r="CR17" s="1023"/>
      <c r="CS17" s="1023"/>
      <c r="CT17" s="1023"/>
      <c r="CU17" s="1023"/>
      <c r="CV17" s="1023"/>
      <c r="CW17" s="1023"/>
      <c r="CX17" s="1023"/>
      <c r="CY17" s="1023"/>
      <c r="CZ17" s="1023"/>
      <c r="DA17" s="1023"/>
      <c r="DB17" s="102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24"/>
      <c r="BA18" s="1024"/>
      <c r="BB18" s="1024"/>
      <c r="BC18" s="1024"/>
      <c r="BD18" s="1024"/>
      <c r="BE18" s="1024"/>
      <c r="BF18" s="1024"/>
      <c r="BG18" s="1024"/>
      <c r="BH18" s="1024"/>
      <c r="BI18" s="1024"/>
      <c r="BJ18" s="1024"/>
      <c r="BK18" s="1024"/>
      <c r="BL18" s="1024"/>
      <c r="BM18" s="1024"/>
      <c r="BN18" s="1024"/>
      <c r="BO18" s="1024"/>
      <c r="BP18" s="1024"/>
      <c r="BQ18" s="1024"/>
      <c r="BR18" s="1024"/>
      <c r="BS18" s="1024"/>
      <c r="BT18" s="1024"/>
      <c r="BU18" s="1024"/>
      <c r="BV18" s="1024"/>
      <c r="BW18" s="1024"/>
      <c r="BX18" s="1024"/>
      <c r="BY18" s="1024"/>
      <c r="BZ18" s="1024"/>
      <c r="CA18" s="1024"/>
      <c r="CB18" s="1024"/>
      <c r="CC18" s="1024"/>
      <c r="CD18" s="1024"/>
      <c r="CE18" s="1024"/>
      <c r="CF18" s="1024"/>
      <c r="CG18" s="1024"/>
      <c r="CH18" s="1024"/>
      <c r="CI18" s="1024"/>
      <c r="CJ18" s="1024"/>
      <c r="CK18" s="1024"/>
      <c r="CL18" s="1024"/>
      <c r="CM18" s="1024"/>
      <c r="CN18" s="1024"/>
      <c r="CO18" s="1024"/>
      <c r="CP18" s="1024"/>
      <c r="CQ18" s="1024"/>
      <c r="CR18" s="1024"/>
      <c r="CS18" s="1024"/>
      <c r="CT18" s="1024"/>
      <c r="CU18" s="1024"/>
      <c r="CV18" s="1024"/>
      <c r="CW18" s="1024"/>
      <c r="CX18" s="1024"/>
      <c r="CY18" s="1024"/>
      <c r="CZ18" s="1024"/>
      <c r="DA18" s="1024"/>
      <c r="DB18" s="1024"/>
    </row>
    <row r="19" spans="1:112" ht="18" customHeight="1" x14ac:dyDescent="0.3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24"/>
      <c r="BA19" s="1024"/>
      <c r="BB19" s="1024"/>
      <c r="BC19" s="1024"/>
      <c r="BD19" s="1024"/>
      <c r="BE19" s="1024"/>
      <c r="BF19" s="1024"/>
      <c r="BG19" s="1024"/>
      <c r="BH19" s="1024"/>
      <c r="BI19" s="1024"/>
      <c r="BJ19" s="1024"/>
      <c r="BK19" s="1024"/>
      <c r="BL19" s="1024"/>
      <c r="BM19" s="1024"/>
      <c r="BN19" s="1024"/>
      <c r="BO19" s="1024"/>
      <c r="BP19" s="1024"/>
      <c r="BQ19" s="1024"/>
      <c r="BR19" s="1024"/>
      <c r="BS19" s="1024"/>
      <c r="BT19" s="1024"/>
      <c r="BU19" s="1024"/>
      <c r="BV19" s="1024"/>
      <c r="BW19" s="1024"/>
      <c r="BX19" s="1024"/>
      <c r="BY19" s="1024"/>
      <c r="BZ19" s="1024"/>
      <c r="CA19" s="1024"/>
      <c r="CB19" s="1024"/>
      <c r="CC19" s="1024"/>
      <c r="CD19" s="1024"/>
      <c r="CE19" s="1024"/>
      <c r="CF19" s="1024"/>
      <c r="CG19" s="1024"/>
      <c r="CH19" s="1024"/>
      <c r="CI19" s="1024"/>
      <c r="CJ19" s="1024"/>
      <c r="CK19" s="1024"/>
      <c r="CL19" s="1024"/>
      <c r="CM19" s="1024"/>
      <c r="CN19" s="1024"/>
      <c r="CO19" s="1024"/>
      <c r="CP19" s="1024"/>
      <c r="CQ19" s="1024"/>
      <c r="CR19" s="1024"/>
      <c r="CS19" s="1024"/>
      <c r="CT19" s="1024"/>
      <c r="CU19" s="1024"/>
      <c r="CV19" s="1024"/>
      <c r="CW19" s="1024"/>
      <c r="CX19" s="1024"/>
      <c r="CY19" s="1024"/>
      <c r="CZ19" s="1024"/>
      <c r="DA19" s="1024"/>
      <c r="DB19" s="102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24"/>
      <c r="BA20" s="1024"/>
      <c r="BB20" s="1024"/>
      <c r="BC20" s="1024"/>
      <c r="BD20" s="1024"/>
      <c r="BE20" s="1024"/>
      <c r="BF20" s="1024"/>
      <c r="BG20" s="1024"/>
      <c r="BH20" s="1024"/>
      <c r="BI20" s="1024"/>
      <c r="BJ20" s="1024"/>
      <c r="BK20" s="1024"/>
      <c r="BL20" s="1024"/>
      <c r="BM20" s="1024"/>
      <c r="BN20" s="1024"/>
      <c r="BO20" s="1024"/>
      <c r="BP20" s="1024"/>
      <c r="BQ20" s="1024"/>
      <c r="BR20" s="1024"/>
      <c r="BS20" s="1024"/>
      <c r="BT20" s="1024"/>
      <c r="BU20" s="1024"/>
      <c r="BV20" s="1024"/>
      <c r="BW20" s="1024"/>
      <c r="BX20" s="1024"/>
      <c r="BY20" s="1024"/>
      <c r="BZ20" s="1024"/>
      <c r="CA20" s="1024"/>
      <c r="CB20" s="1024"/>
      <c r="CC20" s="1024"/>
      <c r="CD20" s="1024"/>
      <c r="CE20" s="1024"/>
      <c r="CF20" s="1024"/>
      <c r="CG20" s="1024"/>
      <c r="CH20" s="1024"/>
      <c r="CI20" s="1024"/>
      <c r="CJ20" s="1024"/>
      <c r="CK20" s="1024"/>
      <c r="CL20" s="1024"/>
      <c r="CM20" s="1024"/>
      <c r="CN20" s="1024"/>
      <c r="CO20" s="1024"/>
      <c r="CP20" s="1024"/>
      <c r="CQ20" s="1024"/>
      <c r="CR20" s="1024"/>
      <c r="CS20" s="1024"/>
      <c r="CT20" s="1024"/>
      <c r="CU20" s="1024"/>
      <c r="CV20" s="1024"/>
      <c r="CW20" s="1024"/>
      <c r="CX20" s="1024"/>
      <c r="CY20" s="1024"/>
      <c r="CZ20" s="1024"/>
      <c r="DA20" s="1024"/>
      <c r="DB20" s="1024"/>
    </row>
    <row r="21" spans="1:112" ht="18" customHeight="1" x14ac:dyDescent="0.3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598" t="s">
        <v>422</v>
      </c>
      <c r="BA21" s="598"/>
      <c r="BB21" s="598"/>
      <c r="BC21" s="598"/>
      <c r="BD21" s="598"/>
      <c r="BE21" s="598"/>
      <c r="BF21" s="598"/>
      <c r="BG21" s="598"/>
      <c r="BH21" s="598"/>
      <c r="BI21" s="598"/>
      <c r="BJ21" s="598"/>
      <c r="BK21" s="598"/>
      <c r="BL21" s="598"/>
      <c r="BM21" s="598"/>
      <c r="BN21" s="598"/>
      <c r="BO21" s="598"/>
      <c r="BP21" s="598"/>
      <c r="BQ21" s="598"/>
      <c r="BR21" s="598"/>
      <c r="BS21" s="598"/>
      <c r="BT21" s="598"/>
      <c r="BU21" s="598"/>
      <c r="BV21" s="598"/>
      <c r="BW21" s="598"/>
      <c r="BX21" s="598"/>
      <c r="BY21" s="598"/>
      <c r="BZ21" s="598"/>
      <c r="CA21" s="598"/>
      <c r="CB21" s="598"/>
      <c r="CC21" s="598"/>
      <c r="CD21" s="598"/>
      <c r="CE21" s="598"/>
      <c r="CF21" s="598"/>
      <c r="CG21" s="598"/>
      <c r="CH21" s="598"/>
      <c r="CI21" s="598"/>
      <c r="CJ21" s="598"/>
      <c r="CK21" s="598"/>
      <c r="CL21" s="598"/>
      <c r="CM21" s="598"/>
      <c r="CN21" s="598"/>
      <c r="CO21" s="598"/>
      <c r="CP21" s="598"/>
      <c r="CQ21" s="598"/>
      <c r="CR21" s="598"/>
      <c r="CS21" s="598"/>
      <c r="CT21" s="598"/>
      <c r="CU21" s="598"/>
      <c r="CV21" s="598"/>
      <c r="CW21" s="598"/>
      <c r="CX21" s="598"/>
      <c r="CY21" s="598"/>
      <c r="CZ21" s="598"/>
      <c r="DA21" s="598"/>
      <c r="DB21" s="598"/>
    </row>
    <row r="22" spans="1:112" ht="18" customHeight="1" x14ac:dyDescent="0.3">
      <c r="A22" s="19" t="s">
        <v>424</v>
      </c>
      <c r="B22" s="23"/>
      <c r="AZ22" s="1020" t="s">
        <v>65</v>
      </c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20"/>
      <c r="BM22" s="1020"/>
      <c r="BN22" s="1020"/>
      <c r="BO22" s="1020"/>
      <c r="BP22" s="1020"/>
      <c r="BQ22" s="1020"/>
      <c r="BR22" s="1020"/>
      <c r="BS22" s="1020"/>
      <c r="BT22" s="1020"/>
      <c r="BU22" s="1020"/>
      <c r="BV22" s="1020"/>
      <c r="BW22" s="1020"/>
      <c r="BX22" s="1020"/>
      <c r="BY22" s="1020"/>
      <c r="BZ22" s="1020"/>
      <c r="CA22" s="1020"/>
      <c r="CB22" s="1020"/>
      <c r="CC22" s="1020"/>
      <c r="CD22" s="1020"/>
      <c r="CE22" s="1020"/>
      <c r="CF22" s="1020"/>
      <c r="CG22" s="1020"/>
      <c r="CH22" s="1020"/>
      <c r="CI22" s="1020"/>
      <c r="CJ22" s="1020"/>
      <c r="CK22" s="1020"/>
      <c r="CL22" s="1020"/>
      <c r="CM22" s="1020"/>
      <c r="CN22" s="1020"/>
      <c r="CO22" s="1020"/>
      <c r="CP22" s="1020"/>
      <c r="CQ22" s="1020"/>
      <c r="CR22" s="1020"/>
      <c r="CS22" s="1020"/>
      <c r="CT22" s="1020"/>
      <c r="CU22" s="1020"/>
      <c r="CV22" s="1020"/>
      <c r="CW22" s="1020"/>
      <c r="CX22" s="1020"/>
      <c r="CY22" s="1020"/>
      <c r="CZ22" s="1020"/>
      <c r="DA22" s="1020"/>
      <c r="DB22" s="1020"/>
    </row>
    <row r="23" spans="1:112" ht="18" customHeight="1" x14ac:dyDescent="0.3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20" t="s">
        <v>422</v>
      </c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1020"/>
      <c r="BK23" s="1020"/>
      <c r="BL23" s="1020"/>
      <c r="BM23" s="1020"/>
      <c r="BN23" s="1020"/>
      <c r="BO23" s="1020"/>
      <c r="BP23" s="1020"/>
      <c r="BQ23" s="1020"/>
      <c r="BR23" s="1020"/>
      <c r="BS23" s="1020"/>
      <c r="BT23" s="1020"/>
      <c r="BU23" s="1020"/>
      <c r="BV23" s="1020"/>
      <c r="BW23" s="1020"/>
      <c r="BX23" s="1020"/>
      <c r="BY23" s="1020"/>
      <c r="BZ23" s="1020"/>
      <c r="CA23" s="1020"/>
      <c r="CB23" s="1020"/>
      <c r="CC23" s="1020"/>
      <c r="CD23" s="1020"/>
      <c r="CE23" s="1020"/>
      <c r="CF23" s="1020"/>
      <c r="CG23" s="1020"/>
      <c r="CH23" s="1020"/>
      <c r="CI23" s="1020"/>
      <c r="CJ23" s="1020"/>
      <c r="CK23" s="1020"/>
      <c r="CL23" s="1020"/>
      <c r="CM23" s="1020"/>
      <c r="CN23" s="1020"/>
      <c r="CO23" s="1020"/>
      <c r="CP23" s="1020"/>
      <c r="CQ23" s="1020"/>
      <c r="CR23" s="1020"/>
      <c r="CS23" s="1020"/>
      <c r="CT23" s="1020"/>
      <c r="CU23" s="1020"/>
      <c r="CV23" s="1020"/>
      <c r="CW23" s="1020"/>
      <c r="CX23" s="1020"/>
      <c r="CY23" s="1020"/>
      <c r="CZ23" s="1020"/>
      <c r="DA23" s="1020"/>
      <c r="DB23" s="1020"/>
    </row>
    <row r="24" spans="1:112" ht="18" customHeight="1" x14ac:dyDescent="0.3">
      <c r="A24" s="19" t="s">
        <v>421</v>
      </c>
      <c r="B24" s="23"/>
      <c r="AZ24" s="1020" t="s">
        <v>65</v>
      </c>
      <c r="BA24" s="1020"/>
      <c r="BB24" s="1020"/>
      <c r="BC24" s="1020"/>
      <c r="BD24" s="1020"/>
      <c r="BE24" s="1020"/>
      <c r="BF24" s="1020"/>
      <c r="BG24" s="1020"/>
      <c r="BH24" s="1020"/>
      <c r="BI24" s="1020"/>
      <c r="BJ24" s="1020"/>
      <c r="BK24" s="1020"/>
      <c r="BL24" s="1020"/>
      <c r="BM24" s="1020"/>
      <c r="BN24" s="1020"/>
      <c r="BO24" s="1020"/>
      <c r="BP24" s="1020"/>
      <c r="BQ24" s="1020"/>
      <c r="BR24" s="1020"/>
      <c r="BS24" s="1020"/>
      <c r="BT24" s="1020"/>
      <c r="BU24" s="1020"/>
      <c r="BV24" s="1020"/>
      <c r="BW24" s="1020"/>
      <c r="BX24" s="1020"/>
      <c r="BY24" s="1020"/>
      <c r="BZ24" s="1020"/>
      <c r="CA24" s="1020"/>
      <c r="CB24" s="1020"/>
      <c r="CC24" s="1020"/>
      <c r="CD24" s="1020"/>
      <c r="CE24" s="1020"/>
      <c r="CF24" s="1020"/>
      <c r="CG24" s="1020"/>
      <c r="CH24" s="1020"/>
      <c r="CI24" s="1020"/>
      <c r="CJ24" s="1020"/>
      <c r="CK24" s="1020"/>
      <c r="CL24" s="1020"/>
      <c r="CM24" s="1020"/>
      <c r="CN24" s="1020"/>
      <c r="CO24" s="1020"/>
      <c r="CP24" s="1020"/>
      <c r="CQ24" s="1020"/>
      <c r="CR24" s="1020"/>
      <c r="CS24" s="1020"/>
      <c r="CT24" s="1020"/>
      <c r="CU24" s="1020"/>
      <c r="CV24" s="1020"/>
      <c r="CW24" s="1020"/>
      <c r="CX24" s="1020"/>
      <c r="CY24" s="1020"/>
      <c r="CZ24" s="1020"/>
      <c r="DA24" s="1020"/>
      <c r="DB24" s="1020"/>
    </row>
    <row r="25" spans="1:112" ht="15" customHeight="1" x14ac:dyDescent="0.25">
      <c r="DH25" s="155"/>
    </row>
    <row r="26" spans="1:112" ht="25.2" customHeight="1" x14ac:dyDescent="0.3">
      <c r="A26" s="30" t="s">
        <v>227</v>
      </c>
      <c r="R26" s="598" t="s">
        <v>420</v>
      </c>
      <c r="S26" s="598"/>
      <c r="T26" s="598"/>
      <c r="U26" s="598"/>
      <c r="V26" s="598"/>
      <c r="W26" s="598"/>
      <c r="X26" s="598"/>
      <c r="Y26" s="598"/>
      <c r="Z26" s="598"/>
      <c r="AA26" s="598"/>
      <c r="AB26" s="598"/>
      <c r="AC26" s="598"/>
      <c r="AD26" s="598"/>
      <c r="AE26" s="598"/>
      <c r="AF26" s="598"/>
      <c r="AG26" s="598"/>
      <c r="AH26" s="598"/>
      <c r="AI26" s="598"/>
      <c r="AJ26" s="598"/>
      <c r="AK26" s="598"/>
      <c r="AL26" s="598"/>
      <c r="AM26" s="598"/>
      <c r="AN26" s="598"/>
      <c r="AO26" s="598"/>
      <c r="AP26" s="598"/>
      <c r="AQ26" s="598"/>
      <c r="AR26" s="598"/>
      <c r="AS26" s="598"/>
      <c r="AT26" s="598"/>
      <c r="AU26" s="598"/>
      <c r="AV26" s="598"/>
      <c r="AW26" s="598"/>
      <c r="AX26" s="598"/>
      <c r="AY26" s="598"/>
      <c r="AZ26" s="598"/>
      <c r="BA26" s="598"/>
      <c r="BB26" s="598"/>
      <c r="BC26" s="598"/>
      <c r="BD26" s="598"/>
      <c r="BE26" s="598"/>
      <c r="BF26" s="598"/>
      <c r="BG26" s="598"/>
      <c r="BH26" s="598"/>
      <c r="BI26" s="598"/>
      <c r="BJ26" s="598"/>
      <c r="BK26" s="598"/>
      <c r="BL26" s="598"/>
      <c r="BM26" s="598"/>
      <c r="BN26" s="598"/>
      <c r="BO26" s="598"/>
      <c r="BP26" s="598"/>
      <c r="BQ26" s="598"/>
      <c r="BR26" s="598"/>
      <c r="BS26" s="598"/>
      <c r="BT26" s="598"/>
      <c r="BU26" s="598"/>
      <c r="BV26" s="598"/>
      <c r="BW26" s="598"/>
      <c r="BX26" s="598"/>
      <c r="BY26" s="598"/>
      <c r="BZ26" s="598"/>
      <c r="CA26" s="598"/>
      <c r="CB26" s="598"/>
      <c r="CC26" s="598"/>
      <c r="CD26" s="598"/>
      <c r="CE26" s="598"/>
      <c r="CF26" s="598"/>
      <c r="CG26" s="598"/>
      <c r="CH26" s="598"/>
      <c r="CI26" s="598"/>
      <c r="CJ26" s="598"/>
      <c r="CK26" s="598"/>
      <c r="CL26" s="598"/>
      <c r="CM26" s="598"/>
      <c r="CN26" s="598"/>
      <c r="CO26" s="598"/>
      <c r="CP26" s="598"/>
      <c r="CQ26" s="598"/>
      <c r="CR26" s="598"/>
      <c r="CS26" s="598"/>
      <c r="CT26" s="598"/>
      <c r="CU26" s="598"/>
      <c r="CV26" s="598"/>
      <c r="CW26" s="598"/>
      <c r="CX26" s="598"/>
      <c r="CY26" s="598"/>
      <c r="CZ26" s="598"/>
      <c r="DA26" s="598"/>
      <c r="DB26" s="598"/>
    </row>
    <row r="27" spans="1:112" ht="7.5" customHeight="1" x14ac:dyDescent="0.3"/>
    <row r="28" spans="1:112" customFormat="1" ht="40.5" customHeight="1" x14ac:dyDescent="0.3">
      <c r="A28" s="608" t="s">
        <v>723</v>
      </c>
      <c r="B28" s="609"/>
      <c r="C28" s="609"/>
      <c r="D28" s="609"/>
      <c r="E28" s="609"/>
      <c r="F28" s="609"/>
      <c r="G28" s="609"/>
      <c r="H28" s="609"/>
      <c r="I28" s="609"/>
      <c r="J28" s="609"/>
      <c r="K28" s="609"/>
      <c r="L28" s="609"/>
      <c r="M28" s="609"/>
      <c r="N28" s="609"/>
      <c r="O28" s="609"/>
      <c r="P28" s="609"/>
      <c r="Q28" s="609"/>
      <c r="R28" s="609"/>
      <c r="S28" s="609"/>
      <c r="T28" s="609"/>
      <c r="U28" s="609"/>
      <c r="V28" s="609"/>
      <c r="W28" s="609"/>
      <c r="X28" s="609"/>
      <c r="Y28" s="609"/>
      <c r="Z28" s="609"/>
      <c r="AA28" s="609"/>
      <c r="AB28" s="609"/>
      <c r="AC28" s="609"/>
      <c r="AD28" s="609"/>
      <c r="AE28" s="609"/>
      <c r="AF28" s="609"/>
      <c r="AG28" s="609"/>
      <c r="AH28" s="609"/>
      <c r="AI28" s="609"/>
      <c r="AJ28" s="609"/>
      <c r="AK28" s="609"/>
      <c r="AL28" s="609"/>
      <c r="AM28" s="609"/>
      <c r="AN28" s="609"/>
      <c r="AO28" s="609"/>
      <c r="AP28" s="609"/>
      <c r="AQ28" s="609"/>
      <c r="AR28" s="609"/>
      <c r="AS28" s="609"/>
      <c r="AT28" s="609"/>
      <c r="AU28" s="609"/>
      <c r="AV28" s="609"/>
      <c r="AW28" s="60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602"/>
      <c r="BJ28" s="602"/>
      <c r="BK28" s="602"/>
      <c r="BL28" s="602"/>
      <c r="BM28" s="602"/>
      <c r="BN28" s="602"/>
      <c r="BO28" s="602"/>
      <c r="BP28" s="602"/>
      <c r="BQ28" s="602"/>
      <c r="BR28" s="602"/>
      <c r="BS28" s="602"/>
      <c r="BT28" s="602"/>
      <c r="BU28" s="602"/>
      <c r="BV28" s="602"/>
      <c r="BW28" s="602"/>
      <c r="BX28" s="602"/>
      <c r="BY28" s="602"/>
      <c r="BZ28" s="602"/>
      <c r="CA28" s="602"/>
      <c r="CB28" s="602"/>
      <c r="CC28" s="602"/>
      <c r="CD28" s="602"/>
      <c r="CE28" s="602"/>
      <c r="CF28" s="602"/>
      <c r="CG28" s="23"/>
      <c r="CH28" s="23"/>
      <c r="CI28" s="23"/>
      <c r="CJ28" s="598" t="str">
        <f>ПОДПИСИ!E6</f>
        <v xml:space="preserve">А.В. Шенягин </v>
      </c>
      <c r="CK28" s="598"/>
      <c r="CL28" s="598"/>
      <c r="CM28" s="598"/>
      <c r="CN28" s="598"/>
      <c r="CO28" s="598"/>
      <c r="CP28" s="598"/>
      <c r="CQ28" s="598"/>
      <c r="CR28" s="598"/>
      <c r="CS28" s="598"/>
      <c r="CT28" s="598"/>
      <c r="CU28" s="598"/>
      <c r="CV28" s="598"/>
      <c r="CW28" s="598"/>
      <c r="CX28" s="598"/>
      <c r="CY28" s="598"/>
      <c r="CZ28" s="598"/>
      <c r="DA28" s="598"/>
      <c r="DB28" s="598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578" t="s">
        <v>11</v>
      </c>
      <c r="BJ29" s="578"/>
      <c r="BK29" s="578"/>
      <c r="BL29" s="578"/>
      <c r="BM29" s="578"/>
      <c r="BN29" s="578"/>
      <c r="BO29" s="578"/>
      <c r="BP29" s="578"/>
      <c r="BQ29" s="578"/>
      <c r="BR29" s="578"/>
      <c r="BS29" s="578"/>
      <c r="BT29" s="578"/>
      <c r="BU29" s="578"/>
      <c r="BV29" s="578"/>
      <c r="BW29" s="578"/>
      <c r="BX29" s="578"/>
      <c r="BY29" s="578"/>
      <c r="BZ29" s="578"/>
      <c r="CA29" s="578"/>
      <c r="CB29" s="578"/>
      <c r="CC29" s="578"/>
      <c r="CD29" s="578"/>
      <c r="CE29" s="578"/>
      <c r="CF29" s="578"/>
      <c r="CG29" s="21"/>
      <c r="CH29" s="21"/>
      <c r="CI29" s="21"/>
      <c r="CJ29" s="612" t="s">
        <v>50</v>
      </c>
      <c r="CK29" s="612"/>
      <c r="CL29" s="612"/>
      <c r="CM29" s="612"/>
      <c r="CN29" s="612"/>
      <c r="CO29" s="612"/>
      <c r="CP29" s="612"/>
      <c r="CQ29" s="612"/>
      <c r="CR29" s="612"/>
      <c r="CS29" s="612"/>
      <c r="CT29" s="612"/>
      <c r="CU29" s="612"/>
      <c r="CV29" s="612"/>
      <c r="CW29" s="612"/>
      <c r="CX29" s="612"/>
      <c r="CY29" s="612"/>
      <c r="CZ29" s="612"/>
      <c r="DA29" s="612"/>
      <c r="DB29" s="612"/>
      <c r="DH29" s="158"/>
    </row>
    <row r="30" spans="1:112" customFormat="1" ht="45" customHeight="1" x14ac:dyDescent="0.3">
      <c r="A30" s="608" t="s">
        <v>717</v>
      </c>
      <c r="B30" s="609"/>
      <c r="C30" s="609"/>
      <c r="D30" s="609"/>
      <c r="E30" s="609"/>
      <c r="F30" s="609"/>
      <c r="G30" s="609"/>
      <c r="H30" s="609"/>
      <c r="I30" s="609"/>
      <c r="J30" s="609"/>
      <c r="K30" s="609"/>
      <c r="L30" s="609"/>
      <c r="M30" s="609"/>
      <c r="N30" s="609"/>
      <c r="O30" s="609"/>
      <c r="P30" s="609"/>
      <c r="Q30" s="609"/>
      <c r="R30" s="609"/>
      <c r="S30" s="609"/>
      <c r="T30" s="609"/>
      <c r="U30" s="609"/>
      <c r="V30" s="609"/>
      <c r="W30" s="609"/>
      <c r="X30" s="609"/>
      <c r="Y30" s="609"/>
      <c r="Z30" s="609"/>
      <c r="AA30" s="609"/>
      <c r="AB30" s="609"/>
      <c r="AC30" s="609"/>
      <c r="AD30" s="609"/>
      <c r="AE30" s="609"/>
      <c r="AF30" s="609"/>
      <c r="AG30" s="609"/>
      <c r="AH30" s="609"/>
      <c r="AI30" s="609"/>
      <c r="AJ30" s="609"/>
      <c r="AK30" s="609"/>
      <c r="AL30" s="609"/>
      <c r="AM30" s="609"/>
      <c r="AN30" s="609"/>
      <c r="AO30" s="609"/>
      <c r="AP30" s="609"/>
      <c r="AQ30" s="609"/>
      <c r="AR30" s="609"/>
      <c r="AS30" s="609"/>
      <c r="AT30" s="609"/>
      <c r="AU30" s="609"/>
      <c r="AV30" s="609"/>
      <c r="AW30" s="609"/>
      <c r="AX30" s="60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602"/>
      <c r="BJ30" s="602"/>
      <c r="BK30" s="602"/>
      <c r="BL30" s="602"/>
      <c r="BM30" s="602"/>
      <c r="BN30" s="602"/>
      <c r="BO30" s="602"/>
      <c r="BP30" s="602"/>
      <c r="BQ30" s="602"/>
      <c r="BR30" s="602"/>
      <c r="BS30" s="602"/>
      <c r="BT30" s="602"/>
      <c r="BU30" s="602"/>
      <c r="BV30" s="602"/>
      <c r="BW30" s="602"/>
      <c r="BX30" s="602"/>
      <c r="BY30" s="602"/>
      <c r="BZ30" s="602"/>
      <c r="CA30" s="602"/>
      <c r="CB30" s="602"/>
      <c r="CC30" s="602"/>
      <c r="CD30" s="602"/>
      <c r="CE30" s="602"/>
      <c r="CF30" s="602"/>
      <c r="CG30" s="19"/>
      <c r="CH30" s="19"/>
      <c r="CI30" s="19"/>
      <c r="CJ30" s="598" t="str">
        <f>ПОДПИСИ!E12</f>
        <v>А.В. Курбатов</v>
      </c>
      <c r="CK30" s="598"/>
      <c r="CL30" s="598"/>
      <c r="CM30" s="598"/>
      <c r="CN30" s="598"/>
      <c r="CO30" s="598"/>
      <c r="CP30" s="598"/>
      <c r="CQ30" s="598"/>
      <c r="CR30" s="598"/>
      <c r="CS30" s="598"/>
      <c r="CT30" s="598"/>
      <c r="CU30" s="598"/>
      <c r="CV30" s="598"/>
      <c r="CW30" s="598"/>
      <c r="CX30" s="598"/>
      <c r="CY30" s="598"/>
      <c r="CZ30" s="598"/>
      <c r="DA30" s="598"/>
      <c r="DB30" s="598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578" t="s">
        <v>11</v>
      </c>
      <c r="BJ31" s="578"/>
      <c r="BK31" s="578"/>
      <c r="BL31" s="578"/>
      <c r="BM31" s="578"/>
      <c r="BN31" s="578"/>
      <c r="BO31" s="578"/>
      <c r="BP31" s="578"/>
      <c r="BQ31" s="578"/>
      <c r="BR31" s="578"/>
      <c r="BS31" s="578"/>
      <c r="BT31" s="578"/>
      <c r="BU31" s="578"/>
      <c r="BV31" s="578"/>
      <c r="BW31" s="578"/>
      <c r="BX31" s="578"/>
      <c r="BY31" s="578"/>
      <c r="BZ31" s="578"/>
      <c r="CA31" s="578"/>
      <c r="CB31" s="578"/>
      <c r="CC31" s="578"/>
      <c r="CD31" s="578"/>
      <c r="CE31" s="578"/>
      <c r="CF31" s="578"/>
      <c r="CG31" s="21"/>
      <c r="CH31" s="21"/>
      <c r="CI31" s="21"/>
      <c r="CJ31" s="612" t="s">
        <v>50</v>
      </c>
      <c r="CK31" s="612"/>
      <c r="CL31" s="612"/>
      <c r="CM31" s="612"/>
      <c r="CN31" s="612"/>
      <c r="CO31" s="612"/>
      <c r="CP31" s="612"/>
      <c r="CQ31" s="612"/>
      <c r="CR31" s="612"/>
      <c r="CS31" s="612"/>
      <c r="CT31" s="612"/>
      <c r="CU31" s="612"/>
      <c r="CV31" s="612"/>
      <c r="CW31" s="612"/>
      <c r="CX31" s="612"/>
      <c r="CY31" s="612"/>
      <c r="CZ31" s="612"/>
      <c r="DA31" s="612"/>
      <c r="DB31" s="612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70" zoomScaleNormal="100" zoomScaleSheetLayoutView="70" workbookViewId="0">
      <pane ySplit="2" topLeftCell="A3" activePane="bottomLeft" state="frozen"/>
      <selection activeCell="AO106" sqref="AO106:AZ106"/>
      <selection pane="bottomLeft" activeCell="AO106" sqref="AO106:AZ106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613"/>
      <c r="B1" s="613"/>
      <c r="C1" s="613"/>
      <c r="D1" s="613"/>
      <c r="E1" s="613"/>
      <c r="F1" s="613"/>
      <c r="G1" s="613"/>
      <c r="H1" s="613"/>
      <c r="I1" s="613"/>
      <c r="J1" s="613"/>
      <c r="K1" s="613"/>
      <c r="L1" s="613"/>
      <c r="M1" s="613"/>
      <c r="N1" s="613"/>
      <c r="O1" s="613"/>
      <c r="P1" s="613"/>
      <c r="Q1" s="613"/>
      <c r="R1" s="613"/>
      <c r="S1" s="613"/>
      <c r="T1" s="613"/>
      <c r="U1" s="613"/>
      <c r="V1" s="613"/>
      <c r="W1" s="613"/>
      <c r="X1" s="613"/>
      <c r="Y1" s="613"/>
      <c r="Z1" s="613"/>
      <c r="AA1" s="613"/>
      <c r="AB1" s="613"/>
      <c r="AC1" s="613"/>
      <c r="AD1" s="613"/>
      <c r="AE1" s="613"/>
      <c r="AF1" s="613"/>
      <c r="AG1" s="613"/>
      <c r="AH1" s="613"/>
      <c r="AI1" s="613"/>
      <c r="AJ1" s="613"/>
      <c r="AK1" s="613"/>
      <c r="AL1" s="613"/>
      <c r="AM1" s="613"/>
      <c r="AN1" s="613"/>
      <c r="BH1" s="598" t="str">
        <f>ФОРМА!G2</f>
        <v>Санкт-Петербург</v>
      </c>
      <c r="BI1" s="598"/>
      <c r="BJ1" s="598"/>
      <c r="BK1" s="598"/>
      <c r="BL1" s="598"/>
      <c r="BM1" s="598"/>
      <c r="BN1" s="598"/>
      <c r="BO1" s="598"/>
      <c r="BP1" s="598"/>
      <c r="BQ1" s="598"/>
      <c r="BR1" s="598"/>
      <c r="BS1" s="598"/>
      <c r="BT1" s="598"/>
      <c r="BU1" s="598"/>
      <c r="BV1" s="598"/>
      <c r="BW1" s="598"/>
      <c r="BX1" s="598"/>
      <c r="BY1" s="598"/>
      <c r="BZ1" s="598"/>
      <c r="CA1" s="598"/>
      <c r="CB1" s="598"/>
      <c r="CC1" s="598"/>
      <c r="CD1" s="598"/>
      <c r="CE1" s="598"/>
      <c r="CF1" s="598"/>
      <c r="CG1" s="598"/>
      <c r="CH1" s="598"/>
      <c r="CI1" s="598"/>
      <c r="CJ1" s="598"/>
      <c r="CK1" s="598"/>
      <c r="CL1" s="598"/>
      <c r="CM1" s="598"/>
      <c r="CN1" s="598"/>
      <c r="CO1" s="598"/>
      <c r="CP1" s="598"/>
      <c r="CQ1" s="598"/>
      <c r="CR1" s="598"/>
      <c r="CS1" s="598"/>
      <c r="CT1" s="598"/>
      <c r="CU1" s="598"/>
      <c r="CV1" s="598"/>
      <c r="CW1" s="598"/>
      <c r="CX1" s="598"/>
      <c r="CY1" s="598"/>
      <c r="CZ1" s="598"/>
      <c r="DA1" s="598"/>
      <c r="DB1" s="598"/>
      <c r="DC1"/>
      <c r="DD1"/>
      <c r="DE1"/>
      <c r="DF1"/>
      <c r="DH1" s="155"/>
    </row>
    <row r="2" spans="1:112" s="50" customFormat="1" ht="15" customHeight="1" outlineLevel="1" x14ac:dyDescent="0.3">
      <c r="A2" s="612"/>
      <c r="B2" s="612"/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  <c r="X2" s="612"/>
      <c r="Y2" s="612"/>
      <c r="Z2" s="612"/>
      <c r="AA2" s="612"/>
      <c r="AB2" s="612"/>
      <c r="AC2" s="612"/>
      <c r="AD2" s="612"/>
      <c r="AE2" s="612"/>
      <c r="AF2" s="612"/>
      <c r="AG2" s="612"/>
      <c r="AH2" s="612"/>
      <c r="AI2" s="612"/>
      <c r="AJ2" s="612"/>
      <c r="AK2" s="612"/>
      <c r="AL2" s="612"/>
      <c r="AM2" s="612"/>
      <c r="AN2" s="612"/>
      <c r="AO2" s="612"/>
      <c r="AP2" s="612"/>
      <c r="AQ2" s="612"/>
      <c r="AR2" s="612"/>
      <c r="AS2" s="612"/>
      <c r="AT2" s="612"/>
      <c r="AU2" s="612"/>
      <c r="AV2" s="21"/>
      <c r="AW2" s="21"/>
      <c r="AX2" s="21"/>
      <c r="AY2" s="21"/>
      <c r="AZ2" s="21"/>
      <c r="BA2" s="21"/>
      <c r="BB2" s="21"/>
      <c r="BC2" s="612" t="s">
        <v>0</v>
      </c>
      <c r="BD2" s="612"/>
      <c r="BE2" s="612"/>
      <c r="BF2" s="612"/>
      <c r="BG2" s="612"/>
      <c r="BH2" s="612"/>
      <c r="BI2" s="612"/>
      <c r="BJ2" s="612"/>
      <c r="BK2" s="612"/>
      <c r="BL2" s="612"/>
      <c r="BM2" s="612"/>
      <c r="BN2" s="612"/>
      <c r="BO2" s="612"/>
      <c r="BP2" s="612"/>
      <c r="BQ2" s="612"/>
      <c r="BR2" s="612"/>
      <c r="BS2" s="612"/>
      <c r="BT2" s="612"/>
      <c r="BU2" s="612"/>
      <c r="BV2" s="612"/>
      <c r="BW2" s="612"/>
      <c r="BX2" s="612"/>
      <c r="BY2" s="612"/>
      <c r="BZ2" s="612"/>
      <c r="CA2" s="612"/>
      <c r="CB2" s="612"/>
      <c r="CC2" s="612"/>
      <c r="CD2" s="612"/>
      <c r="CE2" s="612"/>
      <c r="CF2" s="612"/>
      <c r="CG2" s="612"/>
      <c r="CH2" s="612"/>
      <c r="CI2" s="612"/>
      <c r="CJ2" s="612"/>
      <c r="CK2" s="612"/>
      <c r="CL2" s="612"/>
      <c r="CM2" s="612"/>
      <c r="CN2" s="612"/>
      <c r="CO2" s="612"/>
      <c r="CP2" s="612"/>
      <c r="CQ2" s="612"/>
      <c r="CR2" s="612"/>
      <c r="CS2" s="612"/>
      <c r="CT2" s="612"/>
      <c r="CU2" s="612"/>
      <c r="CV2" s="612"/>
      <c r="CW2" s="612"/>
      <c r="CX2" s="612"/>
      <c r="CY2" s="612"/>
      <c r="CZ2" s="612"/>
      <c r="DA2" s="612"/>
      <c r="DB2" s="612"/>
      <c r="DC2"/>
      <c r="DD2"/>
      <c r="DE2"/>
      <c r="DF2"/>
      <c r="DH2" s="144"/>
    </row>
    <row r="3" spans="1:112" ht="15" customHeight="1" outlineLevel="1" x14ac:dyDescent="0.25">
      <c r="A3" s="598" t="str">
        <f>ФОРМА!B4</f>
        <v>ООО «Электромонтаж-110»</v>
      </c>
      <c r="B3" s="598"/>
      <c r="C3" s="598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598"/>
      <c r="Z3" s="598"/>
      <c r="AA3" s="598"/>
      <c r="AB3" s="598"/>
      <c r="AC3" s="598"/>
      <c r="AD3" s="59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598"/>
      <c r="AP3" s="598"/>
      <c r="AQ3" s="598"/>
      <c r="AR3" s="598"/>
      <c r="AS3" s="598"/>
      <c r="AT3" s="598"/>
      <c r="AU3" s="598"/>
      <c r="BC3" s="614" t="str">
        <f>ФОРМА!B2</f>
        <v>ПАО "Россети Ленэнерго"</v>
      </c>
      <c r="BD3" s="614"/>
      <c r="BE3" s="614"/>
      <c r="BF3" s="614"/>
      <c r="BG3" s="614"/>
      <c r="BH3" s="614"/>
      <c r="BI3" s="614"/>
      <c r="BJ3" s="614"/>
      <c r="BK3" s="614"/>
      <c r="BL3" s="614"/>
      <c r="BM3" s="614"/>
      <c r="BN3" s="614"/>
      <c r="BO3" s="614"/>
      <c r="BP3" s="614"/>
      <c r="BQ3" s="614"/>
      <c r="BR3" s="614"/>
      <c r="BS3" s="614"/>
      <c r="BT3" s="614"/>
      <c r="BU3" s="614"/>
      <c r="BV3" s="614"/>
      <c r="BW3" s="614"/>
      <c r="BX3" s="614"/>
      <c r="BY3" s="614"/>
      <c r="BZ3" s="614"/>
      <c r="CA3" s="614"/>
      <c r="CB3" s="614"/>
      <c r="CC3" s="614"/>
      <c r="CD3" s="614"/>
      <c r="CE3" s="614"/>
      <c r="CF3" s="614"/>
      <c r="CG3" s="614"/>
      <c r="CH3" s="614"/>
      <c r="CI3" s="614"/>
      <c r="CJ3" s="614"/>
      <c r="CK3" s="614"/>
      <c r="CL3" s="614"/>
      <c r="CM3" s="614"/>
      <c r="CN3" s="614"/>
      <c r="CO3" s="614"/>
      <c r="CP3" s="614"/>
      <c r="CQ3" s="614"/>
      <c r="CR3" s="614"/>
      <c r="CS3" s="614"/>
      <c r="CT3" s="614"/>
      <c r="CU3" s="614"/>
      <c r="CV3" s="614"/>
      <c r="CW3" s="614"/>
      <c r="CX3" s="614"/>
      <c r="CY3" s="614"/>
      <c r="CZ3" s="614"/>
      <c r="DA3" s="614"/>
      <c r="DB3" s="614"/>
      <c r="DH3" s="156" t="str">
        <f>BC3</f>
        <v>ПАО "Россети Ленэнерго"</v>
      </c>
    </row>
    <row r="4" spans="1:112" ht="15" customHeight="1" outlineLevel="1" x14ac:dyDescent="0.25">
      <c r="A4" s="612" t="s">
        <v>44</v>
      </c>
      <c r="B4" s="612"/>
      <c r="C4" s="612"/>
      <c r="D4" s="612"/>
      <c r="E4" s="612"/>
      <c r="F4" s="612"/>
      <c r="G4" s="612"/>
      <c r="H4" s="612"/>
      <c r="I4" s="612"/>
      <c r="J4" s="612"/>
      <c r="K4" s="612"/>
      <c r="L4" s="612"/>
      <c r="M4" s="612"/>
      <c r="N4" s="612"/>
      <c r="O4" s="612"/>
      <c r="P4" s="612"/>
      <c r="Q4" s="612"/>
      <c r="R4" s="612"/>
      <c r="S4" s="612"/>
      <c r="T4" s="612"/>
      <c r="U4" s="612"/>
      <c r="V4" s="612"/>
      <c r="W4" s="612"/>
      <c r="X4" s="612"/>
      <c r="Y4" s="612"/>
      <c r="Z4" s="612"/>
      <c r="AA4" s="612"/>
      <c r="AB4" s="612"/>
      <c r="AC4" s="612"/>
      <c r="AD4" s="612"/>
      <c r="AE4" s="612"/>
      <c r="AF4" s="612"/>
      <c r="AG4" s="612"/>
      <c r="AH4" s="612"/>
      <c r="AI4" s="612"/>
      <c r="AJ4" s="612"/>
      <c r="AK4" s="612"/>
      <c r="AL4" s="612"/>
      <c r="AM4" s="612"/>
      <c r="AN4" s="612"/>
      <c r="AO4" s="612"/>
      <c r="AP4" s="612"/>
      <c r="AQ4" s="612"/>
      <c r="AR4" s="612"/>
      <c r="AS4" s="612"/>
      <c r="AT4" s="612"/>
      <c r="AU4" s="612"/>
      <c r="AV4" s="21"/>
      <c r="AW4" s="21"/>
      <c r="AX4" s="21"/>
      <c r="AY4" s="21"/>
      <c r="AZ4" s="21"/>
      <c r="BA4" s="21"/>
      <c r="BB4" s="21"/>
      <c r="BC4" s="612" t="s">
        <v>2</v>
      </c>
      <c r="BD4" s="612"/>
      <c r="BE4" s="612"/>
      <c r="BF4" s="612"/>
      <c r="BG4" s="612"/>
      <c r="BH4" s="612"/>
      <c r="BI4" s="612"/>
      <c r="BJ4" s="612"/>
      <c r="BK4" s="612"/>
      <c r="BL4" s="612"/>
      <c r="BM4" s="612"/>
      <c r="BN4" s="612"/>
      <c r="BO4" s="612"/>
      <c r="BP4" s="612"/>
      <c r="BQ4" s="612"/>
      <c r="BR4" s="612"/>
      <c r="BS4" s="612"/>
      <c r="BT4" s="612"/>
      <c r="BU4" s="612"/>
      <c r="BV4" s="612"/>
      <c r="BW4" s="612"/>
      <c r="BX4" s="612"/>
      <c r="BY4" s="612"/>
      <c r="BZ4" s="612"/>
      <c r="CA4" s="612"/>
      <c r="CB4" s="612"/>
      <c r="CC4" s="612"/>
      <c r="CD4" s="612"/>
      <c r="CE4" s="612"/>
      <c r="CF4" s="612"/>
      <c r="CG4" s="612"/>
      <c r="CH4" s="612"/>
      <c r="CI4" s="612"/>
      <c r="CJ4" s="612"/>
      <c r="CK4" s="612"/>
      <c r="CL4" s="612"/>
      <c r="CM4" s="612"/>
      <c r="CN4" s="612"/>
      <c r="CO4" s="612"/>
      <c r="CP4" s="612"/>
      <c r="CQ4" s="612"/>
      <c r="CR4" s="612"/>
      <c r="CS4" s="612"/>
      <c r="CT4" s="612"/>
      <c r="CU4" s="612"/>
      <c r="CV4" s="612"/>
      <c r="CW4" s="612"/>
      <c r="CX4" s="612"/>
      <c r="CY4" s="612"/>
      <c r="CZ4" s="612"/>
      <c r="DA4" s="612"/>
      <c r="DB4" s="612"/>
      <c r="DH4" s="144"/>
    </row>
    <row r="5" spans="1:112" ht="110.4" outlineLevel="1" x14ac:dyDescent="0.25">
      <c r="A5" s="615"/>
      <c r="B5" s="615"/>
      <c r="C5" s="615"/>
      <c r="D5" s="615"/>
      <c r="E5" s="615"/>
      <c r="F5" s="615"/>
      <c r="G5" s="615"/>
      <c r="H5" s="615"/>
      <c r="I5" s="615"/>
      <c r="J5" s="615"/>
      <c r="K5" s="615"/>
      <c r="L5" s="615"/>
      <c r="M5" s="615"/>
      <c r="N5" s="615"/>
      <c r="O5" s="615"/>
      <c r="P5" s="615"/>
      <c r="Q5" s="615"/>
      <c r="R5" s="615"/>
      <c r="S5" s="615"/>
      <c r="T5" s="615"/>
      <c r="U5" s="615"/>
      <c r="V5" s="615"/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615"/>
      <c r="AL5" s="615"/>
      <c r="AM5" s="615"/>
      <c r="AN5" s="615"/>
      <c r="AO5" s="615"/>
      <c r="AP5" s="615"/>
      <c r="AQ5" s="615"/>
      <c r="AR5" s="615"/>
      <c r="AS5" s="615"/>
      <c r="AT5" s="615"/>
      <c r="AU5" s="615"/>
      <c r="AV5" s="21"/>
      <c r="AW5" s="21"/>
      <c r="AX5" s="21"/>
      <c r="AY5" s="21"/>
      <c r="AZ5" s="21"/>
      <c r="BA5" s="21"/>
      <c r="BB5" s="21"/>
      <c r="BC5" s="614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D5" s="614"/>
      <c r="BE5" s="614"/>
      <c r="BF5" s="614"/>
      <c r="BG5" s="614"/>
      <c r="BH5" s="614"/>
      <c r="BI5" s="614"/>
      <c r="BJ5" s="614"/>
      <c r="BK5" s="614"/>
      <c r="BL5" s="614"/>
      <c r="BM5" s="614"/>
      <c r="BN5" s="614"/>
      <c r="BO5" s="614"/>
      <c r="BP5" s="614"/>
      <c r="BQ5" s="614"/>
      <c r="BR5" s="614"/>
      <c r="BS5" s="614"/>
      <c r="BT5" s="614"/>
      <c r="BU5" s="614"/>
      <c r="BV5" s="614"/>
      <c r="BW5" s="614"/>
      <c r="BX5" s="614"/>
      <c r="BY5" s="614"/>
      <c r="BZ5" s="614"/>
      <c r="CA5" s="614"/>
      <c r="CB5" s="614"/>
      <c r="CC5" s="614"/>
      <c r="CD5" s="614"/>
      <c r="CE5" s="614"/>
      <c r="CF5" s="614"/>
      <c r="CG5" s="614"/>
      <c r="CH5" s="614"/>
      <c r="CI5" s="614"/>
      <c r="CJ5" s="614"/>
      <c r="CK5" s="614"/>
      <c r="CL5" s="614"/>
      <c r="CM5" s="614"/>
      <c r="CN5" s="614"/>
      <c r="CO5" s="614"/>
      <c r="CP5" s="614"/>
      <c r="CQ5" s="614"/>
      <c r="CR5" s="614"/>
      <c r="CS5" s="614"/>
      <c r="CT5" s="614"/>
      <c r="CU5" s="614"/>
      <c r="CV5" s="614"/>
      <c r="CW5" s="614"/>
      <c r="CX5" s="614"/>
      <c r="CY5" s="614"/>
      <c r="CZ5" s="614"/>
      <c r="DA5" s="614"/>
      <c r="DB5" s="614"/>
      <c r="DH5" s="156" t="str">
        <f>BC5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6" spans="1:112" ht="12.75" customHeight="1" outlineLevel="1" x14ac:dyDescent="0.25">
      <c r="A6" s="612" t="s">
        <v>45</v>
      </c>
      <c r="B6" s="612"/>
      <c r="C6" s="612"/>
      <c r="D6" s="612"/>
      <c r="E6" s="612"/>
      <c r="F6" s="612"/>
      <c r="G6" s="612"/>
      <c r="H6" s="612"/>
      <c r="I6" s="612"/>
      <c r="J6" s="612"/>
      <c r="K6" s="612"/>
      <c r="L6" s="612"/>
      <c r="M6" s="612"/>
      <c r="N6" s="612"/>
      <c r="O6" s="612"/>
      <c r="P6" s="612"/>
      <c r="Q6" s="612"/>
      <c r="R6" s="612"/>
      <c r="S6" s="612"/>
      <c r="T6" s="612"/>
      <c r="U6" s="612"/>
      <c r="V6" s="612"/>
      <c r="W6" s="612"/>
      <c r="X6" s="612"/>
      <c r="Y6" s="612"/>
      <c r="Z6" s="612"/>
      <c r="AA6" s="612"/>
      <c r="AB6" s="612"/>
      <c r="AC6" s="612"/>
      <c r="AD6" s="612"/>
      <c r="AE6" s="612"/>
      <c r="AF6" s="612"/>
      <c r="AG6" s="612"/>
      <c r="AH6" s="612"/>
      <c r="AI6" s="612"/>
      <c r="AJ6" s="612"/>
      <c r="AK6" s="612"/>
      <c r="AL6" s="612"/>
      <c r="AM6" s="612"/>
      <c r="AN6" s="612"/>
      <c r="AO6" s="612"/>
      <c r="AP6" s="612"/>
      <c r="AQ6" s="612"/>
      <c r="AR6" s="612"/>
      <c r="AS6" s="612"/>
      <c r="AT6" s="612"/>
      <c r="AU6" s="612"/>
      <c r="AV6" s="21"/>
      <c r="AW6" s="21"/>
      <c r="AX6" s="21"/>
      <c r="AY6" s="21"/>
      <c r="AZ6" s="21"/>
      <c r="BA6" s="21"/>
      <c r="BB6" s="21"/>
      <c r="BC6" s="612" t="s">
        <v>38</v>
      </c>
      <c r="BD6" s="612"/>
      <c r="BE6" s="612"/>
      <c r="BF6" s="612"/>
      <c r="BG6" s="612"/>
      <c r="BH6" s="612"/>
      <c r="BI6" s="612"/>
      <c r="BJ6" s="612"/>
      <c r="BK6" s="612"/>
      <c r="BL6" s="612"/>
      <c r="BM6" s="612"/>
      <c r="BN6" s="612"/>
      <c r="BO6" s="612"/>
      <c r="BP6" s="612"/>
      <c r="BQ6" s="612"/>
      <c r="BR6" s="612"/>
      <c r="BS6" s="612"/>
      <c r="BT6" s="612"/>
      <c r="BU6" s="612"/>
      <c r="BV6" s="612"/>
      <c r="BW6" s="612"/>
      <c r="BX6" s="612"/>
      <c r="BY6" s="612"/>
      <c r="BZ6" s="612"/>
      <c r="CA6" s="612"/>
      <c r="CB6" s="612"/>
      <c r="CC6" s="612"/>
      <c r="CD6" s="612"/>
      <c r="CE6" s="612"/>
      <c r="CF6" s="612"/>
      <c r="CG6" s="612"/>
      <c r="CH6" s="612"/>
      <c r="CI6" s="612"/>
      <c r="CJ6" s="612"/>
      <c r="CK6" s="612"/>
      <c r="CL6" s="612"/>
      <c r="CM6" s="612"/>
      <c r="CN6" s="612"/>
      <c r="CO6" s="612"/>
      <c r="CP6" s="612"/>
      <c r="CQ6" s="612"/>
      <c r="CR6" s="612"/>
      <c r="CS6" s="612"/>
      <c r="CT6" s="612"/>
      <c r="CU6" s="612"/>
      <c r="CV6" s="612"/>
      <c r="CW6" s="612"/>
      <c r="CX6" s="612"/>
      <c r="CY6" s="612"/>
      <c r="CZ6" s="612"/>
      <c r="DA6" s="612"/>
      <c r="DB6" s="612"/>
      <c r="DH6" s="144"/>
    </row>
    <row r="7" spans="1:112" ht="13.8" outlineLevel="1" x14ac:dyDescent="0.25">
      <c r="A7" s="598"/>
      <c r="B7" s="598"/>
      <c r="C7" s="598"/>
      <c r="D7" s="598"/>
      <c r="E7" s="598"/>
      <c r="F7" s="598"/>
      <c r="G7" s="598"/>
      <c r="H7" s="598"/>
      <c r="I7" s="598"/>
      <c r="J7" s="598"/>
      <c r="K7" s="598"/>
      <c r="L7" s="598"/>
      <c r="M7" s="598"/>
      <c r="N7" s="598"/>
      <c r="O7" s="598"/>
      <c r="P7" s="598"/>
      <c r="Q7" s="598"/>
      <c r="R7" s="598"/>
      <c r="S7" s="598"/>
      <c r="T7" s="598"/>
      <c r="U7" s="598"/>
      <c r="V7" s="598"/>
      <c r="W7" s="598"/>
      <c r="X7" s="598"/>
      <c r="Y7" s="598"/>
      <c r="Z7" s="598"/>
      <c r="AA7" s="598"/>
      <c r="AB7" s="598"/>
      <c r="AC7" s="598"/>
      <c r="AD7" s="598"/>
      <c r="AE7" s="598"/>
      <c r="AF7" s="598"/>
      <c r="AG7" s="598"/>
      <c r="AH7" s="598"/>
      <c r="AI7" s="598"/>
      <c r="AJ7" s="598"/>
      <c r="AK7" s="598"/>
      <c r="AL7" s="598"/>
      <c r="AM7" s="598"/>
      <c r="AN7" s="598"/>
      <c r="AO7" s="598"/>
      <c r="AP7" s="598"/>
      <c r="AQ7" s="598"/>
      <c r="AR7" s="598"/>
      <c r="AS7" s="598"/>
      <c r="AT7" s="598"/>
      <c r="AU7" s="598"/>
      <c r="BC7" s="577">
        <f>ФОРМА!B13</f>
        <v>45576</v>
      </c>
      <c r="BD7" s="577"/>
      <c r="BE7" s="577"/>
      <c r="BF7" s="577"/>
      <c r="BG7" s="577"/>
      <c r="BH7" s="577"/>
      <c r="BI7" s="577"/>
      <c r="BJ7" s="577"/>
      <c r="BK7" s="577"/>
      <c r="BL7" s="577"/>
      <c r="BM7" s="577"/>
      <c r="BN7" s="577"/>
      <c r="BO7" s="577"/>
      <c r="BP7" s="577"/>
      <c r="BQ7" s="577"/>
      <c r="BR7" s="577"/>
      <c r="BS7" s="577"/>
      <c r="BT7" s="577"/>
      <c r="BU7" s="577"/>
      <c r="BV7" s="577"/>
      <c r="BW7" s="577"/>
      <c r="BX7" s="577"/>
      <c r="BY7" s="577"/>
      <c r="BZ7" s="577"/>
      <c r="CA7" s="577"/>
      <c r="CB7" s="577"/>
      <c r="CC7" s="577"/>
      <c r="CD7" s="577"/>
      <c r="CE7" s="577"/>
      <c r="CF7" s="577"/>
      <c r="CG7" s="577"/>
      <c r="CH7" s="577"/>
      <c r="CI7" s="577"/>
      <c r="CJ7" s="577"/>
      <c r="CK7" s="577"/>
      <c r="CL7" s="577"/>
      <c r="CM7" s="577"/>
      <c r="CN7" s="577"/>
      <c r="CO7" s="577"/>
      <c r="CP7" s="577"/>
      <c r="CQ7" s="577"/>
      <c r="CR7" s="577"/>
      <c r="CS7" s="577"/>
      <c r="CT7" s="577"/>
      <c r="CU7" s="577"/>
      <c r="CV7" s="577"/>
      <c r="CW7" s="577"/>
      <c r="CX7" s="577"/>
      <c r="CY7" s="577"/>
      <c r="CZ7" s="577"/>
      <c r="DA7" s="577"/>
      <c r="DB7" s="577"/>
      <c r="DC7" s="51"/>
      <c r="DH7" s="156"/>
    </row>
    <row r="8" spans="1:112" ht="10.5" customHeight="1" outlineLevel="1" x14ac:dyDescent="0.25">
      <c r="A8" s="612" t="s">
        <v>1</v>
      </c>
      <c r="B8" s="612"/>
      <c r="C8" s="612"/>
      <c r="D8" s="612"/>
      <c r="E8" s="612"/>
      <c r="F8" s="612"/>
      <c r="G8" s="612"/>
      <c r="H8" s="612"/>
      <c r="I8" s="612"/>
      <c r="J8" s="612"/>
      <c r="K8" s="612"/>
      <c r="L8" s="612"/>
      <c r="M8" s="612"/>
      <c r="N8" s="612"/>
      <c r="O8" s="612"/>
      <c r="P8" s="612"/>
      <c r="Q8" s="612"/>
      <c r="R8" s="612"/>
      <c r="S8" s="612"/>
      <c r="T8" s="612"/>
      <c r="U8" s="612"/>
      <c r="V8" s="612"/>
      <c r="W8" s="612"/>
      <c r="X8" s="612"/>
      <c r="Y8" s="612"/>
      <c r="Z8" s="612"/>
      <c r="AA8" s="612"/>
      <c r="AB8" s="612"/>
      <c r="AC8" s="612"/>
      <c r="AD8" s="612"/>
      <c r="AE8" s="612"/>
      <c r="AF8" s="612"/>
      <c r="AG8" s="612"/>
      <c r="AH8" s="612"/>
      <c r="AI8" s="612"/>
      <c r="AJ8" s="612"/>
      <c r="AK8" s="612"/>
      <c r="AL8" s="612"/>
      <c r="AM8" s="612"/>
      <c r="AN8" s="612"/>
      <c r="AO8" s="612"/>
      <c r="AP8" s="612"/>
      <c r="AQ8" s="612"/>
      <c r="AR8" s="612"/>
      <c r="AS8" s="612"/>
      <c r="AT8" s="612"/>
      <c r="AU8" s="612"/>
      <c r="AV8" s="21"/>
      <c r="AW8" s="21"/>
      <c r="AX8" s="21"/>
      <c r="AY8" s="21"/>
      <c r="AZ8" s="21"/>
      <c r="BA8" s="21"/>
      <c r="BB8" s="21"/>
      <c r="BC8" s="612" t="s">
        <v>3</v>
      </c>
      <c r="BD8" s="612"/>
      <c r="BE8" s="612"/>
      <c r="BF8" s="612"/>
      <c r="BG8" s="612"/>
      <c r="BH8" s="612"/>
      <c r="BI8" s="612"/>
      <c r="BJ8" s="612"/>
      <c r="BK8" s="612"/>
      <c r="BL8" s="612"/>
      <c r="BM8" s="612"/>
      <c r="BN8" s="612"/>
      <c r="BO8" s="612"/>
      <c r="BP8" s="612"/>
      <c r="BQ8" s="612"/>
      <c r="BR8" s="612"/>
      <c r="BS8" s="612"/>
      <c r="BT8" s="612"/>
      <c r="BU8" s="612"/>
      <c r="BV8" s="612"/>
      <c r="BW8" s="612"/>
      <c r="BX8" s="612"/>
      <c r="BY8" s="612"/>
      <c r="BZ8" s="612"/>
      <c r="CA8" s="612"/>
      <c r="CB8" s="612"/>
      <c r="CC8" s="612"/>
      <c r="CD8" s="612"/>
      <c r="CE8" s="612"/>
      <c r="CF8" s="612"/>
      <c r="CG8" s="612"/>
      <c r="CH8" s="612"/>
      <c r="CI8" s="612"/>
      <c r="CJ8" s="612"/>
      <c r="CK8" s="612"/>
      <c r="CL8" s="612"/>
      <c r="CM8" s="612"/>
      <c r="CN8" s="612"/>
      <c r="CO8" s="612"/>
      <c r="CP8" s="612"/>
      <c r="CQ8" s="612"/>
      <c r="CR8" s="612"/>
      <c r="CS8" s="612"/>
      <c r="CT8" s="612"/>
      <c r="CU8" s="612"/>
      <c r="CV8" s="612"/>
      <c r="CW8" s="612"/>
      <c r="CX8" s="612"/>
      <c r="CY8" s="612"/>
      <c r="CZ8" s="612"/>
      <c r="DA8" s="612"/>
      <c r="DB8" s="612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633" t="s">
        <v>508</v>
      </c>
      <c r="B10" s="634"/>
      <c r="C10" s="634"/>
      <c r="D10" s="634"/>
      <c r="E10" s="634"/>
      <c r="F10" s="634"/>
      <c r="G10" s="634"/>
      <c r="H10" s="634"/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  <c r="U10" s="634"/>
      <c r="V10" s="634"/>
      <c r="W10" s="634"/>
      <c r="X10" s="634"/>
      <c r="Y10" s="634"/>
      <c r="Z10" s="634"/>
      <c r="AA10" s="634"/>
      <c r="AB10" s="634"/>
      <c r="AC10" s="634"/>
      <c r="AD10" s="634"/>
      <c r="AE10" s="634"/>
      <c r="AF10" s="634"/>
      <c r="AG10" s="634"/>
      <c r="AH10" s="634"/>
      <c r="AI10" s="634"/>
      <c r="AJ10" s="634"/>
      <c r="AK10" s="634"/>
      <c r="AL10" s="634"/>
      <c r="AM10" s="634"/>
      <c r="AN10" s="634"/>
      <c r="AO10" s="634"/>
      <c r="AP10" s="634"/>
      <c r="AQ10" s="634"/>
      <c r="AR10" s="634"/>
      <c r="AS10" s="634"/>
      <c r="AT10" s="634"/>
      <c r="AU10" s="634"/>
      <c r="AV10" s="634"/>
      <c r="AW10" s="634"/>
      <c r="AX10" s="634"/>
      <c r="AY10" s="634"/>
      <c r="AZ10" s="634"/>
      <c r="BA10" s="634"/>
      <c r="BB10" s="634"/>
      <c r="BC10" s="634"/>
      <c r="BD10" s="634"/>
      <c r="BE10" s="634"/>
      <c r="BF10" s="634"/>
      <c r="BG10" s="634"/>
      <c r="BH10" s="634"/>
      <c r="BI10" s="634"/>
      <c r="BJ10" s="634"/>
      <c r="BK10" s="634"/>
      <c r="BL10" s="634"/>
      <c r="BM10" s="634"/>
      <c r="BN10" s="634"/>
      <c r="BO10" s="634"/>
      <c r="BP10" s="634"/>
      <c r="BQ10" s="634"/>
      <c r="BR10" s="634"/>
      <c r="BS10" s="634"/>
      <c r="BT10" s="634"/>
      <c r="BU10" s="634"/>
      <c r="BV10" s="634"/>
      <c r="BW10" s="634"/>
      <c r="BX10" s="634"/>
      <c r="BY10" s="634"/>
      <c r="BZ10" s="634"/>
      <c r="CA10" s="634"/>
      <c r="CB10" s="634"/>
      <c r="CC10" s="634"/>
      <c r="CD10" s="634"/>
      <c r="CE10" s="634"/>
      <c r="CF10" s="634"/>
      <c r="CG10" s="634"/>
      <c r="CH10" s="634"/>
      <c r="CI10" s="634"/>
      <c r="CJ10" s="634"/>
      <c r="CK10" s="634"/>
      <c r="CL10" s="634"/>
      <c r="CM10" s="634"/>
      <c r="CN10" s="634"/>
      <c r="CO10" s="634"/>
      <c r="CP10" s="634"/>
      <c r="CQ10" s="634"/>
      <c r="CR10" s="634"/>
      <c r="CS10" s="634"/>
      <c r="CT10" s="634"/>
      <c r="CU10" s="634"/>
      <c r="CV10" s="634"/>
      <c r="CW10" s="634"/>
      <c r="CX10" s="634"/>
      <c r="CY10" s="634"/>
      <c r="CZ10" s="634"/>
      <c r="DA10" s="634"/>
      <c r="DB10" s="634"/>
    </row>
    <row r="11" spans="1:112" ht="18" customHeight="1" x14ac:dyDescent="0.25">
      <c r="A11" s="1021" t="s">
        <v>433</v>
      </c>
      <c r="B11" s="1021"/>
      <c r="C11" s="1021"/>
      <c r="D11" s="1021"/>
      <c r="E11" s="1021"/>
      <c r="F11" s="1021"/>
      <c r="G11" s="1021"/>
      <c r="H11" s="1021"/>
      <c r="I11" s="1021"/>
      <c r="J11" s="1021"/>
      <c r="K11" s="1021"/>
      <c r="L11" s="1021"/>
      <c r="M11" s="1021"/>
      <c r="N11" s="1021"/>
      <c r="O11" s="1021"/>
      <c r="P11" s="1021"/>
      <c r="Q11" s="1021"/>
      <c r="R11" s="1021"/>
      <c r="S11" s="1021"/>
      <c r="T11" s="1021"/>
      <c r="U11" s="1021"/>
      <c r="V11" s="1021"/>
      <c r="W11" s="1021"/>
      <c r="X11" s="1021"/>
      <c r="Y11" s="1021"/>
      <c r="Z11" s="1021"/>
      <c r="AA11" s="1021"/>
      <c r="AB11" s="1021"/>
      <c r="AC11" s="1021"/>
      <c r="AD11" s="1021"/>
      <c r="AE11" s="1021"/>
      <c r="AF11" s="1021"/>
      <c r="AG11" s="1021"/>
      <c r="AH11" s="1021"/>
      <c r="AI11" s="1021"/>
      <c r="AJ11" s="1021"/>
      <c r="AK11" s="1021"/>
      <c r="AL11" s="1021"/>
      <c r="AM11" s="1021"/>
      <c r="AN11" s="1021"/>
      <c r="AO11" s="1021"/>
      <c r="AP11" s="1021"/>
      <c r="AQ11" s="1021"/>
      <c r="AR11" s="1021"/>
      <c r="AS11" s="1021"/>
      <c r="AT11" s="1021"/>
      <c r="AU11" s="1021"/>
      <c r="AV11" s="1021"/>
      <c r="AW11" s="1021"/>
      <c r="AX11" s="1021"/>
      <c r="AY11" s="1021"/>
      <c r="AZ11" s="1021"/>
      <c r="BA11" s="1021"/>
      <c r="BB11" s="1021"/>
      <c r="BC11" s="1021"/>
      <c r="BD11" s="1021"/>
      <c r="BE11" s="1021"/>
      <c r="BF11" s="1021"/>
      <c r="BG11" s="1021"/>
      <c r="BH11" s="1021"/>
      <c r="BI11" s="1021"/>
      <c r="BJ11" s="1021"/>
      <c r="BK11" s="1021"/>
      <c r="BL11" s="1021"/>
      <c r="BM11" s="1021"/>
      <c r="BN11" s="1021"/>
      <c r="BO11" s="1021"/>
      <c r="BP11" s="1021"/>
      <c r="BQ11" s="1021"/>
      <c r="BR11" s="1021"/>
      <c r="BS11" s="1021"/>
      <c r="BT11" s="1021"/>
      <c r="BU11" s="1021"/>
      <c r="BV11" s="1021"/>
      <c r="BW11" s="1021"/>
      <c r="BX11" s="1021"/>
      <c r="BY11" s="1021"/>
      <c r="BZ11" s="1021"/>
      <c r="CA11" s="1021"/>
      <c r="CB11" s="1021"/>
      <c r="CC11" s="1021"/>
      <c r="CD11" s="1021"/>
      <c r="CE11" s="1021"/>
      <c r="CF11" s="1021"/>
      <c r="CG11" s="1021"/>
      <c r="CH11" s="1021"/>
      <c r="CI11" s="1021"/>
      <c r="CJ11" s="1021"/>
      <c r="CK11" s="1021"/>
      <c r="CL11" s="1021"/>
      <c r="CM11" s="1021"/>
      <c r="CN11" s="1021"/>
      <c r="CO11" s="1021"/>
      <c r="CP11" s="1021"/>
      <c r="CQ11" s="1021"/>
      <c r="CR11" s="1021"/>
      <c r="CS11" s="1021"/>
      <c r="CT11" s="1021"/>
      <c r="CU11" s="1021"/>
      <c r="CV11" s="1021"/>
      <c r="CW11" s="1021"/>
      <c r="CX11" s="1021"/>
      <c r="CY11" s="1021"/>
      <c r="CZ11" s="1021"/>
      <c r="DA11" s="1021"/>
      <c r="DB11" s="1021"/>
      <c r="DH11" s="155"/>
    </row>
    <row r="12" spans="1:112" ht="18" customHeight="1" x14ac:dyDescent="0.3">
      <c r="A12" s="19" t="s">
        <v>432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598" t="s">
        <v>337</v>
      </c>
      <c r="BA12" s="598"/>
      <c r="BB12" s="598"/>
      <c r="BC12" s="598"/>
      <c r="BD12" s="598"/>
      <c r="BE12" s="598"/>
      <c r="BF12" s="598"/>
      <c r="BG12" s="598"/>
      <c r="BH12" s="598"/>
      <c r="BI12" s="598"/>
      <c r="BJ12" s="598"/>
      <c r="BK12" s="598"/>
      <c r="BL12" s="598"/>
      <c r="BM12" s="598"/>
      <c r="BN12" s="598"/>
      <c r="BO12" s="598"/>
      <c r="BP12" s="598"/>
      <c r="BQ12" s="598"/>
      <c r="BR12" s="598"/>
      <c r="BS12" s="598"/>
      <c r="BT12" s="598"/>
      <c r="BU12" s="598"/>
      <c r="BV12" s="598"/>
      <c r="BW12" s="598"/>
      <c r="BX12" s="598"/>
      <c r="BY12" s="598"/>
      <c r="BZ12" s="598"/>
      <c r="CA12" s="598"/>
      <c r="CB12" s="598"/>
      <c r="CC12" s="598"/>
      <c r="CD12" s="598"/>
      <c r="CE12" s="598"/>
      <c r="CF12" s="598"/>
      <c r="CG12" s="598"/>
      <c r="CH12" s="598"/>
      <c r="CI12" s="598"/>
      <c r="CJ12" s="598"/>
      <c r="CK12" s="598"/>
      <c r="CL12" s="598"/>
      <c r="CM12" s="598"/>
      <c r="CN12" s="598"/>
      <c r="CO12" s="598"/>
      <c r="CP12" s="598"/>
      <c r="CQ12" s="598"/>
      <c r="CR12" s="598"/>
      <c r="CS12" s="598"/>
      <c r="CT12" s="598"/>
      <c r="CU12" s="598"/>
      <c r="CV12" s="598"/>
      <c r="CW12" s="598"/>
      <c r="CX12" s="598"/>
      <c r="CY12" s="598"/>
      <c r="CZ12" s="598"/>
      <c r="DA12" s="598"/>
      <c r="DB12" s="598"/>
    </row>
    <row r="13" spans="1:112" ht="18" customHeight="1" x14ac:dyDescent="0.3">
      <c r="A13" s="19" t="s">
        <v>431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20" t="s">
        <v>623</v>
      </c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1020"/>
      <c r="BK13" s="1020"/>
      <c r="BL13" s="1020"/>
      <c r="BM13" s="1020"/>
      <c r="BN13" s="1020"/>
      <c r="BO13" s="1020"/>
      <c r="BP13" s="1020"/>
      <c r="BQ13" s="1020"/>
      <c r="BR13" s="1020"/>
      <c r="BS13" s="1020"/>
      <c r="BT13" s="1020"/>
      <c r="BU13" s="1020"/>
      <c r="BV13" s="1020"/>
      <c r="BW13" s="1020"/>
      <c r="BX13" s="1020"/>
      <c r="BY13" s="1020"/>
      <c r="BZ13" s="1020"/>
      <c r="CA13" s="1020"/>
      <c r="CB13" s="1020"/>
      <c r="CC13" s="1020"/>
      <c r="CD13" s="1020"/>
      <c r="CE13" s="1020"/>
      <c r="CF13" s="1020"/>
      <c r="CG13" s="1020"/>
      <c r="CH13" s="1020"/>
      <c r="CI13" s="1020"/>
      <c r="CJ13" s="1020"/>
      <c r="CK13" s="1020"/>
      <c r="CL13" s="1020"/>
      <c r="CM13" s="1020"/>
      <c r="CN13" s="1020"/>
      <c r="CO13" s="1020"/>
      <c r="CP13" s="1020"/>
      <c r="CQ13" s="1020"/>
      <c r="CR13" s="1020"/>
      <c r="CS13" s="1020"/>
      <c r="CT13" s="1020"/>
      <c r="CU13" s="1020"/>
      <c r="CV13" s="1020"/>
      <c r="CW13" s="1020"/>
      <c r="CX13" s="1020"/>
      <c r="CY13" s="1020"/>
      <c r="CZ13" s="1020"/>
      <c r="DA13" s="1020"/>
      <c r="DB13" s="1020"/>
    </row>
    <row r="14" spans="1:112" ht="18" customHeight="1" x14ac:dyDescent="0.3">
      <c r="A14" s="19" t="s">
        <v>430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20" t="s">
        <v>65</v>
      </c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  <c r="BT14" s="1020"/>
      <c r="BU14" s="1020"/>
      <c r="BV14" s="1020"/>
      <c r="BW14" s="1020"/>
      <c r="BX14" s="1020"/>
      <c r="BY14" s="1020"/>
      <c r="BZ14" s="1020"/>
      <c r="CA14" s="1020"/>
      <c r="CB14" s="1020"/>
      <c r="CC14" s="1020"/>
      <c r="CD14" s="1020"/>
      <c r="CE14" s="1020"/>
      <c r="CF14" s="1020"/>
      <c r="CG14" s="1020"/>
      <c r="CH14" s="1020"/>
      <c r="CI14" s="1020"/>
      <c r="CJ14" s="1020"/>
      <c r="CK14" s="1020"/>
      <c r="CL14" s="1020"/>
      <c r="CM14" s="1020"/>
      <c r="CN14" s="1020"/>
      <c r="CO14" s="1020"/>
      <c r="CP14" s="1020"/>
      <c r="CQ14" s="1020"/>
      <c r="CR14" s="1020"/>
      <c r="CS14" s="1020"/>
      <c r="CT14" s="1020"/>
      <c r="CU14" s="1020"/>
      <c r="CV14" s="1020"/>
      <c r="CW14" s="1020"/>
      <c r="CX14" s="1020"/>
      <c r="CY14" s="1020"/>
      <c r="CZ14" s="1020"/>
      <c r="DA14" s="1020"/>
      <c r="DB14" s="1020"/>
    </row>
    <row r="15" spans="1:112" ht="18" customHeight="1" x14ac:dyDescent="0.3">
      <c r="A15" s="19" t="s">
        <v>429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20" t="s">
        <v>735</v>
      </c>
      <c r="BA15" s="1020"/>
      <c r="BB15" s="1020"/>
      <c r="BC15" s="1020"/>
      <c r="BD15" s="1020"/>
      <c r="BE15" s="1020"/>
      <c r="BF15" s="1020"/>
      <c r="BG15" s="1020"/>
      <c r="BH15" s="1020"/>
      <c r="BI15" s="1020"/>
      <c r="BJ15" s="1020"/>
      <c r="BK15" s="1020"/>
      <c r="BL15" s="1020"/>
      <c r="BM15" s="1020"/>
      <c r="BN15" s="1020"/>
      <c r="BO15" s="1020"/>
      <c r="BP15" s="1020"/>
      <c r="BQ15" s="1020"/>
      <c r="BR15" s="1020"/>
      <c r="BS15" s="1020"/>
      <c r="BT15" s="1020"/>
      <c r="BU15" s="1020"/>
      <c r="BV15" s="1020"/>
      <c r="BW15" s="1020"/>
      <c r="BX15" s="1020"/>
      <c r="BY15" s="1020"/>
      <c r="BZ15" s="1020"/>
      <c r="CA15" s="1020"/>
      <c r="CB15" s="1020"/>
      <c r="CC15" s="1020"/>
      <c r="CD15" s="1020"/>
      <c r="CE15" s="1020"/>
      <c r="CF15" s="1020"/>
      <c r="CG15" s="1020"/>
      <c r="CH15" s="1020"/>
      <c r="CI15" s="1020"/>
      <c r="CJ15" s="1020"/>
      <c r="CK15" s="1020"/>
      <c r="CL15" s="1020"/>
      <c r="CM15" s="1020"/>
      <c r="CN15" s="1020"/>
      <c r="CO15" s="1020"/>
      <c r="CP15" s="1020"/>
      <c r="CQ15" s="1020"/>
      <c r="CR15" s="1020"/>
      <c r="CS15" s="1020"/>
      <c r="CT15" s="1020"/>
      <c r="CU15" s="1020"/>
      <c r="CV15" s="1020"/>
      <c r="CW15" s="1020"/>
      <c r="CX15" s="1020"/>
      <c r="CY15" s="1020"/>
      <c r="CZ15" s="1020"/>
      <c r="DA15" s="1020"/>
      <c r="DB15" s="1020"/>
    </row>
    <row r="16" spans="1:112" ht="18" customHeight="1" x14ac:dyDescent="0.3">
      <c r="A16" s="19" t="s">
        <v>428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20" t="s">
        <v>624</v>
      </c>
      <c r="BA16" s="1020"/>
      <c r="BB16" s="1020"/>
      <c r="BC16" s="1020"/>
      <c r="BD16" s="1020"/>
      <c r="BE16" s="1020"/>
      <c r="BF16" s="1020"/>
      <c r="BG16" s="1020"/>
      <c r="BH16" s="1020"/>
      <c r="BI16" s="1020"/>
      <c r="BJ16" s="1020"/>
      <c r="BK16" s="1020"/>
      <c r="BL16" s="1020"/>
      <c r="BM16" s="1020"/>
      <c r="BN16" s="1020"/>
      <c r="BO16" s="1020"/>
      <c r="BP16" s="1020"/>
      <c r="BQ16" s="1020"/>
      <c r="BR16" s="1020"/>
      <c r="BS16" s="1020"/>
      <c r="BT16" s="1020"/>
      <c r="BU16" s="1020"/>
      <c r="BV16" s="1020"/>
      <c r="BW16" s="1020"/>
      <c r="BX16" s="1020"/>
      <c r="BY16" s="1020"/>
      <c r="BZ16" s="1020"/>
      <c r="CA16" s="1020"/>
      <c r="CB16" s="1020"/>
      <c r="CC16" s="1020"/>
      <c r="CD16" s="1020"/>
      <c r="CE16" s="1020"/>
      <c r="CF16" s="1020"/>
      <c r="CG16" s="1020"/>
      <c r="CH16" s="1020"/>
      <c r="CI16" s="1020"/>
      <c r="CJ16" s="1020"/>
      <c r="CK16" s="1020"/>
      <c r="CL16" s="1020"/>
      <c r="CM16" s="1020"/>
      <c r="CN16" s="1020"/>
      <c r="CO16" s="1020"/>
      <c r="CP16" s="1020"/>
      <c r="CQ16" s="1020"/>
      <c r="CR16" s="1020"/>
      <c r="CS16" s="1020"/>
      <c r="CT16" s="1020"/>
      <c r="CU16" s="1020"/>
      <c r="CV16" s="1020"/>
      <c r="CW16" s="1020"/>
      <c r="CX16" s="1020"/>
      <c r="CY16" s="1020"/>
      <c r="CZ16" s="1020"/>
      <c r="DA16" s="1020"/>
      <c r="DB16" s="1020"/>
    </row>
    <row r="17" spans="1:112" ht="19.5" customHeight="1" x14ac:dyDescent="0.3">
      <c r="A17" s="19" t="s">
        <v>427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23">
        <v>621</v>
      </c>
      <c r="BA17" s="1023"/>
      <c r="BB17" s="1023"/>
      <c r="BC17" s="1023"/>
      <c r="BD17" s="1023"/>
      <c r="BE17" s="1023"/>
      <c r="BF17" s="1023"/>
      <c r="BG17" s="1023"/>
      <c r="BH17" s="1023"/>
      <c r="BI17" s="1023"/>
      <c r="BJ17" s="1023"/>
      <c r="BK17" s="1023"/>
      <c r="BL17" s="1023"/>
      <c r="BM17" s="1023"/>
      <c r="BN17" s="1023"/>
      <c r="BO17" s="1023"/>
      <c r="BP17" s="1023"/>
      <c r="BQ17" s="1023"/>
      <c r="BR17" s="1023"/>
      <c r="BS17" s="1023"/>
      <c r="BT17" s="1023"/>
      <c r="BU17" s="1023"/>
      <c r="BV17" s="1023"/>
      <c r="BW17" s="1023"/>
      <c r="BX17" s="1023"/>
      <c r="BY17" s="1023"/>
      <c r="BZ17" s="1023"/>
      <c r="CA17" s="1023"/>
      <c r="CB17" s="1023"/>
      <c r="CC17" s="1023"/>
      <c r="CD17" s="1023"/>
      <c r="CE17" s="1023"/>
      <c r="CF17" s="1023"/>
      <c r="CG17" s="1023"/>
      <c r="CH17" s="1023"/>
      <c r="CI17" s="1023"/>
      <c r="CJ17" s="1023"/>
      <c r="CK17" s="1023"/>
      <c r="CL17" s="1023"/>
      <c r="CM17" s="1023"/>
      <c r="CN17" s="1023"/>
      <c r="CO17" s="1023"/>
      <c r="CP17" s="1023"/>
      <c r="CQ17" s="1023"/>
      <c r="CR17" s="1023"/>
      <c r="CS17" s="1023"/>
      <c r="CT17" s="1023"/>
      <c r="CU17" s="1023"/>
      <c r="CV17" s="1023"/>
      <c r="CW17" s="1023"/>
      <c r="CX17" s="1023"/>
      <c r="CY17" s="1023"/>
      <c r="CZ17" s="1023"/>
      <c r="DA17" s="1023"/>
      <c r="DB17" s="1023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24"/>
      <c r="BA18" s="1024"/>
      <c r="BB18" s="1024"/>
      <c r="BC18" s="1024"/>
      <c r="BD18" s="1024"/>
      <c r="BE18" s="1024"/>
      <c r="BF18" s="1024"/>
      <c r="BG18" s="1024"/>
      <c r="BH18" s="1024"/>
      <c r="BI18" s="1024"/>
      <c r="BJ18" s="1024"/>
      <c r="BK18" s="1024"/>
      <c r="BL18" s="1024"/>
      <c r="BM18" s="1024"/>
      <c r="BN18" s="1024"/>
      <c r="BO18" s="1024"/>
      <c r="BP18" s="1024"/>
      <c r="BQ18" s="1024"/>
      <c r="BR18" s="1024"/>
      <c r="BS18" s="1024"/>
      <c r="BT18" s="1024"/>
      <c r="BU18" s="1024"/>
      <c r="BV18" s="1024"/>
      <c r="BW18" s="1024"/>
      <c r="BX18" s="1024"/>
      <c r="BY18" s="1024"/>
      <c r="BZ18" s="1024"/>
      <c r="CA18" s="1024"/>
      <c r="CB18" s="1024"/>
      <c r="CC18" s="1024"/>
      <c r="CD18" s="1024"/>
      <c r="CE18" s="1024"/>
      <c r="CF18" s="1024"/>
      <c r="CG18" s="1024"/>
      <c r="CH18" s="1024"/>
      <c r="CI18" s="1024"/>
      <c r="CJ18" s="1024"/>
      <c r="CK18" s="1024"/>
      <c r="CL18" s="1024"/>
      <c r="CM18" s="1024"/>
      <c r="CN18" s="1024"/>
      <c r="CO18" s="1024"/>
      <c r="CP18" s="1024"/>
      <c r="CQ18" s="1024"/>
      <c r="CR18" s="1024"/>
      <c r="CS18" s="1024"/>
      <c r="CT18" s="1024"/>
      <c r="CU18" s="1024"/>
      <c r="CV18" s="1024"/>
      <c r="CW18" s="1024"/>
      <c r="CX18" s="1024"/>
      <c r="CY18" s="1024"/>
      <c r="CZ18" s="1024"/>
      <c r="DA18" s="1024"/>
      <c r="DB18" s="1024"/>
    </row>
    <row r="19" spans="1:112" ht="18" customHeight="1" x14ac:dyDescent="0.3">
      <c r="A19" s="30" t="s">
        <v>426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24"/>
      <c r="BA19" s="1024"/>
      <c r="BB19" s="1024"/>
      <c r="BC19" s="1024"/>
      <c r="BD19" s="1024"/>
      <c r="BE19" s="1024"/>
      <c r="BF19" s="1024"/>
      <c r="BG19" s="1024"/>
      <c r="BH19" s="1024"/>
      <c r="BI19" s="1024"/>
      <c r="BJ19" s="1024"/>
      <c r="BK19" s="1024"/>
      <c r="BL19" s="1024"/>
      <c r="BM19" s="1024"/>
      <c r="BN19" s="1024"/>
      <c r="BO19" s="1024"/>
      <c r="BP19" s="1024"/>
      <c r="BQ19" s="1024"/>
      <c r="BR19" s="1024"/>
      <c r="BS19" s="1024"/>
      <c r="BT19" s="1024"/>
      <c r="BU19" s="1024"/>
      <c r="BV19" s="1024"/>
      <c r="BW19" s="1024"/>
      <c r="BX19" s="1024"/>
      <c r="BY19" s="1024"/>
      <c r="BZ19" s="1024"/>
      <c r="CA19" s="1024"/>
      <c r="CB19" s="1024"/>
      <c r="CC19" s="1024"/>
      <c r="CD19" s="1024"/>
      <c r="CE19" s="1024"/>
      <c r="CF19" s="1024"/>
      <c r="CG19" s="1024"/>
      <c r="CH19" s="1024"/>
      <c r="CI19" s="1024"/>
      <c r="CJ19" s="1024"/>
      <c r="CK19" s="1024"/>
      <c r="CL19" s="1024"/>
      <c r="CM19" s="1024"/>
      <c r="CN19" s="1024"/>
      <c r="CO19" s="1024"/>
      <c r="CP19" s="1024"/>
      <c r="CQ19" s="1024"/>
      <c r="CR19" s="1024"/>
      <c r="CS19" s="1024"/>
      <c r="CT19" s="1024"/>
      <c r="CU19" s="1024"/>
      <c r="CV19" s="1024"/>
      <c r="CW19" s="1024"/>
      <c r="CX19" s="1024"/>
      <c r="CY19" s="1024"/>
      <c r="CZ19" s="1024"/>
      <c r="DA19" s="1024"/>
      <c r="DB19" s="1024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24"/>
      <c r="BA20" s="1024"/>
      <c r="BB20" s="1024"/>
      <c r="BC20" s="1024"/>
      <c r="BD20" s="1024"/>
      <c r="BE20" s="1024"/>
      <c r="BF20" s="1024"/>
      <c r="BG20" s="1024"/>
      <c r="BH20" s="1024"/>
      <c r="BI20" s="1024"/>
      <c r="BJ20" s="1024"/>
      <c r="BK20" s="1024"/>
      <c r="BL20" s="1024"/>
      <c r="BM20" s="1024"/>
      <c r="BN20" s="1024"/>
      <c r="BO20" s="1024"/>
      <c r="BP20" s="1024"/>
      <c r="BQ20" s="1024"/>
      <c r="BR20" s="1024"/>
      <c r="BS20" s="1024"/>
      <c r="BT20" s="1024"/>
      <c r="BU20" s="1024"/>
      <c r="BV20" s="1024"/>
      <c r="BW20" s="1024"/>
      <c r="BX20" s="1024"/>
      <c r="BY20" s="1024"/>
      <c r="BZ20" s="1024"/>
      <c r="CA20" s="1024"/>
      <c r="CB20" s="1024"/>
      <c r="CC20" s="1024"/>
      <c r="CD20" s="1024"/>
      <c r="CE20" s="1024"/>
      <c r="CF20" s="1024"/>
      <c r="CG20" s="1024"/>
      <c r="CH20" s="1024"/>
      <c r="CI20" s="1024"/>
      <c r="CJ20" s="1024"/>
      <c r="CK20" s="1024"/>
      <c r="CL20" s="1024"/>
      <c r="CM20" s="1024"/>
      <c r="CN20" s="1024"/>
      <c r="CO20" s="1024"/>
      <c r="CP20" s="1024"/>
      <c r="CQ20" s="1024"/>
      <c r="CR20" s="1024"/>
      <c r="CS20" s="1024"/>
      <c r="CT20" s="1024"/>
      <c r="CU20" s="1024"/>
      <c r="CV20" s="1024"/>
      <c r="CW20" s="1024"/>
      <c r="CX20" s="1024"/>
      <c r="CY20" s="1024"/>
      <c r="CZ20" s="1024"/>
      <c r="DA20" s="1024"/>
      <c r="DB20" s="1024"/>
    </row>
    <row r="21" spans="1:112" ht="18" customHeight="1" x14ac:dyDescent="0.3">
      <c r="A21" s="19" t="s">
        <v>425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598" t="s">
        <v>422</v>
      </c>
      <c r="BA21" s="598"/>
      <c r="BB21" s="598"/>
      <c r="BC21" s="598"/>
      <c r="BD21" s="598"/>
      <c r="BE21" s="598"/>
      <c r="BF21" s="598"/>
      <c r="BG21" s="598"/>
      <c r="BH21" s="598"/>
      <c r="BI21" s="598"/>
      <c r="BJ21" s="598"/>
      <c r="BK21" s="598"/>
      <c r="BL21" s="598"/>
      <c r="BM21" s="598"/>
      <c r="BN21" s="598"/>
      <c r="BO21" s="598"/>
      <c r="BP21" s="598"/>
      <c r="BQ21" s="598"/>
      <c r="BR21" s="598"/>
      <c r="BS21" s="598"/>
      <c r="BT21" s="598"/>
      <c r="BU21" s="598"/>
      <c r="BV21" s="598"/>
      <c r="BW21" s="598"/>
      <c r="BX21" s="598"/>
      <c r="BY21" s="598"/>
      <c r="BZ21" s="598"/>
      <c r="CA21" s="598"/>
      <c r="CB21" s="598"/>
      <c r="CC21" s="598"/>
      <c r="CD21" s="598"/>
      <c r="CE21" s="598"/>
      <c r="CF21" s="598"/>
      <c r="CG21" s="598"/>
      <c r="CH21" s="598"/>
      <c r="CI21" s="598"/>
      <c r="CJ21" s="598"/>
      <c r="CK21" s="598"/>
      <c r="CL21" s="598"/>
      <c r="CM21" s="598"/>
      <c r="CN21" s="598"/>
      <c r="CO21" s="598"/>
      <c r="CP21" s="598"/>
      <c r="CQ21" s="598"/>
      <c r="CR21" s="598"/>
      <c r="CS21" s="598"/>
      <c r="CT21" s="598"/>
      <c r="CU21" s="598"/>
      <c r="CV21" s="598"/>
      <c r="CW21" s="598"/>
      <c r="CX21" s="598"/>
      <c r="CY21" s="598"/>
      <c r="CZ21" s="598"/>
      <c r="DA21" s="598"/>
      <c r="DB21" s="598"/>
    </row>
    <row r="22" spans="1:112" ht="18" customHeight="1" x14ac:dyDescent="0.3">
      <c r="A22" s="19" t="s">
        <v>424</v>
      </c>
      <c r="B22" s="23"/>
      <c r="AZ22" s="1020" t="s">
        <v>65</v>
      </c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20"/>
      <c r="BM22" s="1020"/>
      <c r="BN22" s="1020"/>
      <c r="BO22" s="1020"/>
      <c r="BP22" s="1020"/>
      <c r="BQ22" s="1020"/>
      <c r="BR22" s="1020"/>
      <c r="BS22" s="1020"/>
      <c r="BT22" s="1020"/>
      <c r="BU22" s="1020"/>
      <c r="BV22" s="1020"/>
      <c r="BW22" s="1020"/>
      <c r="BX22" s="1020"/>
      <c r="BY22" s="1020"/>
      <c r="BZ22" s="1020"/>
      <c r="CA22" s="1020"/>
      <c r="CB22" s="1020"/>
      <c r="CC22" s="1020"/>
      <c r="CD22" s="1020"/>
      <c r="CE22" s="1020"/>
      <c r="CF22" s="1020"/>
      <c r="CG22" s="1020"/>
      <c r="CH22" s="1020"/>
      <c r="CI22" s="1020"/>
      <c r="CJ22" s="1020"/>
      <c r="CK22" s="1020"/>
      <c r="CL22" s="1020"/>
      <c r="CM22" s="1020"/>
      <c r="CN22" s="1020"/>
      <c r="CO22" s="1020"/>
      <c r="CP22" s="1020"/>
      <c r="CQ22" s="1020"/>
      <c r="CR22" s="1020"/>
      <c r="CS22" s="1020"/>
      <c r="CT22" s="1020"/>
      <c r="CU22" s="1020"/>
      <c r="CV22" s="1020"/>
      <c r="CW22" s="1020"/>
      <c r="CX22" s="1020"/>
      <c r="CY22" s="1020"/>
      <c r="CZ22" s="1020"/>
      <c r="DA22" s="1020"/>
      <c r="DB22" s="1020"/>
    </row>
    <row r="23" spans="1:112" ht="18" customHeight="1" x14ac:dyDescent="0.3">
      <c r="A23" s="19" t="s">
        <v>423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20" t="s">
        <v>422</v>
      </c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1020"/>
      <c r="BK23" s="1020"/>
      <c r="BL23" s="1020"/>
      <c r="BM23" s="1020"/>
      <c r="BN23" s="1020"/>
      <c r="BO23" s="1020"/>
      <c r="BP23" s="1020"/>
      <c r="BQ23" s="1020"/>
      <c r="BR23" s="1020"/>
      <c r="BS23" s="1020"/>
      <c r="BT23" s="1020"/>
      <c r="BU23" s="1020"/>
      <c r="BV23" s="1020"/>
      <c r="BW23" s="1020"/>
      <c r="BX23" s="1020"/>
      <c r="BY23" s="1020"/>
      <c r="BZ23" s="1020"/>
      <c r="CA23" s="1020"/>
      <c r="CB23" s="1020"/>
      <c r="CC23" s="1020"/>
      <c r="CD23" s="1020"/>
      <c r="CE23" s="1020"/>
      <c r="CF23" s="1020"/>
      <c r="CG23" s="1020"/>
      <c r="CH23" s="1020"/>
      <c r="CI23" s="1020"/>
      <c r="CJ23" s="1020"/>
      <c r="CK23" s="1020"/>
      <c r="CL23" s="1020"/>
      <c r="CM23" s="1020"/>
      <c r="CN23" s="1020"/>
      <c r="CO23" s="1020"/>
      <c r="CP23" s="1020"/>
      <c r="CQ23" s="1020"/>
      <c r="CR23" s="1020"/>
      <c r="CS23" s="1020"/>
      <c r="CT23" s="1020"/>
      <c r="CU23" s="1020"/>
      <c r="CV23" s="1020"/>
      <c r="CW23" s="1020"/>
      <c r="CX23" s="1020"/>
      <c r="CY23" s="1020"/>
      <c r="CZ23" s="1020"/>
      <c r="DA23" s="1020"/>
      <c r="DB23" s="1020"/>
    </row>
    <row r="24" spans="1:112" ht="18" customHeight="1" x14ac:dyDescent="0.3">
      <c r="A24" s="19" t="s">
        <v>421</v>
      </c>
      <c r="B24" s="23"/>
      <c r="AZ24" s="1020" t="s">
        <v>65</v>
      </c>
      <c r="BA24" s="1020"/>
      <c r="BB24" s="1020"/>
      <c r="BC24" s="1020"/>
      <c r="BD24" s="1020"/>
      <c r="BE24" s="1020"/>
      <c r="BF24" s="1020"/>
      <c r="BG24" s="1020"/>
      <c r="BH24" s="1020"/>
      <c r="BI24" s="1020"/>
      <c r="BJ24" s="1020"/>
      <c r="BK24" s="1020"/>
      <c r="BL24" s="1020"/>
      <c r="BM24" s="1020"/>
      <c r="BN24" s="1020"/>
      <c r="BO24" s="1020"/>
      <c r="BP24" s="1020"/>
      <c r="BQ24" s="1020"/>
      <c r="BR24" s="1020"/>
      <c r="BS24" s="1020"/>
      <c r="BT24" s="1020"/>
      <c r="BU24" s="1020"/>
      <c r="BV24" s="1020"/>
      <c r="BW24" s="1020"/>
      <c r="BX24" s="1020"/>
      <c r="BY24" s="1020"/>
      <c r="BZ24" s="1020"/>
      <c r="CA24" s="1020"/>
      <c r="CB24" s="1020"/>
      <c r="CC24" s="1020"/>
      <c r="CD24" s="1020"/>
      <c r="CE24" s="1020"/>
      <c r="CF24" s="1020"/>
      <c r="CG24" s="1020"/>
      <c r="CH24" s="1020"/>
      <c r="CI24" s="1020"/>
      <c r="CJ24" s="1020"/>
      <c r="CK24" s="1020"/>
      <c r="CL24" s="1020"/>
      <c r="CM24" s="1020"/>
      <c r="CN24" s="1020"/>
      <c r="CO24" s="1020"/>
      <c r="CP24" s="1020"/>
      <c r="CQ24" s="1020"/>
      <c r="CR24" s="1020"/>
      <c r="CS24" s="1020"/>
      <c r="CT24" s="1020"/>
      <c r="CU24" s="1020"/>
      <c r="CV24" s="1020"/>
      <c r="CW24" s="1020"/>
      <c r="CX24" s="1020"/>
      <c r="CY24" s="1020"/>
      <c r="CZ24" s="1020"/>
      <c r="DA24" s="1020"/>
      <c r="DB24" s="1020"/>
    </row>
    <row r="25" spans="1:112" ht="15" customHeight="1" x14ac:dyDescent="0.25">
      <c r="DH25" s="155"/>
    </row>
    <row r="26" spans="1:112" ht="25.2" customHeight="1" x14ac:dyDescent="0.3">
      <c r="A26" s="30" t="s">
        <v>227</v>
      </c>
      <c r="R26" s="598" t="s">
        <v>420</v>
      </c>
      <c r="S26" s="598"/>
      <c r="T26" s="598"/>
      <c r="U26" s="598"/>
      <c r="V26" s="598"/>
      <c r="W26" s="598"/>
      <c r="X26" s="598"/>
      <c r="Y26" s="598"/>
      <c r="Z26" s="598"/>
      <c r="AA26" s="598"/>
      <c r="AB26" s="598"/>
      <c r="AC26" s="598"/>
      <c r="AD26" s="598"/>
      <c r="AE26" s="598"/>
      <c r="AF26" s="598"/>
      <c r="AG26" s="598"/>
      <c r="AH26" s="598"/>
      <c r="AI26" s="598"/>
      <c r="AJ26" s="598"/>
      <c r="AK26" s="598"/>
      <c r="AL26" s="598"/>
      <c r="AM26" s="598"/>
      <c r="AN26" s="598"/>
      <c r="AO26" s="598"/>
      <c r="AP26" s="598"/>
      <c r="AQ26" s="598"/>
      <c r="AR26" s="598"/>
      <c r="AS26" s="598"/>
      <c r="AT26" s="598"/>
      <c r="AU26" s="598"/>
      <c r="AV26" s="598"/>
      <c r="AW26" s="598"/>
      <c r="AX26" s="598"/>
      <c r="AY26" s="598"/>
      <c r="AZ26" s="598"/>
      <c r="BA26" s="598"/>
      <c r="BB26" s="598"/>
      <c r="BC26" s="598"/>
      <c r="BD26" s="598"/>
      <c r="BE26" s="598"/>
      <c r="BF26" s="598"/>
      <c r="BG26" s="598"/>
      <c r="BH26" s="598"/>
      <c r="BI26" s="598"/>
      <c r="BJ26" s="598"/>
      <c r="BK26" s="598"/>
      <c r="BL26" s="598"/>
      <c r="BM26" s="598"/>
      <c r="BN26" s="598"/>
      <c r="BO26" s="598"/>
      <c r="BP26" s="598"/>
      <c r="BQ26" s="598"/>
      <c r="BR26" s="598"/>
      <c r="BS26" s="598"/>
      <c r="BT26" s="598"/>
      <c r="BU26" s="598"/>
      <c r="BV26" s="598"/>
      <c r="BW26" s="598"/>
      <c r="BX26" s="598"/>
      <c r="BY26" s="598"/>
      <c r="BZ26" s="598"/>
      <c r="CA26" s="598"/>
      <c r="CB26" s="598"/>
      <c r="CC26" s="598"/>
      <c r="CD26" s="598"/>
      <c r="CE26" s="598"/>
      <c r="CF26" s="598"/>
      <c r="CG26" s="598"/>
      <c r="CH26" s="598"/>
      <c r="CI26" s="598"/>
      <c r="CJ26" s="598"/>
      <c r="CK26" s="598"/>
      <c r="CL26" s="598"/>
      <c r="CM26" s="598"/>
      <c r="CN26" s="598"/>
      <c r="CO26" s="598"/>
      <c r="CP26" s="598"/>
      <c r="CQ26" s="598"/>
      <c r="CR26" s="598"/>
      <c r="CS26" s="598"/>
      <c r="CT26" s="598"/>
      <c r="CU26" s="598"/>
      <c r="CV26" s="598"/>
      <c r="CW26" s="598"/>
      <c r="CX26" s="598"/>
      <c r="CY26" s="598"/>
      <c r="CZ26" s="598"/>
      <c r="DA26" s="598"/>
      <c r="DB26" s="598"/>
    </row>
    <row r="27" spans="1:112" ht="7.5" customHeight="1" x14ac:dyDescent="0.3"/>
    <row r="28" spans="1:112" customFormat="1" ht="45.75" customHeight="1" x14ac:dyDescent="0.3">
      <c r="A28" s="608" t="s">
        <v>723</v>
      </c>
      <c r="B28" s="609"/>
      <c r="C28" s="609"/>
      <c r="D28" s="609"/>
      <c r="E28" s="609"/>
      <c r="F28" s="609"/>
      <c r="G28" s="609"/>
      <c r="H28" s="609"/>
      <c r="I28" s="609"/>
      <c r="J28" s="609"/>
      <c r="K28" s="609"/>
      <c r="L28" s="609"/>
      <c r="M28" s="609"/>
      <c r="N28" s="609"/>
      <c r="O28" s="609"/>
      <c r="P28" s="609"/>
      <c r="Q28" s="609"/>
      <c r="R28" s="609"/>
      <c r="S28" s="609"/>
      <c r="T28" s="609"/>
      <c r="U28" s="609"/>
      <c r="V28" s="609"/>
      <c r="W28" s="609"/>
      <c r="X28" s="609"/>
      <c r="Y28" s="609"/>
      <c r="Z28" s="609"/>
      <c r="AA28" s="609"/>
      <c r="AB28" s="609"/>
      <c r="AC28" s="609"/>
      <c r="AD28" s="609"/>
      <c r="AE28" s="609"/>
      <c r="AF28" s="609"/>
      <c r="AG28" s="609"/>
      <c r="AH28" s="609"/>
      <c r="AI28" s="609"/>
      <c r="AJ28" s="609"/>
      <c r="AK28" s="609"/>
      <c r="AL28" s="609"/>
      <c r="AM28" s="609"/>
      <c r="AN28" s="609"/>
      <c r="AO28" s="609"/>
      <c r="AP28" s="609"/>
      <c r="AQ28" s="609"/>
      <c r="AR28" s="609"/>
      <c r="AS28" s="609"/>
      <c r="AT28" s="609"/>
      <c r="AU28" s="609"/>
      <c r="AV28" s="609"/>
      <c r="AW28" s="60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602"/>
      <c r="BJ28" s="602"/>
      <c r="BK28" s="602"/>
      <c r="BL28" s="602"/>
      <c r="BM28" s="602"/>
      <c r="BN28" s="602"/>
      <c r="BO28" s="602"/>
      <c r="BP28" s="602"/>
      <c r="BQ28" s="602"/>
      <c r="BR28" s="602"/>
      <c r="BS28" s="602"/>
      <c r="BT28" s="602"/>
      <c r="BU28" s="602"/>
      <c r="BV28" s="602"/>
      <c r="BW28" s="602"/>
      <c r="BX28" s="602"/>
      <c r="BY28" s="602"/>
      <c r="BZ28" s="602"/>
      <c r="CA28" s="602"/>
      <c r="CB28" s="602"/>
      <c r="CC28" s="602"/>
      <c r="CD28" s="602"/>
      <c r="CE28" s="602"/>
      <c r="CF28" s="602"/>
      <c r="CG28" s="23"/>
      <c r="CH28" s="23"/>
      <c r="CI28" s="23"/>
      <c r="CJ28" s="598" t="str">
        <f>ПОДПИСИ!E6</f>
        <v xml:space="preserve">А.В. Шенягин </v>
      </c>
      <c r="CK28" s="598"/>
      <c r="CL28" s="598"/>
      <c r="CM28" s="598"/>
      <c r="CN28" s="598"/>
      <c r="CO28" s="598"/>
      <c r="CP28" s="598"/>
      <c r="CQ28" s="598"/>
      <c r="CR28" s="598"/>
      <c r="CS28" s="598"/>
      <c r="CT28" s="598"/>
      <c r="CU28" s="598"/>
      <c r="CV28" s="598"/>
      <c r="CW28" s="598"/>
      <c r="CX28" s="598"/>
      <c r="CY28" s="598"/>
      <c r="CZ28" s="598"/>
      <c r="DA28" s="598"/>
      <c r="DB28" s="598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578" t="s">
        <v>11</v>
      </c>
      <c r="BJ29" s="578"/>
      <c r="BK29" s="578"/>
      <c r="BL29" s="578"/>
      <c r="BM29" s="578"/>
      <c r="BN29" s="578"/>
      <c r="BO29" s="578"/>
      <c r="BP29" s="578"/>
      <c r="BQ29" s="578"/>
      <c r="BR29" s="578"/>
      <c r="BS29" s="578"/>
      <c r="BT29" s="578"/>
      <c r="BU29" s="578"/>
      <c r="BV29" s="578"/>
      <c r="BW29" s="578"/>
      <c r="BX29" s="578"/>
      <c r="BY29" s="578"/>
      <c r="BZ29" s="578"/>
      <c r="CA29" s="578"/>
      <c r="CB29" s="578"/>
      <c r="CC29" s="578"/>
      <c r="CD29" s="578"/>
      <c r="CE29" s="578"/>
      <c r="CF29" s="578"/>
      <c r="CG29" s="21"/>
      <c r="CH29" s="21"/>
      <c r="CI29" s="21"/>
      <c r="CJ29" s="612" t="s">
        <v>50</v>
      </c>
      <c r="CK29" s="612"/>
      <c r="CL29" s="612"/>
      <c r="CM29" s="612"/>
      <c r="CN29" s="612"/>
      <c r="CO29" s="612"/>
      <c r="CP29" s="612"/>
      <c r="CQ29" s="612"/>
      <c r="CR29" s="612"/>
      <c r="CS29" s="612"/>
      <c r="CT29" s="612"/>
      <c r="CU29" s="612"/>
      <c r="CV29" s="612"/>
      <c r="CW29" s="612"/>
      <c r="CX29" s="612"/>
      <c r="CY29" s="612"/>
      <c r="CZ29" s="612"/>
      <c r="DA29" s="612"/>
      <c r="DB29" s="612"/>
      <c r="DH29" s="158"/>
    </row>
    <row r="30" spans="1:112" customFormat="1" ht="43.5" customHeight="1" x14ac:dyDescent="0.3">
      <c r="A30" s="608" t="s">
        <v>717</v>
      </c>
      <c r="B30" s="609"/>
      <c r="C30" s="609"/>
      <c r="D30" s="609"/>
      <c r="E30" s="609"/>
      <c r="F30" s="609"/>
      <c r="G30" s="609"/>
      <c r="H30" s="609"/>
      <c r="I30" s="609"/>
      <c r="J30" s="609"/>
      <c r="K30" s="609"/>
      <c r="L30" s="609"/>
      <c r="M30" s="609"/>
      <c r="N30" s="609"/>
      <c r="O30" s="609"/>
      <c r="P30" s="609"/>
      <c r="Q30" s="609"/>
      <c r="R30" s="609"/>
      <c r="S30" s="609"/>
      <c r="T30" s="609"/>
      <c r="U30" s="609"/>
      <c r="V30" s="609"/>
      <c r="W30" s="609"/>
      <c r="X30" s="609"/>
      <c r="Y30" s="609"/>
      <c r="Z30" s="609"/>
      <c r="AA30" s="609"/>
      <c r="AB30" s="609"/>
      <c r="AC30" s="609"/>
      <c r="AD30" s="609"/>
      <c r="AE30" s="609"/>
      <c r="AF30" s="609"/>
      <c r="AG30" s="609"/>
      <c r="AH30" s="609"/>
      <c r="AI30" s="609"/>
      <c r="AJ30" s="609"/>
      <c r="AK30" s="609"/>
      <c r="AL30" s="609"/>
      <c r="AM30" s="609"/>
      <c r="AN30" s="609"/>
      <c r="AO30" s="609"/>
      <c r="AP30" s="609"/>
      <c r="AQ30" s="609"/>
      <c r="AR30" s="609"/>
      <c r="AS30" s="609"/>
      <c r="AT30" s="609"/>
      <c r="AU30" s="609"/>
      <c r="AV30" s="609"/>
      <c r="AW30" s="609"/>
      <c r="AX30" s="60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602"/>
      <c r="BJ30" s="602"/>
      <c r="BK30" s="602"/>
      <c r="BL30" s="602"/>
      <c r="BM30" s="602"/>
      <c r="BN30" s="602"/>
      <c r="BO30" s="602"/>
      <c r="BP30" s="602"/>
      <c r="BQ30" s="602"/>
      <c r="BR30" s="602"/>
      <c r="BS30" s="602"/>
      <c r="BT30" s="602"/>
      <c r="BU30" s="602"/>
      <c r="BV30" s="602"/>
      <c r="BW30" s="602"/>
      <c r="BX30" s="602"/>
      <c r="BY30" s="602"/>
      <c r="BZ30" s="602"/>
      <c r="CA30" s="602"/>
      <c r="CB30" s="602"/>
      <c r="CC30" s="602"/>
      <c r="CD30" s="602"/>
      <c r="CE30" s="602"/>
      <c r="CF30" s="602"/>
      <c r="CG30" s="19"/>
      <c r="CH30" s="19"/>
      <c r="CI30" s="19"/>
      <c r="CJ30" s="598" t="str">
        <f>ПОДПИСИ!E12</f>
        <v>А.В. Курбатов</v>
      </c>
      <c r="CK30" s="598"/>
      <c r="CL30" s="598"/>
      <c r="CM30" s="598"/>
      <c r="CN30" s="598"/>
      <c r="CO30" s="598"/>
      <c r="CP30" s="598"/>
      <c r="CQ30" s="598"/>
      <c r="CR30" s="598"/>
      <c r="CS30" s="598"/>
      <c r="CT30" s="598"/>
      <c r="CU30" s="598"/>
      <c r="CV30" s="598"/>
      <c r="CW30" s="598"/>
      <c r="CX30" s="598"/>
      <c r="CY30" s="598"/>
      <c r="CZ30" s="598"/>
      <c r="DA30" s="598"/>
      <c r="DB30" s="598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578" t="s">
        <v>11</v>
      </c>
      <c r="BJ31" s="578"/>
      <c r="BK31" s="578"/>
      <c r="BL31" s="578"/>
      <c r="BM31" s="578"/>
      <c r="BN31" s="578"/>
      <c r="BO31" s="578"/>
      <c r="BP31" s="578"/>
      <c r="BQ31" s="578"/>
      <c r="BR31" s="578"/>
      <c r="BS31" s="578"/>
      <c r="BT31" s="578"/>
      <c r="BU31" s="578"/>
      <c r="BV31" s="578"/>
      <c r="BW31" s="578"/>
      <c r="BX31" s="578"/>
      <c r="BY31" s="578"/>
      <c r="BZ31" s="578"/>
      <c r="CA31" s="578"/>
      <c r="CB31" s="578"/>
      <c r="CC31" s="578"/>
      <c r="CD31" s="578"/>
      <c r="CE31" s="578"/>
      <c r="CF31" s="578"/>
      <c r="CG31" s="21"/>
      <c r="CH31" s="21"/>
      <c r="CI31" s="21"/>
      <c r="CJ31" s="612" t="s">
        <v>50</v>
      </c>
      <c r="CK31" s="612"/>
      <c r="CL31" s="612"/>
      <c r="CM31" s="612"/>
      <c r="CN31" s="612"/>
      <c r="CO31" s="612"/>
      <c r="CP31" s="612"/>
      <c r="CQ31" s="612"/>
      <c r="CR31" s="612"/>
      <c r="CS31" s="612"/>
      <c r="CT31" s="612"/>
      <c r="CU31" s="612"/>
      <c r="CV31" s="612"/>
      <c r="CW31" s="612"/>
      <c r="CX31" s="612"/>
      <c r="CY31" s="612"/>
      <c r="CZ31" s="612"/>
      <c r="DA31" s="612"/>
      <c r="DB31" s="612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73" zoomScale="85" zoomScaleNormal="95" zoomScaleSheetLayoutView="85" workbookViewId="0">
      <selection activeCell="AO106" sqref="AO106:AZ106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9.109375" style="283"/>
    <col min="255" max="307" width="1.5546875" style="283" customWidth="1"/>
    <col min="308" max="308" width="0.109375" style="283" customWidth="1"/>
    <col min="309" max="510" width="9.109375" style="283"/>
    <col min="511" max="563" width="1.5546875" style="283" customWidth="1"/>
    <col min="564" max="564" width="0.109375" style="283" customWidth="1"/>
    <col min="565" max="766" width="9.109375" style="283"/>
    <col min="767" max="819" width="1.5546875" style="283" customWidth="1"/>
    <col min="820" max="820" width="0.109375" style="283" customWidth="1"/>
    <col min="821" max="1022" width="9.109375" style="283"/>
    <col min="1023" max="1075" width="1.5546875" style="283" customWidth="1"/>
    <col min="1076" max="1076" width="0.109375" style="283" customWidth="1"/>
    <col min="1077" max="1278" width="9.109375" style="283"/>
    <col min="1279" max="1331" width="1.5546875" style="283" customWidth="1"/>
    <col min="1332" max="1332" width="0.109375" style="283" customWidth="1"/>
    <col min="1333" max="1534" width="9.109375" style="283"/>
    <col min="1535" max="1587" width="1.5546875" style="283" customWidth="1"/>
    <col min="1588" max="1588" width="0.109375" style="283" customWidth="1"/>
    <col min="1589" max="1790" width="9.109375" style="283"/>
    <col min="1791" max="1843" width="1.5546875" style="283" customWidth="1"/>
    <col min="1844" max="1844" width="0.109375" style="283" customWidth="1"/>
    <col min="1845" max="2046" width="9.109375" style="283"/>
    <col min="2047" max="2099" width="1.5546875" style="283" customWidth="1"/>
    <col min="2100" max="2100" width="0.109375" style="283" customWidth="1"/>
    <col min="2101" max="2302" width="9.109375" style="283"/>
    <col min="2303" max="2355" width="1.5546875" style="283" customWidth="1"/>
    <col min="2356" max="2356" width="0.109375" style="283" customWidth="1"/>
    <col min="2357" max="2558" width="9.109375" style="283"/>
    <col min="2559" max="2611" width="1.5546875" style="283" customWidth="1"/>
    <col min="2612" max="2612" width="0.109375" style="283" customWidth="1"/>
    <col min="2613" max="2814" width="9.109375" style="283"/>
    <col min="2815" max="2867" width="1.5546875" style="283" customWidth="1"/>
    <col min="2868" max="2868" width="0.109375" style="283" customWidth="1"/>
    <col min="2869" max="3070" width="9.109375" style="283"/>
    <col min="3071" max="3123" width="1.5546875" style="283" customWidth="1"/>
    <col min="3124" max="3124" width="0.109375" style="283" customWidth="1"/>
    <col min="3125" max="3326" width="9.109375" style="283"/>
    <col min="3327" max="3379" width="1.5546875" style="283" customWidth="1"/>
    <col min="3380" max="3380" width="0.109375" style="283" customWidth="1"/>
    <col min="3381" max="3582" width="9.109375" style="283"/>
    <col min="3583" max="3635" width="1.5546875" style="283" customWidth="1"/>
    <col min="3636" max="3636" width="0.109375" style="283" customWidth="1"/>
    <col min="3637" max="3838" width="9.109375" style="283"/>
    <col min="3839" max="3891" width="1.5546875" style="283" customWidth="1"/>
    <col min="3892" max="3892" width="0.109375" style="283" customWidth="1"/>
    <col min="3893" max="4094" width="9.109375" style="283"/>
    <col min="4095" max="4147" width="1.5546875" style="283" customWidth="1"/>
    <col min="4148" max="4148" width="0.109375" style="283" customWidth="1"/>
    <col min="4149" max="4350" width="9.109375" style="283"/>
    <col min="4351" max="4403" width="1.5546875" style="283" customWidth="1"/>
    <col min="4404" max="4404" width="0.109375" style="283" customWidth="1"/>
    <col min="4405" max="4606" width="9.109375" style="283"/>
    <col min="4607" max="4659" width="1.5546875" style="283" customWidth="1"/>
    <col min="4660" max="4660" width="0.109375" style="283" customWidth="1"/>
    <col min="4661" max="4862" width="9.109375" style="283"/>
    <col min="4863" max="4915" width="1.5546875" style="283" customWidth="1"/>
    <col min="4916" max="4916" width="0.109375" style="283" customWidth="1"/>
    <col min="4917" max="5118" width="9.109375" style="283"/>
    <col min="5119" max="5171" width="1.5546875" style="283" customWidth="1"/>
    <col min="5172" max="5172" width="0.109375" style="283" customWidth="1"/>
    <col min="5173" max="5374" width="9.109375" style="283"/>
    <col min="5375" max="5427" width="1.5546875" style="283" customWidth="1"/>
    <col min="5428" max="5428" width="0.109375" style="283" customWidth="1"/>
    <col min="5429" max="5630" width="9.109375" style="283"/>
    <col min="5631" max="5683" width="1.5546875" style="283" customWidth="1"/>
    <col min="5684" max="5684" width="0.109375" style="283" customWidth="1"/>
    <col min="5685" max="5886" width="9.109375" style="283"/>
    <col min="5887" max="5939" width="1.5546875" style="283" customWidth="1"/>
    <col min="5940" max="5940" width="0.109375" style="283" customWidth="1"/>
    <col min="5941" max="6142" width="9.109375" style="283"/>
    <col min="6143" max="6195" width="1.5546875" style="283" customWidth="1"/>
    <col min="6196" max="6196" width="0.109375" style="283" customWidth="1"/>
    <col min="6197" max="6398" width="9.109375" style="283"/>
    <col min="6399" max="6451" width="1.5546875" style="283" customWidth="1"/>
    <col min="6452" max="6452" width="0.109375" style="283" customWidth="1"/>
    <col min="6453" max="6654" width="9.109375" style="283"/>
    <col min="6655" max="6707" width="1.5546875" style="283" customWidth="1"/>
    <col min="6708" max="6708" width="0.109375" style="283" customWidth="1"/>
    <col min="6709" max="6910" width="9.109375" style="283"/>
    <col min="6911" max="6963" width="1.5546875" style="283" customWidth="1"/>
    <col min="6964" max="6964" width="0.109375" style="283" customWidth="1"/>
    <col min="6965" max="7166" width="9.109375" style="283"/>
    <col min="7167" max="7219" width="1.5546875" style="283" customWidth="1"/>
    <col min="7220" max="7220" width="0.109375" style="283" customWidth="1"/>
    <col min="7221" max="7422" width="9.109375" style="283"/>
    <col min="7423" max="7475" width="1.5546875" style="283" customWidth="1"/>
    <col min="7476" max="7476" width="0.109375" style="283" customWidth="1"/>
    <col min="7477" max="7678" width="9.109375" style="283"/>
    <col min="7679" max="7731" width="1.5546875" style="283" customWidth="1"/>
    <col min="7732" max="7732" width="0.109375" style="283" customWidth="1"/>
    <col min="7733" max="7934" width="9.109375" style="283"/>
    <col min="7935" max="7987" width="1.5546875" style="283" customWidth="1"/>
    <col min="7988" max="7988" width="0.109375" style="283" customWidth="1"/>
    <col min="7989" max="8190" width="9.109375" style="283"/>
    <col min="8191" max="8243" width="1.5546875" style="283" customWidth="1"/>
    <col min="8244" max="8244" width="0.109375" style="283" customWidth="1"/>
    <col min="8245" max="8446" width="9.109375" style="283"/>
    <col min="8447" max="8499" width="1.5546875" style="283" customWidth="1"/>
    <col min="8500" max="8500" width="0.109375" style="283" customWidth="1"/>
    <col min="8501" max="8702" width="9.109375" style="283"/>
    <col min="8703" max="8755" width="1.5546875" style="283" customWidth="1"/>
    <col min="8756" max="8756" width="0.109375" style="283" customWidth="1"/>
    <col min="8757" max="8958" width="9.109375" style="283"/>
    <col min="8959" max="9011" width="1.5546875" style="283" customWidth="1"/>
    <col min="9012" max="9012" width="0.109375" style="283" customWidth="1"/>
    <col min="9013" max="9214" width="9.109375" style="283"/>
    <col min="9215" max="9267" width="1.5546875" style="283" customWidth="1"/>
    <col min="9268" max="9268" width="0.109375" style="283" customWidth="1"/>
    <col min="9269" max="9470" width="9.109375" style="283"/>
    <col min="9471" max="9523" width="1.5546875" style="283" customWidth="1"/>
    <col min="9524" max="9524" width="0.109375" style="283" customWidth="1"/>
    <col min="9525" max="9726" width="9.109375" style="283"/>
    <col min="9727" max="9779" width="1.5546875" style="283" customWidth="1"/>
    <col min="9780" max="9780" width="0.109375" style="283" customWidth="1"/>
    <col min="9781" max="9982" width="9.109375" style="283"/>
    <col min="9983" max="10035" width="1.5546875" style="283" customWidth="1"/>
    <col min="10036" max="10036" width="0.109375" style="283" customWidth="1"/>
    <col min="10037" max="10238" width="9.109375" style="283"/>
    <col min="10239" max="10291" width="1.5546875" style="283" customWidth="1"/>
    <col min="10292" max="10292" width="0.109375" style="283" customWidth="1"/>
    <col min="10293" max="10494" width="9.109375" style="283"/>
    <col min="10495" max="10547" width="1.5546875" style="283" customWidth="1"/>
    <col min="10548" max="10548" width="0.109375" style="283" customWidth="1"/>
    <col min="10549" max="10750" width="9.109375" style="283"/>
    <col min="10751" max="10803" width="1.5546875" style="283" customWidth="1"/>
    <col min="10804" max="10804" width="0.109375" style="283" customWidth="1"/>
    <col min="10805" max="11006" width="9.109375" style="283"/>
    <col min="11007" max="11059" width="1.5546875" style="283" customWidth="1"/>
    <col min="11060" max="11060" width="0.109375" style="283" customWidth="1"/>
    <col min="11061" max="11262" width="9.109375" style="283"/>
    <col min="11263" max="11315" width="1.5546875" style="283" customWidth="1"/>
    <col min="11316" max="11316" width="0.109375" style="283" customWidth="1"/>
    <col min="11317" max="11518" width="9.109375" style="283"/>
    <col min="11519" max="11571" width="1.5546875" style="283" customWidth="1"/>
    <col min="11572" max="11572" width="0.109375" style="283" customWidth="1"/>
    <col min="11573" max="11774" width="9.109375" style="283"/>
    <col min="11775" max="11827" width="1.5546875" style="283" customWidth="1"/>
    <col min="11828" max="11828" width="0.109375" style="283" customWidth="1"/>
    <col min="11829" max="12030" width="9.109375" style="283"/>
    <col min="12031" max="12083" width="1.5546875" style="283" customWidth="1"/>
    <col min="12084" max="12084" width="0.109375" style="283" customWidth="1"/>
    <col min="12085" max="12286" width="9.109375" style="283"/>
    <col min="12287" max="12339" width="1.5546875" style="283" customWidth="1"/>
    <col min="12340" max="12340" width="0.109375" style="283" customWidth="1"/>
    <col min="12341" max="12542" width="9.109375" style="283"/>
    <col min="12543" max="12595" width="1.5546875" style="283" customWidth="1"/>
    <col min="12596" max="12596" width="0.109375" style="283" customWidth="1"/>
    <col min="12597" max="12798" width="9.109375" style="283"/>
    <col min="12799" max="12851" width="1.5546875" style="283" customWidth="1"/>
    <col min="12852" max="12852" width="0.109375" style="283" customWidth="1"/>
    <col min="12853" max="13054" width="9.109375" style="283"/>
    <col min="13055" max="13107" width="1.5546875" style="283" customWidth="1"/>
    <col min="13108" max="13108" width="0.109375" style="283" customWidth="1"/>
    <col min="13109" max="13310" width="9.109375" style="283"/>
    <col min="13311" max="13363" width="1.5546875" style="283" customWidth="1"/>
    <col min="13364" max="13364" width="0.109375" style="283" customWidth="1"/>
    <col min="13365" max="13566" width="9.109375" style="283"/>
    <col min="13567" max="13619" width="1.5546875" style="283" customWidth="1"/>
    <col min="13620" max="13620" width="0.109375" style="283" customWidth="1"/>
    <col min="13621" max="13822" width="9.109375" style="283"/>
    <col min="13823" max="13875" width="1.5546875" style="283" customWidth="1"/>
    <col min="13876" max="13876" width="0.109375" style="283" customWidth="1"/>
    <col min="13877" max="14078" width="9.109375" style="283"/>
    <col min="14079" max="14131" width="1.5546875" style="283" customWidth="1"/>
    <col min="14132" max="14132" width="0.109375" style="283" customWidth="1"/>
    <col min="14133" max="14334" width="9.109375" style="283"/>
    <col min="14335" max="14387" width="1.5546875" style="283" customWidth="1"/>
    <col min="14388" max="14388" width="0.109375" style="283" customWidth="1"/>
    <col min="14389" max="14590" width="9.109375" style="283"/>
    <col min="14591" max="14643" width="1.5546875" style="283" customWidth="1"/>
    <col min="14644" max="14644" width="0.109375" style="283" customWidth="1"/>
    <col min="14645" max="14846" width="9.109375" style="283"/>
    <col min="14847" max="14899" width="1.5546875" style="283" customWidth="1"/>
    <col min="14900" max="14900" width="0.109375" style="283" customWidth="1"/>
    <col min="14901" max="15102" width="9.109375" style="283"/>
    <col min="15103" max="15155" width="1.5546875" style="283" customWidth="1"/>
    <col min="15156" max="15156" width="0.109375" style="283" customWidth="1"/>
    <col min="15157" max="15358" width="9.109375" style="283"/>
    <col min="15359" max="15411" width="1.5546875" style="283" customWidth="1"/>
    <col min="15412" max="15412" width="0.109375" style="283" customWidth="1"/>
    <col min="15413" max="15614" width="9.109375" style="283"/>
    <col min="15615" max="15667" width="1.5546875" style="283" customWidth="1"/>
    <col min="15668" max="15668" width="0.109375" style="283" customWidth="1"/>
    <col min="15669" max="15870" width="9.109375" style="283"/>
    <col min="15871" max="15923" width="1.5546875" style="283" customWidth="1"/>
    <col min="15924" max="15924" width="0.109375" style="283" customWidth="1"/>
    <col min="15925" max="16126" width="9.109375" style="283"/>
    <col min="16127" max="16179" width="1.5546875" style="283" customWidth="1"/>
    <col min="16180" max="16180" width="0.109375" style="283" customWidth="1"/>
    <col min="16181" max="16384" width="9.109375" style="283"/>
  </cols>
  <sheetData>
    <row r="1" spans="1:63" ht="15" customHeight="1" x14ac:dyDescent="0.25">
      <c r="A1" s="836" t="s">
        <v>75</v>
      </c>
      <c r="B1" s="836"/>
      <c r="C1" s="836"/>
      <c r="D1" s="836"/>
      <c r="E1" s="836"/>
      <c r="F1" s="836"/>
      <c r="G1" s="836"/>
      <c r="H1" s="836"/>
      <c r="I1" s="836"/>
      <c r="J1" s="836"/>
      <c r="K1" s="836"/>
      <c r="L1" s="836"/>
      <c r="M1" s="836"/>
      <c r="N1" s="836"/>
      <c r="O1" s="836"/>
      <c r="P1" s="836"/>
      <c r="Q1" s="836"/>
      <c r="R1" s="836"/>
      <c r="S1" s="836"/>
      <c r="T1" s="836"/>
      <c r="U1" s="836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E1" s="285" t="e">
        <f ca="1">MID(CELL("имяфайла",#REF!),SEARCH("]",CELL("имяфайла",#REF!))+1,LEN(CELL("имяфайла",#REF!)))</f>
        <v>#REF!</v>
      </c>
    </row>
    <row r="2" spans="1:63" ht="39" customHeight="1" x14ac:dyDescent="0.25">
      <c r="A2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2" s="832"/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  <c r="W2" s="832"/>
      <c r="X2" s="832"/>
      <c r="Y2" s="832"/>
      <c r="Z2" s="832"/>
      <c r="AA2" s="832"/>
      <c r="AB2" s="832"/>
      <c r="AC2" s="832"/>
      <c r="AD2" s="832"/>
      <c r="AE2" s="832"/>
      <c r="AF2" s="832"/>
      <c r="AG2" s="832"/>
      <c r="AH2" s="832"/>
      <c r="AI2" s="832"/>
      <c r="AJ2" s="832"/>
      <c r="AK2" s="832"/>
      <c r="AL2" s="832"/>
      <c r="AM2" s="832"/>
      <c r="AN2" s="832"/>
      <c r="AO2" s="832"/>
      <c r="AP2" s="832"/>
      <c r="AQ2" s="832"/>
      <c r="AR2" s="832"/>
      <c r="AS2" s="832"/>
      <c r="AT2" s="832"/>
      <c r="AU2" s="832"/>
      <c r="AV2" s="832"/>
      <c r="AW2" s="832"/>
      <c r="AX2" s="832"/>
      <c r="AY2" s="832"/>
      <c r="AZ2" s="832"/>
      <c r="BA2" s="832"/>
      <c r="BB2" s="832"/>
      <c r="BC2" s="286"/>
      <c r="BD2" s="287"/>
      <c r="BE2" s="288" t="e">
        <f ca="1">RIGHT(BE1,LEN(BE1)-5)+1</f>
        <v>#REF!</v>
      </c>
      <c r="BF2" s="287"/>
      <c r="BG2" s="287"/>
      <c r="BH2" s="287"/>
      <c r="BI2" s="287"/>
      <c r="BJ2" s="287"/>
      <c r="BK2" s="287"/>
    </row>
    <row r="3" spans="1:63" ht="9" customHeight="1" x14ac:dyDescent="0.25">
      <c r="A3" s="745" t="s">
        <v>809</v>
      </c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745"/>
      <c r="U3" s="745"/>
      <c r="V3" s="745"/>
      <c r="W3" s="745"/>
      <c r="X3" s="745"/>
      <c r="Y3" s="745"/>
      <c r="Z3" s="745"/>
      <c r="AA3" s="745"/>
      <c r="AB3" s="745"/>
      <c r="AC3" s="745"/>
      <c r="AD3" s="745"/>
      <c r="AE3" s="745"/>
      <c r="AF3" s="745"/>
      <c r="AG3" s="745"/>
      <c r="AH3" s="745"/>
      <c r="AI3" s="745"/>
      <c r="AJ3" s="745"/>
      <c r="AK3" s="745"/>
      <c r="AL3" s="745"/>
      <c r="AM3" s="745"/>
      <c r="AN3" s="745"/>
      <c r="AO3" s="745"/>
      <c r="AP3" s="745"/>
      <c r="AQ3" s="745"/>
      <c r="AR3" s="745"/>
      <c r="AS3" s="745"/>
      <c r="AT3" s="745"/>
      <c r="AU3" s="745"/>
      <c r="AV3" s="745"/>
      <c r="AW3" s="745"/>
      <c r="AX3" s="745"/>
      <c r="AY3" s="745"/>
      <c r="AZ3" s="745"/>
      <c r="BA3" s="745"/>
      <c r="BB3" s="745"/>
      <c r="BD3" s="286"/>
      <c r="BE3" s="286"/>
      <c r="BF3" s="286"/>
      <c r="BG3" s="286"/>
      <c r="BH3" s="286"/>
      <c r="BI3" s="286"/>
      <c r="BJ3" s="286"/>
      <c r="BK3" s="286"/>
    </row>
    <row r="4" spans="1:63" ht="12.75" customHeight="1" x14ac:dyDescent="0.25">
      <c r="A4" s="808" t="s">
        <v>382</v>
      </c>
      <c r="B4" s="808"/>
      <c r="C4" s="808"/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289"/>
      <c r="BB4" s="289"/>
      <c r="BC4" s="286"/>
      <c r="BD4" s="286"/>
      <c r="BE4" s="286"/>
      <c r="BF4" s="286"/>
      <c r="BG4" s="286"/>
      <c r="BH4" s="286"/>
      <c r="BI4" s="286"/>
      <c r="BJ4" s="286"/>
      <c r="BK4" s="286"/>
    </row>
    <row r="5" spans="1:63" x14ac:dyDescent="0.25">
      <c r="A5" s="837" t="str">
        <f>ФОРМА!B2</f>
        <v>ПАО "Россети Ленэнерго"</v>
      </c>
      <c r="B5" s="837"/>
      <c r="C5" s="837"/>
      <c r="D5" s="837"/>
      <c r="E5" s="837"/>
      <c r="F5" s="837"/>
      <c r="G5" s="837"/>
      <c r="H5" s="837"/>
      <c r="I5" s="837"/>
      <c r="J5" s="837"/>
      <c r="K5" s="837"/>
      <c r="L5" s="837"/>
      <c r="M5" s="837"/>
      <c r="N5" s="837"/>
      <c r="O5" s="837"/>
      <c r="P5" s="837"/>
      <c r="Q5" s="837"/>
      <c r="R5" s="837"/>
      <c r="S5" s="837"/>
      <c r="T5" s="837"/>
      <c r="U5" s="837"/>
      <c r="V5" s="837"/>
      <c r="W5" s="837"/>
      <c r="X5" s="837"/>
      <c r="Y5" s="837"/>
      <c r="Z5" s="837"/>
      <c r="AA5" s="837"/>
      <c r="AB5" s="837"/>
      <c r="AC5" s="837"/>
      <c r="AD5" s="837"/>
      <c r="AE5" s="837"/>
      <c r="AF5" s="837"/>
      <c r="AG5" s="837"/>
      <c r="AH5" s="837"/>
      <c r="AI5" s="837"/>
      <c r="AJ5" s="837"/>
      <c r="AK5" s="837"/>
      <c r="AL5" s="837"/>
      <c r="AM5" s="837"/>
      <c r="AN5" s="837"/>
      <c r="AO5" s="837"/>
      <c r="AP5" s="837"/>
      <c r="AQ5" s="837"/>
      <c r="AR5" s="837"/>
      <c r="AS5" s="837"/>
      <c r="AT5" s="837"/>
      <c r="AU5" s="837"/>
      <c r="AV5" s="837"/>
      <c r="AW5" s="837"/>
      <c r="AX5" s="837"/>
      <c r="AY5" s="837"/>
      <c r="AZ5" s="837"/>
      <c r="BA5" s="837"/>
      <c r="BB5" s="837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9" customHeight="1" x14ac:dyDescent="0.25">
      <c r="A6" s="831" t="s">
        <v>810</v>
      </c>
      <c r="B6" s="831"/>
      <c r="C6" s="831"/>
      <c r="D6" s="831"/>
      <c r="E6" s="831"/>
      <c r="F6" s="831"/>
      <c r="G6" s="831"/>
      <c r="H6" s="831"/>
      <c r="I6" s="831"/>
      <c r="J6" s="831"/>
      <c r="K6" s="831"/>
      <c r="L6" s="831"/>
      <c r="M6" s="831"/>
      <c r="N6" s="831"/>
      <c r="O6" s="831"/>
      <c r="P6" s="831"/>
      <c r="Q6" s="831"/>
      <c r="R6" s="831"/>
      <c r="S6" s="831"/>
      <c r="T6" s="831"/>
      <c r="U6" s="831"/>
      <c r="V6" s="831"/>
      <c r="W6" s="831"/>
      <c r="X6" s="831"/>
      <c r="Y6" s="831"/>
      <c r="Z6" s="831"/>
      <c r="AA6" s="831"/>
      <c r="AB6" s="831"/>
      <c r="AC6" s="831"/>
      <c r="AD6" s="831"/>
      <c r="AE6" s="831"/>
      <c r="AF6" s="831"/>
      <c r="AG6" s="831"/>
      <c r="AH6" s="831"/>
      <c r="AI6" s="831"/>
      <c r="AJ6" s="831"/>
      <c r="AK6" s="831"/>
      <c r="AL6" s="831"/>
      <c r="AM6" s="831"/>
      <c r="AN6" s="831"/>
      <c r="AO6" s="831"/>
      <c r="AP6" s="831"/>
      <c r="AQ6" s="831"/>
      <c r="AR6" s="831"/>
      <c r="AS6" s="831"/>
      <c r="AT6" s="831"/>
      <c r="AU6" s="831"/>
      <c r="AV6" s="831"/>
      <c r="AW6" s="831"/>
      <c r="AX6" s="831"/>
      <c r="AY6" s="831"/>
      <c r="AZ6" s="831"/>
      <c r="BA6" s="831"/>
      <c r="BB6" s="831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47.25" customHeight="1" x14ac:dyDescent="0.25">
      <c r="A7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832"/>
      <c r="C7" s="832"/>
      <c r="D7" s="832"/>
      <c r="E7" s="832"/>
      <c r="F7" s="832"/>
      <c r="G7" s="832"/>
      <c r="H7" s="832"/>
      <c r="I7" s="832"/>
      <c r="J7" s="832"/>
      <c r="K7" s="832"/>
      <c r="L7" s="832"/>
      <c r="M7" s="832"/>
      <c r="N7" s="832"/>
      <c r="O7" s="832"/>
      <c r="P7" s="832"/>
      <c r="Q7" s="832"/>
      <c r="R7" s="832"/>
      <c r="S7" s="832"/>
      <c r="T7" s="832"/>
      <c r="U7" s="832"/>
      <c r="V7" s="832"/>
      <c r="W7" s="832"/>
      <c r="X7" s="832"/>
      <c r="Y7" s="832"/>
      <c r="Z7" s="832"/>
      <c r="AA7" s="832"/>
      <c r="AB7" s="832"/>
      <c r="AC7" s="832"/>
      <c r="AD7" s="832"/>
      <c r="AE7" s="832"/>
      <c r="AF7" s="832"/>
      <c r="AG7" s="832"/>
      <c r="AH7" s="832"/>
      <c r="AI7" s="832"/>
      <c r="AJ7" s="832"/>
      <c r="AK7" s="832"/>
      <c r="AL7" s="832"/>
      <c r="AM7" s="832"/>
      <c r="AN7" s="832"/>
      <c r="AO7" s="832"/>
      <c r="AP7" s="832"/>
      <c r="AQ7" s="832"/>
      <c r="AR7" s="832"/>
      <c r="AS7" s="832"/>
      <c r="AT7" s="832"/>
      <c r="AU7" s="832"/>
      <c r="AV7" s="832"/>
      <c r="AW7" s="832"/>
      <c r="AX7" s="832"/>
      <c r="AY7" s="832"/>
      <c r="AZ7" s="832"/>
      <c r="BA7" s="832"/>
      <c r="BB7" s="832"/>
      <c r="BD7" s="290"/>
      <c r="BE7" s="290"/>
      <c r="BF7" s="290"/>
      <c r="BG7" s="290"/>
      <c r="BH7" s="290"/>
      <c r="BI7" s="290"/>
      <c r="BJ7" s="290"/>
      <c r="BK7" s="290"/>
    </row>
    <row r="8" spans="1:63" ht="23.25" customHeight="1" x14ac:dyDescent="0.25">
      <c r="A8" s="823" t="s">
        <v>823</v>
      </c>
      <c r="B8" s="833"/>
      <c r="C8" s="833"/>
      <c r="D8" s="833"/>
      <c r="E8" s="833"/>
      <c r="F8" s="833"/>
      <c r="G8" s="833"/>
      <c r="H8" s="833"/>
      <c r="I8" s="833"/>
      <c r="J8" s="833"/>
      <c r="K8" s="833"/>
      <c r="L8" s="833"/>
      <c r="M8" s="833"/>
      <c r="N8" s="833"/>
      <c r="O8" s="833"/>
      <c r="P8" s="833"/>
      <c r="Q8" s="833"/>
      <c r="R8" s="833"/>
      <c r="S8" s="833"/>
      <c r="T8" s="833"/>
      <c r="U8" s="833"/>
      <c r="V8" s="833"/>
      <c r="W8" s="833"/>
      <c r="X8" s="833"/>
      <c r="Y8" s="833"/>
      <c r="Z8" s="833"/>
      <c r="AA8" s="833"/>
      <c r="AB8" s="833"/>
      <c r="AC8" s="833"/>
      <c r="AD8" s="833"/>
      <c r="AE8" s="833"/>
      <c r="AF8" s="833"/>
      <c r="AG8" s="833"/>
      <c r="AH8" s="833"/>
      <c r="AI8" s="833"/>
      <c r="AJ8" s="833"/>
      <c r="AK8" s="833"/>
      <c r="AL8" s="833"/>
      <c r="AM8" s="833"/>
      <c r="AN8" s="833"/>
      <c r="AO8" s="833"/>
      <c r="AP8" s="833"/>
      <c r="AQ8" s="833"/>
      <c r="AR8" s="833"/>
      <c r="AS8" s="833"/>
      <c r="AT8" s="833"/>
      <c r="AU8" s="833"/>
      <c r="AV8" s="833"/>
      <c r="AW8" s="833"/>
      <c r="AX8" s="833"/>
      <c r="AY8" s="833"/>
      <c r="AZ8" s="833"/>
      <c r="BA8" s="833"/>
      <c r="BB8" s="833"/>
      <c r="BD8" s="290"/>
      <c r="BE8" s="290"/>
      <c r="BF8" s="290"/>
      <c r="BG8" s="290"/>
      <c r="BH8" s="290"/>
      <c r="BI8" s="290"/>
      <c r="BJ8" s="290"/>
      <c r="BK8" s="290"/>
    </row>
    <row r="9" spans="1:63" ht="12.75" customHeight="1" x14ac:dyDescent="0.25">
      <c r="A9" s="1032"/>
      <c r="B9" s="1032"/>
      <c r="C9" s="1032"/>
      <c r="D9" s="1032"/>
      <c r="E9" s="1032"/>
      <c r="F9" s="1032"/>
      <c r="G9" s="1032"/>
      <c r="H9" s="1032"/>
      <c r="I9" s="1032"/>
      <c r="J9" s="1032"/>
      <c r="K9" s="1032"/>
      <c r="L9" s="1032"/>
      <c r="M9" s="1032"/>
      <c r="N9" s="1032"/>
      <c r="O9" s="1032"/>
      <c r="P9" s="1032"/>
      <c r="Q9" s="1032"/>
      <c r="R9" s="1032"/>
      <c r="S9" s="1032"/>
      <c r="T9" s="1032"/>
      <c r="U9" s="1032"/>
      <c r="V9" s="1032"/>
      <c r="W9" s="1032"/>
      <c r="X9" s="1032"/>
      <c r="Y9" s="1032"/>
      <c r="Z9" s="1032"/>
      <c r="AA9" s="1032"/>
      <c r="AB9" s="1032"/>
      <c r="AC9" s="1032"/>
      <c r="AD9" s="1032"/>
      <c r="AE9" s="1032"/>
      <c r="AF9" s="1032"/>
      <c r="AG9" s="1032"/>
      <c r="AH9" s="1032"/>
      <c r="AI9" s="1032"/>
      <c r="AJ9" s="1032"/>
      <c r="AK9" s="1032"/>
      <c r="AL9" s="1032"/>
      <c r="AM9" s="1032"/>
      <c r="AN9" s="1032"/>
      <c r="AO9" s="1032"/>
      <c r="AP9" s="1032"/>
      <c r="AQ9" s="1032"/>
      <c r="AR9" s="1032"/>
      <c r="AS9" s="1032"/>
      <c r="AT9" s="1032"/>
      <c r="AU9" s="1032"/>
      <c r="AV9" s="1032"/>
      <c r="AW9" s="1032"/>
      <c r="AX9" s="1032"/>
      <c r="AY9" s="1032"/>
      <c r="AZ9" s="1032"/>
      <c r="BA9" s="1032"/>
      <c r="BB9" s="1032"/>
      <c r="BD9" s="290"/>
      <c r="BE9" s="290"/>
      <c r="BF9" s="290"/>
      <c r="BG9" s="290"/>
      <c r="BH9" s="290"/>
      <c r="BI9" s="290"/>
      <c r="BJ9" s="290"/>
      <c r="BK9" s="290"/>
    </row>
    <row r="10" spans="1:63" ht="9.75" customHeight="1" x14ac:dyDescent="0.25">
      <c r="A10" s="817" t="s">
        <v>824</v>
      </c>
      <c r="B10" s="817"/>
      <c r="C10" s="817"/>
      <c r="D10" s="817"/>
      <c r="E10" s="817"/>
      <c r="F10" s="817"/>
      <c r="G10" s="817"/>
      <c r="H10" s="817"/>
      <c r="I10" s="817"/>
      <c r="J10" s="817"/>
      <c r="K10" s="817"/>
      <c r="L10" s="817"/>
      <c r="M10" s="817"/>
      <c r="N10" s="817"/>
      <c r="O10" s="817"/>
      <c r="P10" s="817"/>
      <c r="Q10" s="817"/>
      <c r="R10" s="817"/>
      <c r="S10" s="817"/>
      <c r="T10" s="817"/>
      <c r="U10" s="817"/>
      <c r="V10" s="817"/>
      <c r="W10" s="817"/>
      <c r="X10" s="817"/>
      <c r="Y10" s="817"/>
      <c r="Z10" s="817"/>
      <c r="AA10" s="817"/>
      <c r="AB10" s="817"/>
      <c r="AC10" s="817"/>
      <c r="AD10" s="817"/>
      <c r="AE10" s="817"/>
      <c r="AF10" s="817"/>
      <c r="AG10" s="817"/>
      <c r="AH10" s="817"/>
      <c r="AI10" s="817"/>
      <c r="AJ10" s="817"/>
      <c r="AK10" s="817"/>
      <c r="AL10" s="817"/>
      <c r="AM10" s="817"/>
      <c r="AN10" s="817"/>
      <c r="AO10" s="817"/>
      <c r="AP10" s="817"/>
      <c r="AQ10" s="817"/>
      <c r="AR10" s="817"/>
      <c r="AS10" s="817"/>
      <c r="AT10" s="817"/>
      <c r="AU10" s="817"/>
      <c r="AV10" s="817"/>
      <c r="AW10" s="817"/>
      <c r="AX10" s="817"/>
      <c r="AY10" s="817"/>
      <c r="AZ10" s="817"/>
      <c r="BA10" s="817"/>
      <c r="BB10" s="817"/>
      <c r="BD10" s="290"/>
      <c r="BE10" s="290"/>
      <c r="BF10" s="290"/>
      <c r="BG10" s="290"/>
      <c r="BH10" s="290"/>
      <c r="BI10" s="290"/>
      <c r="BJ10" s="290"/>
      <c r="BK10" s="290"/>
    </row>
    <row r="11" spans="1:63" ht="14.25" customHeight="1" x14ac:dyDescent="0.25">
      <c r="A11" s="808" t="s">
        <v>769</v>
      </c>
      <c r="B11" s="808"/>
      <c r="C11" s="808"/>
      <c r="D11" s="808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/>
      <c r="T11" s="808"/>
      <c r="U11" s="808"/>
      <c r="V11" s="808"/>
      <c r="W11" s="808"/>
      <c r="X11" s="808"/>
      <c r="Y11" s="808"/>
      <c r="Z11" s="808"/>
      <c r="AA11" s="808"/>
      <c r="AB11" s="808"/>
      <c r="AC11" s="808"/>
      <c r="AD11" s="808"/>
      <c r="AE11" s="808"/>
      <c r="AF11" s="808"/>
      <c r="AG11" s="808"/>
      <c r="AH11" s="808"/>
      <c r="AI11" s="808"/>
      <c r="AJ11" s="808"/>
      <c r="AK11" s="808"/>
      <c r="AL11" s="808"/>
      <c r="AM11" s="808"/>
      <c r="AN11" s="808"/>
      <c r="AO11" s="808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D11" s="290"/>
      <c r="BE11" s="290"/>
      <c r="BF11" s="290"/>
      <c r="BG11" s="290"/>
      <c r="BH11" s="290"/>
      <c r="BI11" s="290"/>
      <c r="BJ11" s="290"/>
      <c r="BK11" s="290"/>
    </row>
    <row r="12" spans="1:63" x14ac:dyDescent="0.25">
      <c r="A12" s="818" t="str">
        <f>ФОРМА!B3</f>
        <v>ООО «Электромонтаж-110»</v>
      </c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9" customHeight="1" x14ac:dyDescent="0.25">
      <c r="A13" s="811" t="s">
        <v>825</v>
      </c>
      <c r="B13" s="811"/>
      <c r="C13" s="811"/>
      <c r="D13" s="811"/>
      <c r="E13" s="811"/>
      <c r="F13" s="811"/>
      <c r="G13" s="811"/>
      <c r="H13" s="811"/>
      <c r="I13" s="811"/>
      <c r="J13" s="811"/>
      <c r="K13" s="811"/>
      <c r="L13" s="811"/>
      <c r="M13" s="811"/>
      <c r="N13" s="811"/>
      <c r="O13" s="811"/>
      <c r="P13" s="811"/>
      <c r="Q13" s="811"/>
      <c r="R13" s="811"/>
      <c r="S13" s="811"/>
      <c r="T13" s="811"/>
      <c r="U13" s="811"/>
      <c r="V13" s="811"/>
      <c r="W13" s="811"/>
      <c r="X13" s="811"/>
      <c r="Y13" s="811"/>
      <c r="Z13" s="811"/>
      <c r="AA13" s="811"/>
      <c r="AB13" s="811"/>
      <c r="AC13" s="811"/>
      <c r="AD13" s="811"/>
      <c r="AE13" s="811"/>
      <c r="AF13" s="811"/>
      <c r="AG13" s="811"/>
      <c r="AH13" s="811"/>
      <c r="AI13" s="811"/>
      <c r="AJ13" s="811"/>
      <c r="AK13" s="811"/>
      <c r="AL13" s="811"/>
      <c r="AM13" s="811"/>
      <c r="AN13" s="811"/>
      <c r="AO13" s="811"/>
      <c r="AP13" s="811"/>
      <c r="AQ13" s="811"/>
      <c r="AR13" s="811"/>
      <c r="AS13" s="811"/>
      <c r="AT13" s="811"/>
      <c r="AU13" s="811"/>
      <c r="AV13" s="811"/>
      <c r="AW13" s="811"/>
      <c r="AX13" s="811"/>
      <c r="AY13" s="811"/>
      <c r="AZ13" s="811"/>
      <c r="BA13" s="811"/>
      <c r="BB13" s="811"/>
    </row>
    <row r="14" spans="1:63" ht="28.5" customHeight="1" x14ac:dyDescent="0.25">
      <c r="A14" s="832" t="str">
        <f>ФОРМА!D3</f>
        <v>ОГРН 1089847302225, ИНН 7842391090, КПП 780101001, 199004, город Санкт-Петербург, пр-кт Средний В.О., д. 4 литер а, пом/ком 6н/177</v>
      </c>
      <c r="B14" s="832"/>
      <c r="C14" s="832"/>
      <c r="D14" s="832"/>
      <c r="E14" s="832"/>
      <c r="F14" s="832"/>
      <c r="G14" s="832"/>
      <c r="H14" s="832"/>
      <c r="I14" s="832"/>
      <c r="J14" s="832"/>
      <c r="K14" s="832"/>
      <c r="L14" s="832"/>
      <c r="M14" s="832"/>
      <c r="N14" s="832"/>
      <c r="O14" s="832"/>
      <c r="P14" s="832"/>
      <c r="Q14" s="832"/>
      <c r="R14" s="832"/>
      <c r="S14" s="832"/>
      <c r="T14" s="832"/>
      <c r="U14" s="832"/>
      <c r="V14" s="832"/>
      <c r="W14" s="832"/>
      <c r="X14" s="832"/>
      <c r="Y14" s="832"/>
      <c r="Z14" s="832"/>
      <c r="AA14" s="832"/>
      <c r="AB14" s="832"/>
      <c r="AC14" s="832"/>
      <c r="AD14" s="832"/>
      <c r="AE14" s="832"/>
      <c r="AF14" s="832"/>
      <c r="AG14" s="832"/>
      <c r="AH14" s="832"/>
      <c r="AI14" s="832"/>
      <c r="AJ14" s="832"/>
      <c r="AK14" s="832"/>
      <c r="AL14" s="832"/>
      <c r="AM14" s="832"/>
      <c r="AN14" s="832"/>
      <c r="AO14" s="832"/>
      <c r="AP14" s="832"/>
      <c r="AQ14" s="832"/>
      <c r="AR14" s="832"/>
      <c r="AS14" s="832"/>
      <c r="AT14" s="832"/>
      <c r="AU14" s="832"/>
      <c r="AV14" s="832"/>
      <c r="AW14" s="832"/>
      <c r="AX14" s="832"/>
      <c r="AY14" s="832"/>
      <c r="AZ14" s="832"/>
      <c r="BA14" s="832"/>
      <c r="BB14" s="832"/>
    </row>
    <row r="15" spans="1:63" ht="23.25" customHeight="1" x14ac:dyDescent="0.25">
      <c r="A15" s="817" t="s">
        <v>826</v>
      </c>
      <c r="B15" s="817"/>
      <c r="C15" s="817"/>
      <c r="D15" s="817"/>
      <c r="E15" s="817"/>
      <c r="F15" s="817"/>
      <c r="G15" s="817"/>
      <c r="H15" s="817"/>
      <c r="I15" s="817"/>
      <c r="J15" s="817"/>
      <c r="K15" s="817"/>
      <c r="L15" s="817"/>
      <c r="M15" s="817"/>
      <c r="N15" s="817"/>
      <c r="O15" s="817"/>
      <c r="P15" s="817"/>
      <c r="Q15" s="817"/>
      <c r="R15" s="817"/>
      <c r="S15" s="817"/>
      <c r="T15" s="817"/>
      <c r="U15" s="817"/>
      <c r="V15" s="817"/>
      <c r="W15" s="817"/>
      <c r="X15" s="817"/>
      <c r="Y15" s="817"/>
      <c r="Z15" s="817"/>
      <c r="AA15" s="817"/>
      <c r="AB15" s="817"/>
      <c r="AC15" s="817"/>
      <c r="AD15" s="817"/>
      <c r="AE15" s="817"/>
      <c r="AF15" s="817"/>
      <c r="AG15" s="817"/>
      <c r="AH15" s="817"/>
      <c r="AI15" s="817"/>
      <c r="AJ15" s="817"/>
      <c r="AK15" s="817"/>
      <c r="AL15" s="817"/>
      <c r="AM15" s="817"/>
      <c r="AN15" s="817"/>
      <c r="AO15" s="817"/>
      <c r="AP15" s="817"/>
      <c r="AQ15" s="817"/>
      <c r="AR15" s="817"/>
      <c r="AS15" s="817"/>
      <c r="AT15" s="817"/>
      <c r="AU15" s="817"/>
      <c r="AV15" s="817"/>
      <c r="AW15" s="817"/>
      <c r="AX15" s="817"/>
      <c r="AY15" s="817"/>
      <c r="AZ15" s="817"/>
      <c r="BA15" s="817"/>
      <c r="BB15" s="817"/>
    </row>
    <row r="16" spans="1:63" ht="13.5" customHeight="1" x14ac:dyDescent="0.25">
      <c r="A16" s="808" t="s">
        <v>77</v>
      </c>
      <c r="B16" s="808"/>
      <c r="C16" s="808"/>
      <c r="D16" s="808"/>
      <c r="E16" s="808"/>
      <c r="F16" s="808"/>
      <c r="G16" s="808"/>
      <c r="H16" s="808"/>
      <c r="I16" s="808"/>
      <c r="J16" s="808"/>
      <c r="K16" s="808"/>
      <c r="L16" s="808"/>
      <c r="M16" s="808"/>
      <c r="N16" s="808"/>
      <c r="O16" s="808"/>
      <c r="P16" s="808"/>
      <c r="Q16" s="808"/>
      <c r="R16" s="808"/>
      <c r="S16" s="808"/>
      <c r="T16" s="808"/>
      <c r="U16" s="808"/>
      <c r="V16" s="808"/>
      <c r="W16" s="808"/>
      <c r="X16" s="808"/>
      <c r="Y16" s="808"/>
      <c r="Z16" s="808"/>
      <c r="AA16" s="808"/>
      <c r="AB16" s="808"/>
      <c r="AC16" s="808"/>
      <c r="AD16" s="808"/>
      <c r="AE16" s="808"/>
      <c r="AF16" s="808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</row>
    <row r="17" spans="1:54" ht="13.5" customHeight="1" x14ac:dyDescent="0.25">
      <c r="A17" s="820" t="str">
        <f>ФОРМА!B8</f>
        <v>ООО «Электромонтаж-110»</v>
      </c>
      <c r="B17" s="820"/>
      <c r="C17" s="820"/>
      <c r="D17" s="820"/>
      <c r="E17" s="820"/>
      <c r="F17" s="820"/>
      <c r="G17" s="820"/>
      <c r="H17" s="820"/>
      <c r="I17" s="820"/>
      <c r="J17" s="820"/>
      <c r="K17" s="820"/>
      <c r="L17" s="820"/>
      <c r="M17" s="820"/>
      <c r="N17" s="820"/>
      <c r="O17" s="820"/>
      <c r="P17" s="820"/>
      <c r="Q17" s="820"/>
      <c r="R17" s="820"/>
      <c r="S17" s="820"/>
      <c r="T17" s="820"/>
      <c r="U17" s="820"/>
      <c r="V17" s="820"/>
      <c r="W17" s="820"/>
      <c r="X17" s="820"/>
      <c r="Y17" s="820"/>
      <c r="Z17" s="820"/>
      <c r="AA17" s="820"/>
      <c r="AB17" s="820"/>
      <c r="AC17" s="820"/>
      <c r="AD17" s="820"/>
      <c r="AE17" s="820"/>
      <c r="AF17" s="820"/>
      <c r="AG17" s="820"/>
      <c r="AH17" s="820"/>
      <c r="AI17" s="820"/>
      <c r="AJ17" s="820"/>
      <c r="AK17" s="820"/>
      <c r="AL17" s="820"/>
      <c r="AM17" s="820"/>
      <c r="AN17" s="820"/>
      <c r="AO17" s="820"/>
      <c r="AP17" s="820"/>
      <c r="AQ17" s="820"/>
      <c r="AR17" s="820"/>
      <c r="AS17" s="820"/>
      <c r="AT17" s="820"/>
      <c r="AU17" s="820"/>
      <c r="AV17" s="820"/>
      <c r="AW17" s="820"/>
      <c r="AX17" s="820"/>
      <c r="AY17" s="820"/>
      <c r="AZ17" s="820"/>
      <c r="BA17" s="820"/>
      <c r="BB17" s="820"/>
    </row>
    <row r="18" spans="1:54" ht="9" customHeight="1" x14ac:dyDescent="0.25">
      <c r="A18" s="745" t="s">
        <v>825</v>
      </c>
      <c r="B18" s="827"/>
      <c r="C18" s="827"/>
      <c r="D18" s="827"/>
      <c r="E18" s="827"/>
      <c r="F18" s="827"/>
      <c r="G18" s="827"/>
      <c r="H18" s="827"/>
      <c r="I18" s="827"/>
      <c r="J18" s="827"/>
      <c r="K18" s="827"/>
      <c r="L18" s="827"/>
      <c r="M18" s="827"/>
      <c r="N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  <c r="Z18" s="827"/>
      <c r="AA18" s="827"/>
      <c r="AB18" s="827"/>
      <c r="AC18" s="827"/>
      <c r="AD18" s="827"/>
      <c r="AE18" s="827"/>
      <c r="AF18" s="827"/>
      <c r="AG18" s="827"/>
      <c r="AH18" s="827"/>
      <c r="AI18" s="827"/>
      <c r="AJ18" s="827"/>
      <c r="AK18" s="827"/>
      <c r="AL18" s="827"/>
      <c r="AM18" s="827"/>
      <c r="AN18" s="827"/>
      <c r="AO18" s="827"/>
      <c r="AP18" s="827"/>
      <c r="AQ18" s="827"/>
      <c r="AR18" s="827"/>
      <c r="AS18" s="827"/>
      <c r="AT18" s="827"/>
      <c r="AU18" s="827"/>
      <c r="AV18" s="827"/>
      <c r="AW18" s="827"/>
      <c r="AX18" s="827"/>
      <c r="AY18" s="827"/>
      <c r="AZ18" s="827"/>
      <c r="BA18" s="827"/>
      <c r="BB18" s="827"/>
    </row>
    <row r="19" spans="1:54" ht="27.75" customHeight="1" x14ac:dyDescent="0.25">
      <c r="A19" s="820" t="str">
        <f>ФОРМА!D8</f>
        <v>ОГРН 1089847302225, ИНН 7842391090, КПП 780101001, 199004, город Санкт-Петербург, пр-кт Средний В.О., д. 4 литер а, пом/ком 6н/177</v>
      </c>
      <c r="B19" s="820"/>
      <c r="C19" s="820"/>
      <c r="D19" s="820"/>
      <c r="E19" s="820"/>
      <c r="F19" s="820"/>
      <c r="G19" s="820"/>
      <c r="H19" s="820"/>
      <c r="I19" s="820"/>
      <c r="J19" s="820"/>
      <c r="K19" s="820"/>
      <c r="L19" s="820"/>
      <c r="M19" s="820"/>
      <c r="N19" s="820"/>
      <c r="O19" s="820"/>
      <c r="P19" s="820"/>
      <c r="Q19" s="820"/>
      <c r="R19" s="820"/>
      <c r="S19" s="820"/>
      <c r="T19" s="820"/>
      <c r="U19" s="820"/>
      <c r="V19" s="820"/>
      <c r="W19" s="820"/>
      <c r="X19" s="820"/>
      <c r="Y19" s="820"/>
      <c r="Z19" s="820"/>
      <c r="AA19" s="820"/>
      <c r="AB19" s="820"/>
      <c r="AC19" s="820"/>
      <c r="AD19" s="820"/>
      <c r="AE19" s="820"/>
      <c r="AF19" s="820"/>
      <c r="AG19" s="820"/>
      <c r="AH19" s="820"/>
      <c r="AI19" s="820"/>
      <c r="AJ19" s="820"/>
      <c r="AK19" s="820"/>
      <c r="AL19" s="820"/>
      <c r="AM19" s="820"/>
      <c r="AN19" s="820"/>
      <c r="AO19" s="820"/>
      <c r="AP19" s="820"/>
      <c r="AQ19" s="820"/>
      <c r="AR19" s="820"/>
      <c r="AS19" s="820"/>
      <c r="AT19" s="820"/>
      <c r="AU19" s="820"/>
      <c r="AV19" s="820"/>
      <c r="AW19" s="820"/>
      <c r="AX19" s="820"/>
      <c r="AY19" s="820"/>
      <c r="AZ19" s="820"/>
      <c r="BA19" s="820"/>
      <c r="BB19" s="820"/>
    </row>
    <row r="20" spans="1:54" ht="9.75" customHeight="1" x14ac:dyDescent="0.25">
      <c r="A20" s="817" t="s">
        <v>770</v>
      </c>
      <c r="B20" s="817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7"/>
      <c r="V20" s="817"/>
      <c r="W20" s="817"/>
      <c r="X20" s="817"/>
      <c r="Y20" s="817"/>
      <c r="Z20" s="817"/>
      <c r="AA20" s="817"/>
      <c r="AB20" s="817"/>
      <c r="AC20" s="817"/>
      <c r="AD20" s="817"/>
      <c r="AE20" s="817"/>
      <c r="AF20" s="817"/>
      <c r="AG20" s="817"/>
      <c r="AH20" s="817"/>
      <c r="AI20" s="817"/>
      <c r="AJ20" s="817"/>
      <c r="AK20" s="817"/>
      <c r="AL20" s="817"/>
      <c r="AM20" s="817"/>
      <c r="AN20" s="817"/>
      <c r="AO20" s="817"/>
      <c r="AP20" s="817"/>
      <c r="AQ20" s="817"/>
      <c r="AR20" s="817"/>
      <c r="AS20" s="817"/>
      <c r="AT20" s="817"/>
      <c r="AU20" s="817"/>
      <c r="AV20" s="817"/>
      <c r="AW20" s="817"/>
      <c r="AX20" s="817"/>
      <c r="AY20" s="817"/>
      <c r="AZ20" s="817"/>
      <c r="BA20" s="817"/>
      <c r="BB20" s="817"/>
    </row>
    <row r="21" spans="1:54" ht="19.5" customHeight="1" x14ac:dyDescent="0.25">
      <c r="A21" s="828" t="s">
        <v>68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12.75" customHeight="1" x14ac:dyDescent="0.25">
      <c r="A22" s="828" t="s">
        <v>1034</v>
      </c>
      <c r="B22" s="828"/>
      <c r="C22" s="828"/>
      <c r="D22" s="828"/>
      <c r="E22" s="828"/>
      <c r="F22" s="828"/>
      <c r="G22" s="828"/>
      <c r="H22" s="828"/>
      <c r="I22" s="828"/>
      <c r="J22" s="828"/>
      <c r="K22" s="828"/>
      <c r="L22" s="828"/>
      <c r="M22" s="828"/>
      <c r="N22" s="828"/>
      <c r="O22" s="828"/>
      <c r="P22" s="828"/>
      <c r="Q22" s="828"/>
      <c r="R22" s="828"/>
      <c r="S22" s="828"/>
      <c r="T22" s="828"/>
      <c r="U22" s="828"/>
      <c r="V22" s="828"/>
      <c r="W22" s="828"/>
      <c r="X22" s="828"/>
      <c r="Y22" s="828"/>
      <c r="Z22" s="828"/>
      <c r="AA22" s="828"/>
      <c r="AB22" s="828"/>
      <c r="AC22" s="828"/>
      <c r="AD22" s="828"/>
      <c r="AE22" s="828"/>
      <c r="AF22" s="828"/>
      <c r="AG22" s="828"/>
      <c r="AH22" s="828"/>
      <c r="AI22" s="828"/>
      <c r="AJ22" s="828"/>
      <c r="AK22" s="828"/>
      <c r="AL22" s="828"/>
      <c r="AM22" s="828"/>
      <c r="AN22" s="828"/>
      <c r="AO22" s="828"/>
      <c r="AP22" s="828"/>
      <c r="AQ22" s="828"/>
      <c r="AR22" s="828"/>
      <c r="AS22" s="828"/>
      <c r="AT22" s="828"/>
      <c r="AU22" s="828"/>
      <c r="AV22" s="828"/>
      <c r="AW22" s="828"/>
      <c r="AX22" s="828"/>
      <c r="AY22" s="828"/>
      <c r="AZ22" s="828"/>
      <c r="BA22" s="828"/>
      <c r="BB22" s="828"/>
    </row>
    <row r="23" spans="1:54" ht="10.5" customHeight="1" x14ac:dyDescent="0.25"/>
    <row r="24" spans="1:54" ht="14.25" customHeight="1" x14ac:dyDescent="0.3">
      <c r="A24" s="283" t="s">
        <v>19</v>
      </c>
      <c r="C24" s="829" t="str">
        <f>ФОРМА!B30</f>
        <v>Р-1</v>
      </c>
      <c r="D24" s="829"/>
      <c r="E24" s="829"/>
      <c r="F24" s="829"/>
      <c r="G24" s="829"/>
      <c r="H24" s="829"/>
      <c r="I24" s="829"/>
      <c r="J24" s="829"/>
      <c r="K24" s="829"/>
      <c r="AK24" s="292"/>
      <c r="AL24" s="293"/>
      <c r="AM24" s="293"/>
      <c r="AN24" s="293"/>
      <c r="AO24" s="293"/>
      <c r="AP24" s="293"/>
      <c r="AQ24" s="293"/>
      <c r="AS24" s="292"/>
      <c r="AT24" s="1025">
        <f>ФОРМА!D30</f>
        <v>45354</v>
      </c>
      <c r="AU24" s="1025"/>
      <c r="AV24" s="1025"/>
      <c r="AW24" s="1025"/>
      <c r="AX24" s="1025"/>
      <c r="AY24" s="1025"/>
      <c r="AZ24" s="1025"/>
      <c r="BA24" s="1025"/>
      <c r="BB24" s="293"/>
    </row>
    <row r="25" spans="1:54" ht="2.4" customHeight="1" x14ac:dyDescent="0.25"/>
    <row r="26" spans="1:54" ht="15.75" customHeight="1" x14ac:dyDescent="0.25">
      <c r="A26" s="808" t="s">
        <v>1044</v>
      </c>
      <c r="B26" s="808"/>
      <c r="C26" s="808"/>
      <c r="D26" s="808"/>
      <c r="E26" s="808"/>
      <c r="F26" s="808"/>
      <c r="G26" s="808"/>
      <c r="H26" s="808"/>
      <c r="I26" s="808"/>
      <c r="J26" s="808"/>
      <c r="K26" s="808"/>
      <c r="L26" s="808"/>
      <c r="M26" s="808"/>
      <c r="N26" s="808"/>
      <c r="O26" s="808"/>
      <c r="P26" s="808"/>
      <c r="Q26" s="808"/>
      <c r="R26" s="808"/>
      <c r="S26" s="808"/>
      <c r="T26" s="808"/>
      <c r="U26" s="808"/>
      <c r="V26" s="808"/>
      <c r="W26" s="808"/>
      <c r="X26" s="808"/>
      <c r="Y26" s="808"/>
      <c r="Z26" s="808"/>
      <c r="AA26" s="808"/>
      <c r="AB26" s="808"/>
      <c r="AC26" s="808"/>
      <c r="AD26" s="808"/>
      <c r="AE26" s="808"/>
      <c r="AF26" s="808"/>
      <c r="AG26" s="808"/>
      <c r="AH26" s="808"/>
      <c r="AI26" s="808"/>
      <c r="AJ26" s="808"/>
      <c r="AK26" s="808"/>
      <c r="AL26" s="808"/>
      <c r="AM26" s="808"/>
      <c r="AN26" s="808"/>
      <c r="AO26" s="808"/>
      <c r="AP26" s="808"/>
      <c r="AQ26" s="808"/>
      <c r="AR26" s="808"/>
      <c r="AS26" s="808"/>
      <c r="AT26" s="808"/>
      <c r="AU26" s="808"/>
      <c r="AV26" s="808"/>
      <c r="AW26" s="808"/>
      <c r="AX26" s="808"/>
      <c r="AY26" s="808"/>
      <c r="AZ26" s="808"/>
      <c r="BA26" s="808"/>
      <c r="BB26" s="808"/>
    </row>
    <row r="27" spans="1:54" ht="24.75" customHeight="1" x14ac:dyDescent="0.25">
      <c r="A27" s="834" t="s">
        <v>785</v>
      </c>
      <c r="B27" s="834"/>
      <c r="C27" s="834"/>
      <c r="D27" s="834"/>
      <c r="E27" s="834"/>
      <c r="F27" s="834"/>
      <c r="G27" s="834"/>
      <c r="H27" s="834"/>
      <c r="I27" s="834"/>
      <c r="J27" s="834"/>
      <c r="K27" s="834"/>
      <c r="L27" s="834"/>
      <c r="M27" s="834"/>
      <c r="N27" s="834"/>
      <c r="O27" s="834"/>
      <c r="P27" s="834"/>
      <c r="Q27" s="834"/>
      <c r="R27" s="834"/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34"/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4"/>
      <c r="AQ27" s="834"/>
      <c r="AR27" s="834"/>
      <c r="AS27" s="834"/>
      <c r="AT27" s="834"/>
      <c r="AU27" s="834"/>
      <c r="AV27" s="834"/>
      <c r="AW27" s="834"/>
      <c r="AX27" s="834"/>
      <c r="AY27" s="834"/>
      <c r="AZ27" s="834"/>
      <c r="BA27" s="834"/>
      <c r="BB27" s="834"/>
    </row>
    <row r="28" spans="1:54" ht="12.75" customHeight="1" x14ac:dyDescent="0.25">
      <c r="A28" s="806" t="str">
        <f>IF(ФОРМА!E30="ВЛ",ПОДПИСИ!B6,IF(ФОРМА!E30="КЛ",ПОДПИСИ!B7))</f>
        <v>Мастер Всеволожского РЭС филиала ПАО "Россети Ленэнерго" "СЭС" по ВЛ</v>
      </c>
      <c r="B28" s="806"/>
      <c r="C28" s="806"/>
      <c r="D28" s="806"/>
      <c r="E28" s="806"/>
      <c r="F28" s="806"/>
      <c r="G28" s="806"/>
      <c r="H28" s="806"/>
      <c r="I28" s="806"/>
      <c r="J28" s="806"/>
      <c r="K28" s="806"/>
      <c r="L28" s="806"/>
      <c r="M28" s="806"/>
      <c r="N28" s="806"/>
      <c r="O28" s="806"/>
      <c r="P28" s="806"/>
      <c r="Q28" s="806"/>
      <c r="R28" s="806"/>
      <c r="S28" s="806"/>
      <c r="T28" s="806"/>
      <c r="U28" s="806"/>
      <c r="V28" s="806"/>
      <c r="W28" s="806"/>
      <c r="X28" s="806"/>
      <c r="Y28" s="806"/>
      <c r="Z28" s="806"/>
      <c r="AA28" s="806"/>
      <c r="AB28" s="806"/>
      <c r="AC28" s="806"/>
      <c r="AD28" s="806"/>
      <c r="AE28" s="806"/>
      <c r="AF28" s="806"/>
      <c r="AG28" s="806"/>
      <c r="AH28" s="806"/>
      <c r="AI28" s="806"/>
      <c r="AJ28" s="806"/>
      <c r="AK28" s="806"/>
      <c r="AL28" s="806"/>
      <c r="AM28" s="806"/>
      <c r="AN28" s="806"/>
      <c r="AO28" s="806"/>
      <c r="AP28" s="806"/>
      <c r="AQ28" s="806"/>
      <c r="AR28" s="806"/>
      <c r="AS28" s="806"/>
      <c r="AT28" s="806"/>
      <c r="AU28" s="806"/>
      <c r="AV28" s="806"/>
      <c r="AW28" s="806"/>
      <c r="AX28" s="806"/>
      <c r="AY28" s="806"/>
      <c r="AZ28" s="806"/>
      <c r="BA28" s="806"/>
      <c r="BB28" s="806"/>
    </row>
    <row r="29" spans="1:54" ht="13.5" customHeight="1" x14ac:dyDescent="0.25">
      <c r="A29" s="1031" t="str">
        <f>IF(ФОРМА!E30="ВЛ",ПОДПИСИ!C6,IF(ФОРМА!E30="КЛ",ПОДПИСИ!C7))</f>
        <v>Шенягин А.В.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38.25" customHeight="1" x14ac:dyDescent="0.25">
      <c r="A30" s="824" t="s">
        <v>1053</v>
      </c>
      <c r="B30" s="824"/>
      <c r="C30" s="824"/>
      <c r="D30" s="824"/>
      <c r="E30" s="824"/>
      <c r="F30" s="824"/>
      <c r="G30" s="824"/>
      <c r="H30" s="824"/>
      <c r="I30" s="824"/>
      <c r="J30" s="824"/>
      <c r="K30" s="824"/>
      <c r="L30" s="824"/>
      <c r="M30" s="824"/>
      <c r="N30" s="824"/>
      <c r="O30" s="824"/>
      <c r="P30" s="824"/>
      <c r="Q30" s="824"/>
      <c r="R30" s="824"/>
      <c r="S30" s="824"/>
      <c r="T30" s="824"/>
      <c r="U30" s="824"/>
      <c r="V30" s="824"/>
      <c r="W30" s="824"/>
      <c r="X30" s="824"/>
      <c r="Y30" s="824"/>
      <c r="Z30" s="824"/>
      <c r="AA30" s="824"/>
      <c r="AB30" s="824"/>
      <c r="AC30" s="824"/>
      <c r="AD30" s="824"/>
      <c r="AE30" s="824"/>
      <c r="AF30" s="824"/>
      <c r="AG30" s="824"/>
      <c r="AH30" s="824"/>
      <c r="AI30" s="824"/>
      <c r="AJ30" s="824"/>
      <c r="AK30" s="824"/>
      <c r="AL30" s="824"/>
      <c r="AM30" s="824"/>
      <c r="AN30" s="824"/>
      <c r="AO30" s="824"/>
      <c r="AP30" s="824"/>
      <c r="AQ30" s="824"/>
      <c r="AR30" s="824"/>
      <c r="AS30" s="824"/>
      <c r="AT30" s="824"/>
      <c r="AU30" s="824"/>
      <c r="AV30" s="824"/>
      <c r="AW30" s="824"/>
      <c r="AX30" s="824"/>
      <c r="AY30" s="824"/>
      <c r="AZ30" s="824"/>
      <c r="BA30" s="824"/>
      <c r="BB30" s="824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5.75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9.6" customHeight="1" x14ac:dyDescent="0.25">
      <c r="A46" s="1030" t="s">
        <v>792</v>
      </c>
      <c r="B46" s="1030"/>
      <c r="C46" s="1030"/>
      <c r="D46" s="1030"/>
      <c r="E46" s="1030"/>
      <c r="F46" s="1030"/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V46" s="1030"/>
      <c r="AW46" s="1030"/>
      <c r="AX46" s="1030"/>
      <c r="AY46" s="1030"/>
      <c r="AZ46" s="1030"/>
      <c r="BA46" s="1030"/>
      <c r="BB46" s="1030"/>
    </row>
    <row r="47" spans="1:54" x14ac:dyDescent="0.25">
      <c r="A47" s="806"/>
      <c r="B47" s="806"/>
      <c r="C47" s="806"/>
      <c r="D47" s="806"/>
      <c r="E47" s="806"/>
      <c r="F47" s="806"/>
      <c r="G47" s="806"/>
      <c r="H47" s="806"/>
      <c r="I47" s="806"/>
      <c r="J47" s="806"/>
      <c r="K47" s="806"/>
      <c r="L47" s="806"/>
      <c r="M47" s="806"/>
      <c r="N47" s="806"/>
      <c r="O47" s="806"/>
      <c r="P47" s="806"/>
      <c r="Q47" s="806"/>
      <c r="R47" s="806"/>
      <c r="S47" s="806"/>
      <c r="T47" s="806"/>
      <c r="U47" s="806"/>
      <c r="V47" s="806"/>
      <c r="W47" s="806"/>
      <c r="X47" s="806"/>
      <c r="Y47" s="806"/>
      <c r="Z47" s="806"/>
      <c r="AA47" s="806"/>
      <c r="AB47" s="806"/>
      <c r="AC47" s="806"/>
      <c r="AD47" s="806"/>
      <c r="AE47" s="806"/>
      <c r="AF47" s="806"/>
      <c r="AG47" s="806"/>
      <c r="AH47" s="806"/>
      <c r="AI47" s="806"/>
      <c r="AJ47" s="806"/>
      <c r="AK47" s="806"/>
      <c r="AL47" s="806"/>
      <c r="AM47" s="806"/>
      <c r="AN47" s="806"/>
      <c r="AO47" s="806"/>
      <c r="AP47" s="806"/>
      <c r="AQ47" s="806"/>
      <c r="AR47" s="806"/>
      <c r="AS47" s="806"/>
      <c r="AT47" s="806"/>
      <c r="AU47" s="806"/>
      <c r="AV47" s="806"/>
      <c r="AW47" s="806"/>
      <c r="AX47" s="806"/>
      <c r="AY47" s="806"/>
      <c r="AZ47" s="806"/>
      <c r="BA47" s="806"/>
      <c r="BB47" s="806"/>
    </row>
    <row r="48" spans="1:54" ht="15.75" customHeight="1" x14ac:dyDescent="0.25">
      <c r="A48" s="817" t="s">
        <v>793</v>
      </c>
      <c r="B48" s="817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7"/>
      <c r="V48" s="817"/>
      <c r="W48" s="817"/>
      <c r="X48" s="817"/>
      <c r="Y48" s="817"/>
      <c r="Z48" s="817"/>
      <c r="AA48" s="817"/>
      <c r="AB48" s="817"/>
      <c r="AC48" s="817"/>
      <c r="AD48" s="817"/>
      <c r="AE48" s="817"/>
      <c r="AF48" s="817"/>
      <c r="AG48" s="817"/>
      <c r="AH48" s="817"/>
      <c r="AI48" s="817"/>
      <c r="AJ48" s="817"/>
      <c r="AK48" s="817"/>
      <c r="AL48" s="817"/>
      <c r="AM48" s="817"/>
      <c r="AN48" s="817"/>
      <c r="AO48" s="817"/>
      <c r="AP48" s="817"/>
      <c r="AQ48" s="817"/>
      <c r="AR48" s="817"/>
      <c r="AS48" s="817"/>
      <c r="AT48" s="817"/>
      <c r="AU48" s="817"/>
      <c r="AV48" s="817"/>
      <c r="AW48" s="817"/>
      <c r="AX48" s="817"/>
      <c r="AY48" s="817"/>
      <c r="AZ48" s="817"/>
      <c r="BA48" s="817"/>
      <c r="BB48" s="817"/>
    </row>
    <row r="49" spans="1:56" x14ac:dyDescent="0.25">
      <c r="A49" s="808" t="s">
        <v>82</v>
      </c>
      <c r="B49" s="808"/>
      <c r="C49" s="808"/>
      <c r="D49" s="808"/>
      <c r="E49" s="808"/>
      <c r="F49" s="808"/>
      <c r="G49" s="808"/>
      <c r="H49" s="808"/>
      <c r="I49" s="808"/>
      <c r="J49" s="808"/>
      <c r="K49" s="808"/>
      <c r="L49" s="808"/>
      <c r="M49" s="808"/>
      <c r="N49" s="808"/>
      <c r="O49" s="808"/>
      <c r="P49" s="808"/>
      <c r="Q49" s="808"/>
      <c r="R49" s="808"/>
      <c r="S49" s="808"/>
      <c r="T49" s="808"/>
      <c r="U49" s="808"/>
      <c r="V49" s="808"/>
      <c r="W49" s="808"/>
      <c r="X49" s="808"/>
      <c r="Y49" s="808"/>
      <c r="Z49" s="808"/>
      <c r="AA49" s="808"/>
      <c r="AB49" s="808"/>
      <c r="AC49" s="808"/>
      <c r="AD49" s="808"/>
      <c r="AE49" s="808"/>
      <c r="AF49" s="808"/>
      <c r="AG49" s="808"/>
      <c r="AH49" s="808"/>
      <c r="AI49" s="808"/>
      <c r="AJ49" s="808"/>
      <c r="AK49" s="808"/>
    </row>
    <row r="50" spans="1:56" x14ac:dyDescent="0.25">
      <c r="A50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50" s="774"/>
      <c r="C50" s="774"/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  <c r="X50" s="774"/>
      <c r="Y50" s="774"/>
      <c r="Z50" s="774"/>
      <c r="AA50" s="774"/>
      <c r="AB50" s="774"/>
      <c r="AC50" s="774"/>
      <c r="AD50" s="774"/>
      <c r="AE50" s="774"/>
      <c r="AF50" s="774"/>
      <c r="AG50" s="774"/>
      <c r="AH50" s="774"/>
      <c r="AI50" s="774"/>
      <c r="AJ50" s="774"/>
      <c r="AK50" s="774"/>
      <c r="AL50" s="774"/>
      <c r="AM50" s="774"/>
      <c r="AN50" s="774"/>
      <c r="AO50" s="774"/>
      <c r="AP50" s="774"/>
      <c r="AQ50" s="774"/>
      <c r="AR50" s="774"/>
      <c r="AS50" s="774"/>
      <c r="AT50" s="774"/>
      <c r="AU50" s="774"/>
      <c r="AV50" s="774"/>
      <c r="AW50" s="774"/>
      <c r="AX50" s="774"/>
      <c r="AY50" s="774"/>
      <c r="AZ50" s="774"/>
      <c r="BA50" s="774"/>
      <c r="BB50" s="774"/>
    </row>
    <row r="51" spans="1:56" ht="7.5" customHeight="1" x14ac:dyDescent="0.25">
      <c r="A51" s="745" t="s">
        <v>531</v>
      </c>
      <c r="B51" s="745"/>
      <c r="C51" s="745"/>
      <c r="D51" s="745"/>
      <c r="E51" s="745"/>
      <c r="F51" s="745"/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/>
      <c r="R51" s="745"/>
      <c r="S51" s="745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/>
      <c r="AG51" s="745"/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/>
      <c r="AV51" s="745"/>
      <c r="AW51" s="745"/>
      <c r="AX51" s="745"/>
      <c r="AY51" s="745"/>
      <c r="AZ51" s="745"/>
      <c r="BA51" s="745"/>
      <c r="BB51" s="745"/>
    </row>
    <row r="52" spans="1:56" ht="12" customHeight="1" x14ac:dyDescent="0.25">
      <c r="A52" s="808" t="s">
        <v>1035</v>
      </c>
      <c r="B52" s="808"/>
      <c r="C52" s="808"/>
      <c r="D52" s="808"/>
      <c r="E52" s="808"/>
      <c r="F52" s="808"/>
      <c r="G52" s="808"/>
      <c r="H52" s="808"/>
      <c r="I52" s="808"/>
      <c r="J52" s="808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8"/>
      <c r="V52" s="808"/>
      <c r="W52" s="808"/>
      <c r="X52" s="808"/>
      <c r="Y52" s="808"/>
      <c r="Z52" s="808"/>
      <c r="AA52" s="808"/>
      <c r="AB52" s="808"/>
      <c r="AC52" s="808"/>
      <c r="AD52" s="808"/>
      <c r="AE52" s="808"/>
      <c r="AF52" s="808"/>
      <c r="AG52" s="808"/>
      <c r="AH52" s="808"/>
      <c r="AI52" s="808"/>
      <c r="AJ52" s="808"/>
      <c r="AK52" s="808"/>
      <c r="AL52" s="808"/>
      <c r="AM52" s="808"/>
      <c r="AN52" s="808"/>
      <c r="AO52" s="808"/>
      <c r="AP52" s="808"/>
      <c r="AQ52" s="808"/>
    </row>
    <row r="53" spans="1:56" ht="13.5" customHeight="1" x14ac:dyDescent="0.25">
      <c r="A53" s="808" t="s">
        <v>1036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14.25" customHeight="1" x14ac:dyDescent="0.25">
      <c r="A54" s="1029" t="str">
        <f>CONCATENATE("Вырубка полосы под ",ФОРМА!E30)</f>
        <v>Вырубка полосы под ВЛ</v>
      </c>
      <c r="B54" s="1029"/>
      <c r="C54" s="1029"/>
      <c r="D54" s="1029"/>
      <c r="E54" s="1029"/>
      <c r="F54" s="1029"/>
      <c r="G54" s="1029"/>
      <c r="H54" s="1029"/>
      <c r="I54" s="1029"/>
      <c r="J54" s="1029"/>
      <c r="K54" s="1029"/>
      <c r="L54" s="1029"/>
      <c r="M54" s="1029"/>
      <c r="N54" s="1029"/>
      <c r="O54" s="1029"/>
      <c r="P54" s="1029"/>
      <c r="Q54" s="1029"/>
      <c r="R54" s="1029"/>
      <c r="S54" s="1029"/>
      <c r="T54" s="1029"/>
      <c r="U54" s="1029"/>
      <c r="V54" s="1029"/>
      <c r="W54" s="1029"/>
      <c r="X54" s="1029"/>
      <c r="Y54" s="1029"/>
      <c r="Z54" s="1029"/>
      <c r="AA54" s="1029"/>
      <c r="AB54" s="1029"/>
      <c r="AC54" s="1029"/>
      <c r="AD54" s="1029"/>
      <c r="AE54" s="1029"/>
      <c r="AF54" s="1029"/>
      <c r="AG54" s="1029"/>
      <c r="AH54" s="1029"/>
      <c r="AI54" s="1029"/>
      <c r="AJ54" s="1029"/>
      <c r="AK54" s="1029"/>
      <c r="AL54" s="1029"/>
      <c r="AM54" s="1029"/>
      <c r="AN54" s="1029"/>
      <c r="AO54" s="1029"/>
      <c r="AP54" s="1029"/>
      <c r="AQ54" s="1029"/>
      <c r="AR54" s="1029"/>
      <c r="AS54" s="1029"/>
      <c r="AT54" s="1029"/>
      <c r="AU54" s="1029"/>
      <c r="AV54" s="1029"/>
      <c r="AW54" s="1029"/>
      <c r="AX54" s="1029"/>
      <c r="AY54" s="1029"/>
      <c r="AZ54" s="1029"/>
      <c r="BA54" s="1029"/>
      <c r="BB54" s="1029"/>
    </row>
    <row r="55" spans="1:56" ht="14.25" customHeight="1" x14ac:dyDescent="0.25">
      <c r="A55" s="1026" t="str">
        <f>ФОРМА!F30</f>
        <v>1. Расчистка площадей от кустарника и мелколесья вручную: при густой поросли - 0,28 Га ;</v>
      </c>
      <c r="B55" s="1026"/>
      <c r="C55" s="1026"/>
      <c r="D55" s="1026"/>
      <c r="E55" s="1026"/>
      <c r="F55" s="1026"/>
      <c r="G55" s="1026"/>
      <c r="H55" s="1026"/>
      <c r="I55" s="1026"/>
      <c r="J55" s="1026"/>
      <c r="K55" s="1026"/>
      <c r="L55" s="1026"/>
      <c r="M55" s="1026"/>
      <c r="N55" s="1026"/>
      <c r="O55" s="1026"/>
      <c r="P55" s="1026"/>
      <c r="Q55" s="1026"/>
      <c r="R55" s="1026"/>
      <c r="S55" s="1026"/>
      <c r="T55" s="1026"/>
      <c r="U55" s="1026"/>
      <c r="V55" s="1026"/>
      <c r="W55" s="1026"/>
      <c r="X55" s="1026"/>
      <c r="Y55" s="1026"/>
      <c r="Z55" s="1026"/>
      <c r="AA55" s="1026"/>
      <c r="AB55" s="1026"/>
      <c r="AC55" s="1026"/>
      <c r="AD55" s="1026"/>
      <c r="AE55" s="1026"/>
      <c r="AF55" s="1026"/>
      <c r="AG55" s="1026"/>
      <c r="AH55" s="1026"/>
      <c r="AI55" s="1026"/>
      <c r="AJ55" s="1026"/>
      <c r="AK55" s="1026"/>
      <c r="AL55" s="1026"/>
      <c r="AM55" s="1026"/>
      <c r="AN55" s="1026"/>
      <c r="AO55" s="1026"/>
      <c r="AP55" s="1026"/>
      <c r="AQ55" s="1026"/>
      <c r="AR55" s="1026"/>
      <c r="AS55" s="1026"/>
      <c r="AT55" s="1026"/>
      <c r="AU55" s="1026"/>
      <c r="AV55" s="1026"/>
      <c r="AW55" s="1026"/>
      <c r="AX55" s="1026"/>
      <c r="AY55" s="1026"/>
      <c r="AZ55" s="1026"/>
      <c r="BA55" s="1026"/>
      <c r="BB55" s="1026"/>
    </row>
    <row r="56" spans="1:56" ht="7.5" customHeight="1" x14ac:dyDescent="0.25">
      <c r="A56" s="745" t="s">
        <v>1046</v>
      </c>
      <c r="B56" s="745"/>
      <c r="C56" s="745"/>
      <c r="D56" s="745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/>
      <c r="R56" s="745"/>
      <c r="S56" s="745"/>
      <c r="T56" s="745"/>
      <c r="U56" s="745"/>
      <c r="V56" s="745"/>
      <c r="W56" s="745"/>
      <c r="X56" s="745"/>
      <c r="Y56" s="745"/>
      <c r="Z56" s="745"/>
      <c r="AA56" s="745"/>
      <c r="AB56" s="745"/>
      <c r="AC56" s="745"/>
      <c r="AD56" s="745"/>
      <c r="AE56" s="745"/>
      <c r="AF56" s="745"/>
      <c r="AG56" s="745"/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/>
      <c r="AV56" s="745"/>
      <c r="AW56" s="745"/>
      <c r="AX56" s="745"/>
      <c r="AY56" s="745"/>
      <c r="AZ56" s="745"/>
      <c r="BA56" s="745"/>
      <c r="BB56" s="745"/>
    </row>
    <row r="57" spans="1:56" x14ac:dyDescent="0.25">
      <c r="A57" s="808" t="s">
        <v>85</v>
      </c>
      <c r="B57" s="808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8"/>
      <c r="V57" s="808"/>
      <c r="W57" s="808"/>
      <c r="X57" s="808"/>
      <c r="Y57" s="808"/>
      <c r="Z57" s="808"/>
      <c r="AA57" s="808"/>
      <c r="AB57" s="818" t="str">
        <f>ФОРМА!B8</f>
        <v>ООО «Электромонтаж-110»</v>
      </c>
      <c r="AC57" s="818"/>
      <c r="AD57" s="818"/>
      <c r="AE57" s="818"/>
      <c r="AF57" s="818"/>
      <c r="AG57" s="818"/>
      <c r="AH57" s="818"/>
      <c r="AI57" s="818"/>
      <c r="AJ57" s="818"/>
      <c r="AK57" s="818"/>
      <c r="AL57" s="818"/>
      <c r="AM57" s="818"/>
      <c r="AN57" s="818"/>
      <c r="AO57" s="818"/>
      <c r="AP57" s="818"/>
      <c r="AQ57" s="818"/>
      <c r="AR57" s="818"/>
      <c r="AS57" s="818"/>
      <c r="AT57" s="818"/>
      <c r="AU57" s="818"/>
      <c r="AV57" s="818"/>
      <c r="AW57" s="818"/>
      <c r="AX57" s="818"/>
      <c r="AY57" s="818"/>
      <c r="AZ57" s="818"/>
      <c r="BA57" s="818"/>
      <c r="BB57" s="818"/>
    </row>
    <row r="58" spans="1:56" ht="8.25" customHeight="1" x14ac:dyDescent="0.25"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5"/>
      <c r="AA58" s="295"/>
      <c r="AB58" s="811" t="s">
        <v>834</v>
      </c>
      <c r="AC58" s="811"/>
      <c r="AD58" s="811"/>
      <c r="AE58" s="811"/>
      <c r="AF58" s="811"/>
      <c r="AG58" s="811"/>
      <c r="AH58" s="811"/>
      <c r="AI58" s="811"/>
      <c r="AJ58" s="811"/>
      <c r="AK58" s="811"/>
      <c r="AL58" s="811"/>
      <c r="AM58" s="811"/>
      <c r="AN58" s="811"/>
      <c r="AO58" s="811"/>
      <c r="AP58" s="811"/>
      <c r="AQ58" s="811"/>
      <c r="AR58" s="811"/>
      <c r="AS58" s="811"/>
      <c r="AT58" s="811"/>
      <c r="AU58" s="811"/>
      <c r="AV58" s="811"/>
      <c r="AW58" s="811"/>
      <c r="AX58" s="811"/>
      <c r="AY58" s="811"/>
      <c r="AZ58" s="811"/>
      <c r="BA58" s="811"/>
      <c r="BB58" s="811"/>
    </row>
    <row r="59" spans="1:56" x14ac:dyDescent="0.25">
      <c r="A59" s="774" t="str">
        <f>CONCATENATE("Проект Шифр ",ФОРМА!B9)</f>
        <v>Проект Шифр СЭС-21-080098-ИЛО1</v>
      </c>
      <c r="B59" s="774"/>
      <c r="C59" s="774"/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  <c r="X59" s="774"/>
      <c r="Y59" s="774"/>
      <c r="Z59" s="774"/>
      <c r="AA59" s="774"/>
      <c r="AB59" s="774"/>
      <c r="AC59" s="774"/>
      <c r="AD59" s="774"/>
      <c r="AE59" s="774"/>
      <c r="AF59" s="774"/>
      <c r="AG59" s="774"/>
      <c r="AH59" s="774"/>
      <c r="AI59" s="774"/>
      <c r="AJ59" s="774"/>
      <c r="AK59" s="774"/>
      <c r="AL59" s="774"/>
      <c r="AM59" s="774"/>
      <c r="AN59" s="774"/>
      <c r="AO59" s="774"/>
      <c r="AP59" s="774"/>
      <c r="AQ59" s="774"/>
      <c r="AR59" s="774"/>
      <c r="AS59" s="774"/>
      <c r="AT59" s="774"/>
      <c r="AU59" s="774"/>
      <c r="AV59" s="774"/>
      <c r="AW59" s="774"/>
      <c r="AX59" s="774"/>
      <c r="AY59" s="774"/>
      <c r="AZ59" s="774"/>
      <c r="BA59" s="774"/>
      <c r="BB59" s="774"/>
    </row>
    <row r="60" spans="1:56" ht="8.25" customHeight="1" x14ac:dyDescent="0.25">
      <c r="A60" s="745" t="s">
        <v>835</v>
      </c>
      <c r="B60" s="745"/>
      <c r="C60" s="745"/>
      <c r="D60" s="745"/>
      <c r="E60" s="745"/>
      <c r="F60" s="745"/>
      <c r="G60" s="745"/>
      <c r="H60" s="745"/>
      <c r="I60" s="745"/>
      <c r="J60" s="745"/>
      <c r="K60" s="745"/>
      <c r="L60" s="745"/>
      <c r="M60" s="745"/>
      <c r="N60" s="745"/>
      <c r="O60" s="745"/>
      <c r="P60" s="745"/>
      <c r="Q60" s="745"/>
      <c r="R60" s="745"/>
      <c r="S60" s="745"/>
      <c r="T60" s="745"/>
      <c r="U60" s="745"/>
      <c r="V60" s="745"/>
      <c r="W60" s="745"/>
      <c r="X60" s="745"/>
      <c r="Y60" s="745"/>
      <c r="Z60" s="745"/>
      <c r="AA60" s="745"/>
      <c r="AB60" s="745"/>
      <c r="AC60" s="745"/>
      <c r="AD60" s="745"/>
      <c r="AE60" s="745"/>
      <c r="AF60" s="745"/>
      <c r="AG60" s="745"/>
      <c r="AH60" s="745"/>
      <c r="AI60" s="745"/>
      <c r="AJ60" s="745"/>
      <c r="AK60" s="745"/>
      <c r="AL60" s="745"/>
      <c r="AM60" s="745"/>
      <c r="AN60" s="745"/>
      <c r="AO60" s="745"/>
      <c r="AP60" s="745"/>
      <c r="AQ60" s="745"/>
      <c r="AR60" s="745"/>
      <c r="AS60" s="745"/>
      <c r="AT60" s="745"/>
      <c r="AU60" s="745"/>
      <c r="AV60" s="745"/>
      <c r="AW60" s="745"/>
      <c r="AX60" s="745"/>
      <c r="AY60" s="745"/>
      <c r="AZ60" s="745"/>
      <c r="BA60" s="745"/>
      <c r="BB60" s="745"/>
    </row>
    <row r="61" spans="1:56" x14ac:dyDescent="0.25">
      <c r="A61" s="808" t="s">
        <v>773</v>
      </c>
      <c r="B61" s="808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8"/>
      <c r="V61" s="808"/>
      <c r="W61" s="808"/>
      <c r="X61" s="808"/>
      <c r="Y61" s="808"/>
      <c r="Z61" s="808"/>
      <c r="AA61" s="808"/>
      <c r="AB61" s="808"/>
      <c r="AC61" s="808"/>
      <c r="AD61" s="808"/>
      <c r="AE61" s="808"/>
      <c r="AF61" s="808"/>
      <c r="AG61" s="808"/>
      <c r="AH61" s="808"/>
      <c r="AI61" s="808"/>
      <c r="AJ61" s="808"/>
      <c r="AK61" s="808"/>
      <c r="AL61" s="808"/>
      <c r="AM61" s="808"/>
      <c r="AN61" s="808"/>
      <c r="AO61" s="808"/>
      <c r="AP61" s="808"/>
      <c r="AQ61" s="808"/>
      <c r="AR61" s="808"/>
      <c r="AS61" s="808"/>
      <c r="AT61" s="808"/>
      <c r="AU61" s="808"/>
      <c r="AV61" s="808"/>
      <c r="AW61" s="808"/>
      <c r="AX61" s="808"/>
      <c r="AY61" s="808"/>
      <c r="AZ61" s="808"/>
    </row>
    <row r="62" spans="1:56" ht="14.4" x14ac:dyDescent="0.3">
      <c r="A62" s="1028" t="s">
        <v>1047</v>
      </c>
      <c r="B62" s="1028"/>
      <c r="C62" s="1028"/>
      <c r="D62" s="1028"/>
      <c r="E62" s="1028"/>
      <c r="F62" s="1028"/>
      <c r="G62" s="1028"/>
      <c r="H62" s="1028"/>
      <c r="I62" s="1028"/>
      <c r="J62" s="1028"/>
      <c r="K62" s="1028"/>
      <c r="L62" s="1028"/>
      <c r="M62" s="1028"/>
      <c r="N62" s="1028"/>
      <c r="O62" s="1028"/>
      <c r="P62" s="1028"/>
      <c r="Q62" s="1028"/>
      <c r="R62" s="1028"/>
      <c r="S62" s="1028"/>
      <c r="T62" s="1028"/>
      <c r="U62" s="1028"/>
      <c r="V62" s="1028"/>
      <c r="W62" s="1028"/>
      <c r="X62" s="1028"/>
      <c r="Y62" s="1028"/>
      <c r="Z62" s="1028"/>
      <c r="AA62" s="1028"/>
      <c r="AB62" s="1028"/>
      <c r="AC62" s="1028"/>
      <c r="AD62" s="1028"/>
      <c r="AE62" s="1028"/>
      <c r="AF62" s="1028"/>
      <c r="AG62" s="1028"/>
      <c r="AH62" s="1028"/>
      <c r="AI62" s="1028"/>
      <c r="AJ62" s="1028"/>
      <c r="AK62" s="1028"/>
      <c r="AL62" s="1028"/>
      <c r="AM62" s="1028"/>
      <c r="AN62" s="1028"/>
      <c r="AO62" s="1028"/>
      <c r="AP62" s="1028"/>
      <c r="AQ62" s="1028"/>
      <c r="AR62" s="1028"/>
      <c r="AS62" s="1028"/>
      <c r="AT62" s="1028"/>
      <c r="AU62" s="1028"/>
      <c r="AV62" s="1028"/>
      <c r="AW62" s="1028"/>
      <c r="AX62" s="1028"/>
      <c r="AY62" s="1028"/>
      <c r="AZ62" s="1028"/>
      <c r="BA62" s="1028"/>
      <c r="BB62" s="1028"/>
      <c r="BD62" s="290"/>
    </row>
    <row r="63" spans="1:56" x14ac:dyDescent="0.25">
      <c r="A63" s="817" t="s">
        <v>836</v>
      </c>
      <c r="B63" s="817"/>
      <c r="C63" s="817"/>
      <c r="D63" s="817"/>
      <c r="E63" s="817"/>
      <c r="F63" s="817"/>
      <c r="G63" s="817"/>
      <c r="H63" s="817"/>
      <c r="I63" s="817"/>
      <c r="J63" s="817"/>
      <c r="K63" s="817"/>
      <c r="L63" s="817"/>
      <c r="M63" s="817"/>
      <c r="N63" s="817"/>
      <c r="O63" s="817"/>
      <c r="P63" s="817"/>
      <c r="Q63" s="817"/>
      <c r="R63" s="817"/>
      <c r="S63" s="817"/>
      <c r="T63" s="817"/>
      <c r="U63" s="817"/>
      <c r="V63" s="817"/>
      <c r="W63" s="817"/>
      <c r="X63" s="817"/>
      <c r="Y63" s="817"/>
      <c r="Z63" s="817"/>
      <c r="AA63" s="817"/>
      <c r="AB63" s="817"/>
      <c r="AC63" s="817"/>
      <c r="AD63" s="817"/>
      <c r="AE63" s="817"/>
      <c r="AF63" s="817"/>
      <c r="AG63" s="817"/>
      <c r="AH63" s="817"/>
      <c r="AI63" s="817"/>
      <c r="AJ63" s="817"/>
      <c r="AK63" s="817"/>
      <c r="AL63" s="817"/>
      <c r="AM63" s="817"/>
      <c r="AN63" s="817"/>
      <c r="AO63" s="817"/>
      <c r="AP63" s="817"/>
      <c r="AQ63" s="817"/>
      <c r="AR63" s="817"/>
      <c r="AS63" s="817"/>
      <c r="AT63" s="817"/>
      <c r="AU63" s="817"/>
      <c r="AV63" s="817"/>
      <c r="AW63" s="817"/>
      <c r="AX63" s="817"/>
      <c r="AY63" s="817"/>
      <c r="AZ63" s="817"/>
      <c r="BA63" s="817"/>
      <c r="BB63" s="817"/>
      <c r="BD63" s="290"/>
    </row>
    <row r="64" spans="1:56" x14ac:dyDescent="0.25">
      <c r="A64" s="808" t="s">
        <v>87</v>
      </c>
      <c r="B64" s="808"/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8"/>
      <c r="V64" s="808"/>
      <c r="W64" s="808"/>
      <c r="X64" s="808"/>
      <c r="Y64" s="808"/>
      <c r="Z64" s="808"/>
      <c r="AA64" s="808"/>
      <c r="AB64" s="808"/>
      <c r="AC64" s="808"/>
      <c r="AD64" s="808"/>
      <c r="AE64" s="808"/>
      <c r="AF64" s="808"/>
      <c r="AG64" s="808"/>
      <c r="AH64" s="808"/>
      <c r="AI64" s="808"/>
      <c r="AJ64" s="808"/>
      <c r="AK64" s="808"/>
      <c r="AL64" s="808"/>
      <c r="AM64" s="808"/>
      <c r="AN64" s="808"/>
      <c r="AO64" s="808"/>
      <c r="AP64" s="808"/>
      <c r="AQ64" s="808"/>
      <c r="AR64" s="808"/>
      <c r="AS64" s="808"/>
      <c r="AT64" s="808"/>
      <c r="AU64" s="808"/>
      <c r="AV64" s="808"/>
      <c r="AW64" s="808"/>
      <c r="AX64" s="808"/>
      <c r="AY64" s="808"/>
      <c r="AZ64" s="808"/>
      <c r="BD64" s="290"/>
    </row>
    <row r="65" spans="1:56" x14ac:dyDescent="0.25">
      <c r="A65" s="744" t="s">
        <v>1048</v>
      </c>
      <c r="B65" s="744"/>
      <c r="C65" s="744"/>
      <c r="D65" s="744"/>
      <c r="E65" s="744"/>
      <c r="F65" s="744"/>
      <c r="G65" s="744"/>
      <c r="H65" s="744"/>
      <c r="I65" s="744"/>
      <c r="J65" s="744"/>
      <c r="K65" s="744"/>
      <c r="L65" s="744"/>
      <c r="M65" s="744"/>
      <c r="N65" s="744"/>
      <c r="O65" s="744"/>
      <c r="P65" s="744"/>
      <c r="Q65" s="744"/>
      <c r="R65" s="744"/>
      <c r="S65" s="744"/>
      <c r="T65" s="744"/>
      <c r="U65" s="744"/>
      <c r="V65" s="744"/>
      <c r="W65" s="744"/>
      <c r="X65" s="744"/>
      <c r="Y65" s="744"/>
      <c r="Z65" s="744"/>
      <c r="AA65" s="744"/>
      <c r="AB65" s="744"/>
      <c r="AC65" s="744"/>
      <c r="AD65" s="744"/>
      <c r="AE65" s="744"/>
      <c r="AF65" s="744"/>
      <c r="AG65" s="744"/>
      <c r="AH65" s="744"/>
      <c r="AI65" s="744"/>
      <c r="AJ65" s="744"/>
      <c r="AK65" s="744"/>
      <c r="AL65" s="744"/>
      <c r="AM65" s="744"/>
      <c r="AN65" s="744"/>
      <c r="AO65" s="744"/>
      <c r="AP65" s="744"/>
      <c r="AQ65" s="744"/>
      <c r="AR65" s="744"/>
      <c r="AS65" s="744"/>
      <c r="AT65" s="744"/>
      <c r="AU65" s="744"/>
      <c r="AV65" s="744"/>
      <c r="AW65" s="744"/>
      <c r="AX65" s="744"/>
      <c r="AY65" s="744"/>
      <c r="AZ65" s="744"/>
      <c r="BA65" s="744"/>
      <c r="BB65" s="744"/>
      <c r="BD65" s="296"/>
    </row>
    <row r="66" spans="1:56" ht="9" customHeight="1" x14ac:dyDescent="0.25">
      <c r="A66" s="817" t="s">
        <v>533</v>
      </c>
      <c r="B66" s="817"/>
      <c r="C66" s="817"/>
      <c r="D66" s="817"/>
      <c r="E66" s="817"/>
      <c r="F66" s="817"/>
      <c r="G66" s="817"/>
      <c r="H66" s="817"/>
      <c r="I66" s="817"/>
      <c r="J66" s="817"/>
      <c r="K66" s="817"/>
      <c r="L66" s="817"/>
      <c r="M66" s="817"/>
      <c r="N66" s="817"/>
      <c r="O66" s="817"/>
      <c r="P66" s="817"/>
      <c r="Q66" s="817"/>
      <c r="R66" s="817"/>
      <c r="S66" s="817"/>
      <c r="T66" s="817"/>
      <c r="U66" s="817"/>
      <c r="V66" s="817"/>
      <c r="W66" s="817"/>
      <c r="X66" s="817"/>
      <c r="Y66" s="817"/>
      <c r="Z66" s="817"/>
      <c r="AA66" s="817"/>
      <c r="AB66" s="817"/>
      <c r="AC66" s="817"/>
      <c r="AD66" s="817"/>
      <c r="AE66" s="817"/>
      <c r="AF66" s="817"/>
      <c r="AG66" s="817"/>
      <c r="AH66" s="817"/>
      <c r="AI66" s="817"/>
      <c r="AJ66" s="817"/>
      <c r="AK66" s="817"/>
      <c r="AL66" s="817"/>
      <c r="AM66" s="817"/>
      <c r="AN66" s="817"/>
      <c r="AO66" s="817"/>
      <c r="AP66" s="817"/>
      <c r="AQ66" s="817"/>
      <c r="AR66" s="817"/>
      <c r="AS66" s="817"/>
      <c r="AT66" s="817"/>
      <c r="AU66" s="817"/>
      <c r="AV66" s="817"/>
      <c r="AW66" s="817"/>
      <c r="AX66" s="817"/>
      <c r="AY66" s="817"/>
      <c r="AZ66" s="817"/>
      <c r="BA66" s="817"/>
      <c r="BB66" s="817"/>
    </row>
    <row r="67" spans="1:56" ht="12.75" customHeight="1" x14ac:dyDescent="0.3">
      <c r="A67" s="808" t="s">
        <v>534</v>
      </c>
      <c r="B67" s="808"/>
      <c r="C67" s="808"/>
      <c r="D67" s="808"/>
      <c r="E67" s="808"/>
      <c r="F67" s="808" t="s">
        <v>535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5"/>
      <c r="S67" s="1027">
        <f>ФОРМА!C30</f>
        <v>45352</v>
      </c>
      <c r="T67" s="1027"/>
      <c r="U67" s="1027"/>
      <c r="V67" s="1027"/>
      <c r="W67" s="1027"/>
      <c r="X67" s="1027"/>
      <c r="Y67" s="1027"/>
      <c r="Z67" s="1027"/>
      <c r="AA67" s="1027"/>
      <c r="AB67" s="1027"/>
      <c r="AC67" s="1027"/>
      <c r="AD67" s="1027"/>
      <c r="AE67" s="1027"/>
      <c r="AF67" s="352"/>
      <c r="AG67" s="352"/>
      <c r="AH67" s="352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6" ht="12.75" customHeight="1" x14ac:dyDescent="0.3">
      <c r="A68" s="340" t="s">
        <v>837</v>
      </c>
      <c r="B68" s="340"/>
      <c r="C68" s="340"/>
      <c r="D68" s="340" t="s">
        <v>838</v>
      </c>
      <c r="E68" s="340"/>
      <c r="F68" s="808" t="s">
        <v>92</v>
      </c>
      <c r="G68" s="808"/>
      <c r="H68" s="808"/>
      <c r="I68" s="808"/>
      <c r="J68" s="808"/>
      <c r="K68" s="808"/>
      <c r="L68" s="808"/>
      <c r="M68" s="808"/>
      <c r="N68" s="808"/>
      <c r="O68" s="808"/>
      <c r="P68" s="808"/>
      <c r="Q68" s="808"/>
      <c r="R68" s="340"/>
      <c r="S68" s="1027">
        <f>ФОРМА!D30</f>
        <v>45354</v>
      </c>
      <c r="T68" s="1027"/>
      <c r="U68" s="1027"/>
      <c r="V68" s="1027"/>
      <c r="W68" s="1027"/>
      <c r="X68" s="1027"/>
      <c r="Y68" s="1027"/>
      <c r="Z68" s="1027"/>
      <c r="AA68" s="1027"/>
      <c r="AB68" s="1027"/>
      <c r="AC68" s="1027"/>
      <c r="AD68" s="1027"/>
      <c r="AE68" s="1027"/>
      <c r="AF68" s="352"/>
      <c r="AG68" s="352"/>
      <c r="AH68" s="352"/>
      <c r="AJ68" s="292"/>
      <c r="AK68" s="292"/>
      <c r="AP68" s="352"/>
      <c r="AQ68" s="352"/>
      <c r="AR68" s="292"/>
      <c r="AS68" s="292"/>
      <c r="AT68" s="292"/>
      <c r="AU68" s="297"/>
      <c r="AV68" s="297"/>
      <c r="AW68" s="297"/>
      <c r="AY68" s="293"/>
      <c r="AZ68" s="293"/>
    </row>
    <row r="69" spans="1:56" ht="3" customHeight="1" x14ac:dyDescent="0.3">
      <c r="A69" s="340"/>
      <c r="B69" s="340"/>
      <c r="C69" s="340"/>
      <c r="D69" s="340"/>
      <c r="E69" s="340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40"/>
      <c r="S69" s="346"/>
      <c r="T69" s="346"/>
      <c r="U69" s="346"/>
      <c r="V69" s="292"/>
      <c r="W69" s="347"/>
      <c r="X69" s="347"/>
      <c r="Y69" s="347"/>
      <c r="Z69" s="347"/>
      <c r="AA69" s="347"/>
      <c r="AB69" s="347"/>
      <c r="AC69" s="347"/>
      <c r="AD69" s="348"/>
      <c r="AE69" s="348"/>
      <c r="AF69" s="348"/>
      <c r="AG69" s="348"/>
      <c r="AH69" s="348"/>
      <c r="AI69" s="348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7"/>
      <c r="AV69" s="297"/>
      <c r="AW69" s="297"/>
      <c r="AY69" s="293"/>
      <c r="AZ69" s="293"/>
    </row>
    <row r="70" spans="1:56" ht="27" customHeight="1" x14ac:dyDescent="0.25">
      <c r="A70" s="808" t="s">
        <v>88</v>
      </c>
      <c r="B70" s="808"/>
      <c r="C70" s="808"/>
      <c r="D70" s="808"/>
      <c r="E70" s="808"/>
      <c r="F70" s="808"/>
      <c r="G70" s="808"/>
      <c r="H70" s="808"/>
      <c r="I70" s="808"/>
      <c r="J70" s="808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U70" s="808"/>
      <c r="V70" s="744" t="s">
        <v>1049</v>
      </c>
      <c r="W70" s="744"/>
      <c r="X70" s="744"/>
      <c r="Y70" s="744"/>
      <c r="Z70" s="744"/>
      <c r="AA70" s="744"/>
      <c r="AB70" s="744"/>
      <c r="AC70" s="744"/>
      <c r="AD70" s="744"/>
      <c r="AE70" s="744"/>
      <c r="AF70" s="744"/>
      <c r="AG70" s="744"/>
      <c r="AH70" s="744"/>
      <c r="AI70" s="744"/>
      <c r="AJ70" s="744"/>
      <c r="AK70" s="744"/>
      <c r="AL70" s="744"/>
      <c r="AM70" s="744"/>
      <c r="AN70" s="744"/>
      <c r="AO70" s="744"/>
      <c r="AP70" s="744"/>
      <c r="AQ70" s="744"/>
      <c r="AR70" s="744"/>
      <c r="AS70" s="744"/>
      <c r="AT70" s="744"/>
      <c r="AU70" s="744"/>
      <c r="AV70" s="744"/>
      <c r="AW70" s="744"/>
      <c r="AX70" s="744"/>
      <c r="AY70" s="744"/>
      <c r="AZ70" s="744"/>
      <c r="BA70" s="744"/>
      <c r="BB70" s="744"/>
    </row>
    <row r="71" spans="1:56" ht="18.75" customHeight="1" x14ac:dyDescent="0.25">
      <c r="U71" s="295"/>
      <c r="V71" s="823" t="s">
        <v>1037</v>
      </c>
      <c r="W71" s="823"/>
      <c r="X71" s="823"/>
      <c r="Y71" s="823"/>
      <c r="Z71" s="823"/>
      <c r="AA71" s="823"/>
      <c r="AB71" s="823"/>
      <c r="AC71" s="823"/>
      <c r="AD71" s="823"/>
      <c r="AE71" s="823"/>
      <c r="AF71" s="823"/>
      <c r="AG71" s="823"/>
      <c r="AH71" s="823"/>
      <c r="AI71" s="823"/>
      <c r="AJ71" s="823"/>
      <c r="AK71" s="823"/>
      <c r="AL71" s="823"/>
      <c r="AM71" s="823"/>
      <c r="AN71" s="823"/>
      <c r="AO71" s="823"/>
      <c r="AP71" s="823"/>
      <c r="AQ71" s="823"/>
      <c r="AR71" s="823"/>
      <c r="AS71" s="823"/>
      <c r="AT71" s="823"/>
      <c r="AU71" s="823"/>
      <c r="AV71" s="823"/>
      <c r="AW71" s="823"/>
      <c r="AX71" s="823"/>
      <c r="AY71" s="823"/>
      <c r="AZ71" s="823"/>
      <c r="BA71" s="823"/>
      <c r="BB71" s="823"/>
    </row>
    <row r="72" spans="1:56" x14ac:dyDescent="0.25">
      <c r="A72" s="808" t="s">
        <v>774</v>
      </c>
      <c r="B72" s="808"/>
      <c r="C72" s="808"/>
      <c r="D72" s="808"/>
      <c r="E72" s="808"/>
      <c r="F72" s="808"/>
      <c r="G72" s="808"/>
      <c r="H72" s="808"/>
      <c r="I72" s="808"/>
      <c r="J72" s="808"/>
      <c r="K72" s="808"/>
      <c r="L72" s="808"/>
      <c r="M72" s="808"/>
      <c r="N72" s="808"/>
      <c r="O72" s="808"/>
      <c r="P72" s="808"/>
      <c r="Q72" s="808"/>
      <c r="R72" s="808"/>
      <c r="S72" s="808"/>
      <c r="T72" s="808"/>
      <c r="U72" s="808"/>
      <c r="V72" s="808"/>
      <c r="W72" s="808"/>
      <c r="X72" s="808"/>
      <c r="Y72" s="808"/>
      <c r="Z72" s="808"/>
      <c r="AA72" s="808"/>
      <c r="AB72" s="808"/>
      <c r="AC72" s="808"/>
      <c r="AD72" s="808"/>
      <c r="AE72" s="808"/>
      <c r="AF72" s="808"/>
      <c r="AG72" s="808"/>
      <c r="AH72" s="808"/>
      <c r="AI72" s="808"/>
      <c r="AJ72" s="808"/>
      <c r="AK72" s="808"/>
      <c r="AL72" s="808"/>
      <c r="AM72" s="808"/>
      <c r="AN72" s="808"/>
      <c r="AO72" s="808"/>
      <c r="AP72" s="808"/>
      <c r="AQ72" s="808"/>
      <c r="AR72" s="808"/>
      <c r="AS72" s="808"/>
      <c r="AT72" s="808"/>
      <c r="AU72" s="808"/>
      <c r="AV72" s="808"/>
      <c r="AW72" s="808"/>
      <c r="AX72" s="808"/>
      <c r="AY72" s="808"/>
      <c r="AZ72" s="808"/>
      <c r="BA72" s="808"/>
      <c r="BB72" s="808"/>
    </row>
    <row r="73" spans="1:56" x14ac:dyDescent="0.25">
      <c r="A73" s="774"/>
      <c r="B73" s="774"/>
      <c r="C73" s="774"/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  <c r="X73" s="774"/>
      <c r="Y73" s="774"/>
      <c r="Z73" s="774"/>
      <c r="AA73" s="774"/>
      <c r="AB73" s="774"/>
      <c r="AC73" s="774"/>
      <c r="AD73" s="774"/>
      <c r="AE73" s="774"/>
      <c r="AF73" s="774"/>
      <c r="AG73" s="774"/>
      <c r="AH73" s="774"/>
      <c r="AI73" s="774"/>
      <c r="AJ73" s="774"/>
      <c r="AK73" s="774"/>
      <c r="AL73" s="774"/>
      <c r="AM73" s="774"/>
      <c r="AN73" s="774"/>
      <c r="AO73" s="774"/>
      <c r="AP73" s="774"/>
      <c r="AQ73" s="774"/>
      <c r="AR73" s="774"/>
      <c r="AS73" s="774"/>
      <c r="AT73" s="774"/>
      <c r="AU73" s="774"/>
      <c r="AV73" s="774"/>
      <c r="AW73" s="774"/>
      <c r="AX73" s="774"/>
      <c r="AY73" s="774"/>
      <c r="AZ73" s="774"/>
      <c r="BA73" s="774"/>
      <c r="BB73" s="774"/>
    </row>
    <row r="74" spans="1:56" ht="8.25" customHeight="1" x14ac:dyDescent="0.25">
      <c r="A74" s="745" t="s">
        <v>537</v>
      </c>
      <c r="B74" s="745"/>
      <c r="C74" s="745"/>
      <c r="D74" s="745"/>
      <c r="E74" s="745"/>
      <c r="F74" s="745"/>
      <c r="G74" s="745"/>
      <c r="H74" s="745"/>
      <c r="I74" s="745"/>
      <c r="J74" s="745"/>
      <c r="K74" s="745"/>
      <c r="L74" s="745"/>
      <c r="M74" s="745"/>
      <c r="N74" s="745"/>
      <c r="O74" s="745"/>
      <c r="P74" s="745"/>
      <c r="Q74" s="745"/>
      <c r="R74" s="745"/>
      <c r="S74" s="745"/>
      <c r="T74" s="745"/>
      <c r="U74" s="745"/>
      <c r="V74" s="745"/>
      <c r="W74" s="745"/>
      <c r="X74" s="745"/>
      <c r="Y74" s="745"/>
      <c r="Z74" s="745"/>
      <c r="AA74" s="745"/>
      <c r="AB74" s="745"/>
      <c r="AC74" s="745"/>
      <c r="AD74" s="745"/>
      <c r="AE74" s="745"/>
      <c r="AF74" s="745"/>
      <c r="AG74" s="745"/>
      <c r="AH74" s="745"/>
      <c r="AI74" s="745"/>
      <c r="AJ74" s="745"/>
      <c r="AK74" s="745"/>
      <c r="AL74" s="745"/>
      <c r="AM74" s="745"/>
      <c r="AN74" s="745"/>
      <c r="AO74" s="745"/>
      <c r="AP74" s="745"/>
      <c r="AQ74" s="745"/>
      <c r="AR74" s="745"/>
      <c r="AS74" s="745"/>
      <c r="AT74" s="745"/>
      <c r="AU74" s="745"/>
      <c r="AV74" s="745"/>
      <c r="AW74" s="745"/>
      <c r="AX74" s="745"/>
      <c r="AY74" s="745"/>
      <c r="AZ74" s="745"/>
      <c r="BA74" s="745"/>
      <c r="BB74" s="745"/>
    </row>
    <row r="75" spans="1:56" x14ac:dyDescent="0.25">
      <c r="A75" s="808" t="s">
        <v>89</v>
      </c>
      <c r="B75" s="808"/>
      <c r="C75" s="808"/>
      <c r="D75" s="808"/>
      <c r="E75" s="808"/>
      <c r="F75" s="808"/>
      <c r="G75" s="808"/>
      <c r="H75" s="808"/>
      <c r="I75" s="808"/>
      <c r="J75" s="808"/>
      <c r="K75" s="808"/>
      <c r="L75" s="808"/>
      <c r="M75" s="808"/>
      <c r="N75" s="808"/>
      <c r="O75" s="808"/>
      <c r="P75" s="340"/>
      <c r="Q75" s="809" t="s">
        <v>65</v>
      </c>
      <c r="R75" s="809"/>
      <c r="S75" s="809"/>
      <c r="T75" s="809"/>
      <c r="U75" s="809"/>
      <c r="V75" s="809"/>
      <c r="W75" s="809"/>
      <c r="X75" s="809"/>
      <c r="Y75" s="809"/>
      <c r="Z75" s="809"/>
      <c r="AA75" s="809"/>
      <c r="AB75" s="809"/>
      <c r="AC75" s="809"/>
      <c r="AD75" s="809"/>
      <c r="AE75" s="809"/>
      <c r="AF75" s="809"/>
      <c r="AG75" s="809"/>
      <c r="AH75" s="809"/>
      <c r="AI75" s="809"/>
      <c r="AJ75" s="809"/>
      <c r="AK75" s="809"/>
      <c r="AL75" s="809"/>
      <c r="AM75" s="809"/>
      <c r="AN75" s="809"/>
      <c r="AO75" s="809"/>
      <c r="AP75" s="809"/>
      <c r="AQ75" s="809"/>
      <c r="AR75" s="809"/>
      <c r="AS75" s="809"/>
      <c r="AT75" s="809"/>
      <c r="AU75" s="809"/>
      <c r="AV75" s="809"/>
      <c r="AW75" s="809"/>
      <c r="AX75" s="809"/>
      <c r="AY75" s="809"/>
      <c r="AZ75" s="809"/>
      <c r="BA75" s="809"/>
      <c r="BB75" s="809"/>
    </row>
    <row r="76" spans="1:56" x14ac:dyDescent="0.25">
      <c r="A76" s="808" t="s">
        <v>93</v>
      </c>
      <c r="B76" s="808"/>
      <c r="C76" s="808"/>
      <c r="D76" s="808"/>
      <c r="E76" s="808"/>
      <c r="F76" s="808"/>
      <c r="G76" s="808"/>
      <c r="H76" s="808"/>
      <c r="I76" s="808"/>
      <c r="J76" s="785">
        <f>ФОРМА!F5</f>
        <v>2</v>
      </c>
      <c r="K76" s="785"/>
      <c r="L76" s="743" t="s">
        <v>840</v>
      </c>
      <c r="M76" s="743"/>
      <c r="N76" s="743"/>
      <c r="O76" s="743"/>
      <c r="P76" s="743"/>
      <c r="Q76" s="743"/>
      <c r="R76" s="743"/>
      <c r="S76" s="743"/>
      <c r="T76" s="743"/>
      <c r="U76" s="743"/>
      <c r="V76" s="743"/>
      <c r="W76" s="743"/>
      <c r="X76" s="743"/>
      <c r="Y76" s="743"/>
      <c r="Z76" s="743"/>
      <c r="AA76" s="743"/>
      <c r="AB76" s="743"/>
      <c r="AC76" s="743"/>
      <c r="AD76" s="743"/>
      <c r="AE76" s="743"/>
      <c r="AF76" s="743"/>
      <c r="AG76" s="743"/>
      <c r="AH76" s="743"/>
      <c r="AI76" s="743"/>
      <c r="AJ76" s="743"/>
      <c r="AK76" s="743"/>
      <c r="AL76" s="743"/>
      <c r="AM76" s="743"/>
      <c r="AN76" s="743"/>
      <c r="AO76" s="743"/>
      <c r="AP76" s="743"/>
      <c r="AQ76" s="743"/>
      <c r="AR76" s="340"/>
      <c r="AS76" s="340"/>
      <c r="AT76" s="340"/>
      <c r="AU76" s="340"/>
      <c r="AV76" s="340"/>
      <c r="AW76" s="340"/>
      <c r="AX76" s="340"/>
      <c r="AY76" s="340"/>
      <c r="AZ76" s="340"/>
    </row>
    <row r="77" spans="1:56" x14ac:dyDescent="0.25">
      <c r="A77" s="805" t="s">
        <v>90</v>
      </c>
      <c r="B77" s="805"/>
      <c r="C77" s="805"/>
      <c r="D77" s="805"/>
      <c r="E77" s="805"/>
      <c r="F77" s="805"/>
      <c r="G77" s="805"/>
      <c r="H77" s="298"/>
      <c r="I77" s="806" t="str">
        <f>A65</f>
        <v>Исполнительные схемы по расчистке трассы</v>
      </c>
      <c r="J77" s="806"/>
      <c r="K77" s="806"/>
      <c r="L77" s="806"/>
      <c r="M77" s="806"/>
      <c r="N77" s="806"/>
      <c r="O77" s="806"/>
      <c r="P77" s="806"/>
      <c r="Q77" s="806"/>
      <c r="R77" s="806"/>
      <c r="S77" s="806"/>
      <c r="T77" s="806"/>
      <c r="U77" s="806"/>
      <c r="V77" s="806"/>
      <c r="W77" s="806"/>
      <c r="X77" s="806"/>
      <c r="Y77" s="806"/>
      <c r="Z77" s="806"/>
      <c r="AA77" s="806"/>
      <c r="AB77" s="806"/>
      <c r="AC77" s="806"/>
      <c r="AD77" s="806"/>
      <c r="AE77" s="806"/>
      <c r="AF77" s="806"/>
      <c r="AG77" s="806"/>
      <c r="AH77" s="806"/>
      <c r="AI77" s="806"/>
      <c r="AJ77" s="806"/>
      <c r="AK77" s="806"/>
      <c r="AL77" s="806"/>
      <c r="AM77" s="806"/>
      <c r="AN77" s="806"/>
      <c r="AO77" s="806"/>
      <c r="AP77" s="806"/>
      <c r="AQ77" s="806"/>
      <c r="AR77" s="806"/>
      <c r="AS77" s="806"/>
      <c r="AT77" s="806"/>
      <c r="AU77" s="806"/>
      <c r="AV77" s="806"/>
      <c r="AW77" s="806"/>
      <c r="AX77" s="806"/>
      <c r="AY77" s="806"/>
      <c r="AZ77" s="806"/>
      <c r="BA77" s="806"/>
      <c r="BB77" s="806"/>
    </row>
    <row r="78" spans="1:56" ht="9" customHeight="1" x14ac:dyDescent="0.25">
      <c r="A78" s="807" t="s">
        <v>775</v>
      </c>
      <c r="B78" s="807"/>
      <c r="C78" s="807"/>
      <c r="D78" s="807"/>
      <c r="E78" s="807"/>
      <c r="F78" s="807"/>
      <c r="G78" s="807"/>
      <c r="H78" s="807"/>
      <c r="I78" s="807"/>
      <c r="J78" s="807"/>
      <c r="K78" s="807"/>
      <c r="L78" s="807"/>
      <c r="M78" s="807"/>
      <c r="N78" s="807"/>
      <c r="O78" s="807"/>
      <c r="P78" s="807"/>
      <c r="Q78" s="807"/>
      <c r="R78" s="807"/>
      <c r="S78" s="807"/>
      <c r="T78" s="807"/>
      <c r="U78" s="807"/>
      <c r="V78" s="807"/>
      <c r="W78" s="807"/>
      <c r="X78" s="807"/>
      <c r="Y78" s="807"/>
      <c r="Z78" s="807"/>
      <c r="AA78" s="807"/>
      <c r="AB78" s="807"/>
      <c r="AC78" s="807"/>
      <c r="AD78" s="807"/>
      <c r="AE78" s="807"/>
      <c r="AF78" s="807"/>
      <c r="AG78" s="807"/>
      <c r="AH78" s="807"/>
      <c r="AI78" s="807"/>
      <c r="AJ78" s="807"/>
      <c r="AK78" s="807"/>
      <c r="AL78" s="807"/>
      <c r="AM78" s="807"/>
      <c r="AN78" s="807"/>
      <c r="AO78" s="807"/>
      <c r="AP78" s="807"/>
      <c r="AQ78" s="807"/>
      <c r="AR78" s="807"/>
      <c r="AS78" s="807"/>
      <c r="AT78" s="807"/>
      <c r="AU78" s="807"/>
      <c r="AV78" s="807"/>
      <c r="AW78" s="807"/>
      <c r="AX78" s="807"/>
      <c r="AY78" s="807"/>
      <c r="AZ78" s="807"/>
      <c r="BA78" s="807"/>
      <c r="BB78" s="807"/>
    </row>
    <row r="79" spans="1:56" ht="26.25" customHeight="1" x14ac:dyDescent="0.25">
      <c r="A79" s="802" t="s">
        <v>554</v>
      </c>
      <c r="B79" s="802"/>
      <c r="C79" s="802"/>
      <c r="D79" s="802"/>
      <c r="E79" s="802"/>
      <c r="F79" s="802"/>
      <c r="G79" s="802"/>
      <c r="H79" s="802"/>
      <c r="I79" s="802"/>
      <c r="J79" s="802"/>
      <c r="K79" s="802"/>
      <c r="L79" s="802"/>
      <c r="M79" s="802"/>
      <c r="N79" s="802"/>
      <c r="O79" s="802"/>
      <c r="P79" s="802"/>
      <c r="Q79" s="802"/>
      <c r="R79" s="802"/>
      <c r="S79" s="802"/>
      <c r="T79" s="802"/>
      <c r="U79" s="802"/>
      <c r="V79" s="802"/>
      <c r="W79" s="802"/>
      <c r="X79" s="802"/>
      <c r="Y79" s="802"/>
      <c r="Z79" s="802"/>
      <c r="AA79" s="802"/>
      <c r="AB79" s="802"/>
      <c r="AC79" s="802"/>
      <c r="AD79" s="802"/>
      <c r="AE79" s="802"/>
      <c r="AF79" s="802"/>
      <c r="AG79" s="802"/>
      <c r="AH79" s="802"/>
      <c r="AI79" s="802"/>
      <c r="AJ79" s="802"/>
      <c r="AK79" s="802"/>
      <c r="AL79" s="802"/>
      <c r="AM79" s="802"/>
      <c r="AN79" s="802"/>
      <c r="AO79" s="802"/>
      <c r="AP79" s="802"/>
      <c r="AQ79" s="802"/>
      <c r="AR79" s="802"/>
      <c r="AS79" s="802"/>
      <c r="AT79" s="802"/>
      <c r="AU79" s="802"/>
      <c r="AV79" s="802"/>
      <c r="AW79" s="802"/>
      <c r="AX79" s="802"/>
      <c r="AY79" s="802"/>
      <c r="AZ79" s="802"/>
      <c r="BA79" s="802"/>
      <c r="BB79" s="802"/>
    </row>
    <row r="80" spans="1:56" ht="22.5" customHeight="1" x14ac:dyDescent="0.3">
      <c r="A80" s="803" t="str">
        <f>IF(ФОРМА!E30="ВЛ",ПОДПИСИ!D6,IF(ФОРМА!E30="КЛ",ПОДПИСИ!D7))</f>
        <v>Шенягин А.В.</v>
      </c>
      <c r="B80" s="803"/>
      <c r="C80" s="803"/>
      <c r="D80" s="803"/>
      <c r="E80" s="803"/>
      <c r="F80" s="803"/>
      <c r="G80" s="803"/>
      <c r="H80" s="803"/>
      <c r="I80" s="803"/>
      <c r="J80" s="803"/>
      <c r="K80" s="803"/>
      <c r="L80" s="803"/>
      <c r="M80" s="803"/>
      <c r="N80" s="803"/>
      <c r="O80" s="803"/>
      <c r="P80" s="803"/>
      <c r="Q80" s="803"/>
      <c r="R80" s="803"/>
      <c r="S80" s="803"/>
      <c r="T80" s="803"/>
      <c r="U80" s="803"/>
      <c r="V80" s="803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50"/>
      <c r="AH80" s="350"/>
      <c r="AI80" s="350"/>
      <c r="AJ80" s="350"/>
      <c r="AK80" s="350"/>
      <c r="AL80" s="350"/>
      <c r="AM80" s="350"/>
      <c r="AN80" s="350"/>
      <c r="AO80" s="350"/>
      <c r="AP80" s="350"/>
      <c r="AS80" s="351"/>
      <c r="AT80" s="351"/>
      <c r="AU80" s="351"/>
      <c r="AV80" s="351"/>
      <c r="AW80" s="351"/>
      <c r="AX80" s="351"/>
      <c r="AY80" s="351"/>
      <c r="AZ80" s="804"/>
      <c r="BA80" s="804"/>
      <c r="BB80" s="804"/>
    </row>
    <row r="81" spans="1:54" ht="9" customHeight="1" x14ac:dyDescent="0.3">
      <c r="A81" s="801" t="s">
        <v>804</v>
      </c>
      <c r="B81" s="801"/>
      <c r="C81" s="801"/>
      <c r="D81" s="801"/>
      <c r="E81" s="801"/>
      <c r="F81" s="801"/>
      <c r="G81" s="801"/>
      <c r="H81" s="801"/>
      <c r="I81" s="801"/>
      <c r="J81" s="801"/>
      <c r="K81" s="801"/>
      <c r="L81" s="801"/>
      <c r="M81" s="801"/>
      <c r="N81" s="801"/>
      <c r="O81" s="801"/>
      <c r="P81" s="801"/>
      <c r="Q81" s="801"/>
      <c r="R81" s="801"/>
      <c r="S81" s="801"/>
      <c r="T81" s="801"/>
      <c r="U81" s="801"/>
      <c r="V81" s="801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50"/>
      <c r="AH81" s="350"/>
      <c r="AI81" s="350"/>
      <c r="AJ81" s="350"/>
      <c r="AK81" s="350"/>
      <c r="AL81" s="350"/>
      <c r="AM81" s="350"/>
      <c r="AN81" s="350"/>
      <c r="AO81" s="350"/>
      <c r="AP81" s="350"/>
      <c r="AS81" s="351"/>
      <c r="AT81" s="351"/>
      <c r="AU81" s="351"/>
      <c r="AV81" s="351"/>
      <c r="AW81" s="351"/>
      <c r="AX81" s="351"/>
      <c r="AY81" s="351"/>
      <c r="AZ81" s="801" t="s">
        <v>49</v>
      </c>
      <c r="BA81" s="801"/>
      <c r="BB81" s="801"/>
    </row>
    <row r="82" spans="1:54" x14ac:dyDescent="0.25">
      <c r="A82" s="802" t="s">
        <v>788</v>
      </c>
      <c r="B82" s="802"/>
      <c r="C82" s="802"/>
      <c r="D82" s="802"/>
      <c r="E82" s="802"/>
      <c r="F82" s="802"/>
      <c r="G82" s="802"/>
      <c r="H82" s="802"/>
      <c r="I82" s="802"/>
      <c r="J82" s="802"/>
      <c r="K82" s="802"/>
      <c r="L82" s="802"/>
      <c r="M82" s="802"/>
      <c r="N82" s="802"/>
      <c r="O82" s="802"/>
      <c r="P82" s="802"/>
      <c r="Q82" s="802"/>
      <c r="R82" s="802"/>
      <c r="S82" s="802"/>
      <c r="T82" s="802"/>
      <c r="U82" s="802"/>
      <c r="V82" s="802"/>
      <c r="W82" s="802"/>
      <c r="X82" s="802"/>
      <c r="Y82" s="802"/>
      <c r="Z82" s="802"/>
      <c r="AA82" s="802"/>
      <c r="AB82" s="802"/>
      <c r="AC82" s="802"/>
      <c r="AD82" s="802"/>
      <c r="AE82" s="802"/>
      <c r="AF82" s="802"/>
      <c r="AG82" s="802"/>
      <c r="AH82" s="802"/>
      <c r="AI82" s="802"/>
      <c r="AJ82" s="802"/>
      <c r="AK82" s="802"/>
      <c r="AL82" s="802"/>
      <c r="AM82" s="802"/>
      <c r="AN82" s="802"/>
      <c r="AO82" s="802"/>
      <c r="AP82" s="802"/>
      <c r="AQ82" s="802"/>
      <c r="AR82" s="802"/>
      <c r="AS82" s="802"/>
      <c r="AT82" s="802"/>
      <c r="AU82" s="802"/>
      <c r="AV82" s="802"/>
      <c r="AW82" s="802"/>
      <c r="AX82" s="802"/>
      <c r="AY82" s="802"/>
      <c r="AZ82" s="802"/>
      <c r="BA82" s="802"/>
      <c r="BB82" s="802"/>
    </row>
    <row r="83" spans="1:54" ht="22.5" customHeight="1" x14ac:dyDescent="0.3">
      <c r="A83" s="803" t="str">
        <f>ПОДПИСИ!D15</f>
        <v>Шлёнский С.В.</v>
      </c>
      <c r="B83" s="803"/>
      <c r="C83" s="803"/>
      <c r="D83" s="803"/>
      <c r="E83" s="803"/>
      <c r="F83" s="803"/>
      <c r="G83" s="803"/>
      <c r="H83" s="803"/>
      <c r="I83" s="803"/>
      <c r="J83" s="803"/>
      <c r="K83" s="803"/>
      <c r="L83" s="803"/>
      <c r="M83" s="803"/>
      <c r="N83" s="803"/>
      <c r="O83" s="803"/>
      <c r="P83" s="803"/>
      <c r="Q83" s="803"/>
      <c r="R83" s="803"/>
      <c r="S83" s="803"/>
      <c r="T83" s="803"/>
      <c r="U83" s="803"/>
      <c r="V83" s="8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4"/>
      <c r="BA83" s="804"/>
      <c r="BB83" s="804"/>
    </row>
    <row r="84" spans="1:54" ht="9" customHeight="1" x14ac:dyDescent="0.3">
      <c r="A84" s="801" t="s">
        <v>804</v>
      </c>
      <c r="B84" s="801"/>
      <c r="C84" s="801"/>
      <c r="D84" s="801"/>
      <c r="E84" s="801"/>
      <c r="F84" s="801"/>
      <c r="G84" s="801"/>
      <c r="H84" s="801"/>
      <c r="I84" s="801"/>
      <c r="J84" s="801"/>
      <c r="K84" s="801"/>
      <c r="L84" s="801"/>
      <c r="M84" s="801"/>
      <c r="N84" s="801"/>
      <c r="O84" s="801"/>
      <c r="P84" s="801"/>
      <c r="Q84" s="801"/>
      <c r="R84" s="801"/>
      <c r="S84" s="801"/>
      <c r="T84" s="801"/>
      <c r="U84" s="801"/>
      <c r="V84" s="8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1" t="s">
        <v>49</v>
      </c>
      <c r="BA84" s="801"/>
      <c r="BB84" s="801"/>
    </row>
    <row r="85" spans="1:54" ht="27.75" customHeight="1" x14ac:dyDescent="0.25">
      <c r="A85" s="802" t="s">
        <v>816</v>
      </c>
      <c r="B85" s="802"/>
      <c r="C85" s="802"/>
      <c r="D85" s="802"/>
      <c r="E85" s="802"/>
      <c r="F85" s="802"/>
      <c r="G85" s="802"/>
      <c r="H85" s="802"/>
      <c r="I85" s="802"/>
      <c r="J85" s="802"/>
      <c r="K85" s="802"/>
      <c r="L85" s="802"/>
      <c r="M85" s="802"/>
      <c r="N85" s="802"/>
      <c r="O85" s="802"/>
      <c r="P85" s="802"/>
      <c r="Q85" s="802"/>
      <c r="R85" s="802"/>
      <c r="S85" s="802"/>
      <c r="T85" s="802"/>
      <c r="U85" s="802"/>
      <c r="V85" s="802"/>
      <c r="W85" s="802"/>
      <c r="X85" s="802"/>
      <c r="Y85" s="802"/>
      <c r="Z85" s="802"/>
      <c r="AA85" s="802"/>
      <c r="AB85" s="802"/>
      <c r="AC85" s="802"/>
      <c r="AD85" s="802"/>
      <c r="AE85" s="802"/>
      <c r="AF85" s="802"/>
      <c r="AG85" s="802"/>
      <c r="AH85" s="802"/>
      <c r="AI85" s="802"/>
      <c r="AJ85" s="802"/>
      <c r="AK85" s="802"/>
      <c r="AL85" s="802"/>
      <c r="AM85" s="802"/>
      <c r="AN85" s="802"/>
      <c r="AO85" s="802"/>
      <c r="AP85" s="802"/>
      <c r="AQ85" s="802"/>
      <c r="AR85" s="802"/>
      <c r="AS85" s="802"/>
      <c r="AT85" s="802"/>
      <c r="AU85" s="802"/>
      <c r="AV85" s="802"/>
      <c r="AW85" s="802"/>
      <c r="AX85" s="802"/>
      <c r="AY85" s="802"/>
      <c r="AZ85" s="802"/>
      <c r="BA85" s="802"/>
      <c r="BB85" s="802"/>
    </row>
    <row r="86" spans="1:54" ht="22.5" customHeight="1" x14ac:dyDescent="0.3">
      <c r="A86" s="803" t="str">
        <f>ПОДПИСИ!D17</f>
        <v>Шлёнский С.В.</v>
      </c>
      <c r="B86" s="803"/>
      <c r="C86" s="803"/>
      <c r="D86" s="803"/>
      <c r="E86" s="803"/>
      <c r="F86" s="803"/>
      <c r="G86" s="803"/>
      <c r="H86" s="803"/>
      <c r="I86" s="803"/>
      <c r="J86" s="803"/>
      <c r="K86" s="803"/>
      <c r="L86" s="803"/>
      <c r="M86" s="803"/>
      <c r="N86" s="803"/>
      <c r="O86" s="803"/>
      <c r="P86" s="803"/>
      <c r="Q86" s="803"/>
      <c r="R86" s="803"/>
      <c r="S86" s="803"/>
      <c r="T86" s="803"/>
      <c r="U86" s="803"/>
      <c r="V86" s="803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4"/>
      <c r="BA86" s="804"/>
      <c r="BB86" s="804"/>
    </row>
    <row r="87" spans="1:54" ht="9" customHeight="1" x14ac:dyDescent="0.3">
      <c r="A87" s="801" t="s">
        <v>804</v>
      </c>
      <c r="B87" s="801"/>
      <c r="C87" s="801"/>
      <c r="D87" s="801"/>
      <c r="E87" s="801"/>
      <c r="F87" s="801"/>
      <c r="G87" s="801"/>
      <c r="H87" s="801"/>
      <c r="I87" s="801"/>
      <c r="J87" s="801"/>
      <c r="K87" s="801"/>
      <c r="L87" s="801"/>
      <c r="M87" s="801"/>
      <c r="N87" s="801"/>
      <c r="O87" s="801"/>
      <c r="P87" s="801"/>
      <c r="Q87" s="801"/>
      <c r="R87" s="801"/>
      <c r="S87" s="801"/>
      <c r="T87" s="801"/>
      <c r="U87" s="801"/>
      <c r="V87" s="8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1" t="s">
        <v>49</v>
      </c>
      <c r="BA87" s="801"/>
      <c r="BB87" s="801"/>
    </row>
    <row r="88" spans="1:54" ht="37.5" customHeight="1" x14ac:dyDescent="0.25">
      <c r="A88" s="802" t="s">
        <v>806</v>
      </c>
      <c r="B88" s="802"/>
      <c r="C88" s="802"/>
      <c r="D88" s="802"/>
      <c r="E88" s="802"/>
      <c r="F88" s="802"/>
      <c r="G88" s="802"/>
      <c r="H88" s="802"/>
      <c r="I88" s="802"/>
      <c r="J88" s="802"/>
      <c r="K88" s="802"/>
      <c r="L88" s="802"/>
      <c r="M88" s="802"/>
      <c r="N88" s="802"/>
      <c r="O88" s="802"/>
      <c r="P88" s="802"/>
      <c r="Q88" s="802"/>
      <c r="R88" s="802"/>
      <c r="S88" s="802"/>
      <c r="T88" s="802"/>
      <c r="U88" s="802"/>
      <c r="V88" s="802"/>
      <c r="W88" s="802"/>
      <c r="X88" s="802"/>
      <c r="Y88" s="802"/>
      <c r="Z88" s="802"/>
      <c r="AA88" s="802"/>
      <c r="AB88" s="802"/>
      <c r="AC88" s="802"/>
      <c r="AD88" s="802"/>
      <c r="AE88" s="802"/>
      <c r="AF88" s="802"/>
      <c r="AG88" s="802"/>
      <c r="AH88" s="802"/>
      <c r="AI88" s="802"/>
      <c r="AJ88" s="802"/>
      <c r="AK88" s="802"/>
      <c r="AL88" s="802"/>
      <c r="AM88" s="802"/>
      <c r="AN88" s="802"/>
      <c r="AO88" s="802"/>
      <c r="AP88" s="802"/>
      <c r="AQ88" s="802"/>
      <c r="AR88" s="802"/>
      <c r="AS88" s="802"/>
      <c r="AT88" s="802"/>
      <c r="AU88" s="802"/>
      <c r="AV88" s="802"/>
      <c r="AW88" s="802"/>
      <c r="AX88" s="802"/>
      <c r="AY88" s="802"/>
      <c r="AZ88" s="802"/>
      <c r="BA88" s="802"/>
      <c r="BB88" s="802"/>
    </row>
    <row r="89" spans="1:54" ht="22.5" customHeight="1" x14ac:dyDescent="0.3">
      <c r="A89" s="803" t="str">
        <f>ПОДПИСИ!C19</f>
        <v xml:space="preserve"> </v>
      </c>
      <c r="B89" s="803"/>
      <c r="C89" s="803"/>
      <c r="D89" s="803"/>
      <c r="E89" s="803"/>
      <c r="F89" s="803"/>
      <c r="G89" s="803"/>
      <c r="H89" s="803"/>
      <c r="I89" s="803"/>
      <c r="J89" s="803"/>
      <c r="K89" s="803"/>
      <c r="L89" s="803"/>
      <c r="M89" s="803"/>
      <c r="N89" s="803"/>
      <c r="O89" s="803"/>
      <c r="P89" s="803"/>
      <c r="Q89" s="803"/>
      <c r="R89" s="803"/>
      <c r="S89" s="803"/>
      <c r="T89" s="803"/>
      <c r="U89" s="803"/>
      <c r="V89" s="803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4"/>
      <c r="BA89" s="804"/>
      <c r="BB89" s="804"/>
    </row>
    <row r="90" spans="1:54" ht="9" customHeight="1" x14ac:dyDescent="0.3">
      <c r="A90" s="801" t="s">
        <v>804</v>
      </c>
      <c r="B90" s="801"/>
      <c r="C90" s="801"/>
      <c r="D90" s="801"/>
      <c r="E90" s="801"/>
      <c r="F90" s="801"/>
      <c r="G90" s="801"/>
      <c r="H90" s="801"/>
      <c r="I90" s="801"/>
      <c r="J90" s="801"/>
      <c r="K90" s="801"/>
      <c r="L90" s="801"/>
      <c r="M90" s="801"/>
      <c r="N90" s="801"/>
      <c r="O90" s="801"/>
      <c r="P90" s="801"/>
      <c r="Q90" s="801"/>
      <c r="R90" s="801"/>
      <c r="S90" s="801"/>
      <c r="T90" s="801"/>
      <c r="U90" s="801"/>
      <c r="V90" s="8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1" t="s">
        <v>49</v>
      </c>
      <c r="BA90" s="801"/>
      <c r="BB90" s="801"/>
    </row>
    <row r="91" spans="1:54" ht="25.5" customHeight="1" x14ac:dyDescent="0.25">
      <c r="A91" s="802" t="s">
        <v>841</v>
      </c>
      <c r="B91" s="802"/>
      <c r="C91" s="802"/>
      <c r="D91" s="802"/>
      <c r="E91" s="802"/>
      <c r="F91" s="802"/>
      <c r="G91" s="802"/>
      <c r="H91" s="802"/>
      <c r="I91" s="802"/>
      <c r="J91" s="802"/>
      <c r="K91" s="802"/>
      <c r="L91" s="802"/>
      <c r="M91" s="802"/>
      <c r="N91" s="802"/>
      <c r="O91" s="802"/>
      <c r="P91" s="802"/>
      <c r="Q91" s="802"/>
      <c r="R91" s="802"/>
      <c r="S91" s="802"/>
      <c r="T91" s="802"/>
      <c r="U91" s="802"/>
      <c r="V91" s="802"/>
      <c r="W91" s="802"/>
      <c r="X91" s="802"/>
      <c r="Y91" s="802"/>
      <c r="Z91" s="802"/>
      <c r="AA91" s="802"/>
      <c r="AB91" s="802"/>
      <c r="AC91" s="802"/>
      <c r="AD91" s="802"/>
      <c r="AE91" s="802"/>
      <c r="AF91" s="802"/>
      <c r="AG91" s="802"/>
      <c r="AH91" s="802"/>
      <c r="AI91" s="802"/>
      <c r="AJ91" s="802"/>
      <c r="AK91" s="802"/>
      <c r="AL91" s="802"/>
      <c r="AM91" s="802"/>
      <c r="AN91" s="802"/>
      <c r="AO91" s="802"/>
      <c r="AP91" s="802"/>
      <c r="AQ91" s="802"/>
      <c r="AR91" s="802"/>
      <c r="AS91" s="802"/>
      <c r="AT91" s="802"/>
      <c r="AU91" s="802"/>
      <c r="AV91" s="802"/>
      <c r="AW91" s="802"/>
      <c r="AX91" s="802"/>
      <c r="AY91" s="802"/>
      <c r="AZ91" s="802"/>
      <c r="BA91" s="802"/>
      <c r="BB91" s="802"/>
    </row>
    <row r="92" spans="1:54" ht="22.5" customHeight="1" x14ac:dyDescent="0.3">
      <c r="A92" s="803" t="str">
        <f>ПОДПИСИ!D12</f>
        <v>Курбатов А.В.</v>
      </c>
      <c r="B92" s="803"/>
      <c r="C92" s="803"/>
      <c r="D92" s="803"/>
      <c r="E92" s="803"/>
      <c r="F92" s="803"/>
      <c r="G92" s="803"/>
      <c r="H92" s="803"/>
      <c r="I92" s="803"/>
      <c r="J92" s="803"/>
      <c r="K92" s="803"/>
      <c r="L92" s="803"/>
      <c r="M92" s="803"/>
      <c r="N92" s="803"/>
      <c r="O92" s="803"/>
      <c r="P92" s="803"/>
      <c r="Q92" s="803"/>
      <c r="R92" s="803"/>
      <c r="S92" s="803"/>
      <c r="T92" s="803"/>
      <c r="U92" s="803"/>
      <c r="V92" s="803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4"/>
      <c r="BA92" s="804"/>
      <c r="BB92" s="804"/>
    </row>
    <row r="93" spans="1:54" ht="9" customHeight="1" x14ac:dyDescent="0.3">
      <c r="A93" s="801" t="s">
        <v>804</v>
      </c>
      <c r="B93" s="801"/>
      <c r="C93" s="801"/>
      <c r="D93" s="801"/>
      <c r="E93" s="801"/>
      <c r="F93" s="801"/>
      <c r="G93" s="801"/>
      <c r="H93" s="801"/>
      <c r="I93" s="801"/>
      <c r="J93" s="801"/>
      <c r="K93" s="801"/>
      <c r="L93" s="801"/>
      <c r="M93" s="801"/>
      <c r="N93" s="801"/>
      <c r="O93" s="801"/>
      <c r="P93" s="801"/>
      <c r="Q93" s="801"/>
      <c r="R93" s="801"/>
      <c r="S93" s="801"/>
      <c r="T93" s="801"/>
      <c r="U93" s="801"/>
      <c r="V93" s="8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1" t="s">
        <v>49</v>
      </c>
      <c r="BA93" s="801"/>
      <c r="BB93" s="801"/>
    </row>
    <row r="94" spans="1:54" x14ac:dyDescent="0.25">
      <c r="A94" s="802" t="s">
        <v>538</v>
      </c>
      <c r="B94" s="802"/>
      <c r="C94" s="802"/>
      <c r="D94" s="802"/>
      <c r="E94" s="802"/>
      <c r="F94" s="802"/>
      <c r="G94" s="802"/>
      <c r="H94" s="802"/>
      <c r="I94" s="802"/>
      <c r="J94" s="802"/>
      <c r="K94" s="802"/>
      <c r="L94" s="802"/>
      <c r="M94" s="802"/>
      <c r="N94" s="802"/>
      <c r="O94" s="802"/>
      <c r="P94" s="802"/>
      <c r="Q94" s="802"/>
      <c r="R94" s="802"/>
      <c r="S94" s="802"/>
      <c r="T94" s="802"/>
      <c r="U94" s="802"/>
      <c r="V94" s="802"/>
      <c r="W94" s="802"/>
      <c r="X94" s="802"/>
      <c r="Y94" s="802"/>
      <c r="Z94" s="802"/>
      <c r="AA94" s="802"/>
      <c r="AB94" s="802"/>
      <c r="AC94" s="802"/>
      <c r="AD94" s="802"/>
      <c r="AE94" s="802"/>
      <c r="AF94" s="802"/>
      <c r="AG94" s="802"/>
      <c r="AH94" s="802"/>
      <c r="AI94" s="802"/>
      <c r="AJ94" s="802"/>
      <c r="AK94" s="802"/>
      <c r="AL94" s="802"/>
      <c r="AM94" s="802"/>
      <c r="AN94" s="802"/>
      <c r="AO94" s="802"/>
      <c r="AP94" s="802"/>
      <c r="AQ94" s="802"/>
      <c r="AR94" s="802"/>
      <c r="AS94" s="802"/>
      <c r="AT94" s="802"/>
      <c r="AU94" s="802"/>
      <c r="AV94" s="802"/>
      <c r="AW94" s="802"/>
      <c r="AX94" s="802"/>
      <c r="AY94" s="802"/>
      <c r="AZ94" s="802"/>
      <c r="BA94" s="802"/>
      <c r="BB94" s="802"/>
    </row>
    <row r="95" spans="1:54" ht="22.5" customHeight="1" x14ac:dyDescent="0.3">
      <c r="A95" s="803" t="str">
        <f>ПОДПИСИ!D10</f>
        <v>Величко А.А.</v>
      </c>
      <c r="B95" s="803"/>
      <c r="C95" s="803"/>
      <c r="D95" s="803"/>
      <c r="E95" s="803"/>
      <c r="F95" s="803"/>
      <c r="G95" s="803"/>
      <c r="H95" s="803"/>
      <c r="I95" s="803"/>
      <c r="J95" s="803"/>
      <c r="K95" s="803"/>
      <c r="L95" s="803"/>
      <c r="M95" s="803"/>
      <c r="N95" s="803"/>
      <c r="O95" s="803"/>
      <c r="P95" s="803"/>
      <c r="Q95" s="803"/>
      <c r="R95" s="803"/>
      <c r="S95" s="803"/>
      <c r="T95" s="803"/>
      <c r="U95" s="803"/>
      <c r="V95" s="803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4"/>
      <c r="BA95" s="804"/>
      <c r="BB95" s="804"/>
    </row>
    <row r="96" spans="1:54" ht="9" customHeight="1" x14ac:dyDescent="0.3">
      <c r="A96" s="801" t="s">
        <v>804</v>
      </c>
      <c r="B96" s="801"/>
      <c r="C96" s="801"/>
      <c r="D96" s="801"/>
      <c r="E96" s="801"/>
      <c r="F96" s="801"/>
      <c r="G96" s="801"/>
      <c r="H96" s="801"/>
      <c r="I96" s="801"/>
      <c r="J96" s="801"/>
      <c r="K96" s="801"/>
      <c r="L96" s="801"/>
      <c r="M96" s="801"/>
      <c r="N96" s="801"/>
      <c r="O96" s="801"/>
      <c r="P96" s="801"/>
      <c r="Q96" s="801"/>
      <c r="R96" s="801"/>
      <c r="S96" s="801"/>
      <c r="T96" s="801"/>
      <c r="U96" s="801"/>
      <c r="V96" s="8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1" t="s">
        <v>49</v>
      </c>
      <c r="BA96" s="801"/>
      <c r="BB96" s="801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52" zoomScaleNormal="95" zoomScaleSheetLayoutView="100" workbookViewId="0">
      <selection activeCell="AO106" sqref="AO106:AZ106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9.109375" style="283"/>
    <col min="255" max="307" width="1.5546875" style="283" customWidth="1"/>
    <col min="308" max="308" width="0.109375" style="283" customWidth="1"/>
    <col min="309" max="510" width="9.109375" style="283"/>
    <col min="511" max="563" width="1.5546875" style="283" customWidth="1"/>
    <col min="564" max="564" width="0.109375" style="283" customWidth="1"/>
    <col min="565" max="766" width="9.109375" style="283"/>
    <col min="767" max="819" width="1.5546875" style="283" customWidth="1"/>
    <col min="820" max="820" width="0.109375" style="283" customWidth="1"/>
    <col min="821" max="1022" width="9.109375" style="283"/>
    <col min="1023" max="1075" width="1.5546875" style="283" customWidth="1"/>
    <col min="1076" max="1076" width="0.109375" style="283" customWidth="1"/>
    <col min="1077" max="1278" width="9.109375" style="283"/>
    <col min="1279" max="1331" width="1.5546875" style="283" customWidth="1"/>
    <col min="1332" max="1332" width="0.109375" style="283" customWidth="1"/>
    <col min="1333" max="1534" width="9.109375" style="283"/>
    <col min="1535" max="1587" width="1.5546875" style="283" customWidth="1"/>
    <col min="1588" max="1588" width="0.109375" style="283" customWidth="1"/>
    <col min="1589" max="1790" width="9.109375" style="283"/>
    <col min="1791" max="1843" width="1.5546875" style="283" customWidth="1"/>
    <col min="1844" max="1844" width="0.109375" style="283" customWidth="1"/>
    <col min="1845" max="2046" width="9.109375" style="283"/>
    <col min="2047" max="2099" width="1.5546875" style="283" customWidth="1"/>
    <col min="2100" max="2100" width="0.109375" style="283" customWidth="1"/>
    <col min="2101" max="2302" width="9.109375" style="283"/>
    <col min="2303" max="2355" width="1.5546875" style="283" customWidth="1"/>
    <col min="2356" max="2356" width="0.109375" style="283" customWidth="1"/>
    <col min="2357" max="2558" width="9.109375" style="283"/>
    <col min="2559" max="2611" width="1.5546875" style="283" customWidth="1"/>
    <col min="2612" max="2612" width="0.109375" style="283" customWidth="1"/>
    <col min="2613" max="2814" width="9.109375" style="283"/>
    <col min="2815" max="2867" width="1.5546875" style="283" customWidth="1"/>
    <col min="2868" max="2868" width="0.109375" style="283" customWidth="1"/>
    <col min="2869" max="3070" width="9.109375" style="283"/>
    <col min="3071" max="3123" width="1.5546875" style="283" customWidth="1"/>
    <col min="3124" max="3124" width="0.109375" style="283" customWidth="1"/>
    <col min="3125" max="3326" width="9.109375" style="283"/>
    <col min="3327" max="3379" width="1.5546875" style="283" customWidth="1"/>
    <col min="3380" max="3380" width="0.109375" style="283" customWidth="1"/>
    <col min="3381" max="3582" width="9.109375" style="283"/>
    <col min="3583" max="3635" width="1.5546875" style="283" customWidth="1"/>
    <col min="3636" max="3636" width="0.109375" style="283" customWidth="1"/>
    <col min="3637" max="3838" width="9.109375" style="283"/>
    <col min="3839" max="3891" width="1.5546875" style="283" customWidth="1"/>
    <col min="3892" max="3892" width="0.109375" style="283" customWidth="1"/>
    <col min="3893" max="4094" width="9.109375" style="283"/>
    <col min="4095" max="4147" width="1.5546875" style="283" customWidth="1"/>
    <col min="4148" max="4148" width="0.109375" style="283" customWidth="1"/>
    <col min="4149" max="4350" width="9.109375" style="283"/>
    <col min="4351" max="4403" width="1.5546875" style="283" customWidth="1"/>
    <col min="4404" max="4404" width="0.109375" style="283" customWidth="1"/>
    <col min="4405" max="4606" width="9.109375" style="283"/>
    <col min="4607" max="4659" width="1.5546875" style="283" customWidth="1"/>
    <col min="4660" max="4660" width="0.109375" style="283" customWidth="1"/>
    <col min="4661" max="4862" width="9.109375" style="283"/>
    <col min="4863" max="4915" width="1.5546875" style="283" customWidth="1"/>
    <col min="4916" max="4916" width="0.109375" style="283" customWidth="1"/>
    <col min="4917" max="5118" width="9.109375" style="283"/>
    <col min="5119" max="5171" width="1.5546875" style="283" customWidth="1"/>
    <col min="5172" max="5172" width="0.109375" style="283" customWidth="1"/>
    <col min="5173" max="5374" width="9.109375" style="283"/>
    <col min="5375" max="5427" width="1.5546875" style="283" customWidth="1"/>
    <col min="5428" max="5428" width="0.109375" style="283" customWidth="1"/>
    <col min="5429" max="5630" width="9.109375" style="283"/>
    <col min="5631" max="5683" width="1.5546875" style="283" customWidth="1"/>
    <col min="5684" max="5684" width="0.109375" style="283" customWidth="1"/>
    <col min="5685" max="5886" width="9.109375" style="283"/>
    <col min="5887" max="5939" width="1.5546875" style="283" customWidth="1"/>
    <col min="5940" max="5940" width="0.109375" style="283" customWidth="1"/>
    <col min="5941" max="6142" width="9.109375" style="283"/>
    <col min="6143" max="6195" width="1.5546875" style="283" customWidth="1"/>
    <col min="6196" max="6196" width="0.109375" style="283" customWidth="1"/>
    <col min="6197" max="6398" width="9.109375" style="283"/>
    <col min="6399" max="6451" width="1.5546875" style="283" customWidth="1"/>
    <col min="6452" max="6452" width="0.109375" style="283" customWidth="1"/>
    <col min="6453" max="6654" width="9.109375" style="283"/>
    <col min="6655" max="6707" width="1.5546875" style="283" customWidth="1"/>
    <col min="6708" max="6708" width="0.109375" style="283" customWidth="1"/>
    <col min="6709" max="6910" width="9.109375" style="283"/>
    <col min="6911" max="6963" width="1.5546875" style="283" customWidth="1"/>
    <col min="6964" max="6964" width="0.109375" style="283" customWidth="1"/>
    <col min="6965" max="7166" width="9.109375" style="283"/>
    <col min="7167" max="7219" width="1.5546875" style="283" customWidth="1"/>
    <col min="7220" max="7220" width="0.109375" style="283" customWidth="1"/>
    <col min="7221" max="7422" width="9.109375" style="283"/>
    <col min="7423" max="7475" width="1.5546875" style="283" customWidth="1"/>
    <col min="7476" max="7476" width="0.109375" style="283" customWidth="1"/>
    <col min="7477" max="7678" width="9.109375" style="283"/>
    <col min="7679" max="7731" width="1.5546875" style="283" customWidth="1"/>
    <col min="7732" max="7732" width="0.109375" style="283" customWidth="1"/>
    <col min="7733" max="7934" width="9.109375" style="283"/>
    <col min="7935" max="7987" width="1.5546875" style="283" customWidth="1"/>
    <col min="7988" max="7988" width="0.109375" style="283" customWidth="1"/>
    <col min="7989" max="8190" width="9.109375" style="283"/>
    <col min="8191" max="8243" width="1.5546875" style="283" customWidth="1"/>
    <col min="8244" max="8244" width="0.109375" style="283" customWidth="1"/>
    <col min="8245" max="8446" width="9.109375" style="283"/>
    <col min="8447" max="8499" width="1.5546875" style="283" customWidth="1"/>
    <col min="8500" max="8500" width="0.109375" style="283" customWidth="1"/>
    <col min="8501" max="8702" width="9.109375" style="283"/>
    <col min="8703" max="8755" width="1.5546875" style="283" customWidth="1"/>
    <col min="8756" max="8756" width="0.109375" style="283" customWidth="1"/>
    <col min="8757" max="8958" width="9.109375" style="283"/>
    <col min="8959" max="9011" width="1.5546875" style="283" customWidth="1"/>
    <col min="9012" max="9012" width="0.109375" style="283" customWidth="1"/>
    <col min="9013" max="9214" width="9.109375" style="283"/>
    <col min="9215" max="9267" width="1.5546875" style="283" customWidth="1"/>
    <col min="9268" max="9268" width="0.109375" style="283" customWidth="1"/>
    <col min="9269" max="9470" width="9.109375" style="283"/>
    <col min="9471" max="9523" width="1.5546875" style="283" customWidth="1"/>
    <col min="9524" max="9524" width="0.109375" style="283" customWidth="1"/>
    <col min="9525" max="9726" width="9.109375" style="283"/>
    <col min="9727" max="9779" width="1.5546875" style="283" customWidth="1"/>
    <col min="9780" max="9780" width="0.109375" style="283" customWidth="1"/>
    <col min="9781" max="9982" width="9.109375" style="283"/>
    <col min="9983" max="10035" width="1.5546875" style="283" customWidth="1"/>
    <col min="10036" max="10036" width="0.109375" style="283" customWidth="1"/>
    <col min="10037" max="10238" width="9.109375" style="283"/>
    <col min="10239" max="10291" width="1.5546875" style="283" customWidth="1"/>
    <col min="10292" max="10292" width="0.109375" style="283" customWidth="1"/>
    <col min="10293" max="10494" width="9.109375" style="283"/>
    <col min="10495" max="10547" width="1.5546875" style="283" customWidth="1"/>
    <col min="10548" max="10548" width="0.109375" style="283" customWidth="1"/>
    <col min="10549" max="10750" width="9.109375" style="283"/>
    <col min="10751" max="10803" width="1.5546875" style="283" customWidth="1"/>
    <col min="10804" max="10804" width="0.109375" style="283" customWidth="1"/>
    <col min="10805" max="11006" width="9.109375" style="283"/>
    <col min="11007" max="11059" width="1.5546875" style="283" customWidth="1"/>
    <col min="11060" max="11060" width="0.109375" style="283" customWidth="1"/>
    <col min="11061" max="11262" width="9.109375" style="283"/>
    <col min="11263" max="11315" width="1.5546875" style="283" customWidth="1"/>
    <col min="11316" max="11316" width="0.109375" style="283" customWidth="1"/>
    <col min="11317" max="11518" width="9.109375" style="283"/>
    <col min="11519" max="11571" width="1.5546875" style="283" customWidth="1"/>
    <col min="11572" max="11572" width="0.109375" style="283" customWidth="1"/>
    <col min="11573" max="11774" width="9.109375" style="283"/>
    <col min="11775" max="11827" width="1.5546875" style="283" customWidth="1"/>
    <col min="11828" max="11828" width="0.109375" style="283" customWidth="1"/>
    <col min="11829" max="12030" width="9.109375" style="283"/>
    <col min="12031" max="12083" width="1.5546875" style="283" customWidth="1"/>
    <col min="12084" max="12084" width="0.109375" style="283" customWidth="1"/>
    <col min="12085" max="12286" width="9.109375" style="283"/>
    <col min="12287" max="12339" width="1.5546875" style="283" customWidth="1"/>
    <col min="12340" max="12340" width="0.109375" style="283" customWidth="1"/>
    <col min="12341" max="12542" width="9.109375" style="283"/>
    <col min="12543" max="12595" width="1.5546875" style="283" customWidth="1"/>
    <col min="12596" max="12596" width="0.109375" style="283" customWidth="1"/>
    <col min="12597" max="12798" width="9.109375" style="283"/>
    <col min="12799" max="12851" width="1.5546875" style="283" customWidth="1"/>
    <col min="12852" max="12852" width="0.109375" style="283" customWidth="1"/>
    <col min="12853" max="13054" width="9.109375" style="283"/>
    <col min="13055" max="13107" width="1.5546875" style="283" customWidth="1"/>
    <col min="13108" max="13108" width="0.109375" style="283" customWidth="1"/>
    <col min="13109" max="13310" width="9.109375" style="283"/>
    <col min="13311" max="13363" width="1.5546875" style="283" customWidth="1"/>
    <col min="13364" max="13364" width="0.109375" style="283" customWidth="1"/>
    <col min="13365" max="13566" width="9.109375" style="283"/>
    <col min="13567" max="13619" width="1.5546875" style="283" customWidth="1"/>
    <col min="13620" max="13620" width="0.109375" style="283" customWidth="1"/>
    <col min="13621" max="13822" width="9.109375" style="283"/>
    <col min="13823" max="13875" width="1.5546875" style="283" customWidth="1"/>
    <col min="13876" max="13876" width="0.109375" style="283" customWidth="1"/>
    <col min="13877" max="14078" width="9.109375" style="283"/>
    <col min="14079" max="14131" width="1.5546875" style="283" customWidth="1"/>
    <col min="14132" max="14132" width="0.109375" style="283" customWidth="1"/>
    <col min="14133" max="14334" width="9.109375" style="283"/>
    <col min="14335" max="14387" width="1.5546875" style="283" customWidth="1"/>
    <col min="14388" max="14388" width="0.109375" style="283" customWidth="1"/>
    <col min="14389" max="14590" width="9.109375" style="283"/>
    <col min="14591" max="14643" width="1.5546875" style="283" customWidth="1"/>
    <col min="14644" max="14644" width="0.109375" style="283" customWidth="1"/>
    <col min="14645" max="14846" width="9.109375" style="283"/>
    <col min="14847" max="14899" width="1.5546875" style="283" customWidth="1"/>
    <col min="14900" max="14900" width="0.109375" style="283" customWidth="1"/>
    <col min="14901" max="15102" width="9.109375" style="283"/>
    <col min="15103" max="15155" width="1.5546875" style="283" customWidth="1"/>
    <col min="15156" max="15156" width="0.109375" style="283" customWidth="1"/>
    <col min="15157" max="15358" width="9.109375" style="283"/>
    <col min="15359" max="15411" width="1.5546875" style="283" customWidth="1"/>
    <col min="15412" max="15412" width="0.109375" style="283" customWidth="1"/>
    <col min="15413" max="15614" width="9.109375" style="283"/>
    <col min="15615" max="15667" width="1.5546875" style="283" customWidth="1"/>
    <col min="15668" max="15668" width="0.109375" style="283" customWidth="1"/>
    <col min="15669" max="15870" width="9.109375" style="283"/>
    <col min="15871" max="15923" width="1.5546875" style="283" customWidth="1"/>
    <col min="15924" max="15924" width="0.109375" style="283" customWidth="1"/>
    <col min="15925" max="16126" width="9.109375" style="283"/>
    <col min="16127" max="16179" width="1.5546875" style="283" customWidth="1"/>
    <col min="16180" max="16180" width="0.109375" style="283" customWidth="1"/>
    <col min="16181" max="16384" width="9.109375" style="283"/>
  </cols>
  <sheetData>
    <row r="1" spans="1:63" ht="15" customHeight="1" x14ac:dyDescent="0.25">
      <c r="A1" s="836" t="s">
        <v>75</v>
      </c>
      <c r="B1" s="836"/>
      <c r="C1" s="836"/>
      <c r="D1" s="836"/>
      <c r="E1" s="836"/>
      <c r="F1" s="836"/>
      <c r="G1" s="836"/>
      <c r="H1" s="836"/>
      <c r="I1" s="836"/>
      <c r="J1" s="836"/>
      <c r="K1" s="836"/>
      <c r="L1" s="836"/>
      <c r="M1" s="836"/>
      <c r="N1" s="836"/>
      <c r="O1" s="836"/>
      <c r="P1" s="836"/>
      <c r="Q1" s="836"/>
      <c r="R1" s="836"/>
      <c r="S1" s="836"/>
      <c r="T1" s="836"/>
      <c r="U1" s="836"/>
      <c r="V1" s="284"/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E1" s="285" t="e">
        <f ca="1">MID(CELL("имяфайла",#REF!),SEARCH("]",CELL("имяфайла",#REF!))+1,LEN(CELL("имяфайла",#REF!)))</f>
        <v>#REF!</v>
      </c>
    </row>
    <row r="2" spans="1:63" ht="39" customHeight="1" x14ac:dyDescent="0.25">
      <c r="A2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2" s="832"/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  <c r="W2" s="832"/>
      <c r="X2" s="832"/>
      <c r="Y2" s="832"/>
      <c r="Z2" s="832"/>
      <c r="AA2" s="832"/>
      <c r="AB2" s="832"/>
      <c r="AC2" s="832"/>
      <c r="AD2" s="832"/>
      <c r="AE2" s="832"/>
      <c r="AF2" s="832"/>
      <c r="AG2" s="832"/>
      <c r="AH2" s="832"/>
      <c r="AI2" s="832"/>
      <c r="AJ2" s="832"/>
      <c r="AK2" s="832"/>
      <c r="AL2" s="832"/>
      <c r="AM2" s="832"/>
      <c r="AN2" s="832"/>
      <c r="AO2" s="832"/>
      <c r="AP2" s="832"/>
      <c r="AQ2" s="832"/>
      <c r="AR2" s="832"/>
      <c r="AS2" s="832"/>
      <c r="AT2" s="832"/>
      <c r="AU2" s="832"/>
      <c r="AV2" s="832"/>
      <c r="AW2" s="832"/>
      <c r="AX2" s="832"/>
      <c r="AY2" s="832"/>
      <c r="AZ2" s="832"/>
      <c r="BA2" s="832"/>
      <c r="BB2" s="832"/>
      <c r="BC2" s="286"/>
      <c r="BD2" s="287"/>
      <c r="BE2" s="288" t="e">
        <f ca="1">RIGHT(BE1,LEN(BE1)-5)+1</f>
        <v>#REF!</v>
      </c>
      <c r="BF2" s="287"/>
      <c r="BG2" s="287"/>
      <c r="BH2" s="287"/>
      <c r="BI2" s="287"/>
      <c r="BJ2" s="287"/>
      <c r="BK2" s="287"/>
    </row>
    <row r="3" spans="1:63" ht="9" customHeight="1" x14ac:dyDescent="0.25">
      <c r="A3" s="745" t="s">
        <v>809</v>
      </c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745"/>
      <c r="U3" s="745"/>
      <c r="V3" s="745"/>
      <c r="W3" s="745"/>
      <c r="X3" s="745"/>
      <c r="Y3" s="745"/>
      <c r="Z3" s="745"/>
      <c r="AA3" s="745"/>
      <c r="AB3" s="745"/>
      <c r="AC3" s="745"/>
      <c r="AD3" s="745"/>
      <c r="AE3" s="745"/>
      <c r="AF3" s="745"/>
      <c r="AG3" s="745"/>
      <c r="AH3" s="745"/>
      <c r="AI3" s="745"/>
      <c r="AJ3" s="745"/>
      <c r="AK3" s="745"/>
      <c r="AL3" s="745"/>
      <c r="AM3" s="745"/>
      <c r="AN3" s="745"/>
      <c r="AO3" s="745"/>
      <c r="AP3" s="745"/>
      <c r="AQ3" s="745"/>
      <c r="AR3" s="745"/>
      <c r="AS3" s="745"/>
      <c r="AT3" s="745"/>
      <c r="AU3" s="745"/>
      <c r="AV3" s="745"/>
      <c r="AW3" s="745"/>
      <c r="AX3" s="745"/>
      <c r="AY3" s="745"/>
      <c r="AZ3" s="745"/>
      <c r="BA3" s="745"/>
      <c r="BB3" s="745"/>
      <c r="BD3" s="286"/>
      <c r="BE3" s="286"/>
      <c r="BF3" s="286"/>
      <c r="BG3" s="286"/>
      <c r="BH3" s="286"/>
      <c r="BI3" s="286"/>
      <c r="BJ3" s="286"/>
      <c r="BK3" s="286"/>
    </row>
    <row r="4" spans="1:63" ht="12.75" customHeight="1" x14ac:dyDescent="0.25">
      <c r="A4" s="808" t="s">
        <v>382</v>
      </c>
      <c r="B4" s="808"/>
      <c r="C4" s="808"/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289"/>
      <c r="BB4" s="289"/>
      <c r="BC4" s="286"/>
      <c r="BD4" s="286"/>
      <c r="BE4" s="286"/>
      <c r="BF4" s="286"/>
      <c r="BG4" s="286"/>
      <c r="BH4" s="286"/>
      <c r="BI4" s="286"/>
      <c r="BJ4" s="286"/>
      <c r="BK4" s="286"/>
    </row>
    <row r="5" spans="1:63" x14ac:dyDescent="0.25">
      <c r="A5" s="837" t="str">
        <f>ФОРМА!B2</f>
        <v>ПАО "Россети Ленэнерго"</v>
      </c>
      <c r="B5" s="837"/>
      <c r="C5" s="837"/>
      <c r="D5" s="837"/>
      <c r="E5" s="837"/>
      <c r="F5" s="837"/>
      <c r="G5" s="837"/>
      <c r="H5" s="837"/>
      <c r="I5" s="837"/>
      <c r="J5" s="837"/>
      <c r="K5" s="837"/>
      <c r="L5" s="837"/>
      <c r="M5" s="837"/>
      <c r="N5" s="837"/>
      <c r="O5" s="837"/>
      <c r="P5" s="837"/>
      <c r="Q5" s="837"/>
      <c r="R5" s="837"/>
      <c r="S5" s="837"/>
      <c r="T5" s="837"/>
      <c r="U5" s="837"/>
      <c r="V5" s="837"/>
      <c r="W5" s="837"/>
      <c r="X5" s="837"/>
      <c r="Y5" s="837"/>
      <c r="Z5" s="837"/>
      <c r="AA5" s="837"/>
      <c r="AB5" s="837"/>
      <c r="AC5" s="837"/>
      <c r="AD5" s="837"/>
      <c r="AE5" s="837"/>
      <c r="AF5" s="837"/>
      <c r="AG5" s="837"/>
      <c r="AH5" s="837"/>
      <c r="AI5" s="837"/>
      <c r="AJ5" s="837"/>
      <c r="AK5" s="837"/>
      <c r="AL5" s="837"/>
      <c r="AM5" s="837"/>
      <c r="AN5" s="837"/>
      <c r="AO5" s="837"/>
      <c r="AP5" s="837"/>
      <c r="AQ5" s="837"/>
      <c r="AR5" s="837"/>
      <c r="AS5" s="837"/>
      <c r="AT5" s="837"/>
      <c r="AU5" s="837"/>
      <c r="AV5" s="837"/>
      <c r="AW5" s="837"/>
      <c r="AX5" s="837"/>
      <c r="AY5" s="837"/>
      <c r="AZ5" s="837"/>
      <c r="BA5" s="837"/>
      <c r="BB5" s="837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9" customHeight="1" x14ac:dyDescent="0.25">
      <c r="A6" s="831" t="s">
        <v>810</v>
      </c>
      <c r="B6" s="831"/>
      <c r="C6" s="831"/>
      <c r="D6" s="831"/>
      <c r="E6" s="831"/>
      <c r="F6" s="831"/>
      <c r="G6" s="831"/>
      <c r="H6" s="831"/>
      <c r="I6" s="831"/>
      <c r="J6" s="831"/>
      <c r="K6" s="831"/>
      <c r="L6" s="831"/>
      <c r="M6" s="831"/>
      <c r="N6" s="831"/>
      <c r="O6" s="831"/>
      <c r="P6" s="831"/>
      <c r="Q6" s="831"/>
      <c r="R6" s="831"/>
      <c r="S6" s="831"/>
      <c r="T6" s="831"/>
      <c r="U6" s="831"/>
      <c r="V6" s="831"/>
      <c r="W6" s="831"/>
      <c r="X6" s="831"/>
      <c r="Y6" s="831"/>
      <c r="Z6" s="831"/>
      <c r="AA6" s="831"/>
      <c r="AB6" s="831"/>
      <c r="AC6" s="831"/>
      <c r="AD6" s="831"/>
      <c r="AE6" s="831"/>
      <c r="AF6" s="831"/>
      <c r="AG6" s="831"/>
      <c r="AH6" s="831"/>
      <c r="AI6" s="831"/>
      <c r="AJ6" s="831"/>
      <c r="AK6" s="831"/>
      <c r="AL6" s="831"/>
      <c r="AM6" s="831"/>
      <c r="AN6" s="831"/>
      <c r="AO6" s="831"/>
      <c r="AP6" s="831"/>
      <c r="AQ6" s="831"/>
      <c r="AR6" s="831"/>
      <c r="AS6" s="831"/>
      <c r="AT6" s="831"/>
      <c r="AU6" s="831"/>
      <c r="AV6" s="831"/>
      <c r="AW6" s="831"/>
      <c r="AX6" s="831"/>
      <c r="AY6" s="831"/>
      <c r="AZ6" s="831"/>
      <c r="BA6" s="831"/>
      <c r="BB6" s="831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47.25" customHeight="1" x14ac:dyDescent="0.25">
      <c r="A7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832"/>
      <c r="C7" s="832"/>
      <c r="D7" s="832"/>
      <c r="E7" s="832"/>
      <c r="F7" s="832"/>
      <c r="G7" s="832"/>
      <c r="H7" s="832"/>
      <c r="I7" s="832"/>
      <c r="J7" s="832"/>
      <c r="K7" s="832"/>
      <c r="L7" s="832"/>
      <c r="M7" s="832"/>
      <c r="N7" s="832"/>
      <c r="O7" s="832"/>
      <c r="P7" s="832"/>
      <c r="Q7" s="832"/>
      <c r="R7" s="832"/>
      <c r="S7" s="832"/>
      <c r="T7" s="832"/>
      <c r="U7" s="832"/>
      <c r="V7" s="832"/>
      <c r="W7" s="832"/>
      <c r="X7" s="832"/>
      <c r="Y7" s="832"/>
      <c r="Z7" s="832"/>
      <c r="AA7" s="832"/>
      <c r="AB7" s="832"/>
      <c r="AC7" s="832"/>
      <c r="AD7" s="832"/>
      <c r="AE7" s="832"/>
      <c r="AF7" s="832"/>
      <c r="AG7" s="832"/>
      <c r="AH7" s="832"/>
      <c r="AI7" s="832"/>
      <c r="AJ7" s="832"/>
      <c r="AK7" s="832"/>
      <c r="AL7" s="832"/>
      <c r="AM7" s="832"/>
      <c r="AN7" s="832"/>
      <c r="AO7" s="832"/>
      <c r="AP7" s="832"/>
      <c r="AQ7" s="832"/>
      <c r="AR7" s="832"/>
      <c r="AS7" s="832"/>
      <c r="AT7" s="832"/>
      <c r="AU7" s="832"/>
      <c r="AV7" s="832"/>
      <c r="AW7" s="832"/>
      <c r="AX7" s="832"/>
      <c r="AY7" s="832"/>
      <c r="AZ7" s="832"/>
      <c r="BA7" s="832"/>
      <c r="BB7" s="832"/>
      <c r="BD7" s="290"/>
      <c r="BE7" s="290"/>
      <c r="BF7" s="290"/>
      <c r="BG7" s="290"/>
      <c r="BH7" s="290"/>
      <c r="BI7" s="290"/>
      <c r="BJ7" s="290"/>
      <c r="BK7" s="290"/>
    </row>
    <row r="8" spans="1:63" ht="23.25" customHeight="1" x14ac:dyDescent="0.25">
      <c r="A8" s="823" t="s">
        <v>823</v>
      </c>
      <c r="B8" s="833"/>
      <c r="C8" s="833"/>
      <c r="D8" s="833"/>
      <c r="E8" s="833"/>
      <c r="F8" s="833"/>
      <c r="G8" s="833"/>
      <c r="H8" s="833"/>
      <c r="I8" s="833"/>
      <c r="J8" s="833"/>
      <c r="K8" s="833"/>
      <c r="L8" s="833"/>
      <c r="M8" s="833"/>
      <c r="N8" s="833"/>
      <c r="O8" s="833"/>
      <c r="P8" s="833"/>
      <c r="Q8" s="833"/>
      <c r="R8" s="833"/>
      <c r="S8" s="833"/>
      <c r="T8" s="833"/>
      <c r="U8" s="833"/>
      <c r="V8" s="833"/>
      <c r="W8" s="833"/>
      <c r="X8" s="833"/>
      <c r="Y8" s="833"/>
      <c r="Z8" s="833"/>
      <c r="AA8" s="833"/>
      <c r="AB8" s="833"/>
      <c r="AC8" s="833"/>
      <c r="AD8" s="833"/>
      <c r="AE8" s="833"/>
      <c r="AF8" s="833"/>
      <c r="AG8" s="833"/>
      <c r="AH8" s="833"/>
      <c r="AI8" s="833"/>
      <c r="AJ8" s="833"/>
      <c r="AK8" s="833"/>
      <c r="AL8" s="833"/>
      <c r="AM8" s="833"/>
      <c r="AN8" s="833"/>
      <c r="AO8" s="833"/>
      <c r="AP8" s="833"/>
      <c r="AQ8" s="833"/>
      <c r="AR8" s="833"/>
      <c r="AS8" s="833"/>
      <c r="AT8" s="833"/>
      <c r="AU8" s="833"/>
      <c r="AV8" s="833"/>
      <c r="AW8" s="833"/>
      <c r="AX8" s="833"/>
      <c r="AY8" s="833"/>
      <c r="AZ8" s="833"/>
      <c r="BA8" s="833"/>
      <c r="BB8" s="833"/>
      <c r="BD8" s="290"/>
      <c r="BE8" s="290"/>
      <c r="BF8" s="290"/>
      <c r="BG8" s="290"/>
      <c r="BH8" s="290"/>
      <c r="BI8" s="290"/>
      <c r="BJ8" s="290"/>
      <c r="BK8" s="290"/>
    </row>
    <row r="9" spans="1:63" ht="12.75" customHeight="1" x14ac:dyDescent="0.25">
      <c r="A9" s="1032"/>
      <c r="B9" s="1032"/>
      <c r="C9" s="1032"/>
      <c r="D9" s="1032"/>
      <c r="E9" s="1032"/>
      <c r="F9" s="1032"/>
      <c r="G9" s="1032"/>
      <c r="H9" s="1032"/>
      <c r="I9" s="1032"/>
      <c r="J9" s="1032"/>
      <c r="K9" s="1032"/>
      <c r="L9" s="1032"/>
      <c r="M9" s="1032"/>
      <c r="N9" s="1032"/>
      <c r="O9" s="1032"/>
      <c r="P9" s="1032"/>
      <c r="Q9" s="1032"/>
      <c r="R9" s="1032"/>
      <c r="S9" s="1032"/>
      <c r="T9" s="1032"/>
      <c r="U9" s="1032"/>
      <c r="V9" s="1032"/>
      <c r="W9" s="1032"/>
      <c r="X9" s="1032"/>
      <c r="Y9" s="1032"/>
      <c r="Z9" s="1032"/>
      <c r="AA9" s="1032"/>
      <c r="AB9" s="1032"/>
      <c r="AC9" s="1032"/>
      <c r="AD9" s="1032"/>
      <c r="AE9" s="1032"/>
      <c r="AF9" s="1032"/>
      <c r="AG9" s="1032"/>
      <c r="AH9" s="1032"/>
      <c r="AI9" s="1032"/>
      <c r="AJ9" s="1032"/>
      <c r="AK9" s="1032"/>
      <c r="AL9" s="1032"/>
      <c r="AM9" s="1032"/>
      <c r="AN9" s="1032"/>
      <c r="AO9" s="1032"/>
      <c r="AP9" s="1032"/>
      <c r="AQ9" s="1032"/>
      <c r="AR9" s="1032"/>
      <c r="AS9" s="1032"/>
      <c r="AT9" s="1032"/>
      <c r="AU9" s="1032"/>
      <c r="AV9" s="1032"/>
      <c r="AW9" s="1032"/>
      <c r="AX9" s="1032"/>
      <c r="AY9" s="1032"/>
      <c r="AZ9" s="1032"/>
      <c r="BA9" s="1032"/>
      <c r="BB9" s="1032"/>
      <c r="BD9" s="290"/>
      <c r="BE9" s="290"/>
      <c r="BF9" s="290"/>
      <c r="BG9" s="290"/>
      <c r="BH9" s="290"/>
      <c r="BI9" s="290"/>
      <c r="BJ9" s="290"/>
      <c r="BK9" s="290"/>
    </row>
    <row r="10" spans="1:63" ht="9.75" customHeight="1" x14ac:dyDescent="0.25">
      <c r="A10" s="817" t="s">
        <v>824</v>
      </c>
      <c r="B10" s="817"/>
      <c r="C10" s="817"/>
      <c r="D10" s="817"/>
      <c r="E10" s="817"/>
      <c r="F10" s="817"/>
      <c r="G10" s="817"/>
      <c r="H10" s="817"/>
      <c r="I10" s="817"/>
      <c r="J10" s="817"/>
      <c r="K10" s="817"/>
      <c r="L10" s="817"/>
      <c r="M10" s="817"/>
      <c r="N10" s="817"/>
      <c r="O10" s="817"/>
      <c r="P10" s="817"/>
      <c r="Q10" s="817"/>
      <c r="R10" s="817"/>
      <c r="S10" s="817"/>
      <c r="T10" s="817"/>
      <c r="U10" s="817"/>
      <c r="V10" s="817"/>
      <c r="W10" s="817"/>
      <c r="X10" s="817"/>
      <c r="Y10" s="817"/>
      <c r="Z10" s="817"/>
      <c r="AA10" s="817"/>
      <c r="AB10" s="817"/>
      <c r="AC10" s="817"/>
      <c r="AD10" s="817"/>
      <c r="AE10" s="817"/>
      <c r="AF10" s="817"/>
      <c r="AG10" s="817"/>
      <c r="AH10" s="817"/>
      <c r="AI10" s="817"/>
      <c r="AJ10" s="817"/>
      <c r="AK10" s="817"/>
      <c r="AL10" s="817"/>
      <c r="AM10" s="817"/>
      <c r="AN10" s="817"/>
      <c r="AO10" s="817"/>
      <c r="AP10" s="817"/>
      <c r="AQ10" s="817"/>
      <c r="AR10" s="817"/>
      <c r="AS10" s="817"/>
      <c r="AT10" s="817"/>
      <c r="AU10" s="817"/>
      <c r="AV10" s="817"/>
      <c r="AW10" s="817"/>
      <c r="AX10" s="817"/>
      <c r="AY10" s="817"/>
      <c r="AZ10" s="817"/>
      <c r="BA10" s="817"/>
      <c r="BB10" s="817"/>
      <c r="BD10" s="290"/>
      <c r="BE10" s="290"/>
      <c r="BF10" s="290"/>
      <c r="BG10" s="290"/>
      <c r="BH10" s="290"/>
      <c r="BI10" s="290"/>
      <c r="BJ10" s="290"/>
      <c r="BK10" s="290"/>
    </row>
    <row r="11" spans="1:63" ht="14.25" customHeight="1" x14ac:dyDescent="0.25">
      <c r="A11" s="808" t="s">
        <v>769</v>
      </c>
      <c r="B11" s="808"/>
      <c r="C11" s="808"/>
      <c r="D11" s="808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/>
      <c r="T11" s="808"/>
      <c r="U11" s="808"/>
      <c r="V11" s="808"/>
      <c r="W11" s="808"/>
      <c r="X11" s="808"/>
      <c r="Y11" s="808"/>
      <c r="Z11" s="808"/>
      <c r="AA11" s="808"/>
      <c r="AB11" s="808"/>
      <c r="AC11" s="808"/>
      <c r="AD11" s="808"/>
      <c r="AE11" s="808"/>
      <c r="AF11" s="808"/>
      <c r="AG11" s="808"/>
      <c r="AH11" s="808"/>
      <c r="AI11" s="808"/>
      <c r="AJ11" s="808"/>
      <c r="AK11" s="808"/>
      <c r="AL11" s="808"/>
      <c r="AM11" s="808"/>
      <c r="AN11" s="808"/>
      <c r="AO11" s="808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D11" s="290"/>
      <c r="BE11" s="290"/>
      <c r="BF11" s="290"/>
      <c r="BG11" s="290"/>
      <c r="BH11" s="290"/>
      <c r="BI11" s="290"/>
      <c r="BJ11" s="290"/>
      <c r="BK11" s="290"/>
    </row>
    <row r="12" spans="1:63" x14ac:dyDescent="0.25">
      <c r="A12" s="818" t="str">
        <f>ФОРМА!B3</f>
        <v>ООО «Электромонтаж-110»</v>
      </c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9" customHeight="1" x14ac:dyDescent="0.25">
      <c r="A13" s="811" t="s">
        <v>825</v>
      </c>
      <c r="B13" s="811"/>
      <c r="C13" s="811"/>
      <c r="D13" s="811"/>
      <c r="E13" s="811"/>
      <c r="F13" s="811"/>
      <c r="G13" s="811"/>
      <c r="H13" s="811"/>
      <c r="I13" s="811"/>
      <c r="J13" s="811"/>
      <c r="K13" s="811"/>
      <c r="L13" s="811"/>
      <c r="M13" s="811"/>
      <c r="N13" s="811"/>
      <c r="O13" s="811"/>
      <c r="P13" s="811"/>
      <c r="Q13" s="811"/>
      <c r="R13" s="811"/>
      <c r="S13" s="811"/>
      <c r="T13" s="811"/>
      <c r="U13" s="811"/>
      <c r="V13" s="811"/>
      <c r="W13" s="811"/>
      <c r="X13" s="811"/>
      <c r="Y13" s="811"/>
      <c r="Z13" s="811"/>
      <c r="AA13" s="811"/>
      <c r="AB13" s="811"/>
      <c r="AC13" s="811"/>
      <c r="AD13" s="811"/>
      <c r="AE13" s="811"/>
      <c r="AF13" s="811"/>
      <c r="AG13" s="811"/>
      <c r="AH13" s="811"/>
      <c r="AI13" s="811"/>
      <c r="AJ13" s="811"/>
      <c r="AK13" s="811"/>
      <c r="AL13" s="811"/>
      <c r="AM13" s="811"/>
      <c r="AN13" s="811"/>
      <c r="AO13" s="811"/>
      <c r="AP13" s="811"/>
      <c r="AQ13" s="811"/>
      <c r="AR13" s="811"/>
      <c r="AS13" s="811"/>
      <c r="AT13" s="811"/>
      <c r="AU13" s="811"/>
      <c r="AV13" s="811"/>
      <c r="AW13" s="811"/>
      <c r="AX13" s="811"/>
      <c r="AY13" s="811"/>
      <c r="AZ13" s="811"/>
      <c r="BA13" s="811"/>
      <c r="BB13" s="811"/>
    </row>
    <row r="14" spans="1:63" ht="28.5" customHeight="1" x14ac:dyDescent="0.25">
      <c r="A14" s="832" t="str">
        <f>ФОРМА!D3</f>
        <v>ОГРН 1089847302225, ИНН 7842391090, КПП 780101001, 199004, город Санкт-Петербург, пр-кт Средний В.О., д. 4 литер а, пом/ком 6н/177</v>
      </c>
      <c r="B14" s="832"/>
      <c r="C14" s="832"/>
      <c r="D14" s="832"/>
      <c r="E14" s="832"/>
      <c r="F14" s="832"/>
      <c r="G14" s="832"/>
      <c r="H14" s="832"/>
      <c r="I14" s="832"/>
      <c r="J14" s="832"/>
      <c r="K14" s="832"/>
      <c r="L14" s="832"/>
      <c r="M14" s="832"/>
      <c r="N14" s="832"/>
      <c r="O14" s="832"/>
      <c r="P14" s="832"/>
      <c r="Q14" s="832"/>
      <c r="R14" s="832"/>
      <c r="S14" s="832"/>
      <c r="T14" s="832"/>
      <c r="U14" s="832"/>
      <c r="V14" s="832"/>
      <c r="W14" s="832"/>
      <c r="X14" s="832"/>
      <c r="Y14" s="832"/>
      <c r="Z14" s="832"/>
      <c r="AA14" s="832"/>
      <c r="AB14" s="832"/>
      <c r="AC14" s="832"/>
      <c r="AD14" s="832"/>
      <c r="AE14" s="832"/>
      <c r="AF14" s="832"/>
      <c r="AG14" s="832"/>
      <c r="AH14" s="832"/>
      <c r="AI14" s="832"/>
      <c r="AJ14" s="832"/>
      <c r="AK14" s="832"/>
      <c r="AL14" s="832"/>
      <c r="AM14" s="832"/>
      <c r="AN14" s="832"/>
      <c r="AO14" s="832"/>
      <c r="AP14" s="832"/>
      <c r="AQ14" s="832"/>
      <c r="AR14" s="832"/>
      <c r="AS14" s="832"/>
      <c r="AT14" s="832"/>
      <c r="AU14" s="832"/>
      <c r="AV14" s="832"/>
      <c r="AW14" s="832"/>
      <c r="AX14" s="832"/>
      <c r="AY14" s="832"/>
      <c r="AZ14" s="832"/>
      <c r="BA14" s="832"/>
      <c r="BB14" s="832"/>
    </row>
    <row r="15" spans="1:63" ht="23.25" customHeight="1" x14ac:dyDescent="0.25">
      <c r="A15" s="817" t="s">
        <v>826</v>
      </c>
      <c r="B15" s="817"/>
      <c r="C15" s="817"/>
      <c r="D15" s="817"/>
      <c r="E15" s="817"/>
      <c r="F15" s="817"/>
      <c r="G15" s="817"/>
      <c r="H15" s="817"/>
      <c r="I15" s="817"/>
      <c r="J15" s="817"/>
      <c r="K15" s="817"/>
      <c r="L15" s="817"/>
      <c r="M15" s="817"/>
      <c r="N15" s="817"/>
      <c r="O15" s="817"/>
      <c r="P15" s="817"/>
      <c r="Q15" s="817"/>
      <c r="R15" s="817"/>
      <c r="S15" s="817"/>
      <c r="T15" s="817"/>
      <c r="U15" s="817"/>
      <c r="V15" s="817"/>
      <c r="W15" s="817"/>
      <c r="X15" s="817"/>
      <c r="Y15" s="817"/>
      <c r="Z15" s="817"/>
      <c r="AA15" s="817"/>
      <c r="AB15" s="817"/>
      <c r="AC15" s="817"/>
      <c r="AD15" s="817"/>
      <c r="AE15" s="817"/>
      <c r="AF15" s="817"/>
      <c r="AG15" s="817"/>
      <c r="AH15" s="817"/>
      <c r="AI15" s="817"/>
      <c r="AJ15" s="817"/>
      <c r="AK15" s="817"/>
      <c r="AL15" s="817"/>
      <c r="AM15" s="817"/>
      <c r="AN15" s="817"/>
      <c r="AO15" s="817"/>
      <c r="AP15" s="817"/>
      <c r="AQ15" s="817"/>
      <c r="AR15" s="817"/>
      <c r="AS15" s="817"/>
      <c r="AT15" s="817"/>
      <c r="AU15" s="817"/>
      <c r="AV15" s="817"/>
      <c r="AW15" s="817"/>
      <c r="AX15" s="817"/>
      <c r="AY15" s="817"/>
      <c r="AZ15" s="817"/>
      <c r="BA15" s="817"/>
      <c r="BB15" s="817"/>
    </row>
    <row r="16" spans="1:63" ht="13.5" customHeight="1" x14ac:dyDescent="0.25">
      <c r="A16" s="808" t="s">
        <v>77</v>
      </c>
      <c r="B16" s="808"/>
      <c r="C16" s="808"/>
      <c r="D16" s="808"/>
      <c r="E16" s="808"/>
      <c r="F16" s="808"/>
      <c r="G16" s="808"/>
      <c r="H16" s="808"/>
      <c r="I16" s="808"/>
      <c r="J16" s="808"/>
      <c r="K16" s="808"/>
      <c r="L16" s="808"/>
      <c r="M16" s="808"/>
      <c r="N16" s="808"/>
      <c r="O16" s="808"/>
      <c r="P16" s="808"/>
      <c r="Q16" s="808"/>
      <c r="R16" s="808"/>
      <c r="S16" s="808"/>
      <c r="T16" s="808"/>
      <c r="U16" s="808"/>
      <c r="V16" s="808"/>
      <c r="W16" s="808"/>
      <c r="X16" s="808"/>
      <c r="Y16" s="808"/>
      <c r="Z16" s="808"/>
      <c r="AA16" s="808"/>
      <c r="AB16" s="808"/>
      <c r="AC16" s="808"/>
      <c r="AD16" s="808"/>
      <c r="AE16" s="808"/>
      <c r="AF16" s="808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</row>
    <row r="17" spans="1:54" ht="13.5" customHeight="1" x14ac:dyDescent="0.25">
      <c r="A17" s="820" t="str">
        <f>ФОРМА!B8</f>
        <v>ООО «Электромонтаж-110»</v>
      </c>
      <c r="B17" s="820"/>
      <c r="C17" s="820"/>
      <c r="D17" s="820"/>
      <c r="E17" s="820"/>
      <c r="F17" s="820"/>
      <c r="G17" s="820"/>
      <c r="H17" s="820"/>
      <c r="I17" s="820"/>
      <c r="J17" s="820"/>
      <c r="K17" s="820"/>
      <c r="L17" s="820"/>
      <c r="M17" s="820"/>
      <c r="N17" s="820"/>
      <c r="O17" s="820"/>
      <c r="P17" s="820"/>
      <c r="Q17" s="820"/>
      <c r="R17" s="820"/>
      <c r="S17" s="820"/>
      <c r="T17" s="820"/>
      <c r="U17" s="820"/>
      <c r="V17" s="820"/>
      <c r="W17" s="820"/>
      <c r="X17" s="820"/>
      <c r="Y17" s="820"/>
      <c r="Z17" s="820"/>
      <c r="AA17" s="820"/>
      <c r="AB17" s="820"/>
      <c r="AC17" s="820"/>
      <c r="AD17" s="820"/>
      <c r="AE17" s="820"/>
      <c r="AF17" s="820"/>
      <c r="AG17" s="820"/>
      <c r="AH17" s="820"/>
      <c r="AI17" s="820"/>
      <c r="AJ17" s="820"/>
      <c r="AK17" s="820"/>
      <c r="AL17" s="820"/>
      <c r="AM17" s="820"/>
      <c r="AN17" s="820"/>
      <c r="AO17" s="820"/>
      <c r="AP17" s="820"/>
      <c r="AQ17" s="820"/>
      <c r="AR17" s="820"/>
      <c r="AS17" s="820"/>
      <c r="AT17" s="820"/>
      <c r="AU17" s="820"/>
      <c r="AV17" s="820"/>
      <c r="AW17" s="820"/>
      <c r="AX17" s="820"/>
      <c r="AY17" s="820"/>
      <c r="AZ17" s="820"/>
      <c r="BA17" s="820"/>
      <c r="BB17" s="820"/>
    </row>
    <row r="18" spans="1:54" ht="9" customHeight="1" x14ac:dyDescent="0.25">
      <c r="A18" s="745" t="s">
        <v>825</v>
      </c>
      <c r="B18" s="827"/>
      <c r="C18" s="827"/>
      <c r="D18" s="827"/>
      <c r="E18" s="827"/>
      <c r="F18" s="827"/>
      <c r="G18" s="827"/>
      <c r="H18" s="827"/>
      <c r="I18" s="827"/>
      <c r="J18" s="827"/>
      <c r="K18" s="827"/>
      <c r="L18" s="827"/>
      <c r="M18" s="827"/>
      <c r="N18" s="827"/>
      <c r="O18" s="827"/>
      <c r="P18" s="827"/>
      <c r="Q18" s="827"/>
      <c r="R18" s="827"/>
      <c r="S18" s="827"/>
      <c r="T18" s="827"/>
      <c r="U18" s="827"/>
      <c r="V18" s="827"/>
      <c r="W18" s="827"/>
      <c r="X18" s="827"/>
      <c r="Y18" s="827"/>
      <c r="Z18" s="827"/>
      <c r="AA18" s="827"/>
      <c r="AB18" s="827"/>
      <c r="AC18" s="827"/>
      <c r="AD18" s="827"/>
      <c r="AE18" s="827"/>
      <c r="AF18" s="827"/>
      <c r="AG18" s="827"/>
      <c r="AH18" s="827"/>
      <c r="AI18" s="827"/>
      <c r="AJ18" s="827"/>
      <c r="AK18" s="827"/>
      <c r="AL18" s="827"/>
      <c r="AM18" s="827"/>
      <c r="AN18" s="827"/>
      <c r="AO18" s="827"/>
      <c r="AP18" s="827"/>
      <c r="AQ18" s="827"/>
      <c r="AR18" s="827"/>
      <c r="AS18" s="827"/>
      <c r="AT18" s="827"/>
      <c r="AU18" s="827"/>
      <c r="AV18" s="827"/>
      <c r="AW18" s="827"/>
      <c r="AX18" s="827"/>
      <c r="AY18" s="827"/>
      <c r="AZ18" s="827"/>
      <c r="BA18" s="827"/>
      <c r="BB18" s="827"/>
    </row>
    <row r="19" spans="1:54" ht="27.75" customHeight="1" x14ac:dyDescent="0.25">
      <c r="A19" s="820" t="str">
        <f>ФОРМА!D8</f>
        <v>ОГРН 1089847302225, ИНН 7842391090, КПП 780101001, 199004, город Санкт-Петербург, пр-кт Средний В.О., д. 4 литер а, пом/ком 6н/177</v>
      </c>
      <c r="B19" s="820"/>
      <c r="C19" s="820"/>
      <c r="D19" s="820"/>
      <c r="E19" s="820"/>
      <c r="F19" s="820"/>
      <c r="G19" s="820"/>
      <c r="H19" s="820"/>
      <c r="I19" s="820"/>
      <c r="J19" s="820"/>
      <c r="K19" s="820"/>
      <c r="L19" s="820"/>
      <c r="M19" s="820"/>
      <c r="N19" s="820"/>
      <c r="O19" s="820"/>
      <c r="P19" s="820"/>
      <c r="Q19" s="820"/>
      <c r="R19" s="820"/>
      <c r="S19" s="820"/>
      <c r="T19" s="820"/>
      <c r="U19" s="820"/>
      <c r="V19" s="820"/>
      <c r="W19" s="820"/>
      <c r="X19" s="820"/>
      <c r="Y19" s="820"/>
      <c r="Z19" s="820"/>
      <c r="AA19" s="820"/>
      <c r="AB19" s="820"/>
      <c r="AC19" s="820"/>
      <c r="AD19" s="820"/>
      <c r="AE19" s="820"/>
      <c r="AF19" s="820"/>
      <c r="AG19" s="820"/>
      <c r="AH19" s="820"/>
      <c r="AI19" s="820"/>
      <c r="AJ19" s="820"/>
      <c r="AK19" s="820"/>
      <c r="AL19" s="820"/>
      <c r="AM19" s="820"/>
      <c r="AN19" s="820"/>
      <c r="AO19" s="820"/>
      <c r="AP19" s="820"/>
      <c r="AQ19" s="820"/>
      <c r="AR19" s="820"/>
      <c r="AS19" s="820"/>
      <c r="AT19" s="820"/>
      <c r="AU19" s="820"/>
      <c r="AV19" s="820"/>
      <c r="AW19" s="820"/>
      <c r="AX19" s="820"/>
      <c r="AY19" s="820"/>
      <c r="AZ19" s="820"/>
      <c r="BA19" s="820"/>
      <c r="BB19" s="820"/>
    </row>
    <row r="20" spans="1:54" ht="9.75" customHeight="1" x14ac:dyDescent="0.25">
      <c r="A20" s="817" t="s">
        <v>770</v>
      </c>
      <c r="B20" s="817"/>
      <c r="C20" s="817"/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817"/>
      <c r="O20" s="817"/>
      <c r="P20" s="817"/>
      <c r="Q20" s="817"/>
      <c r="R20" s="817"/>
      <c r="S20" s="817"/>
      <c r="T20" s="817"/>
      <c r="U20" s="817"/>
      <c r="V20" s="817"/>
      <c r="W20" s="817"/>
      <c r="X20" s="817"/>
      <c r="Y20" s="817"/>
      <c r="Z20" s="817"/>
      <c r="AA20" s="817"/>
      <c r="AB20" s="817"/>
      <c r="AC20" s="817"/>
      <c r="AD20" s="817"/>
      <c r="AE20" s="817"/>
      <c r="AF20" s="817"/>
      <c r="AG20" s="817"/>
      <c r="AH20" s="817"/>
      <c r="AI20" s="817"/>
      <c r="AJ20" s="817"/>
      <c r="AK20" s="817"/>
      <c r="AL20" s="817"/>
      <c r="AM20" s="817"/>
      <c r="AN20" s="817"/>
      <c r="AO20" s="817"/>
      <c r="AP20" s="817"/>
      <c r="AQ20" s="817"/>
      <c r="AR20" s="817"/>
      <c r="AS20" s="817"/>
      <c r="AT20" s="817"/>
      <c r="AU20" s="817"/>
      <c r="AV20" s="817"/>
      <c r="AW20" s="817"/>
      <c r="AX20" s="817"/>
      <c r="AY20" s="817"/>
      <c r="AZ20" s="817"/>
      <c r="BA20" s="817"/>
      <c r="BB20" s="817"/>
    </row>
    <row r="21" spans="1:54" ht="19.5" customHeight="1" x14ac:dyDescent="0.25">
      <c r="A21" s="828" t="s">
        <v>68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12.75" customHeight="1" x14ac:dyDescent="0.25">
      <c r="A22" s="828" t="s">
        <v>1038</v>
      </c>
      <c r="B22" s="828"/>
      <c r="C22" s="828"/>
      <c r="D22" s="828"/>
      <c r="E22" s="828"/>
      <c r="F22" s="828"/>
      <c r="G22" s="828"/>
      <c r="H22" s="828"/>
      <c r="I22" s="828"/>
      <c r="J22" s="828"/>
      <c r="K22" s="828"/>
      <c r="L22" s="828"/>
      <c r="M22" s="828"/>
      <c r="N22" s="828"/>
      <c r="O22" s="828"/>
      <c r="P22" s="828"/>
      <c r="Q22" s="828"/>
      <c r="R22" s="828"/>
      <c r="S22" s="828"/>
      <c r="T22" s="828"/>
      <c r="U22" s="828"/>
      <c r="V22" s="828"/>
      <c r="W22" s="828"/>
      <c r="X22" s="828"/>
      <c r="Y22" s="828"/>
      <c r="Z22" s="828"/>
      <c r="AA22" s="828"/>
      <c r="AB22" s="828"/>
      <c r="AC22" s="828"/>
      <c r="AD22" s="828"/>
      <c r="AE22" s="828"/>
      <c r="AF22" s="828"/>
      <c r="AG22" s="828"/>
      <c r="AH22" s="828"/>
      <c r="AI22" s="828"/>
      <c r="AJ22" s="828"/>
      <c r="AK22" s="828"/>
      <c r="AL22" s="828"/>
      <c r="AM22" s="828"/>
      <c r="AN22" s="828"/>
      <c r="AO22" s="828"/>
      <c r="AP22" s="828"/>
      <c r="AQ22" s="828"/>
      <c r="AR22" s="828"/>
      <c r="AS22" s="828"/>
      <c r="AT22" s="828"/>
      <c r="AU22" s="828"/>
      <c r="AV22" s="828"/>
      <c r="AW22" s="828"/>
      <c r="AX22" s="828"/>
      <c r="AY22" s="828"/>
      <c r="AZ22" s="828"/>
      <c r="BA22" s="828"/>
      <c r="BB22" s="828"/>
    </row>
    <row r="23" spans="1:54" ht="10.5" customHeight="1" x14ac:dyDescent="0.25"/>
    <row r="24" spans="1:54" ht="14.25" customHeight="1" x14ac:dyDescent="0.3">
      <c r="A24" s="283" t="s">
        <v>19</v>
      </c>
      <c r="C24" s="829" t="str">
        <f>ФОРМА!B31</f>
        <v>П-1</v>
      </c>
      <c r="D24" s="829"/>
      <c r="E24" s="829"/>
      <c r="F24" s="829"/>
      <c r="G24" s="829"/>
      <c r="H24" s="829"/>
      <c r="I24" s="829"/>
      <c r="J24" s="829"/>
      <c r="K24" s="829"/>
      <c r="AK24" s="292"/>
      <c r="AL24" s="293"/>
      <c r="AM24" s="293"/>
      <c r="AN24" s="293"/>
      <c r="AO24" s="293"/>
      <c r="AP24" s="293"/>
      <c r="AQ24" s="293"/>
      <c r="AS24" s="292"/>
      <c r="AT24" s="1025">
        <f>ФОРМА!D31</f>
        <v>45354</v>
      </c>
      <c r="AU24" s="1025"/>
      <c r="AV24" s="1025"/>
      <c r="AW24" s="1025"/>
      <c r="AX24" s="1025"/>
      <c r="AY24" s="1025"/>
      <c r="AZ24" s="1025"/>
      <c r="BA24" s="1025"/>
      <c r="BB24" s="293"/>
    </row>
    <row r="25" spans="1:54" ht="2.4" customHeight="1" x14ac:dyDescent="0.25"/>
    <row r="26" spans="1:54" ht="15.75" customHeight="1" x14ac:dyDescent="0.25">
      <c r="A26" s="808" t="s">
        <v>1044</v>
      </c>
      <c r="B26" s="808"/>
      <c r="C26" s="808"/>
      <c r="D26" s="808"/>
      <c r="E26" s="808"/>
      <c r="F26" s="808"/>
      <c r="G26" s="808"/>
      <c r="H26" s="808"/>
      <c r="I26" s="808"/>
      <c r="J26" s="808"/>
      <c r="K26" s="808"/>
      <c r="L26" s="808"/>
      <c r="M26" s="808"/>
      <c r="N26" s="808"/>
      <c r="O26" s="808"/>
      <c r="P26" s="808"/>
      <c r="Q26" s="808"/>
      <c r="R26" s="808"/>
      <c r="S26" s="808"/>
      <c r="T26" s="808"/>
      <c r="U26" s="808"/>
      <c r="V26" s="808"/>
      <c r="W26" s="808"/>
      <c r="X26" s="808"/>
      <c r="Y26" s="808"/>
      <c r="Z26" s="808"/>
      <c r="AA26" s="808"/>
      <c r="AB26" s="808"/>
      <c r="AC26" s="808"/>
      <c r="AD26" s="808"/>
      <c r="AE26" s="808"/>
      <c r="AF26" s="808"/>
      <c r="AG26" s="808"/>
      <c r="AH26" s="808"/>
      <c r="AI26" s="808"/>
      <c r="AJ26" s="808"/>
      <c r="AK26" s="808"/>
      <c r="AL26" s="808"/>
      <c r="AM26" s="808"/>
      <c r="AN26" s="808"/>
      <c r="AO26" s="808"/>
      <c r="AP26" s="808"/>
      <c r="AQ26" s="808"/>
      <c r="AR26" s="808"/>
      <c r="AS26" s="808"/>
      <c r="AT26" s="808"/>
      <c r="AU26" s="808"/>
      <c r="AV26" s="808"/>
      <c r="AW26" s="808"/>
      <c r="AX26" s="808"/>
      <c r="AY26" s="808"/>
      <c r="AZ26" s="808"/>
      <c r="BA26" s="808"/>
      <c r="BB26" s="808"/>
    </row>
    <row r="27" spans="1:54" ht="24.75" customHeight="1" x14ac:dyDescent="0.25">
      <c r="A27" s="834" t="s">
        <v>785</v>
      </c>
      <c r="B27" s="834"/>
      <c r="C27" s="834"/>
      <c r="D27" s="834"/>
      <c r="E27" s="834"/>
      <c r="F27" s="834"/>
      <c r="G27" s="834"/>
      <c r="H27" s="834"/>
      <c r="I27" s="834"/>
      <c r="J27" s="834"/>
      <c r="K27" s="834"/>
      <c r="L27" s="834"/>
      <c r="M27" s="834"/>
      <c r="N27" s="834"/>
      <c r="O27" s="834"/>
      <c r="P27" s="834"/>
      <c r="Q27" s="834"/>
      <c r="R27" s="834"/>
      <c r="S27" s="834"/>
      <c r="T27" s="834"/>
      <c r="U27" s="834"/>
      <c r="V27" s="834"/>
      <c r="W27" s="834"/>
      <c r="X27" s="834"/>
      <c r="Y27" s="834"/>
      <c r="Z27" s="834"/>
      <c r="AA27" s="834"/>
      <c r="AB27" s="834"/>
      <c r="AC27" s="834"/>
      <c r="AD27" s="834"/>
      <c r="AE27" s="834"/>
      <c r="AF27" s="834"/>
      <c r="AG27" s="834"/>
      <c r="AH27" s="834"/>
      <c r="AI27" s="834"/>
      <c r="AJ27" s="834"/>
      <c r="AK27" s="834"/>
      <c r="AL27" s="834"/>
      <c r="AM27" s="834"/>
      <c r="AN27" s="834"/>
      <c r="AO27" s="834"/>
      <c r="AP27" s="834"/>
      <c r="AQ27" s="834"/>
      <c r="AR27" s="834"/>
      <c r="AS27" s="834"/>
      <c r="AT27" s="834"/>
      <c r="AU27" s="834"/>
      <c r="AV27" s="834"/>
      <c r="AW27" s="834"/>
      <c r="AX27" s="834"/>
      <c r="AY27" s="834"/>
      <c r="AZ27" s="834"/>
      <c r="BA27" s="834"/>
      <c r="BB27" s="834"/>
    </row>
    <row r="28" spans="1:54" ht="12.75" customHeight="1" x14ac:dyDescent="0.25">
      <c r="A28" s="806" t="str">
        <f>IF(ФОРМА!E31="ВЛ",ПОДПИСИ!B6,IF(ФОРМА!E31="КЛ",ПОДПИСИ!B7))</f>
        <v>Мастер Всеволожского РЭС филиала ПАО "Россети Ленэнерго" "СЭС" по ВЛ</v>
      </c>
      <c r="B28" s="806"/>
      <c r="C28" s="806"/>
      <c r="D28" s="806"/>
      <c r="E28" s="806"/>
      <c r="F28" s="806"/>
      <c r="G28" s="806"/>
      <c r="H28" s="806"/>
      <c r="I28" s="806"/>
      <c r="J28" s="806"/>
      <c r="K28" s="806"/>
      <c r="L28" s="806"/>
      <c r="M28" s="806"/>
      <c r="N28" s="806"/>
      <c r="O28" s="806"/>
      <c r="P28" s="806"/>
      <c r="Q28" s="806"/>
      <c r="R28" s="806"/>
      <c r="S28" s="806"/>
      <c r="T28" s="806"/>
      <c r="U28" s="806"/>
      <c r="V28" s="806"/>
      <c r="W28" s="806"/>
      <c r="X28" s="806"/>
      <c r="Y28" s="806"/>
      <c r="Z28" s="806"/>
      <c r="AA28" s="806"/>
      <c r="AB28" s="806"/>
      <c r="AC28" s="806"/>
      <c r="AD28" s="806"/>
      <c r="AE28" s="806"/>
      <c r="AF28" s="806"/>
      <c r="AG28" s="806"/>
      <c r="AH28" s="806"/>
      <c r="AI28" s="806"/>
      <c r="AJ28" s="806"/>
      <c r="AK28" s="806"/>
      <c r="AL28" s="806"/>
      <c r="AM28" s="806"/>
      <c r="AN28" s="806"/>
      <c r="AO28" s="806"/>
      <c r="AP28" s="806"/>
      <c r="AQ28" s="806"/>
      <c r="AR28" s="806"/>
      <c r="AS28" s="806"/>
      <c r="AT28" s="806"/>
      <c r="AU28" s="806"/>
      <c r="AV28" s="806"/>
      <c r="AW28" s="806"/>
      <c r="AX28" s="806"/>
      <c r="AY28" s="806"/>
      <c r="AZ28" s="806"/>
      <c r="BA28" s="806"/>
      <c r="BB28" s="806"/>
    </row>
    <row r="29" spans="1:54" ht="13.5" customHeight="1" x14ac:dyDescent="0.25">
      <c r="A29" s="1031" t="str">
        <f>IF(ФОРМА!E31="ВЛ",ПОДПИСИ!C6,IF(ФОРМА!E31="КЛ",ПОДПИСИ!C7))</f>
        <v>Шенягин А.В.</v>
      </c>
      <c r="B29" s="1031"/>
      <c r="C29" s="1031"/>
      <c r="D29" s="1031"/>
      <c r="E29" s="1031"/>
      <c r="F29" s="1031"/>
      <c r="G29" s="1031"/>
      <c r="H29" s="1031"/>
      <c r="I29" s="1031"/>
      <c r="J29" s="1031"/>
      <c r="K29" s="1031"/>
      <c r="L29" s="1031"/>
      <c r="M29" s="1031"/>
      <c r="N29" s="1031"/>
      <c r="O29" s="1031"/>
      <c r="P29" s="1031"/>
      <c r="Q29" s="1031"/>
      <c r="R29" s="1031"/>
      <c r="S29" s="1031"/>
      <c r="T29" s="1031"/>
      <c r="U29" s="1031"/>
      <c r="V29" s="1031"/>
      <c r="W29" s="1031"/>
      <c r="X29" s="1031"/>
      <c r="Y29" s="1031"/>
      <c r="Z29" s="1031"/>
      <c r="AA29" s="1031"/>
      <c r="AB29" s="1031"/>
      <c r="AC29" s="1031"/>
      <c r="AD29" s="1031"/>
      <c r="AE29" s="1031"/>
      <c r="AF29" s="1031"/>
      <c r="AG29" s="1031"/>
      <c r="AH29" s="1031"/>
      <c r="AI29" s="1031"/>
      <c r="AJ29" s="1031"/>
      <c r="AK29" s="1031"/>
      <c r="AL29" s="1031"/>
      <c r="AM29" s="1031"/>
      <c r="AN29" s="1031"/>
      <c r="AO29" s="1031"/>
      <c r="AP29" s="1031"/>
      <c r="AQ29" s="1031"/>
      <c r="AR29" s="1031"/>
      <c r="AS29" s="1031"/>
      <c r="AT29" s="1031"/>
      <c r="AU29" s="1031"/>
      <c r="AV29" s="1031"/>
      <c r="AW29" s="1031"/>
      <c r="AX29" s="1031"/>
      <c r="AY29" s="1031"/>
      <c r="AZ29" s="1031"/>
      <c r="BA29" s="1031"/>
      <c r="BB29" s="1031"/>
    </row>
    <row r="30" spans="1:54" ht="38.25" customHeight="1" x14ac:dyDescent="0.25">
      <c r="A30" s="824" t="s">
        <v>1053</v>
      </c>
      <c r="B30" s="824"/>
      <c r="C30" s="824"/>
      <c r="D30" s="824"/>
      <c r="E30" s="824"/>
      <c r="F30" s="824"/>
      <c r="G30" s="824"/>
      <c r="H30" s="824"/>
      <c r="I30" s="824"/>
      <c r="J30" s="824"/>
      <c r="K30" s="824"/>
      <c r="L30" s="824"/>
      <c r="M30" s="824"/>
      <c r="N30" s="824"/>
      <c r="O30" s="824"/>
      <c r="P30" s="824"/>
      <c r="Q30" s="824"/>
      <c r="R30" s="824"/>
      <c r="S30" s="824"/>
      <c r="T30" s="824"/>
      <c r="U30" s="824"/>
      <c r="V30" s="824"/>
      <c r="W30" s="824"/>
      <c r="X30" s="824"/>
      <c r="Y30" s="824"/>
      <c r="Z30" s="824"/>
      <c r="AA30" s="824"/>
      <c r="AB30" s="824"/>
      <c r="AC30" s="824"/>
      <c r="AD30" s="824"/>
      <c r="AE30" s="824"/>
      <c r="AF30" s="824"/>
      <c r="AG30" s="824"/>
      <c r="AH30" s="824"/>
      <c r="AI30" s="824"/>
      <c r="AJ30" s="824"/>
      <c r="AK30" s="824"/>
      <c r="AL30" s="824"/>
      <c r="AM30" s="824"/>
      <c r="AN30" s="824"/>
      <c r="AO30" s="824"/>
      <c r="AP30" s="824"/>
      <c r="AQ30" s="824"/>
      <c r="AR30" s="824"/>
      <c r="AS30" s="824"/>
      <c r="AT30" s="824"/>
      <c r="AU30" s="824"/>
      <c r="AV30" s="824"/>
      <c r="AW30" s="824"/>
      <c r="AX30" s="824"/>
      <c r="AY30" s="824"/>
      <c r="AZ30" s="824"/>
      <c r="BA30" s="824"/>
      <c r="BB30" s="824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5.75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9.6" customHeight="1" x14ac:dyDescent="0.25">
      <c r="A46" s="1030" t="s">
        <v>792</v>
      </c>
      <c r="B46" s="1030"/>
      <c r="C46" s="1030"/>
      <c r="D46" s="1030"/>
      <c r="E46" s="1030"/>
      <c r="F46" s="1030"/>
      <c r="G46" s="1030"/>
      <c r="H46" s="1030"/>
      <c r="I46" s="1030"/>
      <c r="J46" s="1030"/>
      <c r="K46" s="1030"/>
      <c r="L46" s="1030"/>
      <c r="M46" s="1030"/>
      <c r="N46" s="1030"/>
      <c r="O46" s="1030"/>
      <c r="P46" s="1030"/>
      <c r="Q46" s="1030"/>
      <c r="R46" s="1030"/>
      <c r="S46" s="1030"/>
      <c r="T46" s="1030"/>
      <c r="U46" s="1030"/>
      <c r="V46" s="1030"/>
      <c r="W46" s="1030"/>
      <c r="X46" s="1030"/>
      <c r="Y46" s="1030"/>
      <c r="Z46" s="1030"/>
      <c r="AA46" s="1030"/>
      <c r="AB46" s="1030"/>
      <c r="AC46" s="1030"/>
      <c r="AD46" s="1030"/>
      <c r="AE46" s="1030"/>
      <c r="AF46" s="1030"/>
      <c r="AG46" s="1030"/>
      <c r="AH46" s="1030"/>
      <c r="AI46" s="1030"/>
      <c r="AJ46" s="1030"/>
      <c r="AK46" s="1030"/>
      <c r="AL46" s="1030"/>
      <c r="AM46" s="1030"/>
      <c r="AN46" s="1030"/>
      <c r="AO46" s="1030"/>
      <c r="AP46" s="1030"/>
      <c r="AQ46" s="1030"/>
      <c r="AR46" s="1030"/>
      <c r="AS46" s="1030"/>
      <c r="AT46" s="1030"/>
      <c r="AU46" s="1030"/>
      <c r="AV46" s="1030"/>
      <c r="AW46" s="1030"/>
      <c r="AX46" s="1030"/>
      <c r="AY46" s="1030"/>
      <c r="AZ46" s="1030"/>
      <c r="BA46" s="1030"/>
      <c r="BB46" s="1030"/>
    </row>
    <row r="47" spans="1:54" x14ac:dyDescent="0.25">
      <c r="A47" s="806"/>
      <c r="B47" s="806"/>
      <c r="C47" s="806"/>
      <c r="D47" s="806"/>
      <c r="E47" s="806"/>
      <c r="F47" s="806"/>
      <c r="G47" s="806"/>
      <c r="H47" s="806"/>
      <c r="I47" s="806"/>
      <c r="J47" s="806"/>
      <c r="K47" s="806"/>
      <c r="L47" s="806"/>
      <c r="M47" s="806"/>
      <c r="N47" s="806"/>
      <c r="O47" s="806"/>
      <c r="P47" s="806"/>
      <c r="Q47" s="806"/>
      <c r="R47" s="806"/>
      <c r="S47" s="806"/>
      <c r="T47" s="806"/>
      <c r="U47" s="806"/>
      <c r="V47" s="806"/>
      <c r="W47" s="806"/>
      <c r="X47" s="806"/>
      <c r="Y47" s="806"/>
      <c r="Z47" s="806"/>
      <c r="AA47" s="806"/>
      <c r="AB47" s="806"/>
      <c r="AC47" s="806"/>
      <c r="AD47" s="806"/>
      <c r="AE47" s="806"/>
      <c r="AF47" s="806"/>
      <c r="AG47" s="806"/>
      <c r="AH47" s="806"/>
      <c r="AI47" s="806"/>
      <c r="AJ47" s="806"/>
      <c r="AK47" s="806"/>
      <c r="AL47" s="806"/>
      <c r="AM47" s="806"/>
      <c r="AN47" s="806"/>
      <c r="AO47" s="806"/>
      <c r="AP47" s="806"/>
      <c r="AQ47" s="806"/>
      <c r="AR47" s="806"/>
      <c r="AS47" s="806"/>
      <c r="AT47" s="806"/>
      <c r="AU47" s="806"/>
      <c r="AV47" s="806"/>
      <c r="AW47" s="806"/>
      <c r="AX47" s="806"/>
      <c r="AY47" s="806"/>
      <c r="AZ47" s="806"/>
      <c r="BA47" s="806"/>
      <c r="BB47" s="806"/>
    </row>
    <row r="48" spans="1:54" ht="15.75" customHeight="1" x14ac:dyDescent="0.25">
      <c r="A48" s="817" t="s">
        <v>793</v>
      </c>
      <c r="B48" s="817"/>
      <c r="C48" s="817"/>
      <c r="D48" s="817"/>
      <c r="E48" s="817"/>
      <c r="F48" s="817"/>
      <c r="G48" s="817"/>
      <c r="H48" s="817"/>
      <c r="I48" s="817"/>
      <c r="J48" s="817"/>
      <c r="K48" s="817"/>
      <c r="L48" s="817"/>
      <c r="M48" s="817"/>
      <c r="N48" s="817"/>
      <c r="O48" s="817"/>
      <c r="P48" s="817"/>
      <c r="Q48" s="817"/>
      <c r="R48" s="817"/>
      <c r="S48" s="817"/>
      <c r="T48" s="817"/>
      <c r="U48" s="817"/>
      <c r="V48" s="817"/>
      <c r="W48" s="817"/>
      <c r="X48" s="817"/>
      <c r="Y48" s="817"/>
      <c r="Z48" s="817"/>
      <c r="AA48" s="817"/>
      <c r="AB48" s="817"/>
      <c r="AC48" s="817"/>
      <c r="AD48" s="817"/>
      <c r="AE48" s="817"/>
      <c r="AF48" s="817"/>
      <c r="AG48" s="817"/>
      <c r="AH48" s="817"/>
      <c r="AI48" s="817"/>
      <c r="AJ48" s="817"/>
      <c r="AK48" s="817"/>
      <c r="AL48" s="817"/>
      <c r="AM48" s="817"/>
      <c r="AN48" s="817"/>
      <c r="AO48" s="817"/>
      <c r="AP48" s="817"/>
      <c r="AQ48" s="817"/>
      <c r="AR48" s="817"/>
      <c r="AS48" s="817"/>
      <c r="AT48" s="817"/>
      <c r="AU48" s="817"/>
      <c r="AV48" s="817"/>
      <c r="AW48" s="817"/>
      <c r="AX48" s="817"/>
      <c r="AY48" s="817"/>
      <c r="AZ48" s="817"/>
      <c r="BA48" s="817"/>
      <c r="BB48" s="817"/>
    </row>
    <row r="49" spans="1:56" x14ac:dyDescent="0.25">
      <c r="A49" s="808" t="s">
        <v>82</v>
      </c>
      <c r="B49" s="808"/>
      <c r="C49" s="808"/>
      <c r="D49" s="808"/>
      <c r="E49" s="808"/>
      <c r="F49" s="808"/>
      <c r="G49" s="808"/>
      <c r="H49" s="808"/>
      <c r="I49" s="808"/>
      <c r="J49" s="808"/>
      <c r="K49" s="808"/>
      <c r="L49" s="808"/>
      <c r="M49" s="808"/>
      <c r="N49" s="808"/>
      <c r="O49" s="808"/>
      <c r="P49" s="808"/>
      <c r="Q49" s="808"/>
      <c r="R49" s="808"/>
      <c r="S49" s="808"/>
      <c r="T49" s="808"/>
      <c r="U49" s="808"/>
      <c r="V49" s="808"/>
      <c r="W49" s="808"/>
      <c r="X49" s="808"/>
      <c r="Y49" s="808"/>
      <c r="Z49" s="808"/>
      <c r="AA49" s="808"/>
      <c r="AB49" s="808"/>
      <c r="AC49" s="808"/>
      <c r="AD49" s="808"/>
      <c r="AE49" s="808"/>
      <c r="AF49" s="808"/>
      <c r="AG49" s="808"/>
      <c r="AH49" s="808"/>
      <c r="AI49" s="808"/>
      <c r="AJ49" s="808"/>
      <c r="AK49" s="808"/>
    </row>
    <row r="50" spans="1:56" x14ac:dyDescent="0.25">
      <c r="A50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50" s="774"/>
      <c r="C50" s="774"/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  <c r="X50" s="774"/>
      <c r="Y50" s="774"/>
      <c r="Z50" s="774"/>
      <c r="AA50" s="774"/>
      <c r="AB50" s="774"/>
      <c r="AC50" s="774"/>
      <c r="AD50" s="774"/>
      <c r="AE50" s="774"/>
      <c r="AF50" s="774"/>
      <c r="AG50" s="774"/>
      <c r="AH50" s="774"/>
      <c r="AI50" s="774"/>
      <c r="AJ50" s="774"/>
      <c r="AK50" s="774"/>
      <c r="AL50" s="774"/>
      <c r="AM50" s="774"/>
      <c r="AN50" s="774"/>
      <c r="AO50" s="774"/>
      <c r="AP50" s="774"/>
      <c r="AQ50" s="774"/>
      <c r="AR50" s="774"/>
      <c r="AS50" s="774"/>
      <c r="AT50" s="774"/>
      <c r="AU50" s="774"/>
      <c r="AV50" s="774"/>
      <c r="AW50" s="774"/>
      <c r="AX50" s="774"/>
      <c r="AY50" s="774"/>
      <c r="AZ50" s="774"/>
      <c r="BA50" s="774"/>
      <c r="BB50" s="774"/>
    </row>
    <row r="51" spans="1:56" ht="7.5" customHeight="1" x14ac:dyDescent="0.25">
      <c r="A51" s="745" t="s">
        <v>531</v>
      </c>
      <c r="B51" s="745"/>
      <c r="C51" s="745"/>
      <c r="D51" s="745"/>
      <c r="E51" s="745"/>
      <c r="F51" s="745"/>
      <c r="G51" s="745"/>
      <c r="H51" s="745"/>
      <c r="I51" s="745"/>
      <c r="J51" s="745"/>
      <c r="K51" s="745"/>
      <c r="L51" s="745"/>
      <c r="M51" s="745"/>
      <c r="N51" s="745"/>
      <c r="O51" s="745"/>
      <c r="P51" s="745"/>
      <c r="Q51" s="745"/>
      <c r="R51" s="745"/>
      <c r="S51" s="745"/>
      <c r="T51" s="745"/>
      <c r="U51" s="745"/>
      <c r="V51" s="745"/>
      <c r="W51" s="745"/>
      <c r="X51" s="745"/>
      <c r="Y51" s="745"/>
      <c r="Z51" s="745"/>
      <c r="AA51" s="745"/>
      <c r="AB51" s="745"/>
      <c r="AC51" s="745"/>
      <c r="AD51" s="745"/>
      <c r="AE51" s="745"/>
      <c r="AF51" s="745"/>
      <c r="AG51" s="745"/>
      <c r="AH51" s="745"/>
      <c r="AI51" s="745"/>
      <c r="AJ51" s="745"/>
      <c r="AK51" s="745"/>
      <c r="AL51" s="745"/>
      <c r="AM51" s="745"/>
      <c r="AN51" s="745"/>
      <c r="AO51" s="745"/>
      <c r="AP51" s="745"/>
      <c r="AQ51" s="745"/>
      <c r="AR51" s="745"/>
      <c r="AS51" s="745"/>
      <c r="AT51" s="745"/>
      <c r="AU51" s="745"/>
      <c r="AV51" s="745"/>
      <c r="AW51" s="745"/>
      <c r="AX51" s="745"/>
      <c r="AY51" s="745"/>
      <c r="AZ51" s="745"/>
      <c r="BA51" s="745"/>
      <c r="BB51" s="745"/>
    </row>
    <row r="52" spans="1:56" ht="12" customHeight="1" x14ac:dyDescent="0.25">
      <c r="A52" s="808" t="s">
        <v>1035</v>
      </c>
      <c r="B52" s="808"/>
      <c r="C52" s="808"/>
      <c r="D52" s="808"/>
      <c r="E52" s="808"/>
      <c r="F52" s="808"/>
      <c r="G52" s="808"/>
      <c r="H52" s="808"/>
      <c r="I52" s="808"/>
      <c r="J52" s="808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8"/>
      <c r="V52" s="808"/>
      <c r="W52" s="808"/>
      <c r="X52" s="808"/>
      <c r="Y52" s="808"/>
      <c r="Z52" s="808"/>
      <c r="AA52" s="808"/>
      <c r="AB52" s="808"/>
      <c r="AC52" s="808"/>
      <c r="AD52" s="808"/>
      <c r="AE52" s="808"/>
      <c r="AF52" s="808"/>
      <c r="AG52" s="808"/>
      <c r="AH52" s="808"/>
      <c r="AI52" s="808"/>
      <c r="AJ52" s="808"/>
      <c r="AK52" s="808"/>
      <c r="AL52" s="808"/>
      <c r="AM52" s="808"/>
      <c r="AN52" s="808"/>
      <c r="AO52" s="808"/>
      <c r="AP52" s="808"/>
      <c r="AQ52" s="808"/>
    </row>
    <row r="53" spans="1:56" ht="13.5" customHeight="1" x14ac:dyDescent="0.25">
      <c r="A53" s="808" t="s">
        <v>1039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14.25" customHeight="1" x14ac:dyDescent="0.25">
      <c r="A54" s="1029" t="s">
        <v>1040</v>
      </c>
      <c r="B54" s="1029"/>
      <c r="C54" s="1029"/>
      <c r="D54" s="1029"/>
      <c r="E54" s="1029"/>
      <c r="F54" s="1029"/>
      <c r="G54" s="1029"/>
      <c r="H54" s="1029"/>
      <c r="I54" s="1029"/>
      <c r="J54" s="1029"/>
      <c r="K54" s="1029"/>
      <c r="L54" s="1029"/>
      <c r="M54" s="1029"/>
      <c r="N54" s="1029"/>
      <c r="O54" s="1029"/>
      <c r="P54" s="1029"/>
      <c r="Q54" s="1029"/>
      <c r="R54" s="1029"/>
      <c r="S54" s="1029"/>
      <c r="T54" s="1029"/>
      <c r="U54" s="1029"/>
      <c r="V54" s="1029"/>
      <c r="W54" s="1029"/>
      <c r="X54" s="1029"/>
      <c r="Y54" s="1029"/>
      <c r="Z54" s="1029"/>
      <c r="AA54" s="1029"/>
      <c r="AB54" s="1029"/>
      <c r="AC54" s="1029"/>
      <c r="AD54" s="1029"/>
      <c r="AE54" s="1029"/>
      <c r="AF54" s="1029"/>
      <c r="AG54" s="1029"/>
      <c r="AH54" s="1029"/>
      <c r="AI54" s="1029"/>
      <c r="AJ54" s="1029"/>
      <c r="AK54" s="1029"/>
      <c r="AL54" s="1029"/>
      <c r="AM54" s="1029"/>
      <c r="AN54" s="1029"/>
      <c r="AO54" s="1029"/>
      <c r="AP54" s="1029"/>
      <c r="AQ54" s="1029"/>
      <c r="AR54" s="1029"/>
      <c r="AS54" s="1029"/>
      <c r="AT54" s="1029"/>
      <c r="AU54" s="1029"/>
      <c r="AV54" s="1029"/>
      <c r="AW54" s="1029"/>
      <c r="AX54" s="1029"/>
      <c r="AY54" s="1029"/>
      <c r="AZ54" s="1029"/>
      <c r="BA54" s="1029"/>
      <c r="BB54" s="1029"/>
    </row>
    <row r="55" spans="1:56" ht="14.25" customHeight="1" x14ac:dyDescent="0.25">
      <c r="A55" s="1026" t="s">
        <v>1041</v>
      </c>
      <c r="B55" s="1026"/>
      <c r="C55" s="1026"/>
      <c r="D55" s="1026"/>
      <c r="E55" s="1026"/>
      <c r="F55" s="1026"/>
      <c r="G55" s="1026"/>
      <c r="H55" s="1026"/>
      <c r="I55" s="1026"/>
      <c r="J55" s="1026"/>
      <c r="K55" s="1026"/>
      <c r="L55" s="1026"/>
      <c r="M55" s="1026"/>
      <c r="N55" s="1026"/>
      <c r="O55" s="1026"/>
      <c r="P55" s="1026"/>
      <c r="Q55" s="1026"/>
      <c r="R55" s="1026"/>
      <c r="S55" s="1026"/>
      <c r="T55" s="1026"/>
      <c r="U55" s="1026"/>
      <c r="V55" s="1026"/>
      <c r="W55" s="1026"/>
      <c r="X55" s="1026"/>
      <c r="Y55" s="1026"/>
      <c r="Z55" s="1026"/>
      <c r="AA55" s="1026"/>
      <c r="AB55" s="1026"/>
      <c r="AC55" s="1026"/>
      <c r="AD55" s="1026"/>
      <c r="AE55" s="1026"/>
      <c r="AF55" s="1026"/>
      <c r="AG55" s="1026"/>
      <c r="AH55" s="1026"/>
      <c r="AI55" s="1026"/>
      <c r="AJ55" s="1026"/>
      <c r="AK55" s="1026"/>
      <c r="AL55" s="1026"/>
      <c r="AM55" s="1026"/>
      <c r="AN55" s="1026"/>
      <c r="AO55" s="1026"/>
      <c r="AP55" s="1026"/>
      <c r="AQ55" s="1026"/>
      <c r="AR55" s="1026"/>
      <c r="AS55" s="1026"/>
      <c r="AT55" s="1026"/>
      <c r="AU55" s="1026"/>
      <c r="AV55" s="1026"/>
      <c r="AW55" s="1026"/>
      <c r="AX55" s="1026"/>
      <c r="AY55" s="1026"/>
      <c r="AZ55" s="1026"/>
      <c r="BA55" s="1026"/>
      <c r="BB55" s="1026"/>
    </row>
    <row r="56" spans="1:56" ht="7.5" customHeight="1" x14ac:dyDescent="0.25">
      <c r="A56" s="745" t="s">
        <v>1046</v>
      </c>
      <c r="B56" s="745"/>
      <c r="C56" s="745"/>
      <c r="D56" s="745"/>
      <c r="E56" s="745"/>
      <c r="F56" s="745"/>
      <c r="G56" s="745"/>
      <c r="H56" s="745"/>
      <c r="I56" s="745"/>
      <c r="J56" s="745"/>
      <c r="K56" s="745"/>
      <c r="L56" s="745"/>
      <c r="M56" s="745"/>
      <c r="N56" s="745"/>
      <c r="O56" s="745"/>
      <c r="P56" s="745"/>
      <c r="Q56" s="745"/>
      <c r="R56" s="745"/>
      <c r="S56" s="745"/>
      <c r="T56" s="745"/>
      <c r="U56" s="745"/>
      <c r="V56" s="745"/>
      <c r="W56" s="745"/>
      <c r="X56" s="745"/>
      <c r="Y56" s="745"/>
      <c r="Z56" s="745"/>
      <c r="AA56" s="745"/>
      <c r="AB56" s="745"/>
      <c r="AC56" s="745"/>
      <c r="AD56" s="745"/>
      <c r="AE56" s="745"/>
      <c r="AF56" s="745"/>
      <c r="AG56" s="745"/>
      <c r="AH56" s="745"/>
      <c r="AI56" s="745"/>
      <c r="AJ56" s="745"/>
      <c r="AK56" s="745"/>
      <c r="AL56" s="745"/>
      <c r="AM56" s="745"/>
      <c r="AN56" s="745"/>
      <c r="AO56" s="745"/>
      <c r="AP56" s="745"/>
      <c r="AQ56" s="745"/>
      <c r="AR56" s="745"/>
      <c r="AS56" s="745"/>
      <c r="AT56" s="745"/>
      <c r="AU56" s="745"/>
      <c r="AV56" s="745"/>
      <c r="AW56" s="745"/>
      <c r="AX56" s="745"/>
      <c r="AY56" s="745"/>
      <c r="AZ56" s="745"/>
      <c r="BA56" s="745"/>
      <c r="BB56" s="745"/>
    </row>
    <row r="57" spans="1:56" x14ac:dyDescent="0.25">
      <c r="A57" s="808" t="s">
        <v>85</v>
      </c>
      <c r="B57" s="808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8"/>
      <c r="V57" s="808"/>
      <c r="W57" s="808"/>
      <c r="X57" s="808"/>
      <c r="Y57" s="808"/>
      <c r="Z57" s="808"/>
      <c r="AA57" s="808"/>
      <c r="AB57" s="818" t="str">
        <f>ФОРМА!B8</f>
        <v>ООО «Электромонтаж-110»</v>
      </c>
      <c r="AC57" s="818"/>
      <c r="AD57" s="818"/>
      <c r="AE57" s="818"/>
      <c r="AF57" s="818"/>
      <c r="AG57" s="818"/>
      <c r="AH57" s="818"/>
      <c r="AI57" s="818"/>
      <c r="AJ57" s="818"/>
      <c r="AK57" s="818"/>
      <c r="AL57" s="818"/>
      <c r="AM57" s="818"/>
      <c r="AN57" s="818"/>
      <c r="AO57" s="818"/>
      <c r="AP57" s="818"/>
      <c r="AQ57" s="818"/>
      <c r="AR57" s="818"/>
      <c r="AS57" s="818"/>
      <c r="AT57" s="818"/>
      <c r="AU57" s="818"/>
      <c r="AV57" s="818"/>
      <c r="AW57" s="818"/>
      <c r="AX57" s="818"/>
      <c r="AY57" s="818"/>
      <c r="AZ57" s="818"/>
      <c r="BA57" s="818"/>
      <c r="BB57" s="818"/>
    </row>
    <row r="58" spans="1:56" ht="8.25" customHeight="1" x14ac:dyDescent="0.25"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5"/>
      <c r="AA58" s="295"/>
      <c r="AB58" s="811" t="s">
        <v>834</v>
      </c>
      <c r="AC58" s="811"/>
      <c r="AD58" s="811"/>
      <c r="AE58" s="811"/>
      <c r="AF58" s="811"/>
      <c r="AG58" s="811"/>
      <c r="AH58" s="811"/>
      <c r="AI58" s="811"/>
      <c r="AJ58" s="811"/>
      <c r="AK58" s="811"/>
      <c r="AL58" s="811"/>
      <c r="AM58" s="811"/>
      <c r="AN58" s="811"/>
      <c r="AO58" s="811"/>
      <c r="AP58" s="811"/>
      <c r="AQ58" s="811"/>
      <c r="AR58" s="811"/>
      <c r="AS58" s="811"/>
      <c r="AT58" s="811"/>
      <c r="AU58" s="811"/>
      <c r="AV58" s="811"/>
      <c r="AW58" s="811"/>
      <c r="AX58" s="811"/>
      <c r="AY58" s="811"/>
      <c r="AZ58" s="811"/>
      <c r="BA58" s="811"/>
      <c r="BB58" s="811"/>
    </row>
    <row r="59" spans="1:56" x14ac:dyDescent="0.25">
      <c r="A59" s="774" t="str">
        <f>CONCATENATE("Проект Шифр ",ФОРМА!B9)</f>
        <v>Проект Шифр СЭС-21-080098-ИЛО1</v>
      </c>
      <c r="B59" s="774"/>
      <c r="C59" s="774"/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  <c r="X59" s="774"/>
      <c r="Y59" s="774"/>
      <c r="Z59" s="774"/>
      <c r="AA59" s="774"/>
      <c r="AB59" s="774"/>
      <c r="AC59" s="774"/>
      <c r="AD59" s="774"/>
      <c r="AE59" s="774"/>
      <c r="AF59" s="774"/>
      <c r="AG59" s="774"/>
      <c r="AH59" s="774"/>
      <c r="AI59" s="774"/>
      <c r="AJ59" s="774"/>
      <c r="AK59" s="774"/>
      <c r="AL59" s="774"/>
      <c r="AM59" s="774"/>
      <c r="AN59" s="774"/>
      <c r="AO59" s="774"/>
      <c r="AP59" s="774"/>
      <c r="AQ59" s="774"/>
      <c r="AR59" s="774"/>
      <c r="AS59" s="774"/>
      <c r="AT59" s="774"/>
      <c r="AU59" s="774"/>
      <c r="AV59" s="774"/>
      <c r="AW59" s="774"/>
      <c r="AX59" s="774"/>
      <c r="AY59" s="774"/>
      <c r="AZ59" s="774"/>
      <c r="BA59" s="774"/>
      <c r="BB59" s="774"/>
    </row>
    <row r="60" spans="1:56" ht="8.25" customHeight="1" x14ac:dyDescent="0.25">
      <c r="A60" s="745" t="s">
        <v>835</v>
      </c>
      <c r="B60" s="745"/>
      <c r="C60" s="745"/>
      <c r="D60" s="745"/>
      <c r="E60" s="745"/>
      <c r="F60" s="745"/>
      <c r="G60" s="745"/>
      <c r="H60" s="745"/>
      <c r="I60" s="745"/>
      <c r="J60" s="745"/>
      <c r="K60" s="745"/>
      <c r="L60" s="745"/>
      <c r="M60" s="745"/>
      <c r="N60" s="745"/>
      <c r="O60" s="745"/>
      <c r="P60" s="745"/>
      <c r="Q60" s="745"/>
      <c r="R60" s="745"/>
      <c r="S60" s="745"/>
      <c r="T60" s="745"/>
      <c r="U60" s="745"/>
      <c r="V60" s="745"/>
      <c r="W60" s="745"/>
      <c r="X60" s="745"/>
      <c r="Y60" s="745"/>
      <c r="Z60" s="745"/>
      <c r="AA60" s="745"/>
      <c r="AB60" s="745"/>
      <c r="AC60" s="745"/>
      <c r="AD60" s="745"/>
      <c r="AE60" s="745"/>
      <c r="AF60" s="745"/>
      <c r="AG60" s="745"/>
      <c r="AH60" s="745"/>
      <c r="AI60" s="745"/>
      <c r="AJ60" s="745"/>
      <c r="AK60" s="745"/>
      <c r="AL60" s="745"/>
      <c r="AM60" s="745"/>
      <c r="AN60" s="745"/>
      <c r="AO60" s="745"/>
      <c r="AP60" s="745"/>
      <c r="AQ60" s="745"/>
      <c r="AR60" s="745"/>
      <c r="AS60" s="745"/>
      <c r="AT60" s="745"/>
      <c r="AU60" s="745"/>
      <c r="AV60" s="745"/>
      <c r="AW60" s="745"/>
      <c r="AX60" s="745"/>
      <c r="AY60" s="745"/>
      <c r="AZ60" s="745"/>
      <c r="BA60" s="745"/>
      <c r="BB60" s="745"/>
    </row>
    <row r="61" spans="1:56" x14ac:dyDescent="0.25">
      <c r="A61" s="808" t="s">
        <v>773</v>
      </c>
      <c r="B61" s="808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8"/>
      <c r="V61" s="808"/>
      <c r="W61" s="808"/>
      <c r="X61" s="808"/>
      <c r="Y61" s="808"/>
      <c r="Z61" s="808"/>
      <c r="AA61" s="808"/>
      <c r="AB61" s="808"/>
      <c r="AC61" s="808"/>
      <c r="AD61" s="808"/>
      <c r="AE61" s="808"/>
      <c r="AF61" s="808"/>
      <c r="AG61" s="808"/>
      <c r="AH61" s="808"/>
      <c r="AI61" s="808"/>
      <c r="AJ61" s="808"/>
      <c r="AK61" s="808"/>
      <c r="AL61" s="808"/>
      <c r="AM61" s="808"/>
      <c r="AN61" s="808"/>
      <c r="AO61" s="808"/>
      <c r="AP61" s="808"/>
      <c r="AQ61" s="808"/>
      <c r="AR61" s="808"/>
      <c r="AS61" s="808"/>
      <c r="AT61" s="808"/>
      <c r="AU61" s="808"/>
      <c r="AV61" s="808"/>
      <c r="AW61" s="808"/>
      <c r="AX61" s="808"/>
      <c r="AY61" s="808"/>
      <c r="AZ61" s="808"/>
    </row>
    <row r="62" spans="1:56" ht="14.4" x14ac:dyDescent="0.3">
      <c r="A62" s="1028" t="s">
        <v>65</v>
      </c>
      <c r="B62" s="1028"/>
      <c r="C62" s="1028"/>
      <c r="D62" s="1028"/>
      <c r="E62" s="1028"/>
      <c r="F62" s="1028"/>
      <c r="G62" s="1028"/>
      <c r="H62" s="1028"/>
      <c r="I62" s="1028"/>
      <c r="J62" s="1028"/>
      <c r="K62" s="1028"/>
      <c r="L62" s="1028"/>
      <c r="M62" s="1028"/>
      <c r="N62" s="1028"/>
      <c r="O62" s="1028"/>
      <c r="P62" s="1028"/>
      <c r="Q62" s="1028"/>
      <c r="R62" s="1028"/>
      <c r="S62" s="1028"/>
      <c r="T62" s="1028"/>
      <c r="U62" s="1028"/>
      <c r="V62" s="1028"/>
      <c r="W62" s="1028"/>
      <c r="X62" s="1028"/>
      <c r="Y62" s="1028"/>
      <c r="Z62" s="1028"/>
      <c r="AA62" s="1028"/>
      <c r="AB62" s="1028"/>
      <c r="AC62" s="1028"/>
      <c r="AD62" s="1028"/>
      <c r="AE62" s="1028"/>
      <c r="AF62" s="1028"/>
      <c r="AG62" s="1028"/>
      <c r="AH62" s="1028"/>
      <c r="AI62" s="1028"/>
      <c r="AJ62" s="1028"/>
      <c r="AK62" s="1028"/>
      <c r="AL62" s="1028"/>
      <c r="AM62" s="1028"/>
      <c r="AN62" s="1028"/>
      <c r="AO62" s="1028"/>
      <c r="AP62" s="1028"/>
      <c r="AQ62" s="1028"/>
      <c r="AR62" s="1028"/>
      <c r="AS62" s="1028"/>
      <c r="AT62" s="1028"/>
      <c r="AU62" s="1028"/>
      <c r="AV62" s="1028"/>
      <c r="AW62" s="1028"/>
      <c r="AX62" s="1028"/>
      <c r="AY62" s="1028"/>
      <c r="AZ62" s="1028"/>
      <c r="BA62" s="1028"/>
      <c r="BB62" s="1028"/>
      <c r="BD62" s="290"/>
    </row>
    <row r="63" spans="1:56" x14ac:dyDescent="0.25">
      <c r="A63" s="817" t="s">
        <v>836</v>
      </c>
      <c r="B63" s="817"/>
      <c r="C63" s="817"/>
      <c r="D63" s="817"/>
      <c r="E63" s="817"/>
      <c r="F63" s="817"/>
      <c r="G63" s="817"/>
      <c r="H63" s="817"/>
      <c r="I63" s="817"/>
      <c r="J63" s="817"/>
      <c r="K63" s="817"/>
      <c r="L63" s="817"/>
      <c r="M63" s="817"/>
      <c r="N63" s="817"/>
      <c r="O63" s="817"/>
      <c r="P63" s="817"/>
      <c r="Q63" s="817"/>
      <c r="R63" s="817"/>
      <c r="S63" s="817"/>
      <c r="T63" s="817"/>
      <c r="U63" s="817"/>
      <c r="V63" s="817"/>
      <c r="W63" s="817"/>
      <c r="X63" s="817"/>
      <c r="Y63" s="817"/>
      <c r="Z63" s="817"/>
      <c r="AA63" s="817"/>
      <c r="AB63" s="817"/>
      <c r="AC63" s="817"/>
      <c r="AD63" s="817"/>
      <c r="AE63" s="817"/>
      <c r="AF63" s="817"/>
      <c r="AG63" s="817"/>
      <c r="AH63" s="817"/>
      <c r="AI63" s="817"/>
      <c r="AJ63" s="817"/>
      <c r="AK63" s="817"/>
      <c r="AL63" s="817"/>
      <c r="AM63" s="817"/>
      <c r="AN63" s="817"/>
      <c r="AO63" s="817"/>
      <c r="AP63" s="817"/>
      <c r="AQ63" s="817"/>
      <c r="AR63" s="817"/>
      <c r="AS63" s="817"/>
      <c r="AT63" s="817"/>
      <c r="AU63" s="817"/>
      <c r="AV63" s="817"/>
      <c r="AW63" s="817"/>
      <c r="AX63" s="817"/>
      <c r="AY63" s="817"/>
      <c r="AZ63" s="817"/>
      <c r="BA63" s="817"/>
      <c r="BB63" s="817"/>
      <c r="BD63" s="290"/>
    </row>
    <row r="64" spans="1:56" x14ac:dyDescent="0.25">
      <c r="A64" s="808" t="s">
        <v>87</v>
      </c>
      <c r="B64" s="808"/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8"/>
      <c r="V64" s="808"/>
      <c r="W64" s="808"/>
      <c r="X64" s="808"/>
      <c r="Y64" s="808"/>
      <c r="Z64" s="808"/>
      <c r="AA64" s="808"/>
      <c r="AB64" s="808"/>
      <c r="AC64" s="808"/>
      <c r="AD64" s="808"/>
      <c r="AE64" s="808"/>
      <c r="AF64" s="808"/>
      <c r="AG64" s="808"/>
      <c r="AH64" s="808"/>
      <c r="AI64" s="808"/>
      <c r="AJ64" s="808"/>
      <c r="AK64" s="808"/>
      <c r="AL64" s="808"/>
      <c r="AM64" s="808"/>
      <c r="AN64" s="808"/>
      <c r="AO64" s="808"/>
      <c r="AP64" s="808"/>
      <c r="AQ64" s="808"/>
      <c r="AR64" s="808"/>
      <c r="AS64" s="808"/>
      <c r="AT64" s="808"/>
      <c r="AU64" s="808"/>
      <c r="AV64" s="808"/>
      <c r="AW64" s="808"/>
      <c r="AX64" s="808"/>
      <c r="AY64" s="808"/>
      <c r="AZ64" s="808"/>
      <c r="BD64" s="290"/>
    </row>
    <row r="65" spans="1:56" x14ac:dyDescent="0.25">
      <c r="A65" s="744" t="s">
        <v>1048</v>
      </c>
      <c r="B65" s="744"/>
      <c r="C65" s="744"/>
      <c r="D65" s="744"/>
      <c r="E65" s="744"/>
      <c r="F65" s="744"/>
      <c r="G65" s="744"/>
      <c r="H65" s="744"/>
      <c r="I65" s="744"/>
      <c r="J65" s="744"/>
      <c r="K65" s="744"/>
      <c r="L65" s="744"/>
      <c r="M65" s="744"/>
      <c r="N65" s="744"/>
      <c r="O65" s="744"/>
      <c r="P65" s="744"/>
      <c r="Q65" s="744"/>
      <c r="R65" s="744"/>
      <c r="S65" s="744"/>
      <c r="T65" s="744"/>
      <c r="U65" s="744"/>
      <c r="V65" s="744"/>
      <c r="W65" s="744"/>
      <c r="X65" s="744"/>
      <c r="Y65" s="744"/>
      <c r="Z65" s="744"/>
      <c r="AA65" s="744"/>
      <c r="AB65" s="744"/>
      <c r="AC65" s="744"/>
      <c r="AD65" s="744"/>
      <c r="AE65" s="744"/>
      <c r="AF65" s="744"/>
      <c r="AG65" s="744"/>
      <c r="AH65" s="744"/>
      <c r="AI65" s="744"/>
      <c r="AJ65" s="744"/>
      <c r="AK65" s="744"/>
      <c r="AL65" s="744"/>
      <c r="AM65" s="744"/>
      <c r="AN65" s="744"/>
      <c r="AO65" s="744"/>
      <c r="AP65" s="744"/>
      <c r="AQ65" s="744"/>
      <c r="AR65" s="744"/>
      <c r="AS65" s="744"/>
      <c r="AT65" s="744"/>
      <c r="AU65" s="744"/>
      <c r="AV65" s="744"/>
      <c r="AW65" s="744"/>
      <c r="AX65" s="744"/>
      <c r="AY65" s="744"/>
      <c r="AZ65" s="744"/>
      <c r="BA65" s="744"/>
      <c r="BB65" s="744"/>
      <c r="BD65" s="296"/>
    </row>
    <row r="66" spans="1:56" ht="9" customHeight="1" x14ac:dyDescent="0.25">
      <c r="A66" s="817" t="s">
        <v>533</v>
      </c>
      <c r="B66" s="817"/>
      <c r="C66" s="817"/>
      <c r="D66" s="817"/>
      <c r="E66" s="817"/>
      <c r="F66" s="817"/>
      <c r="G66" s="817"/>
      <c r="H66" s="817"/>
      <c r="I66" s="817"/>
      <c r="J66" s="817"/>
      <c r="K66" s="817"/>
      <c r="L66" s="817"/>
      <c r="M66" s="817"/>
      <c r="N66" s="817"/>
      <c r="O66" s="817"/>
      <c r="P66" s="817"/>
      <c r="Q66" s="817"/>
      <c r="R66" s="817"/>
      <c r="S66" s="817"/>
      <c r="T66" s="817"/>
      <c r="U66" s="817"/>
      <c r="V66" s="817"/>
      <c r="W66" s="817"/>
      <c r="X66" s="817"/>
      <c r="Y66" s="817"/>
      <c r="Z66" s="817"/>
      <c r="AA66" s="817"/>
      <c r="AB66" s="817"/>
      <c r="AC66" s="817"/>
      <c r="AD66" s="817"/>
      <c r="AE66" s="817"/>
      <c r="AF66" s="817"/>
      <c r="AG66" s="817"/>
      <c r="AH66" s="817"/>
      <c r="AI66" s="817"/>
      <c r="AJ66" s="817"/>
      <c r="AK66" s="817"/>
      <c r="AL66" s="817"/>
      <c r="AM66" s="817"/>
      <c r="AN66" s="817"/>
      <c r="AO66" s="817"/>
      <c r="AP66" s="817"/>
      <c r="AQ66" s="817"/>
      <c r="AR66" s="817"/>
      <c r="AS66" s="817"/>
      <c r="AT66" s="817"/>
      <c r="AU66" s="817"/>
      <c r="AV66" s="817"/>
      <c r="AW66" s="817"/>
      <c r="AX66" s="817"/>
      <c r="AY66" s="817"/>
      <c r="AZ66" s="817"/>
      <c r="BA66" s="817"/>
      <c r="BB66" s="817"/>
    </row>
    <row r="67" spans="1:56" ht="12.75" customHeight="1" x14ac:dyDescent="0.3">
      <c r="A67" s="808" t="s">
        <v>534</v>
      </c>
      <c r="B67" s="808"/>
      <c r="C67" s="808"/>
      <c r="D67" s="808"/>
      <c r="E67" s="808"/>
      <c r="F67" s="808" t="s">
        <v>535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5"/>
      <c r="S67" s="1027">
        <f>ФОРМА!C31</f>
        <v>45352</v>
      </c>
      <c r="T67" s="1027"/>
      <c r="U67" s="1027"/>
      <c r="V67" s="1027"/>
      <c r="W67" s="1027"/>
      <c r="X67" s="1027"/>
      <c r="Y67" s="1027"/>
      <c r="Z67" s="1027"/>
      <c r="AA67" s="1027"/>
      <c r="AB67" s="1027"/>
      <c r="AC67" s="1027"/>
      <c r="AD67" s="1027"/>
      <c r="AE67" s="1027"/>
      <c r="AF67" s="352"/>
      <c r="AG67" s="352"/>
      <c r="AH67" s="352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6" ht="12.75" customHeight="1" x14ac:dyDescent="0.3">
      <c r="A68" s="340" t="s">
        <v>837</v>
      </c>
      <c r="B68" s="340"/>
      <c r="C68" s="340"/>
      <c r="D68" s="340" t="s">
        <v>838</v>
      </c>
      <c r="E68" s="340"/>
      <c r="F68" s="808" t="s">
        <v>92</v>
      </c>
      <c r="G68" s="808"/>
      <c r="H68" s="808"/>
      <c r="I68" s="808"/>
      <c r="J68" s="808"/>
      <c r="K68" s="808"/>
      <c r="L68" s="808"/>
      <c r="M68" s="808"/>
      <c r="N68" s="808"/>
      <c r="O68" s="808"/>
      <c r="P68" s="808"/>
      <c r="Q68" s="808"/>
      <c r="R68" s="340"/>
      <c r="S68" s="1027">
        <f>ФОРМА!D31</f>
        <v>45354</v>
      </c>
      <c r="T68" s="1027"/>
      <c r="U68" s="1027"/>
      <c r="V68" s="1027"/>
      <c r="W68" s="1027"/>
      <c r="X68" s="1027"/>
      <c r="Y68" s="1027"/>
      <c r="Z68" s="1027"/>
      <c r="AA68" s="1027"/>
      <c r="AB68" s="1027"/>
      <c r="AC68" s="1027"/>
      <c r="AD68" s="1027"/>
      <c r="AE68" s="1027"/>
      <c r="AF68" s="352"/>
      <c r="AG68" s="352"/>
      <c r="AH68" s="352"/>
      <c r="AJ68" s="292"/>
      <c r="AK68" s="292"/>
      <c r="AP68" s="352"/>
      <c r="AQ68" s="352"/>
      <c r="AR68" s="292"/>
      <c r="AS68" s="292"/>
      <c r="AT68" s="292"/>
      <c r="AU68" s="297"/>
      <c r="AV68" s="297"/>
      <c r="AW68" s="297"/>
      <c r="AY68" s="293"/>
      <c r="AZ68" s="293"/>
    </row>
    <row r="69" spans="1:56" ht="3" customHeight="1" x14ac:dyDescent="0.3">
      <c r="A69" s="340"/>
      <c r="B69" s="340"/>
      <c r="C69" s="340"/>
      <c r="D69" s="340"/>
      <c r="E69" s="340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40"/>
      <c r="S69" s="346"/>
      <c r="T69" s="346"/>
      <c r="U69" s="346"/>
      <c r="V69" s="292"/>
      <c r="W69" s="347"/>
      <c r="X69" s="347"/>
      <c r="Y69" s="347"/>
      <c r="Z69" s="347"/>
      <c r="AA69" s="347"/>
      <c r="AB69" s="347"/>
      <c r="AC69" s="347"/>
      <c r="AD69" s="348"/>
      <c r="AE69" s="348"/>
      <c r="AF69" s="348"/>
      <c r="AG69" s="348"/>
      <c r="AH69" s="348"/>
      <c r="AI69" s="348"/>
      <c r="AJ69" s="292"/>
      <c r="AK69" s="292"/>
      <c r="AL69" s="292"/>
      <c r="AM69" s="292"/>
      <c r="AN69" s="292"/>
      <c r="AO69" s="292"/>
      <c r="AP69" s="292"/>
      <c r="AQ69" s="292"/>
      <c r="AR69" s="292"/>
      <c r="AS69" s="292"/>
      <c r="AT69" s="292"/>
      <c r="AU69" s="297"/>
      <c r="AV69" s="297"/>
      <c r="AW69" s="297"/>
      <c r="AY69" s="293"/>
      <c r="AZ69" s="293"/>
    </row>
    <row r="70" spans="1:56" ht="27" customHeight="1" x14ac:dyDescent="0.25">
      <c r="A70" s="808" t="s">
        <v>88</v>
      </c>
      <c r="B70" s="808"/>
      <c r="C70" s="808"/>
      <c r="D70" s="808"/>
      <c r="E70" s="808"/>
      <c r="F70" s="808"/>
      <c r="G70" s="808"/>
      <c r="H70" s="808"/>
      <c r="I70" s="808"/>
      <c r="J70" s="808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U70" s="808"/>
      <c r="V70" s="744" t="s">
        <v>1049</v>
      </c>
      <c r="W70" s="744"/>
      <c r="X70" s="744"/>
      <c r="Y70" s="744"/>
      <c r="Z70" s="744"/>
      <c r="AA70" s="744"/>
      <c r="AB70" s="744"/>
      <c r="AC70" s="744"/>
      <c r="AD70" s="744"/>
      <c r="AE70" s="744"/>
      <c r="AF70" s="744"/>
      <c r="AG70" s="744"/>
      <c r="AH70" s="744"/>
      <c r="AI70" s="744"/>
      <c r="AJ70" s="744"/>
      <c r="AK70" s="744"/>
      <c r="AL70" s="744"/>
      <c r="AM70" s="744"/>
      <c r="AN70" s="744"/>
      <c r="AO70" s="744"/>
      <c r="AP70" s="744"/>
      <c r="AQ70" s="744"/>
      <c r="AR70" s="744"/>
      <c r="AS70" s="744"/>
      <c r="AT70" s="744"/>
      <c r="AU70" s="744"/>
      <c r="AV70" s="744"/>
      <c r="AW70" s="744"/>
      <c r="AX70" s="744"/>
      <c r="AY70" s="744"/>
      <c r="AZ70" s="744"/>
      <c r="BA70" s="744"/>
      <c r="BB70" s="744"/>
    </row>
    <row r="71" spans="1:56" ht="18.75" customHeight="1" x14ac:dyDescent="0.25">
      <c r="U71" s="295"/>
      <c r="V71" s="823" t="s">
        <v>1037</v>
      </c>
      <c r="W71" s="823"/>
      <c r="X71" s="823"/>
      <c r="Y71" s="823"/>
      <c r="Z71" s="823"/>
      <c r="AA71" s="823"/>
      <c r="AB71" s="823"/>
      <c r="AC71" s="823"/>
      <c r="AD71" s="823"/>
      <c r="AE71" s="823"/>
      <c r="AF71" s="823"/>
      <c r="AG71" s="823"/>
      <c r="AH71" s="823"/>
      <c r="AI71" s="823"/>
      <c r="AJ71" s="823"/>
      <c r="AK71" s="823"/>
      <c r="AL71" s="823"/>
      <c r="AM71" s="823"/>
      <c r="AN71" s="823"/>
      <c r="AO71" s="823"/>
      <c r="AP71" s="823"/>
      <c r="AQ71" s="823"/>
      <c r="AR71" s="823"/>
      <c r="AS71" s="823"/>
      <c r="AT71" s="823"/>
      <c r="AU71" s="823"/>
      <c r="AV71" s="823"/>
      <c r="AW71" s="823"/>
      <c r="AX71" s="823"/>
      <c r="AY71" s="823"/>
      <c r="AZ71" s="823"/>
      <c r="BA71" s="823"/>
      <c r="BB71" s="823"/>
    </row>
    <row r="72" spans="1:56" x14ac:dyDescent="0.25">
      <c r="A72" s="808" t="s">
        <v>774</v>
      </c>
      <c r="B72" s="808"/>
      <c r="C72" s="808"/>
      <c r="D72" s="808"/>
      <c r="E72" s="808"/>
      <c r="F72" s="808"/>
      <c r="G72" s="808"/>
      <c r="H72" s="808"/>
      <c r="I72" s="808"/>
      <c r="J72" s="808"/>
      <c r="K72" s="808"/>
      <c r="L72" s="808"/>
      <c r="M72" s="808"/>
      <c r="N72" s="808"/>
      <c r="O72" s="808"/>
      <c r="P72" s="808"/>
      <c r="Q72" s="808"/>
      <c r="R72" s="808"/>
      <c r="S72" s="808"/>
      <c r="T72" s="808"/>
      <c r="U72" s="808"/>
      <c r="V72" s="808"/>
      <c r="W72" s="808"/>
      <c r="X72" s="808"/>
      <c r="Y72" s="808"/>
      <c r="Z72" s="808"/>
      <c r="AA72" s="808"/>
      <c r="AB72" s="808"/>
      <c r="AC72" s="808"/>
      <c r="AD72" s="808"/>
      <c r="AE72" s="808"/>
      <c r="AF72" s="808"/>
      <c r="AG72" s="808"/>
      <c r="AH72" s="808"/>
      <c r="AI72" s="808"/>
      <c r="AJ72" s="808"/>
      <c r="AK72" s="808"/>
      <c r="AL72" s="808"/>
      <c r="AM72" s="808"/>
      <c r="AN72" s="808"/>
      <c r="AO72" s="808"/>
      <c r="AP72" s="808"/>
      <c r="AQ72" s="808"/>
      <c r="AR72" s="808"/>
      <c r="AS72" s="808"/>
      <c r="AT72" s="808"/>
      <c r="AU72" s="808"/>
      <c r="AV72" s="808"/>
      <c r="AW72" s="808"/>
      <c r="AX72" s="808"/>
      <c r="AY72" s="808"/>
      <c r="AZ72" s="808"/>
      <c r="BA72" s="808"/>
      <c r="BB72" s="808"/>
    </row>
    <row r="73" spans="1:56" x14ac:dyDescent="0.25">
      <c r="A73" s="774" t="s">
        <v>1054</v>
      </c>
      <c r="B73" s="774"/>
      <c r="C73" s="774"/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  <c r="X73" s="774"/>
      <c r="Y73" s="774"/>
      <c r="Z73" s="774"/>
      <c r="AA73" s="774"/>
      <c r="AB73" s="774"/>
      <c r="AC73" s="774"/>
      <c r="AD73" s="774"/>
      <c r="AE73" s="774"/>
      <c r="AF73" s="774"/>
      <c r="AG73" s="774"/>
      <c r="AH73" s="774"/>
      <c r="AI73" s="774"/>
      <c r="AJ73" s="774"/>
      <c r="AK73" s="774"/>
      <c r="AL73" s="774"/>
      <c r="AM73" s="774"/>
      <c r="AN73" s="774"/>
      <c r="AO73" s="774"/>
      <c r="AP73" s="774"/>
      <c r="AQ73" s="774"/>
      <c r="AR73" s="774"/>
      <c r="AS73" s="774"/>
      <c r="AT73" s="774"/>
      <c r="AU73" s="774"/>
      <c r="AV73" s="774"/>
      <c r="AW73" s="774"/>
      <c r="AX73" s="774"/>
      <c r="AY73" s="774"/>
      <c r="AZ73" s="774"/>
      <c r="BA73" s="774"/>
      <c r="BB73" s="774"/>
    </row>
    <row r="74" spans="1:56" ht="8.25" customHeight="1" x14ac:dyDescent="0.25">
      <c r="A74" s="745" t="s">
        <v>537</v>
      </c>
      <c r="B74" s="745"/>
      <c r="C74" s="745"/>
      <c r="D74" s="745"/>
      <c r="E74" s="745"/>
      <c r="F74" s="745"/>
      <c r="G74" s="745"/>
      <c r="H74" s="745"/>
      <c r="I74" s="745"/>
      <c r="J74" s="745"/>
      <c r="K74" s="745"/>
      <c r="L74" s="745"/>
      <c r="M74" s="745"/>
      <c r="N74" s="745"/>
      <c r="O74" s="745"/>
      <c r="P74" s="745"/>
      <c r="Q74" s="745"/>
      <c r="R74" s="745"/>
      <c r="S74" s="745"/>
      <c r="T74" s="745"/>
      <c r="U74" s="745"/>
      <c r="V74" s="745"/>
      <c r="W74" s="745"/>
      <c r="X74" s="745"/>
      <c r="Y74" s="745"/>
      <c r="Z74" s="745"/>
      <c r="AA74" s="745"/>
      <c r="AB74" s="745"/>
      <c r="AC74" s="745"/>
      <c r="AD74" s="745"/>
      <c r="AE74" s="745"/>
      <c r="AF74" s="745"/>
      <c r="AG74" s="745"/>
      <c r="AH74" s="745"/>
      <c r="AI74" s="745"/>
      <c r="AJ74" s="745"/>
      <c r="AK74" s="745"/>
      <c r="AL74" s="745"/>
      <c r="AM74" s="745"/>
      <c r="AN74" s="745"/>
      <c r="AO74" s="745"/>
      <c r="AP74" s="745"/>
      <c r="AQ74" s="745"/>
      <c r="AR74" s="745"/>
      <c r="AS74" s="745"/>
      <c r="AT74" s="745"/>
      <c r="AU74" s="745"/>
      <c r="AV74" s="745"/>
      <c r="AW74" s="745"/>
      <c r="AX74" s="745"/>
      <c r="AY74" s="745"/>
      <c r="AZ74" s="745"/>
      <c r="BA74" s="745"/>
      <c r="BB74" s="745"/>
    </row>
    <row r="75" spans="1:56" x14ac:dyDescent="0.25">
      <c r="A75" s="808" t="s">
        <v>89</v>
      </c>
      <c r="B75" s="808"/>
      <c r="C75" s="808"/>
      <c r="D75" s="808"/>
      <c r="E75" s="808"/>
      <c r="F75" s="808"/>
      <c r="G75" s="808"/>
      <c r="H75" s="808"/>
      <c r="I75" s="808"/>
      <c r="J75" s="808"/>
      <c r="K75" s="808"/>
      <c r="L75" s="808"/>
      <c r="M75" s="808"/>
      <c r="N75" s="808"/>
      <c r="O75" s="808"/>
      <c r="P75" s="340"/>
      <c r="Q75" s="809" t="s">
        <v>65</v>
      </c>
      <c r="R75" s="809"/>
      <c r="S75" s="809"/>
      <c r="T75" s="809"/>
      <c r="U75" s="809"/>
      <c r="V75" s="809"/>
      <c r="W75" s="809"/>
      <c r="X75" s="809"/>
      <c r="Y75" s="809"/>
      <c r="Z75" s="809"/>
      <c r="AA75" s="809"/>
      <c r="AB75" s="809"/>
      <c r="AC75" s="809"/>
      <c r="AD75" s="809"/>
      <c r="AE75" s="809"/>
      <c r="AF75" s="809"/>
      <c r="AG75" s="809"/>
      <c r="AH75" s="809"/>
      <c r="AI75" s="809"/>
      <c r="AJ75" s="809"/>
      <c r="AK75" s="809"/>
      <c r="AL75" s="809"/>
      <c r="AM75" s="809"/>
      <c r="AN75" s="809"/>
      <c r="AO75" s="809"/>
      <c r="AP75" s="809"/>
      <c r="AQ75" s="809"/>
      <c r="AR75" s="809"/>
      <c r="AS75" s="809"/>
      <c r="AT75" s="809"/>
      <c r="AU75" s="809"/>
      <c r="AV75" s="809"/>
      <c r="AW75" s="809"/>
      <c r="AX75" s="809"/>
      <c r="AY75" s="809"/>
      <c r="AZ75" s="809"/>
      <c r="BA75" s="809"/>
      <c r="BB75" s="809"/>
    </row>
    <row r="76" spans="1:56" x14ac:dyDescent="0.25">
      <c r="A76" s="808" t="s">
        <v>93</v>
      </c>
      <c r="B76" s="808"/>
      <c r="C76" s="808"/>
      <c r="D76" s="808"/>
      <c r="E76" s="808"/>
      <c r="F76" s="808"/>
      <c r="G76" s="808"/>
      <c r="H76" s="808"/>
      <c r="I76" s="808"/>
      <c r="J76" s="785">
        <f>ФОРМА!F5</f>
        <v>2</v>
      </c>
      <c r="K76" s="785"/>
      <c r="L76" s="743" t="s">
        <v>840</v>
      </c>
      <c r="M76" s="743"/>
      <c r="N76" s="743"/>
      <c r="O76" s="743"/>
      <c r="P76" s="743"/>
      <c r="Q76" s="743"/>
      <c r="R76" s="743"/>
      <c r="S76" s="743"/>
      <c r="T76" s="743"/>
      <c r="U76" s="743"/>
      <c r="V76" s="743"/>
      <c r="W76" s="743"/>
      <c r="X76" s="743"/>
      <c r="Y76" s="743"/>
      <c r="Z76" s="743"/>
      <c r="AA76" s="743"/>
      <c r="AB76" s="743"/>
      <c r="AC76" s="743"/>
      <c r="AD76" s="743"/>
      <c r="AE76" s="743"/>
      <c r="AF76" s="743"/>
      <c r="AG76" s="743"/>
      <c r="AH76" s="743"/>
      <c r="AI76" s="743"/>
      <c r="AJ76" s="743"/>
      <c r="AK76" s="743"/>
      <c r="AL76" s="743"/>
      <c r="AM76" s="743"/>
      <c r="AN76" s="743"/>
      <c r="AO76" s="743"/>
      <c r="AP76" s="743"/>
      <c r="AQ76" s="743"/>
      <c r="AR76" s="340"/>
      <c r="AS76" s="340"/>
      <c r="AT76" s="340"/>
      <c r="AU76" s="340"/>
      <c r="AV76" s="340"/>
      <c r="AW76" s="340"/>
      <c r="AX76" s="340"/>
      <c r="AY76" s="340"/>
      <c r="AZ76" s="340"/>
    </row>
    <row r="77" spans="1:56" x14ac:dyDescent="0.25">
      <c r="A77" s="805" t="s">
        <v>90</v>
      </c>
      <c r="B77" s="805"/>
      <c r="C77" s="805"/>
      <c r="D77" s="805"/>
      <c r="E77" s="805"/>
      <c r="F77" s="805"/>
      <c r="G77" s="805"/>
      <c r="H77" s="298"/>
      <c r="I77" s="806" t="str">
        <f>A65</f>
        <v>Исполнительные схемы по расчистке трассы</v>
      </c>
      <c r="J77" s="806"/>
      <c r="K77" s="806"/>
      <c r="L77" s="806"/>
      <c r="M77" s="806"/>
      <c r="N77" s="806"/>
      <c r="O77" s="806"/>
      <c r="P77" s="806"/>
      <c r="Q77" s="806"/>
      <c r="R77" s="806"/>
      <c r="S77" s="806"/>
      <c r="T77" s="806"/>
      <c r="U77" s="806"/>
      <c r="V77" s="806"/>
      <c r="W77" s="806"/>
      <c r="X77" s="806"/>
      <c r="Y77" s="806"/>
      <c r="Z77" s="806"/>
      <c r="AA77" s="806"/>
      <c r="AB77" s="806"/>
      <c r="AC77" s="806"/>
      <c r="AD77" s="806"/>
      <c r="AE77" s="806"/>
      <c r="AF77" s="806"/>
      <c r="AG77" s="806"/>
      <c r="AH77" s="806"/>
      <c r="AI77" s="806"/>
      <c r="AJ77" s="806"/>
      <c r="AK77" s="806"/>
      <c r="AL77" s="806"/>
      <c r="AM77" s="806"/>
      <c r="AN77" s="806"/>
      <c r="AO77" s="806"/>
      <c r="AP77" s="806"/>
      <c r="AQ77" s="806"/>
      <c r="AR77" s="806"/>
      <c r="AS77" s="806"/>
      <c r="AT77" s="806"/>
      <c r="AU77" s="806"/>
      <c r="AV77" s="806"/>
      <c r="AW77" s="806"/>
      <c r="AX77" s="806"/>
      <c r="AY77" s="806"/>
      <c r="AZ77" s="806"/>
      <c r="BA77" s="806"/>
      <c r="BB77" s="806"/>
    </row>
    <row r="78" spans="1:56" ht="9" customHeight="1" x14ac:dyDescent="0.25">
      <c r="A78" s="807" t="s">
        <v>775</v>
      </c>
      <c r="B78" s="807"/>
      <c r="C78" s="807"/>
      <c r="D78" s="807"/>
      <c r="E78" s="807"/>
      <c r="F78" s="807"/>
      <c r="G78" s="807"/>
      <c r="H78" s="807"/>
      <c r="I78" s="807"/>
      <c r="J78" s="807"/>
      <c r="K78" s="807"/>
      <c r="L78" s="807"/>
      <c r="M78" s="807"/>
      <c r="N78" s="807"/>
      <c r="O78" s="807"/>
      <c r="P78" s="807"/>
      <c r="Q78" s="807"/>
      <c r="R78" s="807"/>
      <c r="S78" s="807"/>
      <c r="T78" s="807"/>
      <c r="U78" s="807"/>
      <c r="V78" s="807"/>
      <c r="W78" s="807"/>
      <c r="X78" s="807"/>
      <c r="Y78" s="807"/>
      <c r="Z78" s="807"/>
      <c r="AA78" s="807"/>
      <c r="AB78" s="807"/>
      <c r="AC78" s="807"/>
      <c r="AD78" s="807"/>
      <c r="AE78" s="807"/>
      <c r="AF78" s="807"/>
      <c r="AG78" s="807"/>
      <c r="AH78" s="807"/>
      <c r="AI78" s="807"/>
      <c r="AJ78" s="807"/>
      <c r="AK78" s="807"/>
      <c r="AL78" s="807"/>
      <c r="AM78" s="807"/>
      <c r="AN78" s="807"/>
      <c r="AO78" s="807"/>
      <c r="AP78" s="807"/>
      <c r="AQ78" s="807"/>
      <c r="AR78" s="807"/>
      <c r="AS78" s="807"/>
      <c r="AT78" s="807"/>
      <c r="AU78" s="807"/>
      <c r="AV78" s="807"/>
      <c r="AW78" s="807"/>
      <c r="AX78" s="807"/>
      <c r="AY78" s="807"/>
      <c r="AZ78" s="807"/>
      <c r="BA78" s="807"/>
      <c r="BB78" s="807"/>
    </row>
    <row r="79" spans="1:56" ht="26.25" customHeight="1" x14ac:dyDescent="0.25">
      <c r="A79" s="802" t="s">
        <v>554</v>
      </c>
      <c r="B79" s="802"/>
      <c r="C79" s="802"/>
      <c r="D79" s="802"/>
      <c r="E79" s="802"/>
      <c r="F79" s="802"/>
      <c r="G79" s="802"/>
      <c r="H79" s="802"/>
      <c r="I79" s="802"/>
      <c r="J79" s="802"/>
      <c r="K79" s="802"/>
      <c r="L79" s="802"/>
      <c r="M79" s="802"/>
      <c r="N79" s="802"/>
      <c r="O79" s="802"/>
      <c r="P79" s="802"/>
      <c r="Q79" s="802"/>
      <c r="R79" s="802"/>
      <c r="S79" s="802"/>
      <c r="T79" s="802"/>
      <c r="U79" s="802"/>
      <c r="V79" s="802"/>
      <c r="W79" s="802"/>
      <c r="X79" s="802"/>
      <c r="Y79" s="802"/>
      <c r="Z79" s="802"/>
      <c r="AA79" s="802"/>
      <c r="AB79" s="802"/>
      <c r="AC79" s="802"/>
      <c r="AD79" s="802"/>
      <c r="AE79" s="802"/>
      <c r="AF79" s="802"/>
      <c r="AG79" s="802"/>
      <c r="AH79" s="802"/>
      <c r="AI79" s="802"/>
      <c r="AJ79" s="802"/>
      <c r="AK79" s="802"/>
      <c r="AL79" s="802"/>
      <c r="AM79" s="802"/>
      <c r="AN79" s="802"/>
      <c r="AO79" s="802"/>
      <c r="AP79" s="802"/>
      <c r="AQ79" s="802"/>
      <c r="AR79" s="802"/>
      <c r="AS79" s="802"/>
      <c r="AT79" s="802"/>
      <c r="AU79" s="802"/>
      <c r="AV79" s="802"/>
      <c r="AW79" s="802"/>
      <c r="AX79" s="802"/>
      <c r="AY79" s="802"/>
      <c r="AZ79" s="802"/>
      <c r="BA79" s="802"/>
      <c r="BB79" s="802"/>
    </row>
    <row r="80" spans="1:56" ht="22.5" customHeight="1" x14ac:dyDescent="0.3">
      <c r="A80" s="803" t="str">
        <f>IF(ФОРМА!E30="ВЛ",ПОДПИСИ!D6,IF(ФОРМА!E30="КЛ",ПОДПИСИ!D7))</f>
        <v>Шенягин А.В.</v>
      </c>
      <c r="B80" s="803"/>
      <c r="C80" s="803"/>
      <c r="D80" s="803"/>
      <c r="E80" s="803"/>
      <c r="F80" s="803"/>
      <c r="G80" s="803"/>
      <c r="H80" s="803"/>
      <c r="I80" s="803"/>
      <c r="J80" s="803"/>
      <c r="K80" s="803"/>
      <c r="L80" s="803"/>
      <c r="M80" s="803"/>
      <c r="N80" s="803"/>
      <c r="O80" s="803"/>
      <c r="P80" s="803"/>
      <c r="Q80" s="803"/>
      <c r="R80" s="803"/>
      <c r="S80" s="803"/>
      <c r="T80" s="803"/>
      <c r="U80" s="803"/>
      <c r="V80" s="803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50"/>
      <c r="AH80" s="350"/>
      <c r="AI80" s="350"/>
      <c r="AJ80" s="350"/>
      <c r="AK80" s="350"/>
      <c r="AL80" s="350"/>
      <c r="AM80" s="350"/>
      <c r="AN80" s="350"/>
      <c r="AO80" s="350"/>
      <c r="AP80" s="350"/>
      <c r="AS80" s="351"/>
      <c r="AT80" s="351"/>
      <c r="AU80" s="351"/>
      <c r="AV80" s="351"/>
      <c r="AW80" s="351"/>
      <c r="AX80" s="351"/>
      <c r="AY80" s="351"/>
      <c r="AZ80" s="804"/>
      <c r="BA80" s="804"/>
      <c r="BB80" s="804"/>
    </row>
    <row r="81" spans="1:54" ht="9" customHeight="1" x14ac:dyDescent="0.3">
      <c r="A81" s="801" t="s">
        <v>804</v>
      </c>
      <c r="B81" s="801"/>
      <c r="C81" s="801"/>
      <c r="D81" s="801"/>
      <c r="E81" s="801"/>
      <c r="F81" s="801"/>
      <c r="G81" s="801"/>
      <c r="H81" s="801"/>
      <c r="I81" s="801"/>
      <c r="J81" s="801"/>
      <c r="K81" s="801"/>
      <c r="L81" s="801"/>
      <c r="M81" s="801"/>
      <c r="N81" s="801"/>
      <c r="O81" s="801"/>
      <c r="P81" s="801"/>
      <c r="Q81" s="801"/>
      <c r="R81" s="801"/>
      <c r="S81" s="801"/>
      <c r="T81" s="801"/>
      <c r="U81" s="801"/>
      <c r="V81" s="801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50"/>
      <c r="AH81" s="350"/>
      <c r="AI81" s="350"/>
      <c r="AJ81" s="350"/>
      <c r="AK81" s="350"/>
      <c r="AL81" s="350"/>
      <c r="AM81" s="350"/>
      <c r="AN81" s="350"/>
      <c r="AO81" s="350"/>
      <c r="AP81" s="350"/>
      <c r="AS81" s="351"/>
      <c r="AT81" s="351"/>
      <c r="AU81" s="351"/>
      <c r="AV81" s="351"/>
      <c r="AW81" s="351"/>
      <c r="AX81" s="351"/>
      <c r="AY81" s="351"/>
      <c r="AZ81" s="801" t="s">
        <v>49</v>
      </c>
      <c r="BA81" s="801"/>
      <c r="BB81" s="801"/>
    </row>
    <row r="82" spans="1:54" x14ac:dyDescent="0.25">
      <c r="A82" s="802" t="s">
        <v>788</v>
      </c>
      <c r="B82" s="802"/>
      <c r="C82" s="802"/>
      <c r="D82" s="802"/>
      <c r="E82" s="802"/>
      <c r="F82" s="802"/>
      <c r="G82" s="802"/>
      <c r="H82" s="802"/>
      <c r="I82" s="802"/>
      <c r="J82" s="802"/>
      <c r="K82" s="802"/>
      <c r="L82" s="802"/>
      <c r="M82" s="802"/>
      <c r="N82" s="802"/>
      <c r="O82" s="802"/>
      <c r="P82" s="802"/>
      <c r="Q82" s="802"/>
      <c r="R82" s="802"/>
      <c r="S82" s="802"/>
      <c r="T82" s="802"/>
      <c r="U82" s="802"/>
      <c r="V82" s="802"/>
      <c r="W82" s="802"/>
      <c r="X82" s="802"/>
      <c r="Y82" s="802"/>
      <c r="Z82" s="802"/>
      <c r="AA82" s="802"/>
      <c r="AB82" s="802"/>
      <c r="AC82" s="802"/>
      <c r="AD82" s="802"/>
      <c r="AE82" s="802"/>
      <c r="AF82" s="802"/>
      <c r="AG82" s="802"/>
      <c r="AH82" s="802"/>
      <c r="AI82" s="802"/>
      <c r="AJ82" s="802"/>
      <c r="AK82" s="802"/>
      <c r="AL82" s="802"/>
      <c r="AM82" s="802"/>
      <c r="AN82" s="802"/>
      <c r="AO82" s="802"/>
      <c r="AP82" s="802"/>
      <c r="AQ82" s="802"/>
      <c r="AR82" s="802"/>
      <c r="AS82" s="802"/>
      <c r="AT82" s="802"/>
      <c r="AU82" s="802"/>
      <c r="AV82" s="802"/>
      <c r="AW82" s="802"/>
      <c r="AX82" s="802"/>
      <c r="AY82" s="802"/>
      <c r="AZ82" s="802"/>
      <c r="BA82" s="802"/>
      <c r="BB82" s="802"/>
    </row>
    <row r="83" spans="1:54" ht="22.5" customHeight="1" x14ac:dyDescent="0.3">
      <c r="A83" s="803" t="str">
        <f>ПОДПИСИ!D15</f>
        <v>Шлёнский С.В.</v>
      </c>
      <c r="B83" s="803"/>
      <c r="C83" s="803"/>
      <c r="D83" s="803"/>
      <c r="E83" s="803"/>
      <c r="F83" s="803"/>
      <c r="G83" s="803"/>
      <c r="H83" s="803"/>
      <c r="I83" s="803"/>
      <c r="J83" s="803"/>
      <c r="K83" s="803"/>
      <c r="L83" s="803"/>
      <c r="M83" s="803"/>
      <c r="N83" s="803"/>
      <c r="O83" s="803"/>
      <c r="P83" s="803"/>
      <c r="Q83" s="803"/>
      <c r="R83" s="803"/>
      <c r="S83" s="803"/>
      <c r="T83" s="803"/>
      <c r="U83" s="803"/>
      <c r="V83" s="803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4"/>
      <c r="BA83" s="804"/>
      <c r="BB83" s="804"/>
    </row>
    <row r="84" spans="1:54" ht="9" customHeight="1" x14ac:dyDescent="0.3">
      <c r="A84" s="801" t="s">
        <v>804</v>
      </c>
      <c r="B84" s="801"/>
      <c r="C84" s="801"/>
      <c r="D84" s="801"/>
      <c r="E84" s="801"/>
      <c r="F84" s="801"/>
      <c r="G84" s="801"/>
      <c r="H84" s="801"/>
      <c r="I84" s="801"/>
      <c r="J84" s="801"/>
      <c r="K84" s="801"/>
      <c r="L84" s="801"/>
      <c r="M84" s="801"/>
      <c r="N84" s="801"/>
      <c r="O84" s="801"/>
      <c r="P84" s="801"/>
      <c r="Q84" s="801"/>
      <c r="R84" s="801"/>
      <c r="S84" s="801"/>
      <c r="T84" s="801"/>
      <c r="U84" s="801"/>
      <c r="V84" s="801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1" t="s">
        <v>49</v>
      </c>
      <c r="BA84" s="801"/>
      <c r="BB84" s="801"/>
    </row>
    <row r="85" spans="1:54" ht="27.75" customHeight="1" x14ac:dyDescent="0.25">
      <c r="A85" s="802" t="s">
        <v>816</v>
      </c>
      <c r="B85" s="802"/>
      <c r="C85" s="802"/>
      <c r="D85" s="802"/>
      <c r="E85" s="802"/>
      <c r="F85" s="802"/>
      <c r="G85" s="802"/>
      <c r="H85" s="802"/>
      <c r="I85" s="802"/>
      <c r="J85" s="802"/>
      <c r="K85" s="802"/>
      <c r="L85" s="802"/>
      <c r="M85" s="802"/>
      <c r="N85" s="802"/>
      <c r="O85" s="802"/>
      <c r="P85" s="802"/>
      <c r="Q85" s="802"/>
      <c r="R85" s="802"/>
      <c r="S85" s="802"/>
      <c r="T85" s="802"/>
      <c r="U85" s="802"/>
      <c r="V85" s="802"/>
      <c r="W85" s="802"/>
      <c r="X85" s="802"/>
      <c r="Y85" s="802"/>
      <c r="Z85" s="802"/>
      <c r="AA85" s="802"/>
      <c r="AB85" s="802"/>
      <c r="AC85" s="802"/>
      <c r="AD85" s="802"/>
      <c r="AE85" s="802"/>
      <c r="AF85" s="802"/>
      <c r="AG85" s="802"/>
      <c r="AH85" s="802"/>
      <c r="AI85" s="802"/>
      <c r="AJ85" s="802"/>
      <c r="AK85" s="802"/>
      <c r="AL85" s="802"/>
      <c r="AM85" s="802"/>
      <c r="AN85" s="802"/>
      <c r="AO85" s="802"/>
      <c r="AP85" s="802"/>
      <c r="AQ85" s="802"/>
      <c r="AR85" s="802"/>
      <c r="AS85" s="802"/>
      <c r="AT85" s="802"/>
      <c r="AU85" s="802"/>
      <c r="AV85" s="802"/>
      <c r="AW85" s="802"/>
      <c r="AX85" s="802"/>
      <c r="AY85" s="802"/>
      <c r="AZ85" s="802"/>
      <c r="BA85" s="802"/>
      <c r="BB85" s="802"/>
    </row>
    <row r="86" spans="1:54" ht="22.5" customHeight="1" x14ac:dyDescent="0.3">
      <c r="A86" s="803" t="str">
        <f>ПОДПИСИ!D17</f>
        <v>Шлёнский С.В.</v>
      </c>
      <c r="B86" s="803"/>
      <c r="C86" s="803"/>
      <c r="D86" s="803"/>
      <c r="E86" s="803"/>
      <c r="F86" s="803"/>
      <c r="G86" s="803"/>
      <c r="H86" s="803"/>
      <c r="I86" s="803"/>
      <c r="J86" s="803"/>
      <c r="K86" s="803"/>
      <c r="L86" s="803"/>
      <c r="M86" s="803"/>
      <c r="N86" s="803"/>
      <c r="O86" s="803"/>
      <c r="P86" s="803"/>
      <c r="Q86" s="803"/>
      <c r="R86" s="803"/>
      <c r="S86" s="803"/>
      <c r="T86" s="803"/>
      <c r="U86" s="803"/>
      <c r="V86" s="803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4"/>
      <c r="BA86" s="804"/>
      <c r="BB86" s="804"/>
    </row>
    <row r="87" spans="1:54" ht="9" customHeight="1" x14ac:dyDescent="0.3">
      <c r="A87" s="801" t="s">
        <v>804</v>
      </c>
      <c r="B87" s="801"/>
      <c r="C87" s="801"/>
      <c r="D87" s="801"/>
      <c r="E87" s="801"/>
      <c r="F87" s="801"/>
      <c r="G87" s="801"/>
      <c r="H87" s="801"/>
      <c r="I87" s="801"/>
      <c r="J87" s="801"/>
      <c r="K87" s="801"/>
      <c r="L87" s="801"/>
      <c r="M87" s="801"/>
      <c r="N87" s="801"/>
      <c r="O87" s="801"/>
      <c r="P87" s="801"/>
      <c r="Q87" s="801"/>
      <c r="R87" s="801"/>
      <c r="S87" s="801"/>
      <c r="T87" s="801"/>
      <c r="U87" s="801"/>
      <c r="V87" s="801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1" t="s">
        <v>49</v>
      </c>
      <c r="BA87" s="801"/>
      <c r="BB87" s="801"/>
    </row>
    <row r="88" spans="1:54" ht="37.5" customHeight="1" x14ac:dyDescent="0.25">
      <c r="A88" s="802" t="s">
        <v>806</v>
      </c>
      <c r="B88" s="802"/>
      <c r="C88" s="802"/>
      <c r="D88" s="802"/>
      <c r="E88" s="802"/>
      <c r="F88" s="802"/>
      <c r="G88" s="802"/>
      <c r="H88" s="802"/>
      <c r="I88" s="802"/>
      <c r="J88" s="802"/>
      <c r="K88" s="802"/>
      <c r="L88" s="802"/>
      <c r="M88" s="802"/>
      <c r="N88" s="802"/>
      <c r="O88" s="802"/>
      <c r="P88" s="802"/>
      <c r="Q88" s="802"/>
      <c r="R88" s="802"/>
      <c r="S88" s="802"/>
      <c r="T88" s="802"/>
      <c r="U88" s="802"/>
      <c r="V88" s="802"/>
      <c r="W88" s="802"/>
      <c r="X88" s="802"/>
      <c r="Y88" s="802"/>
      <c r="Z88" s="802"/>
      <c r="AA88" s="802"/>
      <c r="AB88" s="802"/>
      <c r="AC88" s="802"/>
      <c r="AD88" s="802"/>
      <c r="AE88" s="802"/>
      <c r="AF88" s="802"/>
      <c r="AG88" s="802"/>
      <c r="AH88" s="802"/>
      <c r="AI88" s="802"/>
      <c r="AJ88" s="802"/>
      <c r="AK88" s="802"/>
      <c r="AL88" s="802"/>
      <c r="AM88" s="802"/>
      <c r="AN88" s="802"/>
      <c r="AO88" s="802"/>
      <c r="AP88" s="802"/>
      <c r="AQ88" s="802"/>
      <c r="AR88" s="802"/>
      <c r="AS88" s="802"/>
      <c r="AT88" s="802"/>
      <c r="AU88" s="802"/>
      <c r="AV88" s="802"/>
      <c r="AW88" s="802"/>
      <c r="AX88" s="802"/>
      <c r="AY88" s="802"/>
      <c r="AZ88" s="802"/>
      <c r="BA88" s="802"/>
      <c r="BB88" s="802"/>
    </row>
    <row r="89" spans="1:54" ht="22.5" customHeight="1" x14ac:dyDescent="0.3">
      <c r="A89" s="803" t="str">
        <f>ПОДПИСИ!C19</f>
        <v xml:space="preserve"> </v>
      </c>
      <c r="B89" s="803"/>
      <c r="C89" s="803"/>
      <c r="D89" s="803"/>
      <c r="E89" s="803"/>
      <c r="F89" s="803"/>
      <c r="G89" s="803"/>
      <c r="H89" s="803"/>
      <c r="I89" s="803"/>
      <c r="J89" s="803"/>
      <c r="K89" s="803"/>
      <c r="L89" s="803"/>
      <c r="M89" s="803"/>
      <c r="N89" s="803"/>
      <c r="O89" s="803"/>
      <c r="P89" s="803"/>
      <c r="Q89" s="803"/>
      <c r="R89" s="803"/>
      <c r="S89" s="803"/>
      <c r="T89" s="803"/>
      <c r="U89" s="803"/>
      <c r="V89" s="803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4"/>
      <c r="BA89" s="804"/>
      <c r="BB89" s="804"/>
    </row>
    <row r="90" spans="1:54" ht="9" customHeight="1" x14ac:dyDescent="0.3">
      <c r="A90" s="801" t="s">
        <v>804</v>
      </c>
      <c r="B90" s="801"/>
      <c r="C90" s="801"/>
      <c r="D90" s="801"/>
      <c r="E90" s="801"/>
      <c r="F90" s="801"/>
      <c r="G90" s="801"/>
      <c r="H90" s="801"/>
      <c r="I90" s="801"/>
      <c r="J90" s="801"/>
      <c r="K90" s="801"/>
      <c r="L90" s="801"/>
      <c r="M90" s="801"/>
      <c r="N90" s="801"/>
      <c r="O90" s="801"/>
      <c r="P90" s="801"/>
      <c r="Q90" s="801"/>
      <c r="R90" s="801"/>
      <c r="S90" s="801"/>
      <c r="T90" s="801"/>
      <c r="U90" s="801"/>
      <c r="V90" s="801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1" t="s">
        <v>49</v>
      </c>
      <c r="BA90" s="801"/>
      <c r="BB90" s="801"/>
    </row>
    <row r="91" spans="1:54" ht="25.5" customHeight="1" x14ac:dyDescent="0.25">
      <c r="A91" s="802" t="s">
        <v>841</v>
      </c>
      <c r="B91" s="802"/>
      <c r="C91" s="802"/>
      <c r="D91" s="802"/>
      <c r="E91" s="802"/>
      <c r="F91" s="802"/>
      <c r="G91" s="802"/>
      <c r="H91" s="802"/>
      <c r="I91" s="802"/>
      <c r="J91" s="802"/>
      <c r="K91" s="802"/>
      <c r="L91" s="802"/>
      <c r="M91" s="802"/>
      <c r="N91" s="802"/>
      <c r="O91" s="802"/>
      <c r="P91" s="802"/>
      <c r="Q91" s="802"/>
      <c r="R91" s="802"/>
      <c r="S91" s="802"/>
      <c r="T91" s="802"/>
      <c r="U91" s="802"/>
      <c r="V91" s="802"/>
      <c r="W91" s="802"/>
      <c r="X91" s="802"/>
      <c r="Y91" s="802"/>
      <c r="Z91" s="802"/>
      <c r="AA91" s="802"/>
      <c r="AB91" s="802"/>
      <c r="AC91" s="802"/>
      <c r="AD91" s="802"/>
      <c r="AE91" s="802"/>
      <c r="AF91" s="802"/>
      <c r="AG91" s="802"/>
      <c r="AH91" s="802"/>
      <c r="AI91" s="802"/>
      <c r="AJ91" s="802"/>
      <c r="AK91" s="802"/>
      <c r="AL91" s="802"/>
      <c r="AM91" s="802"/>
      <c r="AN91" s="802"/>
      <c r="AO91" s="802"/>
      <c r="AP91" s="802"/>
      <c r="AQ91" s="802"/>
      <c r="AR91" s="802"/>
      <c r="AS91" s="802"/>
      <c r="AT91" s="802"/>
      <c r="AU91" s="802"/>
      <c r="AV91" s="802"/>
      <c r="AW91" s="802"/>
      <c r="AX91" s="802"/>
      <c r="AY91" s="802"/>
      <c r="AZ91" s="802"/>
      <c r="BA91" s="802"/>
      <c r="BB91" s="802"/>
    </row>
    <row r="92" spans="1:54" ht="22.5" customHeight="1" x14ac:dyDescent="0.3">
      <c r="A92" s="803" t="str">
        <f>ПОДПИСИ!D12</f>
        <v>Курбатов А.В.</v>
      </c>
      <c r="B92" s="803"/>
      <c r="C92" s="803"/>
      <c r="D92" s="803"/>
      <c r="E92" s="803"/>
      <c r="F92" s="803"/>
      <c r="G92" s="803"/>
      <c r="H92" s="803"/>
      <c r="I92" s="803"/>
      <c r="J92" s="803"/>
      <c r="K92" s="803"/>
      <c r="L92" s="803"/>
      <c r="M92" s="803"/>
      <c r="N92" s="803"/>
      <c r="O92" s="803"/>
      <c r="P92" s="803"/>
      <c r="Q92" s="803"/>
      <c r="R92" s="803"/>
      <c r="S92" s="803"/>
      <c r="T92" s="803"/>
      <c r="U92" s="803"/>
      <c r="V92" s="803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4"/>
      <c r="BA92" s="804"/>
      <c r="BB92" s="804"/>
    </row>
    <row r="93" spans="1:54" ht="9" customHeight="1" x14ac:dyDescent="0.3">
      <c r="A93" s="801" t="s">
        <v>804</v>
      </c>
      <c r="B93" s="801"/>
      <c r="C93" s="801"/>
      <c r="D93" s="801"/>
      <c r="E93" s="801"/>
      <c r="F93" s="801"/>
      <c r="G93" s="801"/>
      <c r="H93" s="801"/>
      <c r="I93" s="801"/>
      <c r="J93" s="801"/>
      <c r="K93" s="801"/>
      <c r="L93" s="801"/>
      <c r="M93" s="801"/>
      <c r="N93" s="801"/>
      <c r="O93" s="801"/>
      <c r="P93" s="801"/>
      <c r="Q93" s="801"/>
      <c r="R93" s="801"/>
      <c r="S93" s="801"/>
      <c r="T93" s="801"/>
      <c r="U93" s="801"/>
      <c r="V93" s="801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1" t="s">
        <v>49</v>
      </c>
      <c r="BA93" s="801"/>
      <c r="BB93" s="801"/>
    </row>
    <row r="94" spans="1:54" x14ac:dyDescent="0.25">
      <c r="A94" s="802" t="s">
        <v>538</v>
      </c>
      <c r="B94" s="802"/>
      <c r="C94" s="802"/>
      <c r="D94" s="802"/>
      <c r="E94" s="802"/>
      <c r="F94" s="802"/>
      <c r="G94" s="802"/>
      <c r="H94" s="802"/>
      <c r="I94" s="802"/>
      <c r="J94" s="802"/>
      <c r="K94" s="802"/>
      <c r="L94" s="802"/>
      <c r="M94" s="802"/>
      <c r="N94" s="802"/>
      <c r="O94" s="802"/>
      <c r="P94" s="802"/>
      <c r="Q94" s="802"/>
      <c r="R94" s="802"/>
      <c r="S94" s="802"/>
      <c r="T94" s="802"/>
      <c r="U94" s="802"/>
      <c r="V94" s="802"/>
      <c r="W94" s="802"/>
      <c r="X94" s="802"/>
      <c r="Y94" s="802"/>
      <c r="Z94" s="802"/>
      <c r="AA94" s="802"/>
      <c r="AB94" s="802"/>
      <c r="AC94" s="802"/>
      <c r="AD94" s="802"/>
      <c r="AE94" s="802"/>
      <c r="AF94" s="802"/>
      <c r="AG94" s="802"/>
      <c r="AH94" s="802"/>
      <c r="AI94" s="802"/>
      <c r="AJ94" s="802"/>
      <c r="AK94" s="802"/>
      <c r="AL94" s="802"/>
      <c r="AM94" s="802"/>
      <c r="AN94" s="802"/>
      <c r="AO94" s="802"/>
      <c r="AP94" s="802"/>
      <c r="AQ94" s="802"/>
      <c r="AR94" s="802"/>
      <c r="AS94" s="802"/>
      <c r="AT94" s="802"/>
      <c r="AU94" s="802"/>
      <c r="AV94" s="802"/>
      <c r="AW94" s="802"/>
      <c r="AX94" s="802"/>
      <c r="AY94" s="802"/>
      <c r="AZ94" s="802"/>
      <c r="BA94" s="802"/>
      <c r="BB94" s="802"/>
    </row>
    <row r="95" spans="1:54" ht="22.5" customHeight="1" x14ac:dyDescent="0.3">
      <c r="A95" s="803" t="str">
        <f>ПОДПИСИ!D10</f>
        <v>Величко А.А.</v>
      </c>
      <c r="B95" s="803"/>
      <c r="C95" s="803"/>
      <c r="D95" s="803"/>
      <c r="E95" s="803"/>
      <c r="F95" s="803"/>
      <c r="G95" s="803"/>
      <c r="H95" s="803"/>
      <c r="I95" s="803"/>
      <c r="J95" s="803"/>
      <c r="K95" s="803"/>
      <c r="L95" s="803"/>
      <c r="M95" s="803"/>
      <c r="N95" s="803"/>
      <c r="O95" s="803"/>
      <c r="P95" s="803"/>
      <c r="Q95" s="803"/>
      <c r="R95" s="803"/>
      <c r="S95" s="803"/>
      <c r="T95" s="803"/>
      <c r="U95" s="803"/>
      <c r="V95" s="803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4"/>
      <c r="BA95" s="804"/>
      <c r="BB95" s="804"/>
    </row>
    <row r="96" spans="1:54" ht="9" customHeight="1" x14ac:dyDescent="0.3">
      <c r="A96" s="801" t="s">
        <v>804</v>
      </c>
      <c r="B96" s="801"/>
      <c r="C96" s="801"/>
      <c r="D96" s="801"/>
      <c r="E96" s="801"/>
      <c r="F96" s="801"/>
      <c r="G96" s="801"/>
      <c r="H96" s="801"/>
      <c r="I96" s="801"/>
      <c r="J96" s="801"/>
      <c r="K96" s="801"/>
      <c r="L96" s="801"/>
      <c r="M96" s="801"/>
      <c r="N96" s="801"/>
      <c r="O96" s="801"/>
      <c r="P96" s="801"/>
      <c r="Q96" s="801"/>
      <c r="R96" s="801"/>
      <c r="S96" s="801"/>
      <c r="T96" s="801"/>
      <c r="U96" s="801"/>
      <c r="V96" s="801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1" t="s">
        <v>49</v>
      </c>
      <c r="BA96" s="801"/>
      <c r="BB96" s="801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zoomScale="140" zoomScaleNormal="100" zoomScaleSheetLayoutView="140" workbookViewId="0">
      <pane ySplit="1" topLeftCell="A77" activePane="bottomLeft" state="frozen"/>
      <selection activeCell="AO106" sqref="AO106:AZ106"/>
      <selection pane="bottomLeft" activeCell="AO106" sqref="AO106:AZ106"/>
    </sheetView>
  </sheetViews>
  <sheetFormatPr defaultRowHeight="13.8" outlineLevelRow="1" x14ac:dyDescent="0.25"/>
  <cols>
    <col min="1" max="52" width="1.6640625" style="283" customWidth="1"/>
    <col min="53" max="53" width="0.109375" style="283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14" t="s">
        <v>578</v>
      </c>
      <c r="B1" s="714"/>
      <c r="C1" s="714"/>
      <c r="D1" s="714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  <c r="AB1" s="714"/>
      <c r="AC1" s="714"/>
      <c r="AD1" s="714"/>
      <c r="AE1" s="714"/>
      <c r="AF1" s="714"/>
      <c r="AG1" s="714"/>
      <c r="AH1" s="714"/>
      <c r="AI1" s="714"/>
      <c r="AJ1" s="714"/>
      <c r="AK1" s="714"/>
      <c r="AL1" s="714"/>
      <c r="AM1" s="714"/>
      <c r="AN1" s="714"/>
      <c r="AO1" s="714"/>
      <c r="AP1" s="714"/>
      <c r="AQ1" s="714"/>
      <c r="AR1" s="714"/>
      <c r="AS1" s="714"/>
      <c r="AT1" s="714"/>
      <c r="AU1" s="714"/>
      <c r="AV1" s="714"/>
      <c r="AW1" s="714"/>
      <c r="AX1" s="714"/>
      <c r="AY1" s="714"/>
      <c r="AZ1" s="714"/>
    </row>
    <row r="2" spans="1:63" ht="12" customHeight="1" x14ac:dyDescent="0.25">
      <c r="A2" s="715" t="s">
        <v>75</v>
      </c>
      <c r="B2" s="715"/>
      <c r="C2" s="715"/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5"/>
      <c r="AK2" s="715"/>
      <c r="AL2" s="715"/>
      <c r="AM2" s="715"/>
      <c r="AN2" s="715"/>
      <c r="AO2" s="715"/>
      <c r="AP2" s="715"/>
      <c r="AQ2" s="715"/>
      <c r="AR2" s="715"/>
      <c r="AS2" s="715"/>
      <c r="AT2" s="715"/>
      <c r="AU2" s="715"/>
      <c r="AV2" s="715"/>
      <c r="AW2" s="715"/>
      <c r="AX2" s="715"/>
      <c r="AY2" s="715"/>
      <c r="AZ2" s="715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716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16"/>
      <c r="C3" s="716"/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/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717" t="s">
        <v>523</v>
      </c>
      <c r="B4" s="717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718" t="s">
        <v>776</v>
      </c>
      <c r="B5" s="718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8"/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8"/>
      <c r="AP5" s="718"/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19" t="str">
        <f>ФОРМА!B2</f>
        <v>ПАО "Россети Ленэнерго"</v>
      </c>
      <c r="B6" s="719"/>
      <c r="C6" s="719"/>
      <c r="D6" s="719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19"/>
      <c r="AD6" s="719"/>
      <c r="AE6" s="719"/>
      <c r="AF6" s="719"/>
      <c r="AG6" s="719"/>
      <c r="AH6" s="719"/>
      <c r="AI6" s="719"/>
      <c r="AJ6" s="719"/>
      <c r="AK6" s="719"/>
      <c r="AL6" s="719"/>
      <c r="AM6" s="719"/>
      <c r="AN6" s="719"/>
      <c r="AO6" s="719"/>
      <c r="AP6" s="719"/>
      <c r="AQ6" s="719"/>
      <c r="AR6" s="719"/>
      <c r="AS6" s="719"/>
      <c r="AT6" s="719"/>
      <c r="AU6" s="719"/>
      <c r="AV6" s="719"/>
      <c r="AW6" s="719"/>
      <c r="AX6" s="719"/>
      <c r="AY6" s="719"/>
      <c r="AZ6" s="719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17" t="s">
        <v>777</v>
      </c>
      <c r="B7" s="717"/>
      <c r="C7" s="717"/>
      <c r="D7" s="717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7"/>
      <c r="AD7" s="717"/>
      <c r="AE7" s="717"/>
      <c r="AF7" s="717"/>
      <c r="AG7" s="717"/>
      <c r="AH7" s="717"/>
      <c r="AI7" s="717"/>
      <c r="AJ7" s="717"/>
      <c r="AK7" s="717"/>
      <c r="AL7" s="717"/>
      <c r="AM7" s="717"/>
      <c r="AN7" s="717"/>
      <c r="AO7" s="717"/>
      <c r="AP7" s="717"/>
      <c r="AQ7" s="717"/>
      <c r="AR7" s="717"/>
      <c r="AS7" s="717"/>
      <c r="AT7" s="717"/>
      <c r="AU7" s="717"/>
      <c r="AV7" s="717"/>
      <c r="AW7" s="717"/>
      <c r="AX7" s="717"/>
      <c r="AY7" s="717"/>
      <c r="AZ7" s="717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48" customHeight="1" x14ac:dyDescent="0.25">
      <c r="A8" s="7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19"/>
      <c r="C8" s="719"/>
      <c r="D8" s="719"/>
      <c r="E8" s="719"/>
      <c r="F8" s="719"/>
      <c r="G8" s="719"/>
      <c r="H8" s="719"/>
      <c r="I8" s="719"/>
      <c r="J8" s="719"/>
      <c r="K8" s="719"/>
      <c r="L8" s="719"/>
      <c r="M8" s="719"/>
      <c r="N8" s="719"/>
      <c r="O8" s="719"/>
      <c r="P8" s="719"/>
      <c r="Q8" s="719"/>
      <c r="R8" s="719"/>
      <c r="S8" s="719"/>
      <c r="T8" s="719"/>
      <c r="U8" s="719"/>
      <c r="V8" s="719"/>
      <c r="W8" s="719"/>
      <c r="X8" s="719"/>
      <c r="Y8" s="719"/>
      <c r="Z8" s="719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723" t="s">
        <v>778</v>
      </c>
      <c r="B9" s="723"/>
      <c r="C9" s="723"/>
      <c r="D9" s="723"/>
      <c r="E9" s="723"/>
      <c r="F9" s="723"/>
      <c r="G9" s="723"/>
      <c r="H9" s="723"/>
      <c r="I9" s="723"/>
      <c r="J9" s="723"/>
      <c r="K9" s="723"/>
      <c r="L9" s="723"/>
      <c r="M9" s="723"/>
      <c r="N9" s="723"/>
      <c r="O9" s="723"/>
      <c r="P9" s="723"/>
      <c r="Q9" s="723"/>
      <c r="R9" s="723"/>
      <c r="S9" s="723"/>
      <c r="T9" s="723"/>
      <c r="U9" s="723"/>
      <c r="V9" s="723"/>
      <c r="W9" s="723"/>
      <c r="X9" s="723"/>
      <c r="Y9" s="723"/>
      <c r="Z9" s="723"/>
      <c r="AA9" s="723"/>
      <c r="AB9" s="723"/>
      <c r="AC9" s="723"/>
      <c r="AD9" s="723"/>
      <c r="AE9" s="723"/>
      <c r="AF9" s="723"/>
      <c r="AG9" s="723"/>
      <c r="AH9" s="723"/>
      <c r="AI9" s="723"/>
      <c r="AJ9" s="723"/>
      <c r="AK9" s="723"/>
      <c r="AL9" s="723"/>
      <c r="AM9" s="723"/>
      <c r="AN9" s="723"/>
      <c r="AO9" s="723"/>
      <c r="AP9" s="723"/>
      <c r="AQ9" s="723"/>
      <c r="AR9" s="723"/>
      <c r="AS9" s="723"/>
      <c r="AT9" s="723"/>
      <c r="AU9" s="723"/>
      <c r="AV9" s="723"/>
      <c r="AW9" s="723"/>
      <c r="AX9" s="723"/>
      <c r="AY9" s="723"/>
      <c r="AZ9" s="723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726"/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726"/>
      <c r="M10" s="726"/>
      <c r="N10" s="726"/>
      <c r="O10" s="726"/>
      <c r="P10" s="726"/>
      <c r="Q10" s="726"/>
      <c r="R10" s="726"/>
      <c r="S10" s="726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725" t="s">
        <v>779</v>
      </c>
      <c r="B11" s="725"/>
      <c r="C11" s="725"/>
      <c r="D11" s="725"/>
      <c r="E11" s="725"/>
      <c r="F11" s="725"/>
      <c r="G11" s="725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  <c r="T11" s="725"/>
      <c r="U11" s="725"/>
      <c r="V11" s="725"/>
      <c r="W11" s="725"/>
      <c r="X11" s="725"/>
      <c r="Y11" s="725"/>
      <c r="Z11" s="725"/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715" t="s">
        <v>780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2" customHeight="1" x14ac:dyDescent="0.25">
      <c r="A13" s="722" t="str">
        <f>ФОРМА!B3</f>
        <v>ООО «Электромонтаж-110»</v>
      </c>
      <c r="B13" s="722"/>
      <c r="C13" s="722"/>
      <c r="D13" s="722"/>
      <c r="E13" s="722"/>
      <c r="F13" s="722"/>
      <c r="G13" s="722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</row>
    <row r="14" spans="1:63" s="301" customFormat="1" ht="6" customHeight="1" x14ac:dyDescent="0.3">
      <c r="A14" s="717" t="s">
        <v>781</v>
      </c>
      <c r="B14" s="717"/>
      <c r="C14" s="717"/>
      <c r="D14" s="717"/>
      <c r="E14" s="717"/>
      <c r="F14" s="717"/>
      <c r="G14" s="717"/>
      <c r="H14" s="717"/>
      <c r="I14" s="717"/>
      <c r="J14" s="717"/>
      <c r="K14" s="717"/>
      <c r="L14" s="717"/>
      <c r="M14" s="717"/>
      <c r="N14" s="717"/>
      <c r="O14" s="717"/>
      <c r="P14" s="717"/>
      <c r="Q14" s="717"/>
      <c r="R14" s="717"/>
      <c r="S14" s="717"/>
      <c r="T14" s="717"/>
      <c r="U14" s="717"/>
      <c r="V14" s="717"/>
      <c r="W14" s="717"/>
      <c r="X14" s="717"/>
      <c r="Y14" s="717"/>
      <c r="Z14" s="717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300"/>
    </row>
    <row r="15" spans="1:63" ht="26.25" customHeight="1" x14ac:dyDescent="0.25">
      <c r="A15" s="722" t="str">
        <f>ФОРМА!D3</f>
        <v>ОГРН 1089847302225, ИНН 7842391090, КПП 780101001, 199004, город Санкт-Петербург, пр-кт Средний В.О., д. 4 литер а, пом/ком 6н/177</v>
      </c>
      <c r="B15" s="722"/>
      <c r="C15" s="722"/>
      <c r="D15" s="722"/>
      <c r="E15" s="722"/>
      <c r="F15" s="722"/>
      <c r="G15" s="722"/>
      <c r="H15" s="722"/>
      <c r="I15" s="722"/>
      <c r="J15" s="722"/>
      <c r="K15" s="722"/>
      <c r="L15" s="722"/>
      <c r="M15" s="722"/>
      <c r="N15" s="722"/>
      <c r="O15" s="722"/>
      <c r="P15" s="722"/>
      <c r="Q15" s="722"/>
      <c r="R15" s="722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722"/>
      <c r="AD15" s="722"/>
      <c r="AE15" s="722"/>
      <c r="AF15" s="722"/>
      <c r="AG15" s="722"/>
      <c r="AH15" s="722"/>
      <c r="AI15" s="722"/>
      <c r="AJ15" s="722"/>
      <c r="AK15" s="722"/>
      <c r="AL15" s="722"/>
      <c r="AM15" s="722"/>
      <c r="AN15" s="722"/>
      <c r="AO15" s="722"/>
      <c r="AP15" s="722"/>
      <c r="AQ15" s="722"/>
      <c r="AR15" s="722"/>
      <c r="AS15" s="722"/>
      <c r="AT15" s="722"/>
      <c r="AU15" s="722"/>
      <c r="AV15" s="722"/>
      <c r="AW15" s="722"/>
      <c r="AX15" s="722"/>
      <c r="AY15" s="722"/>
      <c r="AZ15" s="722"/>
      <c r="BA15" s="722"/>
    </row>
    <row r="16" spans="1:63" s="301" customFormat="1" ht="6" customHeight="1" x14ac:dyDescent="0.3">
      <c r="A16" s="723" t="s">
        <v>782</v>
      </c>
      <c r="B16" s="723"/>
      <c r="C16" s="723"/>
      <c r="D16" s="723"/>
      <c r="E16" s="723"/>
      <c r="F16" s="723"/>
      <c r="G16" s="723"/>
      <c r="H16" s="723"/>
      <c r="I16" s="723"/>
      <c r="J16" s="723"/>
      <c r="K16" s="723"/>
      <c r="L16" s="723"/>
      <c r="M16" s="723"/>
      <c r="N16" s="723"/>
      <c r="O16" s="723"/>
      <c r="P16" s="723"/>
      <c r="Q16" s="723"/>
      <c r="R16" s="723"/>
      <c r="S16" s="723"/>
      <c r="T16" s="723"/>
      <c r="U16" s="723"/>
      <c r="V16" s="723"/>
      <c r="W16" s="723"/>
      <c r="X16" s="723"/>
      <c r="Y16" s="723"/>
      <c r="Z16" s="723"/>
      <c r="AA16" s="723"/>
      <c r="AB16" s="723"/>
      <c r="AC16" s="723"/>
      <c r="AD16" s="723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3"/>
      <c r="AV16" s="723"/>
      <c r="AW16" s="723"/>
      <c r="AX16" s="723"/>
      <c r="AY16" s="723"/>
      <c r="AZ16" s="723"/>
      <c r="BA16" s="300"/>
    </row>
    <row r="17" spans="1:53" s="301" customFormat="1" ht="9.6" x14ac:dyDescent="0.3">
      <c r="A17" s="724"/>
      <c r="B17" s="724"/>
      <c r="C17" s="724"/>
      <c r="D17" s="724"/>
      <c r="E17" s="724"/>
      <c r="F17" s="724"/>
      <c r="G17" s="724"/>
      <c r="H17" s="724"/>
      <c r="I17" s="724"/>
      <c r="J17" s="724"/>
      <c r="K17" s="724"/>
      <c r="L17" s="724"/>
      <c r="M17" s="724"/>
      <c r="N17" s="724"/>
      <c r="O17" s="724"/>
      <c r="P17" s="724"/>
      <c r="Q17" s="724"/>
      <c r="R17" s="724"/>
      <c r="S17" s="724"/>
      <c r="T17" s="724"/>
      <c r="U17" s="724"/>
      <c r="V17" s="724"/>
      <c r="W17" s="724"/>
      <c r="X17" s="724"/>
      <c r="Y17" s="724"/>
      <c r="Z17" s="724"/>
      <c r="AA17" s="724"/>
      <c r="AB17" s="724"/>
      <c r="AC17" s="724"/>
      <c r="AD17" s="724"/>
      <c r="AE17" s="724"/>
      <c r="AF17" s="724"/>
      <c r="AG17" s="724"/>
      <c r="AH17" s="724"/>
      <c r="AI17" s="724"/>
      <c r="AJ17" s="724"/>
      <c r="AK17" s="724"/>
      <c r="AL17" s="724"/>
      <c r="AM17" s="724"/>
      <c r="AN17" s="724"/>
      <c r="AO17" s="724"/>
      <c r="AP17" s="724"/>
      <c r="AQ17" s="724"/>
      <c r="AR17" s="724"/>
      <c r="AS17" s="724"/>
      <c r="AT17" s="724"/>
      <c r="AU17" s="724"/>
      <c r="AV17" s="724"/>
      <c r="AW17" s="724"/>
      <c r="AX17" s="724"/>
      <c r="AY17" s="724"/>
      <c r="AZ17" s="724"/>
      <c r="BA17" s="300"/>
    </row>
    <row r="18" spans="1:53" s="301" customFormat="1" ht="15" customHeight="1" x14ac:dyDescent="0.3">
      <c r="A18" s="725" t="s">
        <v>783</v>
      </c>
      <c r="B18" s="725"/>
      <c r="C18" s="725"/>
      <c r="D18" s="725"/>
      <c r="E18" s="725"/>
      <c r="F18" s="725"/>
      <c r="G18" s="725"/>
      <c r="H18" s="725"/>
      <c r="I18" s="725"/>
      <c r="J18" s="725"/>
      <c r="K18" s="725"/>
      <c r="L18" s="725"/>
      <c r="M18" s="725"/>
      <c r="N18" s="725"/>
      <c r="O18" s="725"/>
      <c r="P18" s="725"/>
      <c r="Q18" s="725"/>
      <c r="R18" s="725"/>
      <c r="S18" s="725"/>
      <c r="T18" s="725"/>
      <c r="U18" s="725"/>
      <c r="V18" s="725"/>
      <c r="W18" s="725"/>
      <c r="X18" s="725"/>
      <c r="Y18" s="725"/>
      <c r="Z18" s="725"/>
      <c r="AA18" s="725"/>
      <c r="AB18" s="725"/>
      <c r="AC18" s="725"/>
      <c r="AD18" s="725"/>
      <c r="AE18" s="725"/>
      <c r="AF18" s="725"/>
      <c r="AG18" s="725"/>
      <c r="AH18" s="725"/>
      <c r="AI18" s="725"/>
      <c r="AJ18" s="725"/>
      <c r="AK18" s="725"/>
      <c r="AL18" s="725"/>
      <c r="AM18" s="725"/>
      <c r="AN18" s="725"/>
      <c r="AO18" s="725"/>
      <c r="AP18" s="725"/>
      <c r="AQ18" s="725"/>
      <c r="AR18" s="725"/>
      <c r="AS18" s="725"/>
      <c r="AT18" s="725"/>
      <c r="AU18" s="725"/>
      <c r="AV18" s="725"/>
      <c r="AW18" s="725"/>
      <c r="AX18" s="725"/>
      <c r="AY18" s="725"/>
      <c r="AZ18" s="725"/>
      <c r="BA18" s="300"/>
    </row>
    <row r="19" spans="1:53" ht="12" customHeight="1" x14ac:dyDescent="0.25">
      <c r="A19" s="715" t="s">
        <v>77</v>
      </c>
      <c r="B19" s="715"/>
      <c r="C19" s="715"/>
      <c r="D19" s="715"/>
      <c r="E19" s="715"/>
      <c r="F19" s="715"/>
      <c r="G19" s="715"/>
      <c r="H19" s="715"/>
      <c r="I19" s="715"/>
      <c r="J19" s="715"/>
      <c r="K19" s="715"/>
      <c r="L19" s="715"/>
      <c r="M19" s="715"/>
      <c r="N19" s="715"/>
      <c r="O19" s="715"/>
      <c r="P19" s="715"/>
      <c r="Q19" s="715"/>
      <c r="R19" s="715"/>
      <c r="S19" s="715"/>
      <c r="T19" s="715"/>
      <c r="U19" s="715"/>
      <c r="V19" s="715"/>
      <c r="W19" s="715"/>
      <c r="X19" s="715"/>
      <c r="Y19" s="715"/>
      <c r="Z19" s="715"/>
      <c r="AA19" s="715"/>
      <c r="AB19" s="715"/>
      <c r="AC19" s="715"/>
      <c r="AD19" s="715"/>
      <c r="AE19" s="715"/>
      <c r="AF19" s="715"/>
      <c r="AG19" s="715"/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299"/>
    </row>
    <row r="20" spans="1:53" ht="12" customHeight="1" x14ac:dyDescent="0.25">
      <c r="A20" s="722" t="str">
        <f>ФОРМА!B8</f>
        <v>ООО «Электромонтаж-110»</v>
      </c>
      <c r="B20" s="722"/>
      <c r="C20" s="722"/>
      <c r="D20" s="722"/>
      <c r="E20" s="722"/>
      <c r="F20" s="722"/>
      <c r="G20" s="722"/>
      <c r="H20" s="722"/>
      <c r="I20" s="722"/>
      <c r="J20" s="722"/>
      <c r="K20" s="722"/>
      <c r="L20" s="722"/>
      <c r="M20" s="722"/>
      <c r="N20" s="722"/>
      <c r="O20" s="722"/>
      <c r="P20" s="722"/>
      <c r="Q20" s="722"/>
      <c r="R20" s="722"/>
      <c r="S20" s="722"/>
      <c r="T20" s="722"/>
      <c r="U20" s="722"/>
      <c r="V20" s="722"/>
      <c r="W20" s="722"/>
      <c r="X20" s="722"/>
      <c r="Y20" s="722"/>
      <c r="Z20" s="722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</row>
    <row r="21" spans="1:53" s="304" customFormat="1" ht="6" customHeight="1" x14ac:dyDescent="0.2">
      <c r="A21" s="717" t="s">
        <v>781</v>
      </c>
      <c r="B21" s="717"/>
      <c r="C21" s="717"/>
      <c r="D21" s="717"/>
      <c r="E21" s="717"/>
      <c r="F21" s="717"/>
      <c r="G21" s="717"/>
      <c r="H21" s="717"/>
      <c r="I21" s="717"/>
      <c r="J21" s="717"/>
      <c r="K21" s="717"/>
      <c r="L21" s="717"/>
      <c r="M21" s="717"/>
      <c r="N21" s="717"/>
      <c r="O21" s="717"/>
      <c r="P21" s="717"/>
      <c r="Q21" s="717"/>
      <c r="R21" s="717"/>
      <c r="S21" s="717"/>
      <c r="T21" s="717"/>
      <c r="U21" s="717"/>
      <c r="V21" s="717"/>
      <c r="W21" s="717"/>
      <c r="X21" s="717"/>
      <c r="Y21" s="717"/>
      <c r="Z21" s="717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303"/>
    </row>
    <row r="22" spans="1:53" ht="25.5" customHeight="1" x14ac:dyDescent="0.25">
      <c r="A22" s="722" t="str">
        <f>ФОРМА!D8</f>
        <v>ОГРН 1089847302225, ИНН 7842391090, КПП 780101001, 199004, город Санкт-Петербург, пр-кт Средний В.О., д. 4 литер а, пом/ком 6н/177</v>
      </c>
      <c r="B22" s="722"/>
      <c r="C22" s="722"/>
      <c r="D22" s="722"/>
      <c r="E22" s="722"/>
      <c r="F22" s="722"/>
      <c r="G22" s="722"/>
      <c r="H22" s="722"/>
      <c r="I22" s="722"/>
      <c r="J22" s="722"/>
      <c r="K22" s="722"/>
      <c r="L22" s="722"/>
      <c r="M22" s="722"/>
      <c r="N22" s="722"/>
      <c r="O22" s="722"/>
      <c r="P22" s="722"/>
      <c r="Q22" s="722"/>
      <c r="R22" s="722"/>
      <c r="S22" s="722"/>
      <c r="T22" s="722"/>
      <c r="U22" s="722"/>
      <c r="V22" s="722"/>
      <c r="W22" s="722"/>
      <c r="X22" s="722"/>
      <c r="Y22" s="722"/>
      <c r="Z22" s="722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299"/>
    </row>
    <row r="23" spans="1:53" s="304" customFormat="1" ht="9.6" x14ac:dyDescent="0.2">
      <c r="A23" s="723" t="s">
        <v>778</v>
      </c>
      <c r="B23" s="723"/>
      <c r="C23" s="723"/>
      <c r="D23" s="723"/>
      <c r="E23" s="723"/>
      <c r="F23" s="723"/>
      <c r="G23" s="723"/>
      <c r="H23" s="723"/>
      <c r="I23" s="723"/>
      <c r="J23" s="723"/>
      <c r="K23" s="723"/>
      <c r="L23" s="723"/>
      <c r="M23" s="723"/>
      <c r="N23" s="723"/>
      <c r="O23" s="723"/>
      <c r="P23" s="723"/>
      <c r="Q23" s="723"/>
      <c r="R23" s="723"/>
      <c r="S23" s="723"/>
      <c r="T23" s="723"/>
      <c r="U23" s="723"/>
      <c r="V23" s="723"/>
      <c r="W23" s="723"/>
      <c r="X23" s="723"/>
      <c r="Y23" s="723"/>
      <c r="Z23" s="723"/>
      <c r="AA23" s="723"/>
      <c r="AB23" s="723"/>
      <c r="AC23" s="723"/>
      <c r="AD23" s="723"/>
      <c r="AE23" s="723"/>
      <c r="AF23" s="723"/>
      <c r="AG23" s="723"/>
      <c r="AH23" s="723"/>
      <c r="AI23" s="723"/>
      <c r="AJ23" s="723"/>
      <c r="AK23" s="723"/>
      <c r="AL23" s="723"/>
      <c r="AM23" s="723"/>
      <c r="AN23" s="723"/>
      <c r="AO23" s="723"/>
      <c r="AP23" s="723"/>
      <c r="AQ23" s="723"/>
      <c r="AR23" s="723"/>
      <c r="AS23" s="723"/>
      <c r="AT23" s="723"/>
      <c r="AU23" s="723"/>
      <c r="AV23" s="723"/>
      <c r="AW23" s="723"/>
      <c r="AX23" s="723"/>
      <c r="AY23" s="723"/>
      <c r="AZ23" s="723"/>
      <c r="BA23" s="303"/>
    </row>
    <row r="24" spans="1:53" s="304" customFormat="1" ht="10.5" customHeight="1" x14ac:dyDescent="0.2">
      <c r="A24" s="724"/>
      <c r="B24" s="724"/>
      <c r="C24" s="724"/>
      <c r="D24" s="724"/>
      <c r="E24" s="724"/>
      <c r="F24" s="724"/>
      <c r="G24" s="724"/>
      <c r="H24" s="724"/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4"/>
      <c r="AM24" s="724"/>
      <c r="AN24" s="724"/>
      <c r="AO24" s="724"/>
      <c r="AP24" s="724"/>
      <c r="AQ24" s="724"/>
      <c r="AR24" s="724"/>
      <c r="AS24" s="724"/>
      <c r="AT24" s="724"/>
      <c r="AU24" s="724"/>
      <c r="AV24" s="724"/>
      <c r="AW24" s="724"/>
      <c r="AX24" s="724"/>
      <c r="AY24" s="724"/>
      <c r="AZ24" s="724"/>
      <c r="BA24" s="303"/>
    </row>
    <row r="25" spans="1:53" s="304" customFormat="1" ht="15" customHeight="1" x14ac:dyDescent="0.2">
      <c r="A25" s="725" t="s">
        <v>784</v>
      </c>
      <c r="B25" s="725"/>
      <c r="C25" s="725"/>
      <c r="D25" s="725"/>
      <c r="E25" s="725"/>
      <c r="F25" s="725"/>
      <c r="G25" s="725"/>
      <c r="H25" s="725"/>
      <c r="I25" s="725"/>
      <c r="J25" s="725"/>
      <c r="K25" s="725"/>
      <c r="L25" s="725"/>
      <c r="M25" s="725"/>
      <c r="N25" s="725"/>
      <c r="O25" s="725"/>
      <c r="P25" s="725"/>
      <c r="Q25" s="725"/>
      <c r="R25" s="725"/>
      <c r="S25" s="725"/>
      <c r="T25" s="725"/>
      <c r="U25" s="725"/>
      <c r="V25" s="725"/>
      <c r="W25" s="725"/>
      <c r="X25" s="725"/>
      <c r="Y25" s="725"/>
      <c r="Z25" s="725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727" t="s">
        <v>604</v>
      </c>
      <c r="B27" s="728"/>
      <c r="C27" s="728"/>
      <c r="D27" s="728"/>
      <c r="E27" s="728"/>
      <c r="F27" s="728"/>
      <c r="G27" s="728"/>
      <c r="H27" s="728"/>
      <c r="I27" s="728"/>
      <c r="J27" s="728"/>
      <c r="K27" s="728"/>
      <c r="L27" s="728"/>
      <c r="M27" s="728"/>
      <c r="N27" s="728"/>
      <c r="O27" s="728"/>
      <c r="P27" s="728"/>
      <c r="Q27" s="728"/>
      <c r="R27" s="728"/>
      <c r="S27" s="728"/>
      <c r="T27" s="728"/>
      <c r="U27" s="728"/>
      <c r="V27" s="728"/>
      <c r="W27" s="728"/>
      <c r="X27" s="728"/>
      <c r="Y27" s="728"/>
      <c r="Z27" s="728"/>
      <c r="AA27" s="728"/>
      <c r="AB27" s="728"/>
      <c r="AC27" s="728"/>
      <c r="AD27" s="728"/>
      <c r="AE27" s="728"/>
      <c r="AF27" s="728"/>
      <c r="AG27" s="728"/>
      <c r="AH27" s="728"/>
      <c r="AI27" s="728"/>
      <c r="AJ27" s="728"/>
      <c r="AK27" s="728"/>
      <c r="AL27" s="728"/>
      <c r="AM27" s="728"/>
      <c r="AN27" s="728"/>
      <c r="AO27" s="728"/>
      <c r="AP27" s="728"/>
      <c r="AQ27" s="728"/>
      <c r="AR27" s="728"/>
      <c r="AS27" s="728"/>
      <c r="AT27" s="728"/>
      <c r="AU27" s="728"/>
      <c r="AV27" s="728"/>
      <c r="AW27" s="728"/>
      <c r="AX27" s="728"/>
      <c r="AY27" s="728"/>
      <c r="AZ27" s="728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729" t="s">
        <v>19</v>
      </c>
      <c r="B29" s="729"/>
      <c r="C29" s="730">
        <f>ФОРМА!B18</f>
        <v>1</v>
      </c>
      <c r="D29" s="730"/>
      <c r="E29" s="730"/>
      <c r="F29" s="730"/>
      <c r="G29" s="730"/>
      <c r="H29" s="730"/>
      <c r="I29" s="730"/>
      <c r="J29" s="730"/>
      <c r="K29" s="730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731"/>
      <c r="AH29" s="731"/>
      <c r="AI29" s="731"/>
      <c r="AJ29" s="306"/>
      <c r="AK29" s="306"/>
      <c r="AL29" s="732">
        <f>ФОРМА!C18</f>
        <v>45444</v>
      </c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1"/>
      <c r="AX29" s="731"/>
      <c r="AY29" s="731"/>
      <c r="AZ29" s="731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717" t="s">
        <v>458</v>
      </c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303"/>
      <c r="AX30" s="303"/>
      <c r="AY30" s="303"/>
      <c r="AZ30" s="303"/>
      <c r="BA30" s="303"/>
    </row>
    <row r="31" spans="1:53" ht="21" customHeight="1" x14ac:dyDescent="0.25">
      <c r="A31" s="718" t="s">
        <v>785</v>
      </c>
      <c r="B31" s="718"/>
      <c r="C31" s="718"/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  <c r="P31" s="718"/>
      <c r="Q31" s="718"/>
      <c r="R31" s="718"/>
      <c r="S31" s="718"/>
      <c r="T31" s="718"/>
      <c r="U31" s="718"/>
      <c r="V31" s="718"/>
      <c r="W31" s="718"/>
      <c r="X31" s="718"/>
      <c r="Y31" s="718"/>
      <c r="Z31" s="718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299"/>
    </row>
    <row r="32" spans="1:53" ht="12" customHeight="1" x14ac:dyDescent="0.25">
      <c r="A32" s="735" t="str">
        <f>ПОДПИСИ!B9</f>
        <v>Ведущий инженер-геодезист АО "ЛЭСР"</v>
      </c>
      <c r="B32" s="735"/>
      <c r="C32" s="735"/>
      <c r="D32" s="735"/>
      <c r="E32" s="735"/>
      <c r="F32" s="735"/>
      <c r="G32" s="735"/>
      <c r="H32" s="735"/>
      <c r="I32" s="735"/>
      <c r="J32" s="735"/>
      <c r="K32" s="735"/>
      <c r="L32" s="735"/>
      <c r="M32" s="735"/>
      <c r="N32" s="735"/>
      <c r="O32" s="735"/>
      <c r="P32" s="735"/>
      <c r="Q32" s="735"/>
      <c r="R32" s="735"/>
      <c r="S32" s="735"/>
      <c r="T32" s="735"/>
      <c r="U32" s="735"/>
      <c r="V32" s="735"/>
      <c r="W32" s="735"/>
      <c r="X32" s="735"/>
      <c r="Y32" s="735"/>
      <c r="Z32" s="735"/>
      <c r="AA32" s="735"/>
      <c r="AB32" s="735"/>
      <c r="AC32" s="735"/>
      <c r="AD32" s="735"/>
      <c r="AE32" s="735"/>
      <c r="AF32" s="735"/>
      <c r="AG32" s="735"/>
      <c r="AH32" s="735"/>
      <c r="AI32" s="735"/>
      <c r="AJ32" s="735"/>
      <c r="AK32" s="735"/>
      <c r="AL32" s="735"/>
      <c r="AM32" s="735"/>
      <c r="AN32" s="735"/>
      <c r="AO32" s="735"/>
      <c r="AP32" s="735"/>
      <c r="AQ32" s="735"/>
      <c r="AR32" s="735"/>
      <c r="AS32" s="735"/>
      <c r="AT32" s="735"/>
      <c r="AU32" s="735"/>
      <c r="AV32" s="735"/>
      <c r="AW32" s="735"/>
      <c r="AX32" s="735"/>
      <c r="AY32" s="735"/>
      <c r="AZ32" s="735"/>
      <c r="BA32" s="299"/>
    </row>
    <row r="33" spans="1:53" ht="12" customHeight="1" x14ac:dyDescent="0.25">
      <c r="A33" s="733" t="str">
        <f>CONCATENATE(ПОДПИСИ!C9,", ",ПОДПИСИ!F9)</f>
        <v>Николаева О.И., Приказ №1080 от 04.10.2024</v>
      </c>
      <c r="B33" s="733"/>
      <c r="C33" s="733"/>
      <c r="D33" s="733"/>
      <c r="E33" s="733"/>
      <c r="F33" s="733"/>
      <c r="G33" s="733"/>
      <c r="H33" s="733"/>
      <c r="I33" s="733"/>
      <c r="J33" s="733"/>
      <c r="K33" s="733"/>
      <c r="L33" s="733"/>
      <c r="M33" s="733"/>
      <c r="N33" s="733"/>
      <c r="O33" s="733"/>
      <c r="P33" s="733"/>
      <c r="Q33" s="733"/>
      <c r="R33" s="733"/>
      <c r="S33" s="733"/>
      <c r="T33" s="733"/>
      <c r="U33" s="733"/>
      <c r="V33" s="733"/>
      <c r="W33" s="733"/>
      <c r="X33" s="733"/>
      <c r="Y33" s="733"/>
      <c r="Z33" s="733"/>
      <c r="AA33" s="733"/>
      <c r="AB33" s="733"/>
      <c r="AC33" s="733"/>
      <c r="AD33" s="733"/>
      <c r="AE33" s="733"/>
      <c r="AF33" s="733"/>
      <c r="AG33" s="733"/>
      <c r="AH33" s="733"/>
      <c r="AI33" s="733"/>
      <c r="AJ33" s="733"/>
      <c r="AK33" s="733"/>
      <c r="AL33" s="733"/>
      <c r="AM33" s="733"/>
      <c r="AN33" s="733"/>
      <c r="AO33" s="733"/>
      <c r="AP33" s="733"/>
      <c r="AQ33" s="733"/>
      <c r="AR33" s="733"/>
      <c r="AS33" s="733"/>
      <c r="AT33" s="733"/>
      <c r="AU33" s="733"/>
      <c r="AV33" s="733"/>
      <c r="AW33" s="733"/>
      <c r="AX33" s="733"/>
      <c r="AY33" s="733"/>
      <c r="AZ33" s="733"/>
      <c r="BA33" s="299"/>
    </row>
    <row r="34" spans="1:53" ht="15" customHeight="1" x14ac:dyDescent="0.25">
      <c r="A34" s="723" t="s">
        <v>786</v>
      </c>
      <c r="B34" s="723"/>
      <c r="C34" s="723"/>
      <c r="D34" s="723"/>
      <c r="E34" s="723"/>
      <c r="F34" s="723"/>
      <c r="G34" s="723"/>
      <c r="H34" s="723"/>
      <c r="I34" s="723"/>
      <c r="J34" s="723"/>
      <c r="K34" s="723"/>
      <c r="L34" s="723"/>
      <c r="M34" s="723"/>
      <c r="N34" s="723"/>
      <c r="O34" s="723"/>
      <c r="P34" s="723"/>
      <c r="Q34" s="723"/>
      <c r="R34" s="723"/>
      <c r="S34" s="723"/>
      <c r="T34" s="723"/>
      <c r="U34" s="723"/>
      <c r="V34" s="723"/>
      <c r="W34" s="723"/>
      <c r="X34" s="723"/>
      <c r="Y34" s="723"/>
      <c r="Z34" s="723"/>
      <c r="AA34" s="723"/>
      <c r="AB34" s="723"/>
      <c r="AC34" s="723"/>
      <c r="AD34" s="723"/>
      <c r="AE34" s="723"/>
      <c r="AF34" s="723"/>
      <c r="AG34" s="723"/>
      <c r="AH34" s="723"/>
      <c r="AI34" s="723"/>
      <c r="AJ34" s="723"/>
      <c r="AK34" s="723"/>
      <c r="AL34" s="723"/>
      <c r="AM34" s="723"/>
      <c r="AN34" s="723"/>
      <c r="AO34" s="723"/>
      <c r="AP34" s="723"/>
      <c r="AQ34" s="723"/>
      <c r="AR34" s="723"/>
      <c r="AS34" s="723"/>
      <c r="AT34" s="723"/>
      <c r="AU34" s="723"/>
      <c r="AV34" s="723"/>
      <c r="AW34" s="723"/>
      <c r="AX34" s="723"/>
      <c r="AY34" s="723"/>
      <c r="AZ34" s="723"/>
      <c r="BA34" s="299"/>
    </row>
    <row r="35" spans="1:53" ht="15" customHeight="1" x14ac:dyDescent="0.25">
      <c r="A35" s="724"/>
      <c r="B35" s="724"/>
      <c r="C35" s="724"/>
      <c r="D35" s="724"/>
      <c r="E35" s="724"/>
      <c r="F35" s="724"/>
      <c r="G35" s="724"/>
      <c r="H35" s="724"/>
      <c r="I35" s="724"/>
      <c r="J35" s="724"/>
      <c r="K35" s="724"/>
      <c r="L35" s="724"/>
      <c r="M35" s="724"/>
      <c r="N35" s="724"/>
      <c r="O35" s="724"/>
      <c r="P35" s="724"/>
      <c r="Q35" s="724"/>
      <c r="R35" s="724"/>
      <c r="S35" s="724"/>
      <c r="T35" s="724"/>
      <c r="U35" s="724"/>
      <c r="V35" s="724"/>
      <c r="W35" s="724"/>
      <c r="X35" s="724"/>
      <c r="Y35" s="724"/>
      <c r="Z35" s="724"/>
      <c r="AA35" s="724"/>
      <c r="AB35" s="724"/>
      <c r="AC35" s="724"/>
      <c r="AD35" s="724"/>
      <c r="AE35" s="724"/>
      <c r="AF35" s="724"/>
      <c r="AG35" s="724"/>
      <c r="AH35" s="724"/>
      <c r="AI35" s="724"/>
      <c r="AJ35" s="724"/>
      <c r="AK35" s="724"/>
      <c r="AL35" s="724"/>
      <c r="AM35" s="724"/>
      <c r="AN35" s="724"/>
      <c r="AO35" s="724"/>
      <c r="AP35" s="724"/>
      <c r="AQ35" s="724"/>
      <c r="AR35" s="724"/>
      <c r="AS35" s="724"/>
      <c r="AT35" s="724"/>
      <c r="AU35" s="724"/>
      <c r="AV35" s="724"/>
      <c r="AW35" s="724"/>
      <c r="AX35" s="724"/>
      <c r="AY35" s="724"/>
      <c r="AZ35" s="724"/>
      <c r="BA35" s="299"/>
    </row>
    <row r="36" spans="1:53" ht="21" customHeight="1" x14ac:dyDescent="0.25">
      <c r="A36" s="725" t="s">
        <v>787</v>
      </c>
      <c r="B36" s="725"/>
      <c r="C36" s="725"/>
      <c r="D36" s="725"/>
      <c r="E36" s="725"/>
      <c r="F36" s="725"/>
      <c r="G36" s="725"/>
      <c r="H36" s="725"/>
      <c r="I36" s="725"/>
      <c r="J36" s="725"/>
      <c r="K36" s="725"/>
      <c r="L36" s="725"/>
      <c r="M36" s="725"/>
      <c r="N36" s="725"/>
      <c r="O36" s="725"/>
      <c r="P36" s="725"/>
      <c r="Q36" s="725"/>
      <c r="R36" s="725"/>
      <c r="S36" s="725"/>
      <c r="T36" s="725"/>
      <c r="U36" s="725"/>
      <c r="V36" s="725"/>
      <c r="W36" s="725"/>
      <c r="X36" s="725"/>
      <c r="Y36" s="725"/>
      <c r="Z36" s="725"/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299"/>
    </row>
    <row r="37" spans="1:53" ht="12" customHeight="1" x14ac:dyDescent="0.25">
      <c r="A37" s="715" t="s">
        <v>788</v>
      </c>
      <c r="B37" s="715"/>
      <c r="C37" s="715"/>
      <c r="D37" s="715"/>
      <c r="E37" s="715"/>
      <c r="F37" s="715"/>
      <c r="G37" s="715"/>
      <c r="H37" s="715"/>
      <c r="I37" s="715"/>
      <c r="J37" s="715"/>
      <c r="K37" s="715"/>
      <c r="L37" s="715"/>
      <c r="M37" s="715"/>
      <c r="N37" s="715"/>
      <c r="O37" s="715"/>
      <c r="P37" s="715"/>
      <c r="Q37" s="715"/>
      <c r="R37" s="715"/>
      <c r="S37" s="715"/>
      <c r="T37" s="715"/>
      <c r="U37" s="715"/>
      <c r="V37" s="715"/>
      <c r="W37" s="715"/>
      <c r="X37" s="715"/>
      <c r="Y37" s="715"/>
      <c r="Z37" s="715"/>
      <c r="AA37" s="715"/>
      <c r="AB37" s="715"/>
      <c r="AC37" s="715"/>
      <c r="AD37" s="715"/>
      <c r="AE37" s="715"/>
      <c r="AF37" s="715"/>
      <c r="AG37" s="715"/>
      <c r="AH37" s="715"/>
      <c r="AI37" s="715"/>
      <c r="AJ37" s="715"/>
      <c r="AK37" s="715"/>
      <c r="AL37" s="715"/>
      <c r="AM37" s="715"/>
      <c r="AN37" s="715"/>
      <c r="AO37" s="715"/>
      <c r="AP37" s="715"/>
      <c r="AQ37" s="715"/>
      <c r="AR37" s="715"/>
      <c r="AS37" s="715"/>
      <c r="AT37" s="715"/>
      <c r="AU37" s="715"/>
      <c r="AV37" s="715"/>
      <c r="AW37" s="715"/>
      <c r="AX37" s="715"/>
      <c r="AY37" s="715"/>
      <c r="AZ37" s="715"/>
      <c r="BA37" s="299"/>
    </row>
    <row r="38" spans="1:53" ht="12" customHeight="1" x14ac:dyDescent="0.25">
      <c r="A38" s="733" t="str">
        <f>ПОДПИСИ!B15</f>
        <v>Заместитель генерального директора по капитальному  строительству ООО «Электромонтаж-110»</v>
      </c>
      <c r="B38" s="733"/>
      <c r="C38" s="733"/>
      <c r="D38" s="733"/>
      <c r="E38" s="733"/>
      <c r="F38" s="733"/>
      <c r="G38" s="733"/>
      <c r="H38" s="733"/>
      <c r="I38" s="733"/>
      <c r="J38" s="733"/>
      <c r="K38" s="733"/>
      <c r="L38" s="733"/>
      <c r="M38" s="733"/>
      <c r="N38" s="733"/>
      <c r="O38" s="733"/>
      <c r="P38" s="733"/>
      <c r="Q38" s="733"/>
      <c r="R38" s="733"/>
      <c r="S38" s="733"/>
      <c r="T38" s="733"/>
      <c r="U38" s="733"/>
      <c r="V38" s="733"/>
      <c r="W38" s="733"/>
      <c r="X38" s="733"/>
      <c r="Y38" s="733"/>
      <c r="Z38" s="733"/>
      <c r="AA38" s="733"/>
      <c r="AB38" s="733"/>
      <c r="AC38" s="733"/>
      <c r="AD38" s="733"/>
      <c r="AE38" s="733"/>
      <c r="AF38" s="733"/>
      <c r="AG38" s="733"/>
      <c r="AH38" s="733"/>
      <c r="AI38" s="733"/>
      <c r="AJ38" s="733"/>
      <c r="AK38" s="733"/>
      <c r="AL38" s="733"/>
      <c r="AM38" s="733"/>
      <c r="AN38" s="733"/>
      <c r="AO38" s="733"/>
      <c r="AP38" s="733"/>
      <c r="AQ38" s="733"/>
      <c r="AR38" s="733"/>
      <c r="AS38" s="733"/>
      <c r="AT38" s="733"/>
      <c r="AU38" s="733"/>
      <c r="AV38" s="733"/>
      <c r="AW38" s="733"/>
      <c r="AX38" s="733"/>
      <c r="AY38" s="733"/>
      <c r="AZ38" s="733"/>
      <c r="BA38" s="299"/>
    </row>
    <row r="39" spans="1:53" ht="12" customHeight="1" x14ac:dyDescent="0.25">
      <c r="A39" s="733" t="str">
        <f>CONCATENATE(ПОДПИСИ!C15,", ",ПОДПИСИ!F15)</f>
        <v>Шлёнский С.В., Приказ №2024-21СМР от 15.05.2024</v>
      </c>
      <c r="B39" s="733"/>
      <c r="C39" s="733"/>
      <c r="D39" s="733"/>
      <c r="E39" s="733"/>
      <c r="F39" s="733"/>
      <c r="G39" s="733"/>
      <c r="H39" s="733"/>
      <c r="I39" s="733"/>
      <c r="J39" s="733"/>
      <c r="K39" s="733"/>
      <c r="L39" s="733"/>
      <c r="M39" s="733"/>
      <c r="N39" s="733"/>
      <c r="O39" s="733"/>
      <c r="P39" s="733"/>
      <c r="Q39" s="733"/>
      <c r="R39" s="733"/>
      <c r="S39" s="733"/>
      <c r="T39" s="733"/>
      <c r="U39" s="733"/>
      <c r="V39" s="733"/>
      <c r="W39" s="733"/>
      <c r="X39" s="733"/>
      <c r="Y39" s="733"/>
      <c r="Z39" s="733"/>
      <c r="AA39" s="733"/>
      <c r="AB39" s="733"/>
      <c r="AC39" s="733"/>
      <c r="AD39" s="733"/>
      <c r="AE39" s="733"/>
      <c r="AF39" s="733"/>
      <c r="AG39" s="733"/>
      <c r="AH39" s="733"/>
      <c r="AI39" s="733"/>
      <c r="AJ39" s="733"/>
      <c r="AK39" s="733"/>
      <c r="AL39" s="733"/>
      <c r="AM39" s="733"/>
      <c r="AN39" s="733"/>
      <c r="AO39" s="733"/>
      <c r="AP39" s="733"/>
      <c r="AQ39" s="733"/>
      <c r="AR39" s="733"/>
      <c r="AS39" s="733"/>
      <c r="AT39" s="733"/>
      <c r="AU39" s="733"/>
      <c r="AV39" s="733"/>
      <c r="AW39" s="733"/>
      <c r="AX39" s="733"/>
      <c r="AY39" s="733"/>
      <c r="AZ39" s="733"/>
      <c r="BA39" s="299"/>
    </row>
    <row r="40" spans="1:53" ht="15" customHeight="1" x14ac:dyDescent="0.25">
      <c r="A40" s="723" t="s">
        <v>789</v>
      </c>
      <c r="B40" s="723"/>
      <c r="C40" s="723"/>
      <c r="D40" s="723"/>
      <c r="E40" s="723"/>
      <c r="F40" s="723"/>
      <c r="G40" s="723"/>
      <c r="H40" s="723"/>
      <c r="I40" s="723"/>
      <c r="J40" s="723"/>
      <c r="K40" s="723"/>
      <c r="L40" s="723"/>
      <c r="M40" s="723"/>
      <c r="N40" s="723"/>
      <c r="O40" s="723"/>
      <c r="P40" s="723"/>
      <c r="Q40" s="723"/>
      <c r="R40" s="723"/>
      <c r="S40" s="723"/>
      <c r="T40" s="723"/>
      <c r="U40" s="723"/>
      <c r="V40" s="723"/>
      <c r="W40" s="723"/>
      <c r="X40" s="723"/>
      <c r="Y40" s="723"/>
      <c r="Z40" s="723"/>
      <c r="AA40" s="723"/>
      <c r="AB40" s="723"/>
      <c r="AC40" s="723"/>
      <c r="AD40" s="723"/>
      <c r="AE40" s="723"/>
      <c r="AF40" s="723"/>
      <c r="AG40" s="723"/>
      <c r="AH40" s="723"/>
      <c r="AI40" s="723"/>
      <c r="AJ40" s="723"/>
      <c r="AK40" s="723"/>
      <c r="AL40" s="723"/>
      <c r="AM40" s="723"/>
      <c r="AN40" s="723"/>
      <c r="AO40" s="723"/>
      <c r="AP40" s="723"/>
      <c r="AQ40" s="723"/>
      <c r="AR40" s="723"/>
      <c r="AS40" s="723"/>
      <c r="AT40" s="723"/>
      <c r="AU40" s="723"/>
      <c r="AV40" s="723"/>
      <c r="AW40" s="723"/>
      <c r="AX40" s="723"/>
      <c r="AY40" s="723"/>
      <c r="AZ40" s="723"/>
      <c r="BA40" s="299"/>
    </row>
    <row r="41" spans="1:53" ht="11.25" customHeight="1" x14ac:dyDescent="0.25">
      <c r="A41" s="734"/>
      <c r="B41" s="734"/>
      <c r="C41" s="734"/>
      <c r="D41" s="734"/>
      <c r="E41" s="734"/>
      <c r="F41" s="734"/>
      <c r="G41" s="734"/>
      <c r="H41" s="734"/>
      <c r="I41" s="734"/>
      <c r="J41" s="734"/>
      <c r="K41" s="734"/>
      <c r="L41" s="734"/>
      <c r="M41" s="734"/>
      <c r="N41" s="734"/>
      <c r="O41" s="734"/>
      <c r="P41" s="734"/>
      <c r="Q41" s="734"/>
      <c r="R41" s="734"/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299"/>
    </row>
    <row r="42" spans="1:53" ht="15" customHeight="1" x14ac:dyDescent="0.25">
      <c r="A42" s="725" t="s">
        <v>790</v>
      </c>
      <c r="B42" s="725"/>
      <c r="C42" s="725"/>
      <c r="D42" s="725"/>
      <c r="E42" s="725"/>
      <c r="F42" s="725"/>
      <c r="G42" s="725"/>
      <c r="H42" s="725"/>
      <c r="I42" s="725"/>
      <c r="J42" s="725"/>
      <c r="K42" s="725"/>
      <c r="L42" s="725"/>
      <c r="M42" s="725"/>
      <c r="N42" s="725"/>
      <c r="O42" s="725"/>
      <c r="P42" s="725"/>
      <c r="Q42" s="725"/>
      <c r="R42" s="725"/>
      <c r="S42" s="725"/>
      <c r="T42" s="725"/>
      <c r="U42" s="725"/>
      <c r="V42" s="725"/>
      <c r="W42" s="725"/>
      <c r="X42" s="725"/>
      <c r="Y42" s="725"/>
      <c r="Z42" s="725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299"/>
    </row>
    <row r="43" spans="1:53" ht="22.5" customHeight="1" x14ac:dyDescent="0.25">
      <c r="A43" s="720" t="s">
        <v>816</v>
      </c>
      <c r="B43" s="720"/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299"/>
    </row>
    <row r="44" spans="1:53" ht="13.5" customHeight="1" x14ac:dyDescent="0.25">
      <c r="A44" s="721" t="str">
        <f>ПОДПИСИ!B17</f>
        <v>Заместитель генерального директора по капитальному  строительству ООО «Электромонтаж-110»</v>
      </c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721"/>
      <c r="Z44" s="721"/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299"/>
    </row>
    <row r="45" spans="1:53" ht="15" customHeight="1" x14ac:dyDescent="0.25">
      <c r="A45" s="721" t="str">
        <f>CONCATENATE(ПОДПИСИ!C17,", ",ПОДПИСИ!F17)</f>
        <v>Шлёнский С.В., Идентификационный номер №С-78-032783 от 12.07.2017г.; Приказ №2024-20СМР от 15.05.2024</v>
      </c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721"/>
      <c r="Z45" s="721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  <c r="BA45" s="299"/>
    </row>
    <row r="46" spans="1:53" ht="15" customHeight="1" x14ac:dyDescent="0.25">
      <c r="A46" s="740" t="s">
        <v>786</v>
      </c>
      <c r="B46" s="740"/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740"/>
      <c r="AL46" s="740"/>
      <c r="AM46" s="740"/>
      <c r="AN46" s="740"/>
      <c r="AO46" s="740"/>
      <c r="AP46" s="740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  <c r="BA46" s="299"/>
    </row>
    <row r="47" spans="1:53" x14ac:dyDescent="0.25">
      <c r="A47" s="741"/>
      <c r="B47" s="741"/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741"/>
      <c r="AC47" s="741"/>
      <c r="AD47" s="741"/>
      <c r="AE47" s="741"/>
      <c r="AF47" s="741"/>
      <c r="AG47" s="741"/>
      <c r="AH47" s="741"/>
      <c r="AI47" s="741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  <c r="BA47" s="299"/>
    </row>
    <row r="48" spans="1:53" ht="7.5" customHeight="1" x14ac:dyDescent="0.25">
      <c r="A48" s="740" t="s">
        <v>817</v>
      </c>
      <c r="B48" s="740"/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  <c r="BA48" s="299"/>
    </row>
    <row r="49" spans="1:54" ht="39" customHeight="1" x14ac:dyDescent="0.25">
      <c r="A49" s="718" t="s">
        <v>791</v>
      </c>
      <c r="B49" s="718"/>
      <c r="C49" s="718"/>
      <c r="D49" s="718"/>
      <c r="E49" s="718"/>
      <c r="F49" s="718"/>
      <c r="G49" s="718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718"/>
      <c r="AK49" s="718"/>
      <c r="AL49" s="718"/>
      <c r="AM49" s="718"/>
      <c r="AN49" s="718"/>
      <c r="AO49" s="718"/>
      <c r="AP49" s="718"/>
      <c r="AQ49" s="718"/>
      <c r="AR49" s="718"/>
      <c r="AS49" s="718"/>
      <c r="AT49" s="718"/>
      <c r="AU49" s="718"/>
      <c r="AV49" s="718"/>
      <c r="AW49" s="718"/>
      <c r="AX49" s="718"/>
      <c r="AY49" s="718"/>
      <c r="AZ49" s="718"/>
      <c r="BA49" s="299"/>
    </row>
    <row r="50" spans="1:54" ht="12" customHeight="1" x14ac:dyDescent="0.25">
      <c r="A50" s="734" t="str">
        <f>ПОДПИСИ!B19</f>
        <v xml:space="preserve"> </v>
      </c>
      <c r="B50" s="734"/>
      <c r="C50" s="734"/>
      <c r="D50" s="734"/>
      <c r="E50" s="734"/>
      <c r="F50" s="734"/>
      <c r="G50" s="734"/>
      <c r="H50" s="734"/>
      <c r="I50" s="734"/>
      <c r="J50" s="734"/>
      <c r="K50" s="734"/>
      <c r="L50" s="734"/>
      <c r="M50" s="734"/>
      <c r="N50" s="734"/>
      <c r="O50" s="734"/>
      <c r="P50" s="734"/>
      <c r="Q50" s="734"/>
      <c r="R50" s="734"/>
      <c r="S50" s="734"/>
      <c r="T50" s="734"/>
      <c r="U50" s="734"/>
      <c r="V50" s="734"/>
      <c r="W50" s="734"/>
      <c r="X50" s="734"/>
      <c r="Y50" s="734"/>
      <c r="Z50" s="734"/>
      <c r="AA50" s="734"/>
      <c r="AB50" s="734"/>
      <c r="AC50" s="734"/>
      <c r="AD50" s="734"/>
      <c r="AE50" s="734"/>
      <c r="AF50" s="734"/>
      <c r="AG50" s="734"/>
      <c r="AH50" s="734"/>
      <c r="AI50" s="734"/>
      <c r="AJ50" s="734"/>
      <c r="AK50" s="734"/>
      <c r="AL50" s="734"/>
      <c r="AM50" s="734"/>
      <c r="AN50" s="734"/>
      <c r="AO50" s="734"/>
      <c r="AP50" s="734"/>
      <c r="AQ50" s="734"/>
      <c r="AR50" s="734"/>
      <c r="AS50" s="734"/>
      <c r="AT50" s="734"/>
      <c r="AU50" s="734"/>
      <c r="AV50" s="734"/>
      <c r="AW50" s="734"/>
      <c r="AX50" s="734"/>
      <c r="AY50" s="734"/>
      <c r="AZ50" s="734"/>
      <c r="BA50" s="299"/>
    </row>
    <row r="51" spans="1:54" ht="11.25" customHeight="1" x14ac:dyDescent="0.25">
      <c r="A51" s="737" t="str">
        <f>CONCATENATE(ПОДПИСИ!C19," ",ПОДПИСИ!F19)</f>
        <v xml:space="preserve">   </v>
      </c>
      <c r="B51" s="737"/>
      <c r="C51" s="737"/>
      <c r="D51" s="737"/>
      <c r="E51" s="737"/>
      <c r="F51" s="737"/>
      <c r="G51" s="737"/>
      <c r="H51" s="737"/>
      <c r="I51" s="737"/>
      <c r="J51" s="737"/>
      <c r="K51" s="737"/>
      <c r="L51" s="737"/>
      <c r="M51" s="737"/>
      <c r="N51" s="737"/>
      <c r="O51" s="737"/>
      <c r="P51" s="737"/>
      <c r="Q51" s="737"/>
      <c r="R51" s="737"/>
      <c r="S51" s="737"/>
      <c r="T51" s="737"/>
      <c r="U51" s="737"/>
      <c r="V51" s="737"/>
      <c r="W51" s="737"/>
      <c r="X51" s="737"/>
      <c r="Y51" s="737"/>
      <c r="Z51" s="737"/>
      <c r="AA51" s="737"/>
      <c r="AB51" s="737"/>
      <c r="AC51" s="737"/>
      <c r="AD51" s="737"/>
      <c r="AE51" s="737"/>
      <c r="AF51" s="737"/>
      <c r="AG51" s="737"/>
      <c r="AH51" s="737"/>
      <c r="AI51" s="737"/>
      <c r="AJ51" s="737"/>
      <c r="AK51" s="737"/>
      <c r="AL51" s="737"/>
      <c r="AM51" s="737"/>
      <c r="AN51" s="737"/>
      <c r="AO51" s="737"/>
      <c r="AP51" s="737"/>
      <c r="AQ51" s="737"/>
      <c r="AR51" s="737"/>
      <c r="AS51" s="737"/>
      <c r="AT51" s="737"/>
      <c r="AU51" s="737"/>
      <c r="AV51" s="737"/>
      <c r="AW51" s="737"/>
      <c r="AX51" s="737"/>
      <c r="AY51" s="737"/>
      <c r="AZ51" s="737"/>
      <c r="BA51" s="299"/>
    </row>
    <row r="52" spans="1:54" ht="6" customHeight="1" x14ac:dyDescent="0.25">
      <c r="A52" s="738" t="s">
        <v>792</v>
      </c>
      <c r="B52" s="738"/>
      <c r="C52" s="738"/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  <c r="AA52" s="738"/>
      <c r="AB52" s="738"/>
      <c r="AC52" s="738"/>
      <c r="AD52" s="738"/>
      <c r="AE52" s="738"/>
      <c r="AF52" s="738"/>
      <c r="AG52" s="738"/>
      <c r="AH52" s="738"/>
      <c r="AI52" s="738"/>
      <c r="AJ52" s="738"/>
      <c r="AK52" s="738"/>
      <c r="AL52" s="738"/>
      <c r="AM52" s="738"/>
      <c r="AN52" s="738"/>
      <c r="AO52" s="738"/>
      <c r="AP52" s="738"/>
      <c r="AQ52" s="738"/>
      <c r="AR52" s="738"/>
      <c r="AS52" s="738"/>
      <c r="AT52" s="738"/>
      <c r="AU52" s="738"/>
      <c r="AV52" s="738"/>
      <c r="AW52" s="738"/>
      <c r="AX52" s="738"/>
      <c r="AY52" s="738"/>
      <c r="AZ52" s="738"/>
      <c r="BA52" s="299"/>
    </row>
    <row r="53" spans="1:54" ht="11.25" customHeight="1" x14ac:dyDescent="0.25">
      <c r="A53" s="739"/>
      <c r="B53" s="739"/>
      <c r="C53" s="739"/>
      <c r="D53" s="739"/>
      <c r="E53" s="739"/>
      <c r="F53" s="739"/>
      <c r="G53" s="739"/>
      <c r="H53" s="739"/>
      <c r="I53" s="739"/>
      <c r="J53" s="739"/>
      <c r="K53" s="739"/>
      <c r="L53" s="739"/>
      <c r="M53" s="739"/>
      <c r="N53" s="739"/>
      <c r="O53" s="739"/>
      <c r="P53" s="739"/>
      <c r="Q53" s="739"/>
      <c r="R53" s="739"/>
      <c r="S53" s="739"/>
      <c r="T53" s="739"/>
      <c r="U53" s="739"/>
      <c r="V53" s="739"/>
      <c r="W53" s="739"/>
      <c r="X53" s="739"/>
      <c r="Y53" s="739"/>
      <c r="Z53" s="739"/>
      <c r="AA53" s="739"/>
      <c r="AB53" s="739"/>
      <c r="AC53" s="739"/>
      <c r="AD53" s="739"/>
      <c r="AE53" s="739"/>
      <c r="AF53" s="739"/>
      <c r="AG53" s="739"/>
      <c r="AH53" s="739"/>
      <c r="AI53" s="739"/>
      <c r="AJ53" s="739"/>
      <c r="AK53" s="739"/>
      <c r="AL53" s="739"/>
      <c r="AM53" s="739"/>
      <c r="AN53" s="739"/>
      <c r="AO53" s="739"/>
      <c r="AP53" s="739"/>
      <c r="AQ53" s="739"/>
      <c r="AR53" s="739"/>
      <c r="AS53" s="739"/>
      <c r="AT53" s="739"/>
      <c r="AU53" s="739"/>
      <c r="AV53" s="739"/>
      <c r="AW53" s="739"/>
      <c r="AX53" s="739"/>
      <c r="AY53" s="739"/>
      <c r="AZ53" s="739"/>
      <c r="BA53" s="299"/>
    </row>
    <row r="54" spans="1:54" ht="15" customHeight="1" x14ac:dyDescent="0.25">
      <c r="A54" s="725" t="s">
        <v>793</v>
      </c>
      <c r="B54" s="725"/>
      <c r="C54" s="725"/>
      <c r="D54" s="725"/>
      <c r="E54" s="725"/>
      <c r="F54" s="725"/>
      <c r="G54" s="725"/>
      <c r="H54" s="725"/>
      <c r="I54" s="725"/>
      <c r="J54" s="725"/>
      <c r="K54" s="725"/>
      <c r="L54" s="725"/>
      <c r="M54" s="725"/>
      <c r="N54" s="725"/>
      <c r="O54" s="725"/>
      <c r="P54" s="725"/>
      <c r="Q54" s="725"/>
      <c r="R54" s="725"/>
      <c r="S54" s="725"/>
      <c r="T54" s="725"/>
      <c r="U54" s="725"/>
      <c r="V54" s="725"/>
      <c r="W54" s="725"/>
      <c r="X54" s="725"/>
      <c r="Y54" s="725"/>
      <c r="Z54" s="725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299"/>
    </row>
    <row r="55" spans="1:54" ht="21" customHeight="1" x14ac:dyDescent="0.25">
      <c r="A55" s="718" t="s">
        <v>794</v>
      </c>
      <c r="B55" s="718"/>
      <c r="C55" s="718"/>
      <c r="D55" s="718"/>
      <c r="E55" s="718"/>
      <c r="F55" s="718"/>
      <c r="G55" s="718"/>
      <c r="H55" s="718"/>
      <c r="I55" s="718"/>
      <c r="J55" s="718"/>
      <c r="K55" s="718"/>
      <c r="L55" s="718"/>
      <c r="M55" s="718"/>
      <c r="N55" s="718"/>
      <c r="O55" s="718"/>
      <c r="P55" s="718"/>
      <c r="Q55" s="718"/>
      <c r="R55" s="718"/>
      <c r="S55" s="718"/>
      <c r="T55" s="718"/>
      <c r="U55" s="718"/>
      <c r="V55" s="718"/>
      <c r="W55" s="718"/>
      <c r="X55" s="718"/>
      <c r="Y55" s="718"/>
      <c r="Z55" s="718"/>
      <c r="AA55" s="718"/>
      <c r="AB55" s="718"/>
      <c r="AC55" s="718"/>
      <c r="AD55" s="718"/>
      <c r="AE55" s="718"/>
      <c r="AF55" s="718"/>
      <c r="AG55" s="718"/>
      <c r="AH55" s="718"/>
      <c r="AI55" s="718"/>
      <c r="AJ55" s="718"/>
      <c r="AK55" s="718"/>
      <c r="AL55" s="718"/>
      <c r="AM55" s="718"/>
      <c r="AN55" s="718"/>
      <c r="AO55" s="718"/>
      <c r="AP55" s="718"/>
      <c r="AQ55" s="718"/>
      <c r="AR55" s="718"/>
      <c r="AS55" s="718"/>
      <c r="AT55" s="718"/>
      <c r="AU55" s="718"/>
      <c r="AV55" s="718"/>
      <c r="AW55" s="718"/>
      <c r="AX55" s="718"/>
      <c r="AY55" s="718"/>
      <c r="AZ55" s="718"/>
      <c r="BA55" s="299"/>
    </row>
    <row r="56" spans="1:54" ht="12" customHeight="1" x14ac:dyDescent="0.3">
      <c r="A56" s="736" t="str">
        <f>ПОДПИСИ!B14</f>
        <v>Начальник геодезического отдела ООО «Электромонтаж-110»</v>
      </c>
      <c r="B56" s="736"/>
      <c r="C56" s="736"/>
      <c r="D56" s="736"/>
      <c r="E56" s="736"/>
      <c r="F56" s="736"/>
      <c r="G56" s="736"/>
      <c r="H56" s="736"/>
      <c r="I56" s="736"/>
      <c r="J56" s="736"/>
      <c r="K56" s="736"/>
      <c r="L56" s="736"/>
      <c r="M56" s="736"/>
      <c r="N56" s="736"/>
      <c r="O56" s="736"/>
      <c r="P56" s="736"/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307"/>
      <c r="BB56" s="293"/>
    </row>
    <row r="57" spans="1:54" ht="12" customHeight="1" x14ac:dyDescent="0.25">
      <c r="A57" s="733" t="str">
        <f>CONCATENATE(ПОДПИСИ!C14,", ",ПОДПИСИ!F14)</f>
        <v>Фатахова Е.Я., Приказ №2024-18СМР от 15.05.2024</v>
      </c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299"/>
    </row>
    <row r="58" spans="1:54" ht="6" customHeight="1" x14ac:dyDescent="0.25">
      <c r="A58" s="723" t="s">
        <v>792</v>
      </c>
      <c r="B58" s="723"/>
      <c r="C58" s="723"/>
      <c r="D58" s="723"/>
      <c r="E58" s="723"/>
      <c r="F58" s="723"/>
      <c r="G58" s="723"/>
      <c r="H58" s="723"/>
      <c r="I58" s="723"/>
      <c r="J58" s="723"/>
      <c r="K58" s="723"/>
      <c r="L58" s="723"/>
      <c r="M58" s="723"/>
      <c r="N58" s="723"/>
      <c r="O58" s="723"/>
      <c r="P58" s="723"/>
      <c r="Q58" s="723"/>
      <c r="R58" s="723"/>
      <c r="S58" s="723"/>
      <c r="T58" s="723"/>
      <c r="U58" s="723"/>
      <c r="V58" s="723"/>
      <c r="W58" s="723"/>
      <c r="X58" s="723"/>
      <c r="Y58" s="723"/>
      <c r="Z58" s="723"/>
      <c r="AA58" s="723"/>
      <c r="AB58" s="723"/>
      <c r="AC58" s="723"/>
      <c r="AD58" s="723"/>
      <c r="AE58" s="723"/>
      <c r="AF58" s="723"/>
      <c r="AG58" s="723"/>
      <c r="AH58" s="723"/>
      <c r="AI58" s="723"/>
      <c r="AJ58" s="723"/>
      <c r="AK58" s="723"/>
      <c r="AL58" s="723"/>
      <c r="AM58" s="723"/>
      <c r="AN58" s="723"/>
      <c r="AO58" s="723"/>
      <c r="AP58" s="723"/>
      <c r="AQ58" s="723"/>
      <c r="AR58" s="723"/>
      <c r="AS58" s="723"/>
      <c r="AT58" s="723"/>
      <c r="AU58" s="723"/>
      <c r="AV58" s="723"/>
      <c r="AW58" s="723"/>
      <c r="AX58" s="723"/>
      <c r="AY58" s="723"/>
      <c r="AZ58" s="723"/>
      <c r="BA58" s="299"/>
    </row>
    <row r="59" spans="1:54" ht="10.5" customHeight="1" x14ac:dyDescent="0.25">
      <c r="A59" s="724"/>
      <c r="B59" s="724"/>
      <c r="C59" s="724"/>
      <c r="D59" s="724"/>
      <c r="E59" s="724"/>
      <c r="F59" s="724"/>
      <c r="G59" s="724"/>
      <c r="H59" s="724"/>
      <c r="I59" s="724"/>
      <c r="J59" s="724"/>
      <c r="K59" s="724"/>
      <c r="L59" s="724"/>
      <c r="M59" s="724"/>
      <c r="N59" s="724"/>
      <c r="O59" s="724"/>
      <c r="P59" s="724"/>
      <c r="Q59" s="724"/>
      <c r="R59" s="724"/>
      <c r="S59" s="724"/>
      <c r="T59" s="724"/>
      <c r="U59" s="724"/>
      <c r="V59" s="724"/>
      <c r="W59" s="724"/>
      <c r="X59" s="724"/>
      <c r="Y59" s="724"/>
      <c r="Z59" s="724"/>
      <c r="AA59" s="724"/>
      <c r="AB59" s="724"/>
      <c r="AC59" s="724"/>
      <c r="AD59" s="724"/>
      <c r="AE59" s="724"/>
      <c r="AF59" s="724"/>
      <c r="AG59" s="724"/>
      <c r="AH59" s="724"/>
      <c r="AI59" s="724"/>
      <c r="AJ59" s="724"/>
      <c r="AK59" s="724"/>
      <c r="AL59" s="724"/>
      <c r="AM59" s="724"/>
      <c r="AN59" s="724"/>
      <c r="AO59" s="724"/>
      <c r="AP59" s="724"/>
      <c r="AQ59" s="724"/>
      <c r="AR59" s="724"/>
      <c r="AS59" s="724"/>
      <c r="AT59" s="724"/>
      <c r="AU59" s="724"/>
      <c r="AV59" s="724"/>
      <c r="AW59" s="724"/>
      <c r="AX59" s="724"/>
      <c r="AY59" s="724"/>
      <c r="AZ59" s="724"/>
      <c r="BA59" s="299"/>
    </row>
    <row r="60" spans="1:54" ht="15" customHeight="1" x14ac:dyDescent="0.25">
      <c r="A60" s="725" t="s">
        <v>795</v>
      </c>
      <c r="B60" s="725"/>
      <c r="C60" s="725"/>
      <c r="D60" s="725"/>
      <c r="E60" s="725"/>
      <c r="F60" s="725"/>
      <c r="G60" s="725"/>
      <c r="H60" s="725"/>
      <c r="I60" s="725"/>
      <c r="J60" s="725"/>
      <c r="K60" s="725"/>
      <c r="L60" s="725"/>
      <c r="M60" s="725"/>
      <c r="N60" s="725"/>
      <c r="O60" s="725"/>
      <c r="P60" s="725"/>
      <c r="Q60" s="725"/>
      <c r="R60" s="725"/>
      <c r="S60" s="725"/>
      <c r="T60" s="725"/>
      <c r="U60" s="725"/>
      <c r="V60" s="725"/>
      <c r="W60" s="725"/>
      <c r="X60" s="725"/>
      <c r="Y60" s="725"/>
      <c r="Z60" s="725"/>
      <c r="AA60" s="725"/>
      <c r="AB60" s="725"/>
      <c r="AC60" s="725"/>
      <c r="AD60" s="725"/>
      <c r="AE60" s="725"/>
      <c r="AF60" s="725"/>
      <c r="AG60" s="725"/>
      <c r="AH60" s="725"/>
      <c r="AI60" s="725"/>
      <c r="AJ60" s="725"/>
      <c r="AK60" s="725"/>
      <c r="AL60" s="725"/>
      <c r="AM60" s="725"/>
      <c r="AN60" s="725"/>
      <c r="AO60" s="725"/>
      <c r="AP60" s="725"/>
      <c r="AQ60" s="725"/>
      <c r="AR60" s="725"/>
      <c r="AS60" s="725"/>
      <c r="AT60" s="725"/>
      <c r="AU60" s="725"/>
      <c r="AV60" s="725"/>
      <c r="AW60" s="725"/>
      <c r="AX60" s="725"/>
      <c r="AY60" s="725"/>
      <c r="AZ60" s="725"/>
      <c r="BA60" s="299"/>
    </row>
    <row r="61" spans="1:54" ht="13.5" customHeight="1" outlineLevel="1" x14ac:dyDescent="0.25">
      <c r="A61" s="743" t="s">
        <v>82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743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</row>
    <row r="62" spans="1:54" ht="24" customHeight="1" outlineLevel="1" x14ac:dyDescent="0.25">
      <c r="A62" s="744" t="str">
        <f>CONCATENATE(ПОДПИСИ!B7," ",ПОДПИСИ!C7," ",ПОДПИСИ!F7)</f>
        <v xml:space="preserve">Мастер Всеволожского РЭС филиала ПАО "Россети Ленэнерго" "СЭС" по КЛ Соколов Ю.А.  </v>
      </c>
      <c r="B62" s="744"/>
      <c r="C62" s="744"/>
      <c r="D62" s="744"/>
      <c r="E62" s="744"/>
      <c r="F62" s="744"/>
      <c r="G62" s="744"/>
      <c r="H62" s="744"/>
      <c r="I62" s="744"/>
      <c r="J62" s="744"/>
      <c r="K62" s="744"/>
      <c r="L62" s="744"/>
      <c r="M62" s="744"/>
      <c r="N62" s="744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  <c r="AB62" s="744"/>
      <c r="AC62" s="744"/>
      <c r="AD62" s="744"/>
      <c r="AE62" s="744"/>
      <c r="AF62" s="744"/>
      <c r="AG62" s="744"/>
      <c r="AH62" s="744"/>
      <c r="AI62" s="744"/>
      <c r="AJ62" s="744"/>
      <c r="AK62" s="744"/>
      <c r="AL62" s="744"/>
      <c r="AM62" s="744"/>
      <c r="AN62" s="744"/>
      <c r="AO62" s="744"/>
      <c r="AP62" s="744"/>
      <c r="AQ62" s="744"/>
      <c r="AR62" s="744"/>
      <c r="AS62" s="744"/>
      <c r="AT62" s="744"/>
      <c r="AU62" s="744"/>
      <c r="AV62" s="744"/>
      <c r="AW62" s="744"/>
      <c r="AX62" s="744"/>
      <c r="AY62" s="744"/>
      <c r="AZ62" s="744"/>
      <c r="BA62" s="394"/>
      <c r="BB62" s="395"/>
    </row>
    <row r="63" spans="1:54" ht="9.75" customHeight="1" outlineLevel="1" x14ac:dyDescent="0.25">
      <c r="A63" s="745" t="s">
        <v>531</v>
      </c>
      <c r="B63" s="745"/>
      <c r="C63" s="745"/>
      <c r="D63" s="745"/>
      <c r="E63" s="745"/>
      <c r="F63" s="745"/>
      <c r="G63" s="745"/>
      <c r="H63" s="745"/>
      <c r="I63" s="745"/>
      <c r="J63" s="745"/>
      <c r="K63" s="745"/>
      <c r="L63" s="745"/>
      <c r="M63" s="745"/>
      <c r="N63" s="745"/>
      <c r="O63" s="745"/>
      <c r="P63" s="745"/>
      <c r="Q63" s="745"/>
      <c r="R63" s="745"/>
      <c r="S63" s="745"/>
      <c r="T63" s="745"/>
      <c r="U63" s="745"/>
      <c r="V63" s="745"/>
      <c r="W63" s="745"/>
      <c r="X63" s="745"/>
      <c r="Y63" s="745"/>
      <c r="Z63" s="745"/>
      <c r="AA63" s="745"/>
      <c r="AB63" s="745"/>
      <c r="AC63" s="745"/>
      <c r="AD63" s="745"/>
      <c r="AE63" s="745"/>
      <c r="AF63" s="745"/>
      <c r="AG63" s="745"/>
      <c r="AH63" s="745"/>
      <c r="AI63" s="745"/>
      <c r="AJ63" s="745"/>
      <c r="AK63" s="745"/>
      <c r="AL63" s="745"/>
      <c r="AM63" s="745"/>
      <c r="AN63" s="745"/>
      <c r="AO63" s="745"/>
      <c r="AP63" s="745"/>
      <c r="AQ63" s="745"/>
      <c r="AR63" s="745"/>
      <c r="AS63" s="745"/>
      <c r="AT63" s="745"/>
      <c r="AU63" s="745"/>
      <c r="AV63" s="745"/>
      <c r="AW63" s="745"/>
      <c r="AX63" s="745"/>
      <c r="AY63" s="745"/>
      <c r="AZ63" s="745"/>
      <c r="BA63" s="396"/>
      <c r="BB63" s="397"/>
    </row>
    <row r="64" spans="1:54" ht="21" customHeight="1" x14ac:dyDescent="0.25">
      <c r="A64" s="718" t="s">
        <v>796</v>
      </c>
      <c r="B64" s="718"/>
      <c r="C64" s="718"/>
      <c r="D64" s="718"/>
      <c r="E64" s="718"/>
      <c r="F64" s="718"/>
      <c r="G64" s="718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299"/>
    </row>
    <row r="65" spans="1:53" ht="12" customHeight="1" x14ac:dyDescent="0.25">
      <c r="A65" s="730" t="str">
        <f>ФОРМА!D18</f>
        <v>кабельной линии 10кВ</v>
      </c>
      <c r="B65" s="730"/>
      <c r="C65" s="730"/>
      <c r="D65" s="730"/>
      <c r="E65" s="730"/>
      <c r="F65" s="730"/>
      <c r="G65" s="730"/>
      <c r="H65" s="730"/>
      <c r="I65" s="730"/>
      <c r="J65" s="730"/>
      <c r="K65" s="730"/>
      <c r="L65" s="730"/>
      <c r="M65" s="730"/>
      <c r="N65" s="730"/>
      <c r="O65" s="730"/>
      <c r="P65" s="730"/>
      <c r="Q65" s="730"/>
      <c r="R65" s="730"/>
      <c r="S65" s="730"/>
      <c r="T65" s="730"/>
      <c r="U65" s="730"/>
      <c r="V65" s="730"/>
      <c r="W65" s="730"/>
      <c r="X65" s="730"/>
      <c r="Y65" s="730"/>
      <c r="Z65" s="730"/>
      <c r="AA65" s="730"/>
      <c r="AB65" s="730"/>
      <c r="AC65" s="730"/>
      <c r="AD65" s="730"/>
      <c r="AE65" s="730"/>
      <c r="AF65" s="730"/>
      <c r="AG65" s="730"/>
      <c r="AH65" s="730"/>
      <c r="AI65" s="730"/>
      <c r="AJ65" s="730"/>
      <c r="AK65" s="730"/>
      <c r="AL65" s="730"/>
      <c r="AM65" s="730"/>
      <c r="AN65" s="730"/>
      <c r="AO65" s="730"/>
      <c r="AP65" s="730"/>
      <c r="AQ65" s="730"/>
      <c r="AR65" s="730"/>
      <c r="AS65" s="730"/>
      <c r="AT65" s="730"/>
      <c r="AU65" s="730"/>
      <c r="AV65" s="730"/>
      <c r="AW65" s="730"/>
      <c r="AX65" s="730"/>
      <c r="AY65" s="730"/>
      <c r="AZ65" s="730"/>
      <c r="BA65" s="299"/>
    </row>
    <row r="66" spans="1:53" s="304" customFormat="1" ht="6" customHeight="1" x14ac:dyDescent="0.2">
      <c r="A66" s="717" t="s">
        <v>436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717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303"/>
    </row>
    <row r="67" spans="1:53" ht="48" customHeight="1" x14ac:dyDescent="0.25">
      <c r="A67" s="742" t="s">
        <v>797</v>
      </c>
      <c r="B67" s="742"/>
      <c r="C67" s="742"/>
      <c r="D67" s="742"/>
      <c r="E67" s="742"/>
      <c r="F67" s="742"/>
      <c r="G67" s="742"/>
      <c r="H67" s="742"/>
      <c r="I67" s="742"/>
      <c r="J67" s="742"/>
      <c r="K67" s="742"/>
      <c r="L67" s="742"/>
      <c r="M67" s="742"/>
      <c r="N67" s="742"/>
      <c r="O67" s="742"/>
      <c r="P67" s="742"/>
      <c r="Q67" s="742"/>
      <c r="R67" s="742"/>
      <c r="S67" s="742"/>
      <c r="T67" s="742"/>
      <c r="U67" s="742"/>
      <c r="V67" s="742"/>
      <c r="W67" s="742"/>
      <c r="X67" s="742"/>
      <c r="Y67" s="742"/>
      <c r="Z67" s="742"/>
      <c r="AA67" s="742"/>
      <c r="AB67" s="742"/>
      <c r="AC67" s="742"/>
      <c r="AD67" s="742"/>
      <c r="AE67" s="742"/>
      <c r="AF67" s="742"/>
      <c r="AG67" s="742"/>
      <c r="AH67" s="742"/>
      <c r="AI67" s="742"/>
      <c r="AJ67" s="742"/>
      <c r="AK67" s="742"/>
      <c r="AL67" s="742"/>
      <c r="AM67" s="742"/>
      <c r="AN67" s="742"/>
      <c r="AO67" s="742"/>
      <c r="AP67" s="742"/>
      <c r="AQ67" s="742"/>
      <c r="AR67" s="742"/>
      <c r="AS67" s="742"/>
      <c r="AT67" s="742"/>
      <c r="AU67" s="742"/>
      <c r="AV67" s="742"/>
      <c r="AW67" s="742"/>
      <c r="AX67" s="742"/>
      <c r="AY67" s="742"/>
      <c r="AZ67" s="742"/>
      <c r="BA67" s="299"/>
    </row>
    <row r="68" spans="1:53" ht="11.25" customHeight="1" x14ac:dyDescent="0.25">
      <c r="A68" s="730" t="str">
        <f>ФОРМА!B9</f>
        <v>СЭС-21-080098-ИЛО1</v>
      </c>
      <c r="B68" s="730"/>
      <c r="C68" s="730"/>
      <c r="D68" s="730"/>
      <c r="E68" s="730"/>
      <c r="F68" s="730"/>
      <c r="G68" s="730"/>
      <c r="H68" s="730"/>
      <c r="I68" s="730"/>
      <c r="J68" s="730"/>
      <c r="K68" s="730"/>
      <c r="L68" s="730"/>
      <c r="M68" s="730"/>
      <c r="N68" s="730"/>
      <c r="O68" s="730"/>
      <c r="P68" s="730"/>
      <c r="Q68" s="730"/>
      <c r="R68" s="730"/>
      <c r="S68" s="730"/>
      <c r="T68" s="730"/>
      <c r="U68" s="730"/>
      <c r="V68" s="730"/>
      <c r="W68" s="730"/>
      <c r="X68" s="730"/>
      <c r="Y68" s="730"/>
      <c r="Z68" s="730"/>
      <c r="AA68" s="730"/>
      <c r="AB68" s="730"/>
      <c r="AC68" s="730"/>
      <c r="AD68" s="730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299"/>
    </row>
    <row r="69" spans="1:53" s="304" customFormat="1" ht="6" customHeight="1" x14ac:dyDescent="0.2">
      <c r="A69" s="738" t="s">
        <v>798</v>
      </c>
      <c r="B69" s="738"/>
      <c r="C69" s="738"/>
      <c r="D69" s="738"/>
      <c r="E69" s="738"/>
      <c r="F69" s="738"/>
      <c r="G69" s="738"/>
      <c r="H69" s="738"/>
      <c r="I69" s="738"/>
      <c r="J69" s="738"/>
      <c r="K69" s="738"/>
      <c r="L69" s="738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8"/>
      <c r="AR69" s="738"/>
      <c r="AS69" s="738"/>
      <c r="AT69" s="738"/>
      <c r="AU69" s="738"/>
      <c r="AV69" s="738"/>
      <c r="AW69" s="738"/>
      <c r="AX69" s="738"/>
      <c r="AY69" s="738"/>
      <c r="AZ69" s="738"/>
      <c r="BA69" s="303"/>
    </row>
    <row r="70" spans="1:53" ht="13.2" customHeight="1" x14ac:dyDescent="0.25">
      <c r="A70" s="730" t="str">
        <f>ФОРМА!B8</f>
        <v>ООО «Электромонтаж-110»</v>
      </c>
      <c r="B70" s="730"/>
      <c r="C70" s="730"/>
      <c r="D70" s="730"/>
      <c r="E70" s="730"/>
      <c r="F70" s="730"/>
      <c r="G70" s="730"/>
      <c r="H70" s="730"/>
      <c r="I70" s="730"/>
      <c r="J70" s="730"/>
      <c r="K70" s="730"/>
      <c r="L70" s="730"/>
      <c r="M70" s="730"/>
      <c r="N70" s="730"/>
      <c r="O70" s="730"/>
      <c r="P70" s="730"/>
      <c r="Q70" s="730"/>
      <c r="R70" s="730"/>
      <c r="S70" s="730"/>
      <c r="T70" s="730"/>
      <c r="U70" s="730"/>
      <c r="V70" s="730"/>
      <c r="W70" s="730"/>
      <c r="X70" s="730"/>
      <c r="Y70" s="730"/>
      <c r="Z70" s="730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299"/>
    </row>
    <row r="71" spans="1:53" s="304" customFormat="1" ht="6" customHeight="1" x14ac:dyDescent="0.2">
      <c r="A71" s="738" t="s">
        <v>799</v>
      </c>
      <c r="B71" s="738"/>
      <c r="C71" s="738"/>
      <c r="D71" s="738"/>
      <c r="E71" s="738"/>
      <c r="F71" s="738"/>
      <c r="G71" s="738"/>
      <c r="H71" s="738"/>
      <c r="I71" s="738"/>
      <c r="J71" s="738"/>
      <c r="K71" s="738"/>
      <c r="L71" s="738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38"/>
      <c r="AN71" s="738"/>
      <c r="AO71" s="738"/>
      <c r="AP71" s="738"/>
      <c r="AQ71" s="738"/>
      <c r="AR71" s="738"/>
      <c r="AS71" s="738"/>
      <c r="AT71" s="738"/>
      <c r="AU71" s="738"/>
      <c r="AV71" s="738"/>
      <c r="AW71" s="738"/>
      <c r="AX71" s="738"/>
      <c r="AY71" s="738"/>
      <c r="AZ71" s="738"/>
      <c r="BA71" s="738"/>
    </row>
    <row r="72" spans="1:53" ht="13.2" customHeight="1" x14ac:dyDescent="0.25">
      <c r="A72" s="730" t="s">
        <v>728</v>
      </c>
      <c r="B72" s="730"/>
      <c r="C72" s="730"/>
      <c r="D72" s="730"/>
      <c r="E72" s="730"/>
      <c r="F72" s="730"/>
      <c r="G72" s="730"/>
      <c r="H72" s="730"/>
      <c r="I72" s="730"/>
      <c r="J72" s="730"/>
      <c r="K72" s="730"/>
      <c r="L72" s="730"/>
      <c r="M72" s="730"/>
      <c r="N72" s="730"/>
      <c r="O72" s="730"/>
      <c r="P72" s="730"/>
      <c r="Q72" s="730"/>
      <c r="R72" s="730"/>
      <c r="S72" s="730"/>
      <c r="T72" s="730"/>
      <c r="U72" s="730"/>
      <c r="V72" s="730"/>
      <c r="W72" s="730"/>
      <c r="X72" s="730"/>
      <c r="Y72" s="730"/>
      <c r="Z72" s="730"/>
      <c r="AA72" s="730"/>
      <c r="AB72" s="730"/>
      <c r="AC72" s="730"/>
      <c r="AD72" s="730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299"/>
    </row>
    <row r="73" spans="1:53" s="304" customFormat="1" ht="6" customHeight="1" x14ac:dyDescent="0.2">
      <c r="A73" s="738" t="s">
        <v>800</v>
      </c>
      <c r="B73" s="738"/>
      <c r="C73" s="738"/>
      <c r="D73" s="738"/>
      <c r="E73" s="738"/>
      <c r="F73" s="738"/>
      <c r="G73" s="738"/>
      <c r="H73" s="738"/>
      <c r="I73" s="738"/>
      <c r="J73" s="738"/>
      <c r="K73" s="738"/>
      <c r="L73" s="738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738"/>
      <c r="AM73" s="738"/>
      <c r="AN73" s="738"/>
      <c r="AO73" s="738"/>
      <c r="AP73" s="738"/>
      <c r="AQ73" s="738"/>
      <c r="AR73" s="738"/>
      <c r="AS73" s="738"/>
      <c r="AT73" s="738"/>
      <c r="AU73" s="738"/>
      <c r="AV73" s="738"/>
      <c r="AW73" s="738"/>
      <c r="AX73" s="738"/>
      <c r="AY73" s="738"/>
      <c r="AZ73" s="738"/>
      <c r="BA73" s="738"/>
    </row>
    <row r="74" spans="1:53" ht="12" customHeight="1" x14ac:dyDescent="0.25">
      <c r="A74" s="718" t="s">
        <v>605</v>
      </c>
      <c r="B74" s="718"/>
      <c r="C74" s="718"/>
      <c r="D74" s="718"/>
      <c r="E74" s="718"/>
      <c r="F74" s="718"/>
      <c r="G74" s="718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718"/>
      <c r="AK74" s="718"/>
      <c r="AL74" s="718"/>
      <c r="AM74" s="718"/>
      <c r="AN74" s="718"/>
      <c r="AO74" s="718"/>
      <c r="AP74" s="718"/>
      <c r="AQ74" s="718"/>
      <c r="AR74" s="718"/>
      <c r="AS74" s="718"/>
      <c r="AT74" s="718"/>
      <c r="AU74" s="718"/>
      <c r="AV74" s="718"/>
      <c r="AW74" s="718"/>
      <c r="AX74" s="718"/>
      <c r="AY74" s="718"/>
      <c r="AZ74" s="718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731"/>
      <c r="V75" s="731"/>
      <c r="W75" s="731"/>
      <c r="X75" s="731"/>
      <c r="Y75" s="731"/>
      <c r="Z75" s="731"/>
      <c r="AA75" s="731"/>
      <c r="AB75" s="731"/>
      <c r="AC75" s="731"/>
      <c r="AD75" s="731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299"/>
    </row>
    <row r="76" spans="1:53" ht="11.25" customHeight="1" x14ac:dyDescent="0.25">
      <c r="A76" s="715" t="s">
        <v>89</v>
      </c>
      <c r="B76" s="715"/>
      <c r="C76" s="715"/>
      <c r="D76" s="715"/>
      <c r="E76" s="715"/>
      <c r="F76" s="715"/>
      <c r="G76" s="715"/>
      <c r="H76" s="715"/>
      <c r="I76" s="715"/>
      <c r="J76" s="715"/>
      <c r="K76" s="715"/>
      <c r="L76" s="715"/>
      <c r="M76" s="715"/>
      <c r="N76" s="715"/>
      <c r="O76" s="715"/>
      <c r="P76" s="746" t="s">
        <v>65</v>
      </c>
      <c r="Q76" s="746"/>
      <c r="R76" s="746"/>
      <c r="S76" s="746"/>
      <c r="T76" s="746"/>
      <c r="U76" s="746"/>
      <c r="V76" s="746"/>
      <c r="W76" s="746"/>
      <c r="X76" s="746"/>
      <c r="Y76" s="746"/>
      <c r="Z76" s="746"/>
      <c r="AA76" s="746"/>
      <c r="AB76" s="746"/>
      <c r="AC76" s="746"/>
      <c r="AD76" s="746"/>
      <c r="AE76" s="746"/>
      <c r="AF76" s="746"/>
      <c r="AG76" s="746"/>
      <c r="AH76" s="746"/>
      <c r="AI76" s="746"/>
      <c r="AJ76" s="746"/>
      <c r="AK76" s="746"/>
      <c r="AL76" s="746"/>
      <c r="AM76" s="746"/>
      <c r="AN76" s="746"/>
      <c r="AO76" s="746"/>
      <c r="AP76" s="746"/>
      <c r="AQ76" s="746"/>
      <c r="AR76" s="746"/>
      <c r="AS76" s="746"/>
      <c r="AT76" s="746"/>
      <c r="AU76" s="746"/>
      <c r="AV76" s="746"/>
      <c r="AW76" s="746"/>
      <c r="AX76" s="746"/>
      <c r="AY76" s="746"/>
      <c r="AZ76" s="746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715" t="s">
        <v>93</v>
      </c>
      <c r="B78" s="715"/>
      <c r="C78" s="715"/>
      <c r="D78" s="715"/>
      <c r="E78" s="715"/>
      <c r="F78" s="715"/>
      <c r="G78" s="715"/>
      <c r="H78" s="715"/>
      <c r="I78" s="715"/>
      <c r="J78" s="730">
        <f>ФОРМА!F5</f>
        <v>2</v>
      </c>
      <c r="K78" s="730"/>
      <c r="L78" s="730"/>
      <c r="M78" s="730"/>
      <c r="N78" s="730"/>
      <c r="O78" s="730"/>
      <c r="P78" s="718" t="s">
        <v>801</v>
      </c>
      <c r="Q78" s="715"/>
      <c r="R78" s="715"/>
      <c r="S78" s="715"/>
      <c r="T78" s="715"/>
      <c r="U78" s="715"/>
      <c r="V78" s="715"/>
      <c r="W78" s="715"/>
      <c r="X78" s="715"/>
      <c r="Y78" s="715"/>
      <c r="Z78" s="715"/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/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729" t="s">
        <v>90</v>
      </c>
      <c r="B80" s="729"/>
      <c r="C80" s="729"/>
      <c r="D80" s="729"/>
      <c r="E80" s="729"/>
      <c r="F80" s="729"/>
      <c r="G80" s="729"/>
      <c r="H80" s="750" t="str">
        <f>ФОРМА!E18</f>
        <v>План строительства</v>
      </c>
      <c r="I80" s="750"/>
      <c r="J80" s="750"/>
      <c r="K80" s="750"/>
      <c r="L80" s="750"/>
      <c r="M80" s="750"/>
      <c r="N80" s="750"/>
      <c r="O80" s="750"/>
      <c r="P80" s="750"/>
      <c r="Q80" s="750"/>
      <c r="R80" s="750"/>
      <c r="S80" s="750"/>
      <c r="T80" s="750"/>
      <c r="U80" s="750"/>
      <c r="V80" s="750"/>
      <c r="W80" s="750"/>
      <c r="X80" s="750"/>
      <c r="Y80" s="750"/>
      <c r="Z80" s="750"/>
      <c r="AA80" s="750"/>
      <c r="AB80" s="750"/>
      <c r="AC80" s="750"/>
      <c r="AD80" s="750"/>
      <c r="AE80" s="750"/>
      <c r="AF80" s="750"/>
      <c r="AG80" s="750"/>
      <c r="AH80" s="750"/>
      <c r="AI80" s="750"/>
      <c r="AJ80" s="750"/>
      <c r="AK80" s="750"/>
      <c r="AL80" s="750"/>
      <c r="AM80" s="750"/>
      <c r="AN80" s="750"/>
      <c r="AO80" s="750"/>
      <c r="AP80" s="750"/>
      <c r="AQ80" s="750"/>
      <c r="AR80" s="750"/>
      <c r="AS80" s="750"/>
      <c r="AT80" s="750"/>
      <c r="AU80" s="750"/>
      <c r="AV80" s="750"/>
      <c r="AW80" s="750"/>
      <c r="AX80" s="750"/>
      <c r="AY80" s="750"/>
      <c r="AZ80" s="750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717" t="s">
        <v>802</v>
      </c>
      <c r="I81" s="717"/>
      <c r="J81" s="717"/>
      <c r="K81" s="717"/>
      <c r="L81" s="717"/>
      <c r="M81" s="717"/>
      <c r="N81" s="717"/>
      <c r="O81" s="717"/>
      <c r="P81" s="717"/>
      <c r="Q81" s="717"/>
      <c r="R81" s="717"/>
      <c r="S81" s="717"/>
      <c r="T81" s="717"/>
      <c r="U81" s="717"/>
      <c r="V81" s="717"/>
      <c r="W81" s="717"/>
      <c r="X81" s="717"/>
      <c r="Y81" s="717"/>
      <c r="Z81" s="717"/>
      <c r="AA81" s="717"/>
      <c r="AB81" s="717"/>
      <c r="AC81" s="717"/>
      <c r="AD81" s="717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308"/>
    </row>
    <row r="82" spans="1:53" ht="21" customHeight="1" x14ac:dyDescent="0.25">
      <c r="A82" s="718" t="s">
        <v>803</v>
      </c>
      <c r="B82" s="718"/>
      <c r="C82" s="718"/>
      <c r="D82" s="718"/>
      <c r="E82" s="718"/>
      <c r="F82" s="718"/>
      <c r="G82" s="718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299"/>
    </row>
    <row r="83" spans="1:53" ht="30" customHeight="1" x14ac:dyDescent="0.3">
      <c r="A83" s="719" t="str">
        <f>ПОДПИСИ!D9</f>
        <v>Николаева О.И.</v>
      </c>
      <c r="B83" s="719"/>
      <c r="C83" s="719"/>
      <c r="D83" s="719"/>
      <c r="E83" s="719"/>
      <c r="F83" s="719"/>
      <c r="G83" s="719"/>
      <c r="H83" s="719"/>
      <c r="I83" s="719"/>
      <c r="J83" s="719"/>
      <c r="K83" s="719"/>
      <c r="L83" s="719"/>
      <c r="M83" s="719"/>
      <c r="N83" s="719"/>
      <c r="O83" s="719"/>
      <c r="P83" s="719"/>
      <c r="Q83" s="719"/>
      <c r="R83" s="719"/>
      <c r="S83" s="719"/>
      <c r="T83" s="719"/>
      <c r="U83" s="719"/>
      <c r="V83" s="719"/>
      <c r="W83" s="719"/>
      <c r="X83" s="719"/>
      <c r="Y83" s="719"/>
      <c r="Z83" s="748"/>
      <c r="AA83" s="748"/>
      <c r="AB83" s="748"/>
      <c r="AC83" s="748"/>
      <c r="AD83" s="748"/>
      <c r="AE83" s="748"/>
      <c r="AF83" s="748"/>
      <c r="AG83" s="748"/>
      <c r="AH83" s="748"/>
      <c r="AI83" s="748"/>
      <c r="AJ83" s="748"/>
      <c r="AK83" s="748"/>
      <c r="AL83" s="748"/>
      <c r="AM83" s="748"/>
      <c r="AN83" s="748"/>
      <c r="AO83" s="749"/>
      <c r="AP83" s="749"/>
      <c r="AQ83" s="749"/>
      <c r="AR83" s="749"/>
      <c r="AS83" s="749"/>
      <c r="AT83" s="749"/>
      <c r="AU83" s="749"/>
      <c r="AV83" s="749"/>
      <c r="AW83" s="749"/>
      <c r="AX83" s="749"/>
      <c r="AY83" s="749"/>
      <c r="AZ83" s="749"/>
      <c r="BA83" s="299"/>
    </row>
    <row r="84" spans="1:53" ht="6" customHeight="1" x14ac:dyDescent="0.25">
      <c r="A84" s="717" t="s">
        <v>804</v>
      </c>
      <c r="B84" s="717"/>
      <c r="C84" s="717"/>
      <c r="D84" s="717"/>
      <c r="E84" s="717"/>
      <c r="F84" s="717"/>
      <c r="G84" s="717"/>
      <c r="H84" s="717"/>
      <c r="I84" s="717"/>
      <c r="J84" s="717"/>
      <c r="K84" s="717"/>
      <c r="L84" s="717"/>
      <c r="M84" s="717"/>
      <c r="N84" s="717"/>
      <c r="O84" s="717"/>
      <c r="P84" s="717"/>
      <c r="Q84" s="717"/>
      <c r="R84" s="717"/>
      <c r="S84" s="717"/>
      <c r="T84" s="717"/>
      <c r="U84" s="717"/>
      <c r="V84" s="717"/>
      <c r="W84" s="717"/>
      <c r="X84" s="717"/>
      <c r="Y84" s="717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717" t="s">
        <v>49</v>
      </c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747" t="s">
        <v>788</v>
      </c>
      <c r="B86" s="747"/>
      <c r="C86" s="747"/>
      <c r="D86" s="747"/>
      <c r="E86" s="747"/>
      <c r="F86" s="747"/>
      <c r="G86" s="747"/>
      <c r="H86" s="747"/>
      <c r="I86" s="747"/>
      <c r="J86" s="747"/>
      <c r="K86" s="747"/>
      <c r="L86" s="747"/>
      <c r="M86" s="747"/>
      <c r="N86" s="747"/>
      <c r="O86" s="747"/>
      <c r="P86" s="747"/>
      <c r="Q86" s="747"/>
      <c r="R86" s="747"/>
      <c r="S86" s="747"/>
      <c r="T86" s="747"/>
      <c r="U86" s="747"/>
      <c r="V86" s="747"/>
      <c r="W86" s="747"/>
      <c r="X86" s="747"/>
      <c r="Y86" s="747"/>
      <c r="Z86" s="747"/>
      <c r="AA86" s="747"/>
      <c r="AB86" s="747"/>
      <c r="AC86" s="747"/>
      <c r="AD86" s="747"/>
      <c r="AE86" s="747"/>
      <c r="AF86" s="747"/>
      <c r="AG86" s="747"/>
      <c r="AH86" s="747"/>
      <c r="AI86" s="747"/>
      <c r="AJ86" s="747"/>
      <c r="AK86" s="747"/>
      <c r="AL86" s="747"/>
      <c r="AM86" s="747"/>
      <c r="AN86" s="747"/>
      <c r="AO86" s="747"/>
      <c r="AP86" s="747"/>
      <c r="AQ86" s="747"/>
      <c r="AR86" s="747"/>
      <c r="AS86" s="747"/>
      <c r="AT86" s="747"/>
      <c r="AU86" s="747"/>
      <c r="AV86" s="747"/>
      <c r="AW86" s="747"/>
      <c r="AX86" s="747"/>
      <c r="AY86" s="747"/>
      <c r="AZ86" s="747"/>
      <c r="BA86" s="299"/>
    </row>
    <row r="87" spans="1:53" ht="30" customHeight="1" x14ac:dyDescent="0.3">
      <c r="A87" s="719" t="str">
        <f>ПОДПИСИ!D15</f>
        <v>Шлёнский С.В.</v>
      </c>
      <c r="B87" s="719"/>
      <c r="C87" s="719"/>
      <c r="D87" s="719"/>
      <c r="E87" s="719"/>
      <c r="F87" s="719"/>
      <c r="G87" s="719"/>
      <c r="H87" s="719"/>
      <c r="I87" s="719"/>
      <c r="J87" s="719"/>
      <c r="K87" s="719"/>
      <c r="L87" s="719"/>
      <c r="M87" s="719"/>
      <c r="N87" s="719"/>
      <c r="O87" s="719"/>
      <c r="P87" s="719"/>
      <c r="Q87" s="719"/>
      <c r="R87" s="719"/>
      <c r="S87" s="719"/>
      <c r="T87" s="719"/>
      <c r="U87" s="719"/>
      <c r="V87" s="719"/>
      <c r="W87" s="719"/>
      <c r="X87" s="719"/>
      <c r="Y87" s="719"/>
      <c r="Z87" s="748"/>
      <c r="AA87" s="748"/>
      <c r="AB87" s="748"/>
      <c r="AC87" s="748"/>
      <c r="AD87" s="748"/>
      <c r="AE87" s="748"/>
      <c r="AF87" s="748"/>
      <c r="AG87" s="748"/>
      <c r="AH87" s="748"/>
      <c r="AI87" s="748"/>
      <c r="AJ87" s="748"/>
      <c r="AK87" s="748"/>
      <c r="AL87" s="748"/>
      <c r="AM87" s="748"/>
      <c r="AN87" s="748"/>
      <c r="AO87" s="749"/>
      <c r="AP87" s="749"/>
      <c r="AQ87" s="749"/>
      <c r="AR87" s="749"/>
      <c r="AS87" s="749"/>
      <c r="AT87" s="749"/>
      <c r="AU87" s="749"/>
      <c r="AV87" s="749"/>
      <c r="AW87" s="749"/>
      <c r="AX87" s="749"/>
      <c r="AY87" s="749"/>
      <c r="AZ87" s="749"/>
      <c r="BA87" s="299"/>
    </row>
    <row r="88" spans="1:53" ht="6" customHeight="1" x14ac:dyDescent="0.25">
      <c r="A88" s="717" t="s">
        <v>804</v>
      </c>
      <c r="B88" s="717"/>
      <c r="C88" s="717"/>
      <c r="D88" s="717"/>
      <c r="E88" s="717"/>
      <c r="F88" s="717"/>
      <c r="G88" s="717"/>
      <c r="H88" s="717"/>
      <c r="I88" s="717"/>
      <c r="J88" s="717"/>
      <c r="K88" s="717"/>
      <c r="L88" s="717"/>
      <c r="M88" s="717"/>
      <c r="N88" s="717"/>
      <c r="O88" s="717"/>
      <c r="P88" s="717"/>
      <c r="Q88" s="717"/>
      <c r="R88" s="717"/>
      <c r="S88" s="717"/>
      <c r="T88" s="717"/>
      <c r="U88" s="717"/>
      <c r="V88" s="717"/>
      <c r="W88" s="717"/>
      <c r="X88" s="717"/>
      <c r="Y88" s="717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717" t="s">
        <v>49</v>
      </c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718" t="s">
        <v>805</v>
      </c>
      <c r="B90" s="718"/>
      <c r="C90" s="718"/>
      <c r="D90" s="718"/>
      <c r="E90" s="718"/>
      <c r="F90" s="718"/>
      <c r="G90" s="718"/>
      <c r="H90" s="718"/>
      <c r="I90" s="718"/>
      <c r="J90" s="718"/>
      <c r="K90" s="718"/>
      <c r="L90" s="718"/>
      <c r="M90" s="718"/>
      <c r="N90" s="718"/>
      <c r="O90" s="718"/>
      <c r="P90" s="718"/>
      <c r="Q90" s="718"/>
      <c r="R90" s="718"/>
      <c r="S90" s="718"/>
      <c r="T90" s="718"/>
      <c r="U90" s="718"/>
      <c r="V90" s="718"/>
      <c r="W90" s="718"/>
      <c r="X90" s="718"/>
      <c r="Y90" s="718"/>
      <c r="Z90" s="718"/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299"/>
    </row>
    <row r="91" spans="1:53" ht="27" customHeight="1" x14ac:dyDescent="0.3">
      <c r="A91" s="719" t="str">
        <f>ПОДПИСИ!D17</f>
        <v>Шлёнский С.В.</v>
      </c>
      <c r="B91" s="719"/>
      <c r="C91" s="719"/>
      <c r="D91" s="719"/>
      <c r="E91" s="719"/>
      <c r="F91" s="719"/>
      <c r="G91" s="719"/>
      <c r="H91" s="719"/>
      <c r="I91" s="719"/>
      <c r="J91" s="719"/>
      <c r="K91" s="719"/>
      <c r="L91" s="719"/>
      <c r="M91" s="719"/>
      <c r="N91" s="719"/>
      <c r="O91" s="719"/>
      <c r="P91" s="719"/>
      <c r="Q91" s="719"/>
      <c r="R91" s="719"/>
      <c r="S91" s="719"/>
      <c r="T91" s="719"/>
      <c r="U91" s="719"/>
      <c r="V91" s="719"/>
      <c r="W91" s="719"/>
      <c r="X91" s="719"/>
      <c r="Y91" s="719"/>
      <c r="Z91" s="748"/>
      <c r="AA91" s="748"/>
      <c r="AB91" s="748"/>
      <c r="AC91" s="748"/>
      <c r="AD91" s="748"/>
      <c r="AE91" s="748"/>
      <c r="AF91" s="748"/>
      <c r="AG91" s="748"/>
      <c r="AH91" s="748"/>
      <c r="AI91" s="748"/>
      <c r="AJ91" s="748"/>
      <c r="AK91" s="748"/>
      <c r="AL91" s="748"/>
      <c r="AM91" s="748"/>
      <c r="AN91" s="748"/>
      <c r="AO91" s="751"/>
      <c r="AP91" s="751"/>
      <c r="AQ91" s="751"/>
      <c r="AR91" s="751"/>
      <c r="AS91" s="751"/>
      <c r="AT91" s="751"/>
      <c r="AU91" s="751"/>
      <c r="AV91" s="751"/>
      <c r="AW91" s="751"/>
      <c r="AX91" s="751"/>
      <c r="AY91" s="751"/>
      <c r="AZ91" s="751"/>
      <c r="BA91" s="299"/>
    </row>
    <row r="92" spans="1:53" ht="6" customHeight="1" x14ac:dyDescent="0.25">
      <c r="A92" s="717" t="s">
        <v>804</v>
      </c>
      <c r="B92" s="717"/>
      <c r="C92" s="717"/>
      <c r="D92" s="717"/>
      <c r="E92" s="717"/>
      <c r="F92" s="717"/>
      <c r="G92" s="717"/>
      <c r="H92" s="717"/>
      <c r="I92" s="717"/>
      <c r="J92" s="717"/>
      <c r="K92" s="717"/>
      <c r="L92" s="717"/>
      <c r="M92" s="717"/>
      <c r="N92" s="717"/>
      <c r="O92" s="717"/>
      <c r="P92" s="717"/>
      <c r="Q92" s="717"/>
      <c r="R92" s="717"/>
      <c r="S92" s="717"/>
      <c r="T92" s="717"/>
      <c r="U92" s="717"/>
      <c r="V92" s="717"/>
      <c r="W92" s="717"/>
      <c r="X92" s="717"/>
      <c r="Y92" s="717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717" t="s">
        <v>49</v>
      </c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718" t="s">
        <v>806</v>
      </c>
      <c r="B94" s="715"/>
      <c r="C94" s="715"/>
      <c r="D94" s="715"/>
      <c r="E94" s="715"/>
      <c r="F94" s="715"/>
      <c r="G94" s="715"/>
      <c r="H94" s="715"/>
      <c r="I94" s="715"/>
      <c r="J94" s="715"/>
      <c r="K94" s="715"/>
      <c r="L94" s="715"/>
      <c r="M94" s="715"/>
      <c r="N94" s="715"/>
      <c r="O94" s="715"/>
      <c r="P94" s="715"/>
      <c r="Q94" s="715"/>
      <c r="R94" s="715"/>
      <c r="S94" s="715"/>
      <c r="T94" s="715"/>
      <c r="U94" s="715"/>
      <c r="V94" s="715"/>
      <c r="W94" s="715"/>
      <c r="X94" s="715"/>
      <c r="Y94" s="715"/>
      <c r="Z94" s="715"/>
      <c r="AA94" s="715"/>
      <c r="AB94" s="715"/>
      <c r="AC94" s="715"/>
      <c r="AD94" s="715"/>
      <c r="AE94" s="715"/>
      <c r="AF94" s="715"/>
      <c r="AG94" s="715"/>
      <c r="AH94" s="715"/>
      <c r="AI94" s="715"/>
      <c r="AJ94" s="715"/>
      <c r="AK94" s="715"/>
      <c r="AL94" s="715"/>
      <c r="AM94" s="715"/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/>
      <c r="BA94" s="299"/>
    </row>
    <row r="95" spans="1:53" ht="27.75" customHeight="1" x14ac:dyDescent="0.3">
      <c r="A95" s="719" t="str">
        <f>ПОДПИСИ!D19</f>
        <v xml:space="preserve"> </v>
      </c>
      <c r="B95" s="719"/>
      <c r="C95" s="719"/>
      <c r="D95" s="719"/>
      <c r="E95" s="719"/>
      <c r="F95" s="719"/>
      <c r="G95" s="719"/>
      <c r="H95" s="719"/>
      <c r="I95" s="719"/>
      <c r="J95" s="719"/>
      <c r="K95" s="719"/>
      <c r="L95" s="719"/>
      <c r="M95" s="719"/>
      <c r="N95" s="719"/>
      <c r="O95" s="719"/>
      <c r="P95" s="719"/>
      <c r="Q95" s="719"/>
      <c r="R95" s="719"/>
      <c r="S95" s="719"/>
      <c r="T95" s="719"/>
      <c r="U95" s="719"/>
      <c r="V95" s="719"/>
      <c r="W95" s="719"/>
      <c r="X95" s="719"/>
      <c r="Y95" s="719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748"/>
      <c r="AL95" s="748"/>
      <c r="AM95" s="748"/>
      <c r="AN95" s="748"/>
      <c r="AO95" s="751"/>
      <c r="AP95" s="751"/>
      <c r="AQ95" s="751"/>
      <c r="AR95" s="751"/>
      <c r="AS95" s="751"/>
      <c r="AT95" s="751"/>
      <c r="AU95" s="751"/>
      <c r="AV95" s="751"/>
      <c r="AW95" s="751"/>
      <c r="AX95" s="751"/>
      <c r="AY95" s="751"/>
      <c r="AZ95" s="751"/>
      <c r="BA95" s="311"/>
    </row>
    <row r="96" spans="1:53" ht="6" customHeight="1" x14ac:dyDescent="0.25">
      <c r="A96" s="717" t="s">
        <v>804</v>
      </c>
      <c r="B96" s="717"/>
      <c r="C96" s="717"/>
      <c r="D96" s="717"/>
      <c r="E96" s="717"/>
      <c r="F96" s="717"/>
      <c r="G96" s="717"/>
      <c r="H96" s="717"/>
      <c r="I96" s="717"/>
      <c r="J96" s="717"/>
      <c r="K96" s="717"/>
      <c r="L96" s="717"/>
      <c r="M96" s="717"/>
      <c r="N96" s="717"/>
      <c r="O96" s="717"/>
      <c r="P96" s="717"/>
      <c r="Q96" s="717"/>
      <c r="R96" s="717"/>
      <c r="S96" s="717"/>
      <c r="T96" s="717"/>
      <c r="U96" s="717"/>
      <c r="V96" s="717"/>
      <c r="W96" s="717"/>
      <c r="X96" s="717"/>
      <c r="Y96" s="717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717" t="s">
        <v>49</v>
      </c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718" t="s">
        <v>794</v>
      </c>
      <c r="B98" s="718"/>
      <c r="C98" s="718"/>
      <c r="D98" s="718"/>
      <c r="E98" s="718"/>
      <c r="F98" s="718"/>
      <c r="G98" s="718"/>
      <c r="H98" s="718"/>
      <c r="I98" s="718"/>
      <c r="J98" s="718"/>
      <c r="K98" s="718"/>
      <c r="L98" s="718"/>
      <c r="M98" s="718"/>
      <c r="N98" s="718"/>
      <c r="O98" s="718"/>
      <c r="P98" s="718"/>
      <c r="Q98" s="718"/>
      <c r="R98" s="718"/>
      <c r="S98" s="718"/>
      <c r="T98" s="718"/>
      <c r="U98" s="718"/>
      <c r="V98" s="718"/>
      <c r="W98" s="718"/>
      <c r="X98" s="718"/>
      <c r="Y98" s="718"/>
      <c r="Z98" s="718"/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312"/>
    </row>
    <row r="99" spans="1:55" ht="28.5" customHeight="1" x14ac:dyDescent="0.3">
      <c r="A99" s="719" t="str">
        <f>ПОДПИСИ!D14</f>
        <v>Фатахова Е.Я.</v>
      </c>
      <c r="B99" s="719"/>
      <c r="C99" s="719"/>
      <c r="D99" s="719"/>
      <c r="E99" s="719"/>
      <c r="F99" s="719"/>
      <c r="G99" s="719"/>
      <c r="H99" s="719"/>
      <c r="I99" s="719"/>
      <c r="J99" s="719"/>
      <c r="K99" s="719"/>
      <c r="L99" s="719"/>
      <c r="M99" s="719"/>
      <c r="N99" s="719"/>
      <c r="O99" s="719"/>
      <c r="P99" s="719"/>
      <c r="Q99" s="719"/>
      <c r="R99" s="719"/>
      <c r="S99" s="719"/>
      <c r="T99" s="719"/>
      <c r="U99" s="719"/>
      <c r="V99" s="719"/>
      <c r="W99" s="719"/>
      <c r="X99" s="719"/>
      <c r="Y99" s="719"/>
      <c r="Z99" s="748"/>
      <c r="AA99" s="748"/>
      <c r="AB99" s="748"/>
      <c r="AC99" s="748"/>
      <c r="AD99" s="748"/>
      <c r="AE99" s="748"/>
      <c r="AF99" s="748"/>
      <c r="AG99" s="748"/>
      <c r="AH99" s="748"/>
      <c r="AI99" s="748"/>
      <c r="AJ99" s="748"/>
      <c r="AK99" s="748"/>
      <c r="AL99" s="748"/>
      <c r="AM99" s="748"/>
      <c r="AN99" s="748"/>
      <c r="AO99" s="749"/>
      <c r="AP99" s="749"/>
      <c r="AQ99" s="749"/>
      <c r="AR99" s="749"/>
      <c r="AS99" s="749"/>
      <c r="AT99" s="749"/>
      <c r="AU99" s="749"/>
      <c r="AV99" s="749"/>
      <c r="AW99" s="749"/>
      <c r="AX99" s="749"/>
      <c r="AY99" s="749"/>
      <c r="AZ99" s="749"/>
      <c r="BA99" s="314"/>
      <c r="BB99" s="315"/>
      <c r="BC99" s="315"/>
    </row>
    <row r="100" spans="1:55" s="304" customFormat="1" ht="6" customHeight="1" x14ac:dyDescent="0.2">
      <c r="A100" s="717" t="s">
        <v>804</v>
      </c>
      <c r="B100" s="717"/>
      <c r="C100" s="717"/>
      <c r="D100" s="717"/>
      <c r="E100" s="717"/>
      <c r="F100" s="717"/>
      <c r="G100" s="717"/>
      <c r="H100" s="717"/>
      <c r="I100" s="717"/>
      <c r="J100" s="717"/>
      <c r="K100" s="717"/>
      <c r="L100" s="717"/>
      <c r="M100" s="717"/>
      <c r="N100" s="717"/>
      <c r="O100" s="717"/>
      <c r="P100" s="717"/>
      <c r="Q100" s="717"/>
      <c r="R100" s="717"/>
      <c r="S100" s="717"/>
      <c r="T100" s="717"/>
      <c r="U100" s="717"/>
      <c r="V100" s="717"/>
      <c r="W100" s="717"/>
      <c r="X100" s="717"/>
      <c r="Y100" s="717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717" t="s">
        <v>49</v>
      </c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303"/>
    </row>
    <row r="101" spans="1:55" ht="16.5" customHeight="1" x14ac:dyDescent="0.25">
      <c r="A101" s="752" t="s">
        <v>959</v>
      </c>
      <c r="B101" s="752"/>
      <c r="C101" s="752"/>
      <c r="D101" s="752"/>
      <c r="E101" s="752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2"/>
      <c r="S101" s="752"/>
      <c r="T101" s="752"/>
      <c r="U101" s="752"/>
      <c r="V101" s="752"/>
      <c r="W101" s="752"/>
      <c r="X101" s="752"/>
      <c r="Y101" s="752"/>
      <c r="Z101" s="752"/>
      <c r="AA101" s="752"/>
      <c r="AB101" s="752"/>
      <c r="AC101" s="752"/>
      <c r="AD101" s="752"/>
      <c r="AE101" s="752"/>
      <c r="AF101" s="752"/>
      <c r="AG101" s="752"/>
      <c r="AH101" s="752"/>
      <c r="AI101" s="752"/>
      <c r="AJ101" s="752"/>
      <c r="AK101" s="752"/>
      <c r="AL101" s="752"/>
      <c r="AM101" s="752"/>
      <c r="AN101" s="752"/>
      <c r="AO101" s="752"/>
      <c r="AP101" s="752"/>
      <c r="AQ101" s="752"/>
      <c r="AR101" s="752"/>
      <c r="AS101" s="752"/>
      <c r="AT101" s="752"/>
      <c r="AU101" s="752"/>
      <c r="AV101" s="752"/>
      <c r="AW101" s="752"/>
      <c r="AX101" s="752"/>
      <c r="AY101" s="752"/>
      <c r="AZ101" s="752"/>
    </row>
    <row r="102" spans="1:55" ht="33" customHeight="1" x14ac:dyDescent="0.3">
      <c r="A102" s="719" t="str">
        <f>ПОДПИСИ!D7</f>
        <v>Соколов Ю.А.</v>
      </c>
      <c r="B102" s="719"/>
      <c r="C102" s="719"/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19"/>
      <c r="V102" s="719"/>
      <c r="W102" s="719"/>
      <c r="X102" s="719"/>
      <c r="Y102" s="719"/>
      <c r="Z102" s="748"/>
      <c r="AA102" s="748"/>
      <c r="AB102" s="748"/>
      <c r="AC102" s="748"/>
      <c r="AD102" s="748"/>
      <c r="AE102" s="748"/>
      <c r="AF102" s="748"/>
      <c r="AG102" s="748"/>
      <c r="AH102" s="748"/>
      <c r="AI102" s="748"/>
      <c r="AJ102" s="748"/>
      <c r="AK102" s="748"/>
      <c r="AL102" s="748"/>
      <c r="AM102" s="748"/>
      <c r="AN102" s="748"/>
      <c r="AO102" s="749"/>
      <c r="AP102" s="749"/>
      <c r="AQ102" s="749"/>
      <c r="AR102" s="749"/>
      <c r="AS102" s="749"/>
      <c r="AT102" s="749"/>
      <c r="AU102" s="749"/>
      <c r="AV102" s="749"/>
      <c r="AW102" s="749"/>
      <c r="AX102" s="749"/>
      <c r="AY102" s="749"/>
      <c r="AZ102" s="749"/>
    </row>
    <row r="103" spans="1:55" x14ac:dyDescent="0.25">
      <c r="A103" s="717" t="s">
        <v>804</v>
      </c>
      <c r="B103" s="717"/>
      <c r="C103" s="717"/>
      <c r="D103" s="717"/>
      <c r="E103" s="717"/>
      <c r="F103" s="717"/>
      <c r="G103" s="717"/>
      <c r="H103" s="717"/>
      <c r="I103" s="717"/>
      <c r="J103" s="717"/>
      <c r="K103" s="717"/>
      <c r="L103" s="717"/>
      <c r="M103" s="717"/>
      <c r="N103" s="717"/>
      <c r="O103" s="717"/>
      <c r="P103" s="717"/>
      <c r="Q103" s="717"/>
      <c r="R103" s="717"/>
      <c r="S103" s="717"/>
      <c r="T103" s="717"/>
      <c r="U103" s="717"/>
      <c r="V103" s="717"/>
      <c r="W103" s="717"/>
      <c r="X103" s="717"/>
      <c r="Y103" s="717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717" t="s">
        <v>49</v>
      </c>
      <c r="AP103" s="717"/>
      <c r="AQ103" s="717"/>
      <c r="AR103" s="717"/>
      <c r="AS103" s="717"/>
      <c r="AT103" s="717"/>
      <c r="AU103" s="717"/>
      <c r="AV103" s="717"/>
      <c r="AW103" s="717"/>
      <c r="AX103" s="717"/>
      <c r="AY103" s="717"/>
      <c r="AZ103" s="71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zoomScale="140" zoomScaleNormal="100" zoomScaleSheetLayoutView="140" workbookViewId="0">
      <pane ySplit="1" topLeftCell="A79" activePane="bottomLeft" state="frozen"/>
      <selection activeCell="AO106" sqref="AO106:AZ106"/>
      <selection pane="bottomLeft" activeCell="AO106" sqref="AO106:AZ106"/>
    </sheetView>
  </sheetViews>
  <sheetFormatPr defaultRowHeight="13.8" outlineLevelRow="1" x14ac:dyDescent="0.25"/>
  <cols>
    <col min="1" max="52" width="1.6640625" style="283" customWidth="1"/>
    <col min="53" max="53" width="0.109375" style="283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14" t="s">
        <v>578</v>
      </c>
      <c r="B1" s="714"/>
      <c r="C1" s="714"/>
      <c r="D1" s="714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  <c r="AB1" s="714"/>
      <c r="AC1" s="714"/>
      <c r="AD1" s="714"/>
      <c r="AE1" s="714"/>
      <c r="AF1" s="714"/>
      <c r="AG1" s="714"/>
      <c r="AH1" s="714"/>
      <c r="AI1" s="714"/>
      <c r="AJ1" s="714"/>
      <c r="AK1" s="714"/>
      <c r="AL1" s="714"/>
      <c r="AM1" s="714"/>
      <c r="AN1" s="714"/>
      <c r="AO1" s="714"/>
      <c r="AP1" s="714"/>
      <c r="AQ1" s="714"/>
      <c r="AR1" s="714"/>
      <c r="AS1" s="714"/>
      <c r="AT1" s="714"/>
      <c r="AU1" s="714"/>
      <c r="AV1" s="714"/>
      <c r="AW1" s="714"/>
      <c r="AX1" s="714"/>
      <c r="AY1" s="714"/>
      <c r="AZ1" s="714"/>
    </row>
    <row r="2" spans="1:63" ht="12" customHeight="1" x14ac:dyDescent="0.25">
      <c r="A2" s="715" t="s">
        <v>75</v>
      </c>
      <c r="B2" s="715"/>
      <c r="C2" s="715"/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5"/>
      <c r="AK2" s="715"/>
      <c r="AL2" s="715"/>
      <c r="AM2" s="715"/>
      <c r="AN2" s="715"/>
      <c r="AO2" s="715"/>
      <c r="AP2" s="715"/>
      <c r="AQ2" s="715"/>
      <c r="AR2" s="715"/>
      <c r="AS2" s="715"/>
      <c r="AT2" s="715"/>
      <c r="AU2" s="715"/>
      <c r="AV2" s="715"/>
      <c r="AW2" s="715"/>
      <c r="AX2" s="715"/>
      <c r="AY2" s="715"/>
      <c r="AZ2" s="715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716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16"/>
      <c r="C3" s="716"/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/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717" t="s">
        <v>523</v>
      </c>
      <c r="B4" s="717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718" t="s">
        <v>776</v>
      </c>
      <c r="B5" s="718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8"/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8"/>
      <c r="AP5" s="718"/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19" t="str">
        <f>ФОРМА!B2</f>
        <v>ПАО "Россети Ленэнерго"</v>
      </c>
      <c r="B6" s="719"/>
      <c r="C6" s="719"/>
      <c r="D6" s="719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19"/>
      <c r="AD6" s="719"/>
      <c r="AE6" s="719"/>
      <c r="AF6" s="719"/>
      <c r="AG6" s="719"/>
      <c r="AH6" s="719"/>
      <c r="AI6" s="719"/>
      <c r="AJ6" s="719"/>
      <c r="AK6" s="719"/>
      <c r="AL6" s="719"/>
      <c r="AM6" s="719"/>
      <c r="AN6" s="719"/>
      <c r="AO6" s="719"/>
      <c r="AP6" s="719"/>
      <c r="AQ6" s="719"/>
      <c r="AR6" s="719"/>
      <c r="AS6" s="719"/>
      <c r="AT6" s="719"/>
      <c r="AU6" s="719"/>
      <c r="AV6" s="719"/>
      <c r="AW6" s="719"/>
      <c r="AX6" s="719"/>
      <c r="AY6" s="719"/>
      <c r="AZ6" s="719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17" t="s">
        <v>777</v>
      </c>
      <c r="B7" s="717"/>
      <c r="C7" s="717"/>
      <c r="D7" s="717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7"/>
      <c r="AD7" s="717"/>
      <c r="AE7" s="717"/>
      <c r="AF7" s="717"/>
      <c r="AG7" s="717"/>
      <c r="AH7" s="717"/>
      <c r="AI7" s="717"/>
      <c r="AJ7" s="717"/>
      <c r="AK7" s="717"/>
      <c r="AL7" s="717"/>
      <c r="AM7" s="717"/>
      <c r="AN7" s="717"/>
      <c r="AO7" s="717"/>
      <c r="AP7" s="717"/>
      <c r="AQ7" s="717"/>
      <c r="AR7" s="717"/>
      <c r="AS7" s="717"/>
      <c r="AT7" s="717"/>
      <c r="AU7" s="717"/>
      <c r="AV7" s="717"/>
      <c r="AW7" s="717"/>
      <c r="AX7" s="717"/>
      <c r="AY7" s="717"/>
      <c r="AZ7" s="717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60.75" customHeight="1" x14ac:dyDescent="0.25">
      <c r="A8" s="7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19"/>
      <c r="C8" s="719"/>
      <c r="D8" s="719"/>
      <c r="E8" s="719"/>
      <c r="F8" s="719"/>
      <c r="G8" s="719"/>
      <c r="H8" s="719"/>
      <c r="I8" s="719"/>
      <c r="J8" s="719"/>
      <c r="K8" s="719"/>
      <c r="L8" s="719"/>
      <c r="M8" s="719"/>
      <c r="N8" s="719"/>
      <c r="O8" s="719"/>
      <c r="P8" s="719"/>
      <c r="Q8" s="719"/>
      <c r="R8" s="719"/>
      <c r="S8" s="719"/>
      <c r="T8" s="719"/>
      <c r="U8" s="719"/>
      <c r="V8" s="719"/>
      <c r="W8" s="719"/>
      <c r="X8" s="719"/>
      <c r="Y8" s="719"/>
      <c r="Z8" s="719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723" t="s">
        <v>778</v>
      </c>
      <c r="B9" s="723"/>
      <c r="C9" s="723"/>
      <c r="D9" s="723"/>
      <c r="E9" s="723"/>
      <c r="F9" s="723"/>
      <c r="G9" s="723"/>
      <c r="H9" s="723"/>
      <c r="I9" s="723"/>
      <c r="J9" s="723"/>
      <c r="K9" s="723"/>
      <c r="L9" s="723"/>
      <c r="M9" s="723"/>
      <c r="N9" s="723"/>
      <c r="O9" s="723"/>
      <c r="P9" s="723"/>
      <c r="Q9" s="723"/>
      <c r="R9" s="723"/>
      <c r="S9" s="723"/>
      <c r="T9" s="723"/>
      <c r="U9" s="723"/>
      <c r="V9" s="723"/>
      <c r="W9" s="723"/>
      <c r="X9" s="723"/>
      <c r="Y9" s="723"/>
      <c r="Z9" s="723"/>
      <c r="AA9" s="723"/>
      <c r="AB9" s="723"/>
      <c r="AC9" s="723"/>
      <c r="AD9" s="723"/>
      <c r="AE9" s="723"/>
      <c r="AF9" s="723"/>
      <c r="AG9" s="723"/>
      <c r="AH9" s="723"/>
      <c r="AI9" s="723"/>
      <c r="AJ9" s="723"/>
      <c r="AK9" s="723"/>
      <c r="AL9" s="723"/>
      <c r="AM9" s="723"/>
      <c r="AN9" s="723"/>
      <c r="AO9" s="723"/>
      <c r="AP9" s="723"/>
      <c r="AQ9" s="723"/>
      <c r="AR9" s="723"/>
      <c r="AS9" s="723"/>
      <c r="AT9" s="723"/>
      <c r="AU9" s="723"/>
      <c r="AV9" s="723"/>
      <c r="AW9" s="723"/>
      <c r="AX9" s="723"/>
      <c r="AY9" s="723"/>
      <c r="AZ9" s="723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726"/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726"/>
      <c r="M10" s="726"/>
      <c r="N10" s="726"/>
      <c r="O10" s="726"/>
      <c r="P10" s="726"/>
      <c r="Q10" s="726"/>
      <c r="R10" s="726"/>
      <c r="S10" s="726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725" t="s">
        <v>779</v>
      </c>
      <c r="B11" s="725"/>
      <c r="C11" s="725"/>
      <c r="D11" s="725"/>
      <c r="E11" s="725"/>
      <c r="F11" s="725"/>
      <c r="G11" s="725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  <c r="T11" s="725"/>
      <c r="U11" s="725"/>
      <c r="V11" s="725"/>
      <c r="W11" s="725"/>
      <c r="X11" s="725"/>
      <c r="Y11" s="725"/>
      <c r="Z11" s="725"/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715" t="s">
        <v>780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2" customHeight="1" x14ac:dyDescent="0.25">
      <c r="A13" s="722" t="str">
        <f>ФОРМА!B3</f>
        <v>ООО «Электромонтаж-110»</v>
      </c>
      <c r="B13" s="722"/>
      <c r="C13" s="722"/>
      <c r="D13" s="722"/>
      <c r="E13" s="722"/>
      <c r="F13" s="722"/>
      <c r="G13" s="722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</row>
    <row r="14" spans="1:63" s="301" customFormat="1" ht="6" customHeight="1" x14ac:dyDescent="0.3">
      <c r="A14" s="717" t="s">
        <v>781</v>
      </c>
      <c r="B14" s="717"/>
      <c r="C14" s="717"/>
      <c r="D14" s="717"/>
      <c r="E14" s="717"/>
      <c r="F14" s="717"/>
      <c r="G14" s="717"/>
      <c r="H14" s="717"/>
      <c r="I14" s="717"/>
      <c r="J14" s="717"/>
      <c r="K14" s="717"/>
      <c r="L14" s="717"/>
      <c r="M14" s="717"/>
      <c r="N14" s="717"/>
      <c r="O14" s="717"/>
      <c r="P14" s="717"/>
      <c r="Q14" s="717"/>
      <c r="R14" s="717"/>
      <c r="S14" s="717"/>
      <c r="T14" s="717"/>
      <c r="U14" s="717"/>
      <c r="V14" s="717"/>
      <c r="W14" s="717"/>
      <c r="X14" s="717"/>
      <c r="Y14" s="717"/>
      <c r="Z14" s="717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300"/>
    </row>
    <row r="15" spans="1:63" ht="26.25" customHeight="1" x14ac:dyDescent="0.25">
      <c r="A15" s="722" t="str">
        <f>ФОРМА!D3</f>
        <v>ОГРН 1089847302225, ИНН 7842391090, КПП 780101001, 199004, город Санкт-Петербург, пр-кт Средний В.О., д. 4 литер а, пом/ком 6н/177</v>
      </c>
      <c r="B15" s="722"/>
      <c r="C15" s="722"/>
      <c r="D15" s="722"/>
      <c r="E15" s="722"/>
      <c r="F15" s="722"/>
      <c r="G15" s="722"/>
      <c r="H15" s="722"/>
      <c r="I15" s="722"/>
      <c r="J15" s="722"/>
      <c r="K15" s="722"/>
      <c r="L15" s="722"/>
      <c r="M15" s="722"/>
      <c r="N15" s="722"/>
      <c r="O15" s="722"/>
      <c r="P15" s="722"/>
      <c r="Q15" s="722"/>
      <c r="R15" s="722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722"/>
      <c r="AD15" s="722"/>
      <c r="AE15" s="722"/>
      <c r="AF15" s="722"/>
      <c r="AG15" s="722"/>
      <c r="AH15" s="722"/>
      <c r="AI15" s="722"/>
      <c r="AJ15" s="722"/>
      <c r="AK15" s="722"/>
      <c r="AL15" s="722"/>
      <c r="AM15" s="722"/>
      <c r="AN15" s="722"/>
      <c r="AO15" s="722"/>
      <c r="AP15" s="722"/>
      <c r="AQ15" s="722"/>
      <c r="AR15" s="722"/>
      <c r="AS15" s="722"/>
      <c r="AT15" s="722"/>
      <c r="AU15" s="722"/>
      <c r="AV15" s="722"/>
      <c r="AW15" s="722"/>
      <c r="AX15" s="722"/>
      <c r="AY15" s="722"/>
      <c r="AZ15" s="722"/>
      <c r="BA15" s="722"/>
    </row>
    <row r="16" spans="1:63" s="301" customFormat="1" ht="6" customHeight="1" x14ac:dyDescent="0.3">
      <c r="A16" s="723" t="s">
        <v>782</v>
      </c>
      <c r="B16" s="723"/>
      <c r="C16" s="723"/>
      <c r="D16" s="723"/>
      <c r="E16" s="723"/>
      <c r="F16" s="723"/>
      <c r="G16" s="723"/>
      <c r="H16" s="723"/>
      <c r="I16" s="723"/>
      <c r="J16" s="723"/>
      <c r="K16" s="723"/>
      <c r="L16" s="723"/>
      <c r="M16" s="723"/>
      <c r="N16" s="723"/>
      <c r="O16" s="723"/>
      <c r="P16" s="723"/>
      <c r="Q16" s="723"/>
      <c r="R16" s="723"/>
      <c r="S16" s="723"/>
      <c r="T16" s="723"/>
      <c r="U16" s="723"/>
      <c r="V16" s="723"/>
      <c r="W16" s="723"/>
      <c r="X16" s="723"/>
      <c r="Y16" s="723"/>
      <c r="Z16" s="723"/>
      <c r="AA16" s="723"/>
      <c r="AB16" s="723"/>
      <c r="AC16" s="723"/>
      <c r="AD16" s="723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3"/>
      <c r="AV16" s="723"/>
      <c r="AW16" s="723"/>
      <c r="AX16" s="723"/>
      <c r="AY16" s="723"/>
      <c r="AZ16" s="723"/>
      <c r="BA16" s="300"/>
    </row>
    <row r="17" spans="1:53" s="301" customFormat="1" ht="9.6" x14ac:dyDescent="0.3">
      <c r="A17" s="724"/>
      <c r="B17" s="724"/>
      <c r="C17" s="724"/>
      <c r="D17" s="724"/>
      <c r="E17" s="724"/>
      <c r="F17" s="724"/>
      <c r="G17" s="724"/>
      <c r="H17" s="724"/>
      <c r="I17" s="724"/>
      <c r="J17" s="724"/>
      <c r="K17" s="724"/>
      <c r="L17" s="724"/>
      <c r="M17" s="724"/>
      <c r="N17" s="724"/>
      <c r="O17" s="724"/>
      <c r="P17" s="724"/>
      <c r="Q17" s="724"/>
      <c r="R17" s="724"/>
      <c r="S17" s="724"/>
      <c r="T17" s="724"/>
      <c r="U17" s="724"/>
      <c r="V17" s="724"/>
      <c r="W17" s="724"/>
      <c r="X17" s="724"/>
      <c r="Y17" s="724"/>
      <c r="Z17" s="724"/>
      <c r="AA17" s="724"/>
      <c r="AB17" s="724"/>
      <c r="AC17" s="724"/>
      <c r="AD17" s="724"/>
      <c r="AE17" s="724"/>
      <c r="AF17" s="724"/>
      <c r="AG17" s="724"/>
      <c r="AH17" s="724"/>
      <c r="AI17" s="724"/>
      <c r="AJ17" s="724"/>
      <c r="AK17" s="724"/>
      <c r="AL17" s="724"/>
      <c r="AM17" s="724"/>
      <c r="AN17" s="724"/>
      <c r="AO17" s="724"/>
      <c r="AP17" s="724"/>
      <c r="AQ17" s="724"/>
      <c r="AR17" s="724"/>
      <c r="AS17" s="724"/>
      <c r="AT17" s="724"/>
      <c r="AU17" s="724"/>
      <c r="AV17" s="724"/>
      <c r="AW17" s="724"/>
      <c r="AX17" s="724"/>
      <c r="AY17" s="724"/>
      <c r="AZ17" s="724"/>
      <c r="BA17" s="300"/>
    </row>
    <row r="18" spans="1:53" s="301" customFormat="1" ht="15" customHeight="1" x14ac:dyDescent="0.3">
      <c r="A18" s="725" t="s">
        <v>783</v>
      </c>
      <c r="B18" s="725"/>
      <c r="C18" s="725"/>
      <c r="D18" s="725"/>
      <c r="E18" s="725"/>
      <c r="F18" s="725"/>
      <c r="G18" s="725"/>
      <c r="H18" s="725"/>
      <c r="I18" s="725"/>
      <c r="J18" s="725"/>
      <c r="K18" s="725"/>
      <c r="L18" s="725"/>
      <c r="M18" s="725"/>
      <c r="N18" s="725"/>
      <c r="O18" s="725"/>
      <c r="P18" s="725"/>
      <c r="Q18" s="725"/>
      <c r="R18" s="725"/>
      <c r="S18" s="725"/>
      <c r="T18" s="725"/>
      <c r="U18" s="725"/>
      <c r="V18" s="725"/>
      <c r="W18" s="725"/>
      <c r="X18" s="725"/>
      <c r="Y18" s="725"/>
      <c r="Z18" s="725"/>
      <c r="AA18" s="725"/>
      <c r="AB18" s="725"/>
      <c r="AC18" s="725"/>
      <c r="AD18" s="725"/>
      <c r="AE18" s="725"/>
      <c r="AF18" s="725"/>
      <c r="AG18" s="725"/>
      <c r="AH18" s="725"/>
      <c r="AI18" s="725"/>
      <c r="AJ18" s="725"/>
      <c r="AK18" s="725"/>
      <c r="AL18" s="725"/>
      <c r="AM18" s="725"/>
      <c r="AN18" s="725"/>
      <c r="AO18" s="725"/>
      <c r="AP18" s="725"/>
      <c r="AQ18" s="725"/>
      <c r="AR18" s="725"/>
      <c r="AS18" s="725"/>
      <c r="AT18" s="725"/>
      <c r="AU18" s="725"/>
      <c r="AV18" s="725"/>
      <c r="AW18" s="725"/>
      <c r="AX18" s="725"/>
      <c r="AY18" s="725"/>
      <c r="AZ18" s="725"/>
      <c r="BA18" s="300"/>
    </row>
    <row r="19" spans="1:53" ht="12" customHeight="1" x14ac:dyDescent="0.25">
      <c r="A19" s="715" t="s">
        <v>77</v>
      </c>
      <c r="B19" s="715"/>
      <c r="C19" s="715"/>
      <c r="D19" s="715"/>
      <c r="E19" s="715"/>
      <c r="F19" s="715"/>
      <c r="G19" s="715"/>
      <c r="H19" s="715"/>
      <c r="I19" s="715"/>
      <c r="J19" s="715"/>
      <c r="K19" s="715"/>
      <c r="L19" s="715"/>
      <c r="M19" s="715"/>
      <c r="N19" s="715"/>
      <c r="O19" s="715"/>
      <c r="P19" s="715"/>
      <c r="Q19" s="715"/>
      <c r="R19" s="715"/>
      <c r="S19" s="715"/>
      <c r="T19" s="715"/>
      <c r="U19" s="715"/>
      <c r="V19" s="715"/>
      <c r="W19" s="715"/>
      <c r="X19" s="715"/>
      <c r="Y19" s="715"/>
      <c r="Z19" s="715"/>
      <c r="AA19" s="715"/>
      <c r="AB19" s="715"/>
      <c r="AC19" s="715"/>
      <c r="AD19" s="715"/>
      <c r="AE19" s="715"/>
      <c r="AF19" s="715"/>
      <c r="AG19" s="715"/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299"/>
    </row>
    <row r="20" spans="1:53" ht="12" customHeight="1" x14ac:dyDescent="0.25">
      <c r="A20" s="722" t="str">
        <f>ФОРМА!B8</f>
        <v>ООО «Электромонтаж-110»</v>
      </c>
      <c r="B20" s="722"/>
      <c r="C20" s="722"/>
      <c r="D20" s="722"/>
      <c r="E20" s="722"/>
      <c r="F20" s="722"/>
      <c r="G20" s="722"/>
      <c r="H20" s="722"/>
      <c r="I20" s="722"/>
      <c r="J20" s="722"/>
      <c r="K20" s="722"/>
      <c r="L20" s="722"/>
      <c r="M20" s="722"/>
      <c r="N20" s="722"/>
      <c r="O20" s="722"/>
      <c r="P20" s="722"/>
      <c r="Q20" s="722"/>
      <c r="R20" s="722"/>
      <c r="S20" s="722"/>
      <c r="T20" s="722"/>
      <c r="U20" s="722"/>
      <c r="V20" s="722"/>
      <c r="W20" s="722"/>
      <c r="X20" s="722"/>
      <c r="Y20" s="722"/>
      <c r="Z20" s="722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</row>
    <row r="21" spans="1:53" s="304" customFormat="1" ht="6" customHeight="1" x14ac:dyDescent="0.2">
      <c r="A21" s="717" t="s">
        <v>781</v>
      </c>
      <c r="B21" s="717"/>
      <c r="C21" s="717"/>
      <c r="D21" s="717"/>
      <c r="E21" s="717"/>
      <c r="F21" s="717"/>
      <c r="G21" s="717"/>
      <c r="H21" s="717"/>
      <c r="I21" s="717"/>
      <c r="J21" s="717"/>
      <c r="K21" s="717"/>
      <c r="L21" s="717"/>
      <c r="M21" s="717"/>
      <c r="N21" s="717"/>
      <c r="O21" s="717"/>
      <c r="P21" s="717"/>
      <c r="Q21" s="717"/>
      <c r="R21" s="717"/>
      <c r="S21" s="717"/>
      <c r="T21" s="717"/>
      <c r="U21" s="717"/>
      <c r="V21" s="717"/>
      <c r="W21" s="717"/>
      <c r="X21" s="717"/>
      <c r="Y21" s="717"/>
      <c r="Z21" s="717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303"/>
    </row>
    <row r="22" spans="1:53" ht="25.5" customHeight="1" x14ac:dyDescent="0.25">
      <c r="A22" s="722" t="str">
        <f>ФОРМА!D8</f>
        <v>ОГРН 1089847302225, ИНН 7842391090, КПП 780101001, 199004, город Санкт-Петербург, пр-кт Средний В.О., д. 4 литер а, пом/ком 6н/177</v>
      </c>
      <c r="B22" s="722"/>
      <c r="C22" s="722"/>
      <c r="D22" s="722"/>
      <c r="E22" s="722"/>
      <c r="F22" s="722"/>
      <c r="G22" s="722"/>
      <c r="H22" s="722"/>
      <c r="I22" s="722"/>
      <c r="J22" s="722"/>
      <c r="K22" s="722"/>
      <c r="L22" s="722"/>
      <c r="M22" s="722"/>
      <c r="N22" s="722"/>
      <c r="O22" s="722"/>
      <c r="P22" s="722"/>
      <c r="Q22" s="722"/>
      <c r="R22" s="722"/>
      <c r="S22" s="722"/>
      <c r="T22" s="722"/>
      <c r="U22" s="722"/>
      <c r="V22" s="722"/>
      <c r="W22" s="722"/>
      <c r="X22" s="722"/>
      <c r="Y22" s="722"/>
      <c r="Z22" s="722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299"/>
    </row>
    <row r="23" spans="1:53" s="304" customFormat="1" ht="6" customHeight="1" x14ac:dyDescent="0.2">
      <c r="A23" s="723" t="s">
        <v>778</v>
      </c>
      <c r="B23" s="723"/>
      <c r="C23" s="723"/>
      <c r="D23" s="723"/>
      <c r="E23" s="723"/>
      <c r="F23" s="723"/>
      <c r="G23" s="723"/>
      <c r="H23" s="723"/>
      <c r="I23" s="723"/>
      <c r="J23" s="723"/>
      <c r="K23" s="723"/>
      <c r="L23" s="723"/>
      <c r="M23" s="723"/>
      <c r="N23" s="723"/>
      <c r="O23" s="723"/>
      <c r="P23" s="723"/>
      <c r="Q23" s="723"/>
      <c r="R23" s="723"/>
      <c r="S23" s="723"/>
      <c r="T23" s="723"/>
      <c r="U23" s="723"/>
      <c r="V23" s="723"/>
      <c r="W23" s="723"/>
      <c r="X23" s="723"/>
      <c r="Y23" s="723"/>
      <c r="Z23" s="723"/>
      <c r="AA23" s="723"/>
      <c r="AB23" s="723"/>
      <c r="AC23" s="723"/>
      <c r="AD23" s="723"/>
      <c r="AE23" s="723"/>
      <c r="AF23" s="723"/>
      <c r="AG23" s="723"/>
      <c r="AH23" s="723"/>
      <c r="AI23" s="723"/>
      <c r="AJ23" s="723"/>
      <c r="AK23" s="723"/>
      <c r="AL23" s="723"/>
      <c r="AM23" s="723"/>
      <c r="AN23" s="723"/>
      <c r="AO23" s="723"/>
      <c r="AP23" s="723"/>
      <c r="AQ23" s="723"/>
      <c r="AR23" s="723"/>
      <c r="AS23" s="723"/>
      <c r="AT23" s="723"/>
      <c r="AU23" s="723"/>
      <c r="AV23" s="723"/>
      <c r="AW23" s="723"/>
      <c r="AX23" s="723"/>
      <c r="AY23" s="723"/>
      <c r="AZ23" s="723"/>
      <c r="BA23" s="303"/>
    </row>
    <row r="24" spans="1:53" s="304" customFormat="1" ht="10.5" customHeight="1" x14ac:dyDescent="0.2">
      <c r="A24" s="724"/>
      <c r="B24" s="724"/>
      <c r="C24" s="724"/>
      <c r="D24" s="724"/>
      <c r="E24" s="724"/>
      <c r="F24" s="724"/>
      <c r="G24" s="724"/>
      <c r="H24" s="724"/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4"/>
      <c r="AM24" s="724"/>
      <c r="AN24" s="724"/>
      <c r="AO24" s="724"/>
      <c r="AP24" s="724"/>
      <c r="AQ24" s="724"/>
      <c r="AR24" s="724"/>
      <c r="AS24" s="724"/>
      <c r="AT24" s="724"/>
      <c r="AU24" s="724"/>
      <c r="AV24" s="724"/>
      <c r="AW24" s="724"/>
      <c r="AX24" s="724"/>
      <c r="AY24" s="724"/>
      <c r="AZ24" s="724"/>
      <c r="BA24" s="303"/>
    </row>
    <row r="25" spans="1:53" s="304" customFormat="1" ht="15" customHeight="1" x14ac:dyDescent="0.2">
      <c r="A25" s="725" t="s">
        <v>784</v>
      </c>
      <c r="B25" s="725"/>
      <c r="C25" s="725"/>
      <c r="D25" s="725"/>
      <c r="E25" s="725"/>
      <c r="F25" s="725"/>
      <c r="G25" s="725"/>
      <c r="H25" s="725"/>
      <c r="I25" s="725"/>
      <c r="J25" s="725"/>
      <c r="K25" s="725"/>
      <c r="L25" s="725"/>
      <c r="M25" s="725"/>
      <c r="N25" s="725"/>
      <c r="O25" s="725"/>
      <c r="P25" s="725"/>
      <c r="Q25" s="725"/>
      <c r="R25" s="725"/>
      <c r="S25" s="725"/>
      <c r="T25" s="725"/>
      <c r="U25" s="725"/>
      <c r="V25" s="725"/>
      <c r="W25" s="725"/>
      <c r="X25" s="725"/>
      <c r="Y25" s="725"/>
      <c r="Z25" s="725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727" t="s">
        <v>604</v>
      </c>
      <c r="B27" s="728"/>
      <c r="C27" s="728"/>
      <c r="D27" s="728"/>
      <c r="E27" s="728"/>
      <c r="F27" s="728"/>
      <c r="G27" s="728"/>
      <c r="H27" s="728"/>
      <c r="I27" s="728"/>
      <c r="J27" s="728"/>
      <c r="K27" s="728"/>
      <c r="L27" s="728"/>
      <c r="M27" s="728"/>
      <c r="N27" s="728"/>
      <c r="O27" s="728"/>
      <c r="P27" s="728"/>
      <c r="Q27" s="728"/>
      <c r="R27" s="728"/>
      <c r="S27" s="728"/>
      <c r="T27" s="728"/>
      <c r="U27" s="728"/>
      <c r="V27" s="728"/>
      <c r="W27" s="728"/>
      <c r="X27" s="728"/>
      <c r="Y27" s="728"/>
      <c r="Z27" s="728"/>
      <c r="AA27" s="728"/>
      <c r="AB27" s="728"/>
      <c r="AC27" s="728"/>
      <c r="AD27" s="728"/>
      <c r="AE27" s="728"/>
      <c r="AF27" s="728"/>
      <c r="AG27" s="728"/>
      <c r="AH27" s="728"/>
      <c r="AI27" s="728"/>
      <c r="AJ27" s="728"/>
      <c r="AK27" s="728"/>
      <c r="AL27" s="728"/>
      <c r="AM27" s="728"/>
      <c r="AN27" s="728"/>
      <c r="AO27" s="728"/>
      <c r="AP27" s="728"/>
      <c r="AQ27" s="728"/>
      <c r="AR27" s="728"/>
      <c r="AS27" s="728"/>
      <c r="AT27" s="728"/>
      <c r="AU27" s="728"/>
      <c r="AV27" s="728"/>
      <c r="AW27" s="728"/>
      <c r="AX27" s="728"/>
      <c r="AY27" s="728"/>
      <c r="AZ27" s="728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729" t="s">
        <v>19</v>
      </c>
      <c r="B29" s="729"/>
      <c r="C29" s="730">
        <f>ФОРМА!B19</f>
        <v>2</v>
      </c>
      <c r="D29" s="730"/>
      <c r="E29" s="730"/>
      <c r="F29" s="730"/>
      <c r="G29" s="730"/>
      <c r="H29" s="730"/>
      <c r="I29" s="730"/>
      <c r="J29" s="730"/>
      <c r="K29" s="730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731"/>
      <c r="AH29" s="731"/>
      <c r="AI29" s="731"/>
      <c r="AJ29" s="306"/>
      <c r="AK29" s="306"/>
      <c r="AL29" s="732">
        <f>ФОРМА!C19</f>
        <v>45354</v>
      </c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1"/>
      <c r="AX29" s="731"/>
      <c r="AY29" s="731"/>
      <c r="AZ29" s="731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717" t="s">
        <v>458</v>
      </c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303"/>
      <c r="AX30" s="303"/>
      <c r="AY30" s="303"/>
      <c r="AZ30" s="303"/>
      <c r="BA30" s="303"/>
    </row>
    <row r="31" spans="1:53" ht="21" customHeight="1" x14ac:dyDescent="0.25">
      <c r="A31" s="718" t="s">
        <v>785</v>
      </c>
      <c r="B31" s="718"/>
      <c r="C31" s="718"/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  <c r="P31" s="718"/>
      <c r="Q31" s="718"/>
      <c r="R31" s="718"/>
      <c r="S31" s="718"/>
      <c r="T31" s="718"/>
      <c r="U31" s="718"/>
      <c r="V31" s="718"/>
      <c r="W31" s="718"/>
      <c r="X31" s="718"/>
      <c r="Y31" s="718"/>
      <c r="Z31" s="718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299"/>
    </row>
    <row r="32" spans="1:53" ht="12" customHeight="1" x14ac:dyDescent="0.25">
      <c r="A32" s="735" t="str">
        <f>ПОДПИСИ!B9</f>
        <v>Ведущий инженер-геодезист АО "ЛЭСР"</v>
      </c>
      <c r="B32" s="735"/>
      <c r="C32" s="735"/>
      <c r="D32" s="735"/>
      <c r="E32" s="735"/>
      <c r="F32" s="735"/>
      <c r="G32" s="735"/>
      <c r="H32" s="735"/>
      <c r="I32" s="735"/>
      <c r="J32" s="735"/>
      <c r="K32" s="735"/>
      <c r="L32" s="735"/>
      <c r="M32" s="735"/>
      <c r="N32" s="735"/>
      <c r="O32" s="735"/>
      <c r="P32" s="735"/>
      <c r="Q32" s="735"/>
      <c r="R32" s="735"/>
      <c r="S32" s="735"/>
      <c r="T32" s="735"/>
      <c r="U32" s="735"/>
      <c r="V32" s="735"/>
      <c r="W32" s="735"/>
      <c r="X32" s="735"/>
      <c r="Y32" s="735"/>
      <c r="Z32" s="735"/>
      <c r="AA32" s="735"/>
      <c r="AB32" s="735"/>
      <c r="AC32" s="735"/>
      <c r="AD32" s="735"/>
      <c r="AE32" s="735"/>
      <c r="AF32" s="735"/>
      <c r="AG32" s="735"/>
      <c r="AH32" s="735"/>
      <c r="AI32" s="735"/>
      <c r="AJ32" s="735"/>
      <c r="AK32" s="735"/>
      <c r="AL32" s="735"/>
      <c r="AM32" s="735"/>
      <c r="AN32" s="735"/>
      <c r="AO32" s="735"/>
      <c r="AP32" s="735"/>
      <c r="AQ32" s="735"/>
      <c r="AR32" s="735"/>
      <c r="AS32" s="735"/>
      <c r="AT32" s="735"/>
      <c r="AU32" s="735"/>
      <c r="AV32" s="735"/>
      <c r="AW32" s="735"/>
      <c r="AX32" s="735"/>
      <c r="AY32" s="735"/>
      <c r="AZ32" s="735"/>
      <c r="BA32" s="299"/>
    </row>
    <row r="33" spans="1:53" ht="12" customHeight="1" x14ac:dyDescent="0.25">
      <c r="A33" s="733" t="str">
        <f>CONCATENATE(ПОДПИСИ!C9,", ",ПОДПИСИ!F9)</f>
        <v>Николаева О.И., Приказ №1080 от 04.10.2024</v>
      </c>
      <c r="B33" s="733"/>
      <c r="C33" s="733"/>
      <c r="D33" s="733"/>
      <c r="E33" s="733"/>
      <c r="F33" s="733"/>
      <c r="G33" s="733"/>
      <c r="H33" s="733"/>
      <c r="I33" s="733"/>
      <c r="J33" s="733"/>
      <c r="K33" s="733"/>
      <c r="L33" s="733"/>
      <c r="M33" s="733"/>
      <c r="N33" s="733"/>
      <c r="O33" s="733"/>
      <c r="P33" s="733"/>
      <c r="Q33" s="733"/>
      <c r="R33" s="733"/>
      <c r="S33" s="733"/>
      <c r="T33" s="733"/>
      <c r="U33" s="733"/>
      <c r="V33" s="733"/>
      <c r="W33" s="733"/>
      <c r="X33" s="733"/>
      <c r="Y33" s="733"/>
      <c r="Z33" s="733"/>
      <c r="AA33" s="733"/>
      <c r="AB33" s="733"/>
      <c r="AC33" s="733"/>
      <c r="AD33" s="733"/>
      <c r="AE33" s="733"/>
      <c r="AF33" s="733"/>
      <c r="AG33" s="733"/>
      <c r="AH33" s="733"/>
      <c r="AI33" s="733"/>
      <c r="AJ33" s="733"/>
      <c r="AK33" s="733"/>
      <c r="AL33" s="733"/>
      <c r="AM33" s="733"/>
      <c r="AN33" s="733"/>
      <c r="AO33" s="733"/>
      <c r="AP33" s="733"/>
      <c r="AQ33" s="733"/>
      <c r="AR33" s="733"/>
      <c r="AS33" s="733"/>
      <c r="AT33" s="733"/>
      <c r="AU33" s="733"/>
      <c r="AV33" s="733"/>
      <c r="AW33" s="733"/>
      <c r="AX33" s="733"/>
      <c r="AY33" s="733"/>
      <c r="AZ33" s="733"/>
      <c r="BA33" s="299"/>
    </row>
    <row r="34" spans="1:53" ht="15" customHeight="1" x14ac:dyDescent="0.25">
      <c r="A34" s="723" t="s">
        <v>786</v>
      </c>
      <c r="B34" s="723"/>
      <c r="C34" s="723"/>
      <c r="D34" s="723"/>
      <c r="E34" s="723"/>
      <c r="F34" s="723"/>
      <c r="G34" s="723"/>
      <c r="H34" s="723"/>
      <c r="I34" s="723"/>
      <c r="J34" s="723"/>
      <c r="K34" s="723"/>
      <c r="L34" s="723"/>
      <c r="M34" s="723"/>
      <c r="N34" s="723"/>
      <c r="O34" s="723"/>
      <c r="P34" s="723"/>
      <c r="Q34" s="723"/>
      <c r="R34" s="723"/>
      <c r="S34" s="723"/>
      <c r="T34" s="723"/>
      <c r="U34" s="723"/>
      <c r="V34" s="723"/>
      <c r="W34" s="723"/>
      <c r="X34" s="723"/>
      <c r="Y34" s="723"/>
      <c r="Z34" s="723"/>
      <c r="AA34" s="723"/>
      <c r="AB34" s="723"/>
      <c r="AC34" s="723"/>
      <c r="AD34" s="723"/>
      <c r="AE34" s="723"/>
      <c r="AF34" s="723"/>
      <c r="AG34" s="723"/>
      <c r="AH34" s="723"/>
      <c r="AI34" s="723"/>
      <c r="AJ34" s="723"/>
      <c r="AK34" s="723"/>
      <c r="AL34" s="723"/>
      <c r="AM34" s="723"/>
      <c r="AN34" s="723"/>
      <c r="AO34" s="723"/>
      <c r="AP34" s="723"/>
      <c r="AQ34" s="723"/>
      <c r="AR34" s="723"/>
      <c r="AS34" s="723"/>
      <c r="AT34" s="723"/>
      <c r="AU34" s="723"/>
      <c r="AV34" s="723"/>
      <c r="AW34" s="723"/>
      <c r="AX34" s="723"/>
      <c r="AY34" s="723"/>
      <c r="AZ34" s="723"/>
      <c r="BA34" s="299"/>
    </row>
    <row r="35" spans="1:53" ht="12" customHeight="1" x14ac:dyDescent="0.25">
      <c r="A35" s="724"/>
      <c r="B35" s="724"/>
      <c r="C35" s="724"/>
      <c r="D35" s="724"/>
      <c r="E35" s="724"/>
      <c r="F35" s="724"/>
      <c r="G35" s="724"/>
      <c r="H35" s="724"/>
      <c r="I35" s="724"/>
      <c r="J35" s="724"/>
      <c r="K35" s="724"/>
      <c r="L35" s="724"/>
      <c r="M35" s="724"/>
      <c r="N35" s="724"/>
      <c r="O35" s="724"/>
      <c r="P35" s="724"/>
      <c r="Q35" s="724"/>
      <c r="R35" s="724"/>
      <c r="S35" s="724"/>
      <c r="T35" s="724"/>
      <c r="U35" s="724"/>
      <c r="V35" s="724"/>
      <c r="W35" s="724"/>
      <c r="X35" s="724"/>
      <c r="Y35" s="724"/>
      <c r="Z35" s="724"/>
      <c r="AA35" s="724"/>
      <c r="AB35" s="724"/>
      <c r="AC35" s="724"/>
      <c r="AD35" s="724"/>
      <c r="AE35" s="724"/>
      <c r="AF35" s="724"/>
      <c r="AG35" s="724"/>
      <c r="AH35" s="724"/>
      <c r="AI35" s="724"/>
      <c r="AJ35" s="724"/>
      <c r="AK35" s="724"/>
      <c r="AL35" s="724"/>
      <c r="AM35" s="724"/>
      <c r="AN35" s="724"/>
      <c r="AO35" s="724"/>
      <c r="AP35" s="724"/>
      <c r="AQ35" s="724"/>
      <c r="AR35" s="724"/>
      <c r="AS35" s="724"/>
      <c r="AT35" s="724"/>
      <c r="AU35" s="724"/>
      <c r="AV35" s="724"/>
      <c r="AW35" s="724"/>
      <c r="AX35" s="724"/>
      <c r="AY35" s="724"/>
      <c r="AZ35" s="724"/>
      <c r="BA35" s="299"/>
    </row>
    <row r="36" spans="1:53" ht="21" customHeight="1" x14ac:dyDescent="0.25">
      <c r="A36" s="725" t="s">
        <v>787</v>
      </c>
      <c r="B36" s="725"/>
      <c r="C36" s="725"/>
      <c r="D36" s="725"/>
      <c r="E36" s="725"/>
      <c r="F36" s="725"/>
      <c r="G36" s="725"/>
      <c r="H36" s="725"/>
      <c r="I36" s="725"/>
      <c r="J36" s="725"/>
      <c r="K36" s="725"/>
      <c r="L36" s="725"/>
      <c r="M36" s="725"/>
      <c r="N36" s="725"/>
      <c r="O36" s="725"/>
      <c r="P36" s="725"/>
      <c r="Q36" s="725"/>
      <c r="R36" s="725"/>
      <c r="S36" s="725"/>
      <c r="T36" s="725"/>
      <c r="U36" s="725"/>
      <c r="V36" s="725"/>
      <c r="W36" s="725"/>
      <c r="X36" s="725"/>
      <c r="Y36" s="725"/>
      <c r="Z36" s="725"/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299"/>
    </row>
    <row r="37" spans="1:53" ht="12" customHeight="1" x14ac:dyDescent="0.25">
      <c r="A37" s="715" t="s">
        <v>788</v>
      </c>
      <c r="B37" s="715"/>
      <c r="C37" s="715"/>
      <c r="D37" s="715"/>
      <c r="E37" s="715"/>
      <c r="F37" s="715"/>
      <c r="G37" s="715"/>
      <c r="H37" s="715"/>
      <c r="I37" s="715"/>
      <c r="J37" s="715"/>
      <c r="K37" s="715"/>
      <c r="L37" s="715"/>
      <c r="M37" s="715"/>
      <c r="N37" s="715"/>
      <c r="O37" s="715"/>
      <c r="P37" s="715"/>
      <c r="Q37" s="715"/>
      <c r="R37" s="715"/>
      <c r="S37" s="715"/>
      <c r="T37" s="715"/>
      <c r="U37" s="715"/>
      <c r="V37" s="715"/>
      <c r="W37" s="715"/>
      <c r="X37" s="715"/>
      <c r="Y37" s="715"/>
      <c r="Z37" s="715"/>
      <c r="AA37" s="715"/>
      <c r="AB37" s="715"/>
      <c r="AC37" s="715"/>
      <c r="AD37" s="715"/>
      <c r="AE37" s="715"/>
      <c r="AF37" s="715"/>
      <c r="AG37" s="715"/>
      <c r="AH37" s="715"/>
      <c r="AI37" s="715"/>
      <c r="AJ37" s="715"/>
      <c r="AK37" s="715"/>
      <c r="AL37" s="715"/>
      <c r="AM37" s="715"/>
      <c r="AN37" s="715"/>
      <c r="AO37" s="715"/>
      <c r="AP37" s="715"/>
      <c r="AQ37" s="715"/>
      <c r="AR37" s="715"/>
      <c r="AS37" s="715"/>
      <c r="AT37" s="715"/>
      <c r="AU37" s="715"/>
      <c r="AV37" s="715"/>
      <c r="AW37" s="715"/>
      <c r="AX37" s="715"/>
      <c r="AY37" s="715"/>
      <c r="AZ37" s="715"/>
      <c r="BA37" s="299"/>
    </row>
    <row r="38" spans="1:53" ht="12" customHeight="1" x14ac:dyDescent="0.25">
      <c r="A38" s="733" t="str">
        <f>ПОДПИСИ!B15</f>
        <v>Заместитель генерального директора по капитальному  строительству ООО «Электромонтаж-110»</v>
      </c>
      <c r="B38" s="733"/>
      <c r="C38" s="733"/>
      <c r="D38" s="733"/>
      <c r="E38" s="733"/>
      <c r="F38" s="733"/>
      <c r="G38" s="733"/>
      <c r="H38" s="733"/>
      <c r="I38" s="733"/>
      <c r="J38" s="733"/>
      <c r="K38" s="733"/>
      <c r="L38" s="733"/>
      <c r="M38" s="733"/>
      <c r="N38" s="733"/>
      <c r="O38" s="733"/>
      <c r="P38" s="733"/>
      <c r="Q38" s="733"/>
      <c r="R38" s="733"/>
      <c r="S38" s="733"/>
      <c r="T38" s="733"/>
      <c r="U38" s="733"/>
      <c r="V38" s="733"/>
      <c r="W38" s="733"/>
      <c r="X38" s="733"/>
      <c r="Y38" s="733"/>
      <c r="Z38" s="733"/>
      <c r="AA38" s="733"/>
      <c r="AB38" s="733"/>
      <c r="AC38" s="733"/>
      <c r="AD38" s="733"/>
      <c r="AE38" s="733"/>
      <c r="AF38" s="733"/>
      <c r="AG38" s="733"/>
      <c r="AH38" s="733"/>
      <c r="AI38" s="733"/>
      <c r="AJ38" s="733"/>
      <c r="AK38" s="733"/>
      <c r="AL38" s="733"/>
      <c r="AM38" s="733"/>
      <c r="AN38" s="733"/>
      <c r="AO38" s="733"/>
      <c r="AP38" s="733"/>
      <c r="AQ38" s="733"/>
      <c r="AR38" s="733"/>
      <c r="AS38" s="733"/>
      <c r="AT38" s="733"/>
      <c r="AU38" s="733"/>
      <c r="AV38" s="733"/>
      <c r="AW38" s="733"/>
      <c r="AX38" s="733"/>
      <c r="AY38" s="733"/>
      <c r="AZ38" s="733"/>
      <c r="BA38" s="299"/>
    </row>
    <row r="39" spans="1:53" ht="12" customHeight="1" x14ac:dyDescent="0.25">
      <c r="A39" s="733" t="str">
        <f>CONCATENATE(ПОДПИСИ!C15," ",ПОДПИСИ!F15)</f>
        <v>Шлёнский С.В. Приказ №2024-21СМР от 15.05.2024</v>
      </c>
      <c r="B39" s="733"/>
      <c r="C39" s="733"/>
      <c r="D39" s="733"/>
      <c r="E39" s="733"/>
      <c r="F39" s="733"/>
      <c r="G39" s="733"/>
      <c r="H39" s="733"/>
      <c r="I39" s="733"/>
      <c r="J39" s="733"/>
      <c r="K39" s="733"/>
      <c r="L39" s="733"/>
      <c r="M39" s="733"/>
      <c r="N39" s="733"/>
      <c r="O39" s="733"/>
      <c r="P39" s="733"/>
      <c r="Q39" s="733"/>
      <c r="R39" s="733"/>
      <c r="S39" s="733"/>
      <c r="T39" s="733"/>
      <c r="U39" s="733"/>
      <c r="V39" s="733"/>
      <c r="W39" s="733"/>
      <c r="X39" s="733"/>
      <c r="Y39" s="733"/>
      <c r="Z39" s="733"/>
      <c r="AA39" s="733"/>
      <c r="AB39" s="733"/>
      <c r="AC39" s="733"/>
      <c r="AD39" s="733"/>
      <c r="AE39" s="733"/>
      <c r="AF39" s="733"/>
      <c r="AG39" s="733"/>
      <c r="AH39" s="733"/>
      <c r="AI39" s="733"/>
      <c r="AJ39" s="733"/>
      <c r="AK39" s="733"/>
      <c r="AL39" s="733"/>
      <c r="AM39" s="733"/>
      <c r="AN39" s="733"/>
      <c r="AO39" s="733"/>
      <c r="AP39" s="733"/>
      <c r="AQ39" s="733"/>
      <c r="AR39" s="733"/>
      <c r="AS39" s="733"/>
      <c r="AT39" s="733"/>
      <c r="AU39" s="733"/>
      <c r="AV39" s="733"/>
      <c r="AW39" s="733"/>
      <c r="AX39" s="733"/>
      <c r="AY39" s="733"/>
      <c r="AZ39" s="733"/>
      <c r="BA39" s="299"/>
    </row>
    <row r="40" spans="1:53" ht="15" customHeight="1" x14ac:dyDescent="0.25">
      <c r="A40" s="723" t="s">
        <v>789</v>
      </c>
      <c r="B40" s="723"/>
      <c r="C40" s="723"/>
      <c r="D40" s="723"/>
      <c r="E40" s="723"/>
      <c r="F40" s="723"/>
      <c r="G40" s="723"/>
      <c r="H40" s="723"/>
      <c r="I40" s="723"/>
      <c r="J40" s="723"/>
      <c r="K40" s="723"/>
      <c r="L40" s="723"/>
      <c r="M40" s="723"/>
      <c r="N40" s="723"/>
      <c r="O40" s="723"/>
      <c r="P40" s="723"/>
      <c r="Q40" s="723"/>
      <c r="R40" s="723"/>
      <c r="S40" s="723"/>
      <c r="T40" s="723"/>
      <c r="U40" s="723"/>
      <c r="V40" s="723"/>
      <c r="W40" s="723"/>
      <c r="X40" s="723"/>
      <c r="Y40" s="723"/>
      <c r="Z40" s="723"/>
      <c r="AA40" s="723"/>
      <c r="AB40" s="723"/>
      <c r="AC40" s="723"/>
      <c r="AD40" s="723"/>
      <c r="AE40" s="723"/>
      <c r="AF40" s="723"/>
      <c r="AG40" s="723"/>
      <c r="AH40" s="723"/>
      <c r="AI40" s="723"/>
      <c r="AJ40" s="723"/>
      <c r="AK40" s="723"/>
      <c r="AL40" s="723"/>
      <c r="AM40" s="723"/>
      <c r="AN40" s="723"/>
      <c r="AO40" s="723"/>
      <c r="AP40" s="723"/>
      <c r="AQ40" s="723"/>
      <c r="AR40" s="723"/>
      <c r="AS40" s="723"/>
      <c r="AT40" s="723"/>
      <c r="AU40" s="723"/>
      <c r="AV40" s="723"/>
      <c r="AW40" s="723"/>
      <c r="AX40" s="723"/>
      <c r="AY40" s="723"/>
      <c r="AZ40" s="723"/>
      <c r="BA40" s="299"/>
    </row>
    <row r="41" spans="1:53" ht="8.25" customHeight="1" x14ac:dyDescent="0.25">
      <c r="A41" s="734"/>
      <c r="B41" s="734"/>
      <c r="C41" s="734"/>
      <c r="D41" s="734"/>
      <c r="E41" s="734"/>
      <c r="F41" s="734"/>
      <c r="G41" s="734"/>
      <c r="H41" s="734"/>
      <c r="I41" s="734"/>
      <c r="J41" s="734"/>
      <c r="K41" s="734"/>
      <c r="L41" s="734"/>
      <c r="M41" s="734"/>
      <c r="N41" s="734"/>
      <c r="O41" s="734"/>
      <c r="P41" s="734"/>
      <c r="Q41" s="734"/>
      <c r="R41" s="734"/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299"/>
    </row>
    <row r="42" spans="1:53" ht="15" customHeight="1" x14ac:dyDescent="0.25">
      <c r="A42" s="725" t="s">
        <v>790</v>
      </c>
      <c r="B42" s="725"/>
      <c r="C42" s="725"/>
      <c r="D42" s="725"/>
      <c r="E42" s="725"/>
      <c r="F42" s="725"/>
      <c r="G42" s="725"/>
      <c r="H42" s="725"/>
      <c r="I42" s="725"/>
      <c r="J42" s="725"/>
      <c r="K42" s="725"/>
      <c r="L42" s="725"/>
      <c r="M42" s="725"/>
      <c r="N42" s="725"/>
      <c r="O42" s="725"/>
      <c r="P42" s="725"/>
      <c r="Q42" s="725"/>
      <c r="R42" s="725"/>
      <c r="S42" s="725"/>
      <c r="T42" s="725"/>
      <c r="U42" s="725"/>
      <c r="V42" s="725"/>
      <c r="W42" s="725"/>
      <c r="X42" s="725"/>
      <c r="Y42" s="725"/>
      <c r="Z42" s="725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299"/>
    </row>
    <row r="43" spans="1:53" ht="21" customHeight="1" x14ac:dyDescent="0.25">
      <c r="A43" s="720" t="s">
        <v>816</v>
      </c>
      <c r="B43" s="720"/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299"/>
    </row>
    <row r="44" spans="1:53" ht="12" customHeight="1" x14ac:dyDescent="0.25">
      <c r="A44" s="721" t="str">
        <f>ПОДПИСИ!B17</f>
        <v>Заместитель генерального директора по капитальному  строительству ООО «Электромонтаж-110»</v>
      </c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721"/>
      <c r="Z44" s="721"/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299"/>
    </row>
    <row r="45" spans="1:53" ht="12" customHeight="1" x14ac:dyDescent="0.25">
      <c r="A45" s="721" t="str">
        <f>CONCATENATE(ПОДПИСИ!C17," ",ПОДПИСИ!F17)</f>
        <v>Шлёнский С.В. Идентификационный номер №С-78-032783 от 12.07.2017г.; Приказ №2024-20СМР от 15.05.2024</v>
      </c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721"/>
      <c r="Z45" s="721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  <c r="BA45" s="299"/>
    </row>
    <row r="46" spans="1:53" ht="15" customHeight="1" x14ac:dyDescent="0.25">
      <c r="A46" s="740" t="s">
        <v>786</v>
      </c>
      <c r="B46" s="740"/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740"/>
      <c r="AL46" s="740"/>
      <c r="AM46" s="740"/>
      <c r="AN46" s="740"/>
      <c r="AO46" s="740"/>
      <c r="AP46" s="740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  <c r="BA46" s="299"/>
    </row>
    <row r="47" spans="1:53" ht="15" customHeight="1" x14ac:dyDescent="0.25">
      <c r="A47" s="741"/>
      <c r="B47" s="741"/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741"/>
      <c r="AC47" s="741"/>
      <c r="AD47" s="741"/>
      <c r="AE47" s="741"/>
      <c r="AF47" s="741"/>
      <c r="AG47" s="741"/>
      <c r="AH47" s="741"/>
      <c r="AI47" s="741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  <c r="BA47" s="299"/>
    </row>
    <row r="48" spans="1:53" ht="9" customHeight="1" x14ac:dyDescent="0.25">
      <c r="A48" s="740" t="s">
        <v>817</v>
      </c>
      <c r="B48" s="740"/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  <c r="BA48" s="299"/>
    </row>
    <row r="49" spans="1:54" ht="39" customHeight="1" x14ac:dyDescent="0.25">
      <c r="A49" s="718" t="s">
        <v>791</v>
      </c>
      <c r="B49" s="718"/>
      <c r="C49" s="718"/>
      <c r="D49" s="718"/>
      <c r="E49" s="718"/>
      <c r="F49" s="718"/>
      <c r="G49" s="718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718"/>
      <c r="AK49" s="718"/>
      <c r="AL49" s="718"/>
      <c r="AM49" s="718"/>
      <c r="AN49" s="718"/>
      <c r="AO49" s="718"/>
      <c r="AP49" s="718"/>
      <c r="AQ49" s="718"/>
      <c r="AR49" s="718"/>
      <c r="AS49" s="718"/>
      <c r="AT49" s="718"/>
      <c r="AU49" s="718"/>
      <c r="AV49" s="718"/>
      <c r="AW49" s="718"/>
      <c r="AX49" s="718"/>
      <c r="AY49" s="718"/>
      <c r="AZ49" s="718"/>
      <c r="BA49" s="299"/>
    </row>
    <row r="50" spans="1:54" ht="12" customHeight="1" x14ac:dyDescent="0.25">
      <c r="A50" s="734" t="str">
        <f>ПОДПИСИ!B19</f>
        <v xml:space="preserve"> </v>
      </c>
      <c r="B50" s="734"/>
      <c r="C50" s="734"/>
      <c r="D50" s="734"/>
      <c r="E50" s="734"/>
      <c r="F50" s="734"/>
      <c r="G50" s="734"/>
      <c r="H50" s="734"/>
      <c r="I50" s="734"/>
      <c r="J50" s="734"/>
      <c r="K50" s="734"/>
      <c r="L50" s="734"/>
      <c r="M50" s="734"/>
      <c r="N50" s="734"/>
      <c r="O50" s="734"/>
      <c r="P50" s="734"/>
      <c r="Q50" s="734"/>
      <c r="R50" s="734"/>
      <c r="S50" s="734"/>
      <c r="T50" s="734"/>
      <c r="U50" s="734"/>
      <c r="V50" s="734"/>
      <c r="W50" s="734"/>
      <c r="X50" s="734"/>
      <c r="Y50" s="734"/>
      <c r="Z50" s="734"/>
      <c r="AA50" s="734"/>
      <c r="AB50" s="734"/>
      <c r="AC50" s="734"/>
      <c r="AD50" s="734"/>
      <c r="AE50" s="734"/>
      <c r="AF50" s="734"/>
      <c r="AG50" s="734"/>
      <c r="AH50" s="734"/>
      <c r="AI50" s="734"/>
      <c r="AJ50" s="734"/>
      <c r="AK50" s="734"/>
      <c r="AL50" s="734"/>
      <c r="AM50" s="734"/>
      <c r="AN50" s="734"/>
      <c r="AO50" s="734"/>
      <c r="AP50" s="734"/>
      <c r="AQ50" s="734"/>
      <c r="AR50" s="734"/>
      <c r="AS50" s="734"/>
      <c r="AT50" s="734"/>
      <c r="AU50" s="734"/>
      <c r="AV50" s="734"/>
      <c r="AW50" s="734"/>
      <c r="AX50" s="734"/>
      <c r="AY50" s="734"/>
      <c r="AZ50" s="734"/>
      <c r="BA50" s="299"/>
    </row>
    <row r="51" spans="1:54" ht="12" customHeight="1" x14ac:dyDescent="0.25">
      <c r="A51" s="737" t="str">
        <f>CONCATENATE(ПОДПИСИ!C19," ",ПОДПИСИ!F19)</f>
        <v xml:space="preserve">   </v>
      </c>
      <c r="B51" s="737"/>
      <c r="C51" s="737"/>
      <c r="D51" s="737"/>
      <c r="E51" s="737"/>
      <c r="F51" s="737"/>
      <c r="G51" s="737"/>
      <c r="H51" s="737"/>
      <c r="I51" s="737"/>
      <c r="J51" s="737"/>
      <c r="K51" s="737"/>
      <c r="L51" s="737"/>
      <c r="M51" s="737"/>
      <c r="N51" s="737"/>
      <c r="O51" s="737"/>
      <c r="P51" s="737"/>
      <c r="Q51" s="737"/>
      <c r="R51" s="737"/>
      <c r="S51" s="737"/>
      <c r="T51" s="737"/>
      <c r="U51" s="737"/>
      <c r="V51" s="737"/>
      <c r="W51" s="737"/>
      <c r="X51" s="737"/>
      <c r="Y51" s="737"/>
      <c r="Z51" s="737"/>
      <c r="AA51" s="737"/>
      <c r="AB51" s="737"/>
      <c r="AC51" s="737"/>
      <c r="AD51" s="737"/>
      <c r="AE51" s="737"/>
      <c r="AF51" s="737"/>
      <c r="AG51" s="737"/>
      <c r="AH51" s="737"/>
      <c r="AI51" s="737"/>
      <c r="AJ51" s="737"/>
      <c r="AK51" s="737"/>
      <c r="AL51" s="737"/>
      <c r="AM51" s="737"/>
      <c r="AN51" s="737"/>
      <c r="AO51" s="737"/>
      <c r="AP51" s="737"/>
      <c r="AQ51" s="737"/>
      <c r="AR51" s="737"/>
      <c r="AS51" s="737"/>
      <c r="AT51" s="737"/>
      <c r="AU51" s="737"/>
      <c r="AV51" s="737"/>
      <c r="AW51" s="737"/>
      <c r="AX51" s="737"/>
      <c r="AY51" s="737"/>
      <c r="AZ51" s="737"/>
      <c r="BA51" s="299"/>
    </row>
    <row r="52" spans="1:54" ht="6" customHeight="1" x14ac:dyDescent="0.25">
      <c r="A52" s="738" t="s">
        <v>792</v>
      </c>
      <c r="B52" s="738"/>
      <c r="C52" s="738"/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  <c r="AA52" s="738"/>
      <c r="AB52" s="738"/>
      <c r="AC52" s="738"/>
      <c r="AD52" s="738"/>
      <c r="AE52" s="738"/>
      <c r="AF52" s="738"/>
      <c r="AG52" s="738"/>
      <c r="AH52" s="738"/>
      <c r="AI52" s="738"/>
      <c r="AJ52" s="738"/>
      <c r="AK52" s="738"/>
      <c r="AL52" s="738"/>
      <c r="AM52" s="738"/>
      <c r="AN52" s="738"/>
      <c r="AO52" s="738"/>
      <c r="AP52" s="738"/>
      <c r="AQ52" s="738"/>
      <c r="AR52" s="738"/>
      <c r="AS52" s="738"/>
      <c r="AT52" s="738"/>
      <c r="AU52" s="738"/>
      <c r="AV52" s="738"/>
      <c r="AW52" s="738"/>
      <c r="AX52" s="738"/>
      <c r="AY52" s="738"/>
      <c r="AZ52" s="738"/>
      <c r="BA52" s="299"/>
    </row>
    <row r="53" spans="1:54" ht="10.5" customHeight="1" x14ac:dyDescent="0.25">
      <c r="A53" s="739"/>
      <c r="B53" s="739"/>
      <c r="C53" s="739"/>
      <c r="D53" s="739"/>
      <c r="E53" s="739"/>
      <c r="F53" s="739"/>
      <c r="G53" s="739"/>
      <c r="H53" s="739"/>
      <c r="I53" s="739"/>
      <c r="J53" s="739"/>
      <c r="K53" s="739"/>
      <c r="L53" s="739"/>
      <c r="M53" s="739"/>
      <c r="N53" s="739"/>
      <c r="O53" s="739"/>
      <c r="P53" s="739"/>
      <c r="Q53" s="739"/>
      <c r="R53" s="739"/>
      <c r="S53" s="739"/>
      <c r="T53" s="739"/>
      <c r="U53" s="739"/>
      <c r="V53" s="739"/>
      <c r="W53" s="739"/>
      <c r="X53" s="739"/>
      <c r="Y53" s="739"/>
      <c r="Z53" s="739"/>
      <c r="AA53" s="739"/>
      <c r="AB53" s="739"/>
      <c r="AC53" s="739"/>
      <c r="AD53" s="739"/>
      <c r="AE53" s="739"/>
      <c r="AF53" s="739"/>
      <c r="AG53" s="739"/>
      <c r="AH53" s="739"/>
      <c r="AI53" s="739"/>
      <c r="AJ53" s="739"/>
      <c r="AK53" s="739"/>
      <c r="AL53" s="739"/>
      <c r="AM53" s="739"/>
      <c r="AN53" s="739"/>
      <c r="AO53" s="739"/>
      <c r="AP53" s="739"/>
      <c r="AQ53" s="739"/>
      <c r="AR53" s="739"/>
      <c r="AS53" s="739"/>
      <c r="AT53" s="739"/>
      <c r="AU53" s="739"/>
      <c r="AV53" s="739"/>
      <c r="AW53" s="739"/>
      <c r="AX53" s="739"/>
      <c r="AY53" s="739"/>
      <c r="AZ53" s="739"/>
      <c r="BA53" s="299"/>
    </row>
    <row r="54" spans="1:54" ht="15" customHeight="1" x14ac:dyDescent="0.25">
      <c r="A54" s="725" t="s">
        <v>793</v>
      </c>
      <c r="B54" s="725"/>
      <c r="C54" s="725"/>
      <c r="D54" s="725"/>
      <c r="E54" s="725"/>
      <c r="F54" s="725"/>
      <c r="G54" s="725"/>
      <c r="H54" s="725"/>
      <c r="I54" s="725"/>
      <c r="J54" s="725"/>
      <c r="K54" s="725"/>
      <c r="L54" s="725"/>
      <c r="M54" s="725"/>
      <c r="N54" s="725"/>
      <c r="O54" s="725"/>
      <c r="P54" s="725"/>
      <c r="Q54" s="725"/>
      <c r="R54" s="725"/>
      <c r="S54" s="725"/>
      <c r="T54" s="725"/>
      <c r="U54" s="725"/>
      <c r="V54" s="725"/>
      <c r="W54" s="725"/>
      <c r="X54" s="725"/>
      <c r="Y54" s="725"/>
      <c r="Z54" s="725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299"/>
    </row>
    <row r="55" spans="1:54" ht="21" customHeight="1" x14ac:dyDescent="0.25">
      <c r="A55" s="718" t="s">
        <v>794</v>
      </c>
      <c r="B55" s="718"/>
      <c r="C55" s="718"/>
      <c r="D55" s="718"/>
      <c r="E55" s="718"/>
      <c r="F55" s="718"/>
      <c r="G55" s="718"/>
      <c r="H55" s="718"/>
      <c r="I55" s="718"/>
      <c r="J55" s="718"/>
      <c r="K55" s="718"/>
      <c r="L55" s="718"/>
      <c r="M55" s="718"/>
      <c r="N55" s="718"/>
      <c r="O55" s="718"/>
      <c r="P55" s="718"/>
      <c r="Q55" s="718"/>
      <c r="R55" s="718"/>
      <c r="S55" s="718"/>
      <c r="T55" s="718"/>
      <c r="U55" s="718"/>
      <c r="V55" s="718"/>
      <c r="W55" s="718"/>
      <c r="X55" s="718"/>
      <c r="Y55" s="718"/>
      <c r="Z55" s="718"/>
      <c r="AA55" s="718"/>
      <c r="AB55" s="718"/>
      <c r="AC55" s="718"/>
      <c r="AD55" s="718"/>
      <c r="AE55" s="718"/>
      <c r="AF55" s="718"/>
      <c r="AG55" s="718"/>
      <c r="AH55" s="718"/>
      <c r="AI55" s="718"/>
      <c r="AJ55" s="718"/>
      <c r="AK55" s="718"/>
      <c r="AL55" s="718"/>
      <c r="AM55" s="718"/>
      <c r="AN55" s="718"/>
      <c r="AO55" s="718"/>
      <c r="AP55" s="718"/>
      <c r="AQ55" s="718"/>
      <c r="AR55" s="718"/>
      <c r="AS55" s="718"/>
      <c r="AT55" s="718"/>
      <c r="AU55" s="718"/>
      <c r="AV55" s="718"/>
      <c r="AW55" s="718"/>
      <c r="AX55" s="718"/>
      <c r="AY55" s="718"/>
      <c r="AZ55" s="718"/>
      <c r="BA55" s="299"/>
    </row>
    <row r="56" spans="1:54" ht="12" customHeight="1" x14ac:dyDescent="0.3">
      <c r="A56" s="736" t="str">
        <f>ПОДПИСИ!B14</f>
        <v>Начальник геодезического отдела ООО «Электромонтаж-110»</v>
      </c>
      <c r="B56" s="736"/>
      <c r="C56" s="736"/>
      <c r="D56" s="736"/>
      <c r="E56" s="736"/>
      <c r="F56" s="736"/>
      <c r="G56" s="736"/>
      <c r="H56" s="736"/>
      <c r="I56" s="736"/>
      <c r="J56" s="736"/>
      <c r="K56" s="736"/>
      <c r="L56" s="736"/>
      <c r="M56" s="736"/>
      <c r="N56" s="736"/>
      <c r="O56" s="736"/>
      <c r="P56" s="736"/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307"/>
      <c r="BB56" s="293"/>
    </row>
    <row r="57" spans="1:54" ht="12" customHeight="1" x14ac:dyDescent="0.25">
      <c r="A57" s="733" t="str">
        <f>CONCATENATE(ПОДПИСИ!C14," ",ПОДПИСИ!F14)</f>
        <v>Фатахова Е.Я. Приказ №2024-18СМР от 15.05.2024</v>
      </c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299"/>
    </row>
    <row r="58" spans="1:54" ht="6" customHeight="1" x14ac:dyDescent="0.25">
      <c r="A58" s="723" t="s">
        <v>792</v>
      </c>
      <c r="B58" s="723"/>
      <c r="C58" s="723"/>
      <c r="D58" s="723"/>
      <c r="E58" s="723"/>
      <c r="F58" s="723"/>
      <c r="G58" s="723"/>
      <c r="H58" s="723"/>
      <c r="I58" s="723"/>
      <c r="J58" s="723"/>
      <c r="K58" s="723"/>
      <c r="L58" s="723"/>
      <c r="M58" s="723"/>
      <c r="N58" s="723"/>
      <c r="O58" s="723"/>
      <c r="P58" s="723"/>
      <c r="Q58" s="723"/>
      <c r="R58" s="723"/>
      <c r="S58" s="723"/>
      <c r="T58" s="723"/>
      <c r="U58" s="723"/>
      <c r="V58" s="723"/>
      <c r="W58" s="723"/>
      <c r="X58" s="723"/>
      <c r="Y58" s="723"/>
      <c r="Z58" s="723"/>
      <c r="AA58" s="723"/>
      <c r="AB58" s="723"/>
      <c r="AC58" s="723"/>
      <c r="AD58" s="723"/>
      <c r="AE58" s="723"/>
      <c r="AF58" s="723"/>
      <c r="AG58" s="723"/>
      <c r="AH58" s="723"/>
      <c r="AI58" s="723"/>
      <c r="AJ58" s="723"/>
      <c r="AK58" s="723"/>
      <c r="AL58" s="723"/>
      <c r="AM58" s="723"/>
      <c r="AN58" s="723"/>
      <c r="AO58" s="723"/>
      <c r="AP58" s="723"/>
      <c r="AQ58" s="723"/>
      <c r="AR58" s="723"/>
      <c r="AS58" s="723"/>
      <c r="AT58" s="723"/>
      <c r="AU58" s="723"/>
      <c r="AV58" s="723"/>
      <c r="AW58" s="723"/>
      <c r="AX58" s="723"/>
      <c r="AY58" s="723"/>
      <c r="AZ58" s="723"/>
      <c r="BA58" s="299"/>
    </row>
    <row r="59" spans="1:54" x14ac:dyDescent="0.25">
      <c r="A59" s="724"/>
      <c r="B59" s="724"/>
      <c r="C59" s="724"/>
      <c r="D59" s="724"/>
      <c r="E59" s="724"/>
      <c r="F59" s="724"/>
      <c r="G59" s="724"/>
      <c r="H59" s="724"/>
      <c r="I59" s="724"/>
      <c r="J59" s="724"/>
      <c r="K59" s="724"/>
      <c r="L59" s="724"/>
      <c r="M59" s="724"/>
      <c r="N59" s="724"/>
      <c r="O59" s="724"/>
      <c r="P59" s="724"/>
      <c r="Q59" s="724"/>
      <c r="R59" s="724"/>
      <c r="S59" s="724"/>
      <c r="T59" s="724"/>
      <c r="U59" s="724"/>
      <c r="V59" s="724"/>
      <c r="W59" s="724"/>
      <c r="X59" s="724"/>
      <c r="Y59" s="724"/>
      <c r="Z59" s="724"/>
      <c r="AA59" s="724"/>
      <c r="AB59" s="724"/>
      <c r="AC59" s="724"/>
      <c r="AD59" s="724"/>
      <c r="AE59" s="724"/>
      <c r="AF59" s="724"/>
      <c r="AG59" s="724"/>
      <c r="AH59" s="724"/>
      <c r="AI59" s="724"/>
      <c r="AJ59" s="724"/>
      <c r="AK59" s="724"/>
      <c r="AL59" s="724"/>
      <c r="AM59" s="724"/>
      <c r="AN59" s="724"/>
      <c r="AO59" s="724"/>
      <c r="AP59" s="724"/>
      <c r="AQ59" s="724"/>
      <c r="AR59" s="724"/>
      <c r="AS59" s="724"/>
      <c r="AT59" s="724"/>
      <c r="AU59" s="724"/>
      <c r="AV59" s="724"/>
      <c r="AW59" s="724"/>
      <c r="AX59" s="724"/>
      <c r="AY59" s="724"/>
      <c r="AZ59" s="724"/>
      <c r="BA59" s="299"/>
    </row>
    <row r="60" spans="1:54" ht="15" customHeight="1" x14ac:dyDescent="0.25">
      <c r="A60" s="725" t="s">
        <v>795</v>
      </c>
      <c r="B60" s="725"/>
      <c r="C60" s="725"/>
      <c r="D60" s="725"/>
      <c r="E60" s="725"/>
      <c r="F60" s="725"/>
      <c r="G60" s="725"/>
      <c r="H60" s="725"/>
      <c r="I60" s="725"/>
      <c r="J60" s="725"/>
      <c r="K60" s="725"/>
      <c r="L60" s="725"/>
      <c r="M60" s="725"/>
      <c r="N60" s="725"/>
      <c r="O60" s="725"/>
      <c r="P60" s="725"/>
      <c r="Q60" s="725"/>
      <c r="R60" s="725"/>
      <c r="S60" s="725"/>
      <c r="T60" s="725"/>
      <c r="U60" s="725"/>
      <c r="V60" s="725"/>
      <c r="W60" s="725"/>
      <c r="X60" s="725"/>
      <c r="Y60" s="725"/>
      <c r="Z60" s="725"/>
      <c r="AA60" s="725"/>
      <c r="AB60" s="725"/>
      <c r="AC60" s="725"/>
      <c r="AD60" s="725"/>
      <c r="AE60" s="725"/>
      <c r="AF60" s="725"/>
      <c r="AG60" s="725"/>
      <c r="AH60" s="725"/>
      <c r="AI60" s="725"/>
      <c r="AJ60" s="725"/>
      <c r="AK60" s="725"/>
      <c r="AL60" s="725"/>
      <c r="AM60" s="725"/>
      <c r="AN60" s="725"/>
      <c r="AO60" s="725"/>
      <c r="AP60" s="725"/>
      <c r="AQ60" s="725"/>
      <c r="AR60" s="725"/>
      <c r="AS60" s="725"/>
      <c r="AT60" s="725"/>
      <c r="AU60" s="725"/>
      <c r="AV60" s="725"/>
      <c r="AW60" s="725"/>
      <c r="AX60" s="725"/>
      <c r="AY60" s="725"/>
      <c r="AZ60" s="725"/>
      <c r="BA60" s="299"/>
    </row>
    <row r="61" spans="1:54" ht="15" customHeight="1" outlineLevel="1" x14ac:dyDescent="0.25">
      <c r="A61" s="743" t="s">
        <v>82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743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  <c r="BA61" s="299"/>
    </row>
    <row r="62" spans="1:54" ht="23.25" customHeight="1" outlineLevel="1" x14ac:dyDescent="0.25">
      <c r="A62" s="744" t="str">
        <f>CONCATENATE(ПОДПИСИ!B6," ",ПОДПИСИ!C6," ",ПОДПИСИ!F6)</f>
        <v xml:space="preserve">Мастер Всеволожского РЭС филиала ПАО "Россети Ленэнерго" "СЭС" по ВЛ Шенягин А.В.  </v>
      </c>
      <c r="B62" s="744"/>
      <c r="C62" s="744"/>
      <c r="D62" s="744"/>
      <c r="E62" s="744"/>
      <c r="F62" s="744"/>
      <c r="G62" s="744"/>
      <c r="H62" s="744"/>
      <c r="I62" s="744"/>
      <c r="J62" s="744"/>
      <c r="K62" s="744"/>
      <c r="L62" s="744"/>
      <c r="M62" s="744"/>
      <c r="N62" s="744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  <c r="AB62" s="744"/>
      <c r="AC62" s="744"/>
      <c r="AD62" s="744"/>
      <c r="AE62" s="744"/>
      <c r="AF62" s="744"/>
      <c r="AG62" s="744"/>
      <c r="AH62" s="744"/>
      <c r="AI62" s="744"/>
      <c r="AJ62" s="744"/>
      <c r="AK62" s="744"/>
      <c r="AL62" s="744"/>
      <c r="AM62" s="744"/>
      <c r="AN62" s="744"/>
      <c r="AO62" s="744"/>
      <c r="AP62" s="744"/>
      <c r="AQ62" s="744"/>
      <c r="AR62" s="744"/>
      <c r="AS62" s="744"/>
      <c r="AT62" s="744"/>
      <c r="AU62" s="744"/>
      <c r="AV62" s="744"/>
      <c r="AW62" s="744"/>
      <c r="AX62" s="744"/>
      <c r="AY62" s="744"/>
      <c r="AZ62" s="744"/>
      <c r="BA62" s="299"/>
    </row>
    <row r="63" spans="1:54" ht="8.25" customHeight="1" outlineLevel="1" x14ac:dyDescent="0.25">
      <c r="A63" s="745" t="s">
        <v>531</v>
      </c>
      <c r="B63" s="745"/>
      <c r="C63" s="745"/>
      <c r="D63" s="745"/>
      <c r="E63" s="745"/>
      <c r="F63" s="745"/>
      <c r="G63" s="745"/>
      <c r="H63" s="745"/>
      <c r="I63" s="745"/>
      <c r="J63" s="745"/>
      <c r="K63" s="745"/>
      <c r="L63" s="745"/>
      <c r="M63" s="745"/>
      <c r="N63" s="745"/>
      <c r="O63" s="745"/>
      <c r="P63" s="745"/>
      <c r="Q63" s="745"/>
      <c r="R63" s="745"/>
      <c r="S63" s="745"/>
      <c r="T63" s="745"/>
      <c r="U63" s="745"/>
      <c r="V63" s="745"/>
      <c r="W63" s="745"/>
      <c r="X63" s="745"/>
      <c r="Y63" s="745"/>
      <c r="Z63" s="745"/>
      <c r="AA63" s="745"/>
      <c r="AB63" s="745"/>
      <c r="AC63" s="745"/>
      <c r="AD63" s="745"/>
      <c r="AE63" s="745"/>
      <c r="AF63" s="745"/>
      <c r="AG63" s="745"/>
      <c r="AH63" s="745"/>
      <c r="AI63" s="745"/>
      <c r="AJ63" s="745"/>
      <c r="AK63" s="745"/>
      <c r="AL63" s="745"/>
      <c r="AM63" s="745"/>
      <c r="AN63" s="745"/>
      <c r="AO63" s="745"/>
      <c r="AP63" s="745"/>
      <c r="AQ63" s="745"/>
      <c r="AR63" s="745"/>
      <c r="AS63" s="745"/>
      <c r="AT63" s="745"/>
      <c r="AU63" s="745"/>
      <c r="AV63" s="745"/>
      <c r="AW63" s="745"/>
      <c r="AX63" s="745"/>
      <c r="AY63" s="745"/>
      <c r="AZ63" s="745"/>
      <c r="BA63" s="299"/>
    </row>
    <row r="64" spans="1:54" ht="21" customHeight="1" x14ac:dyDescent="0.25">
      <c r="A64" s="718" t="s">
        <v>796</v>
      </c>
      <c r="B64" s="718"/>
      <c r="C64" s="718"/>
      <c r="D64" s="718"/>
      <c r="E64" s="718"/>
      <c r="F64" s="718"/>
      <c r="G64" s="718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299"/>
    </row>
    <row r="65" spans="1:53" ht="12" customHeight="1" x14ac:dyDescent="0.25">
      <c r="A65" s="730" t="str">
        <f>ФОРМА!D19</f>
        <v>воздушной линии 10кВ</v>
      </c>
      <c r="B65" s="730"/>
      <c r="C65" s="730"/>
      <c r="D65" s="730"/>
      <c r="E65" s="730"/>
      <c r="F65" s="730"/>
      <c r="G65" s="730"/>
      <c r="H65" s="730"/>
      <c r="I65" s="730"/>
      <c r="J65" s="730"/>
      <c r="K65" s="730"/>
      <c r="L65" s="730"/>
      <c r="M65" s="730"/>
      <c r="N65" s="730"/>
      <c r="O65" s="730"/>
      <c r="P65" s="730"/>
      <c r="Q65" s="730"/>
      <c r="R65" s="730"/>
      <c r="S65" s="730"/>
      <c r="T65" s="730"/>
      <c r="U65" s="730"/>
      <c r="V65" s="730"/>
      <c r="W65" s="730"/>
      <c r="X65" s="730"/>
      <c r="Y65" s="730"/>
      <c r="Z65" s="730"/>
      <c r="AA65" s="730"/>
      <c r="AB65" s="730"/>
      <c r="AC65" s="730"/>
      <c r="AD65" s="730"/>
      <c r="AE65" s="730"/>
      <c r="AF65" s="730"/>
      <c r="AG65" s="730"/>
      <c r="AH65" s="730"/>
      <c r="AI65" s="730"/>
      <c r="AJ65" s="730"/>
      <c r="AK65" s="730"/>
      <c r="AL65" s="730"/>
      <c r="AM65" s="730"/>
      <c r="AN65" s="730"/>
      <c r="AO65" s="730"/>
      <c r="AP65" s="730"/>
      <c r="AQ65" s="730"/>
      <c r="AR65" s="730"/>
      <c r="AS65" s="730"/>
      <c r="AT65" s="730"/>
      <c r="AU65" s="730"/>
      <c r="AV65" s="730"/>
      <c r="AW65" s="730"/>
      <c r="AX65" s="730"/>
      <c r="AY65" s="730"/>
      <c r="AZ65" s="730"/>
      <c r="BA65" s="299"/>
    </row>
    <row r="66" spans="1:53" s="304" customFormat="1" ht="6" customHeight="1" x14ac:dyDescent="0.2">
      <c r="A66" s="717" t="s">
        <v>436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717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303"/>
    </row>
    <row r="67" spans="1:53" ht="48" customHeight="1" x14ac:dyDescent="0.25">
      <c r="A67" s="742" t="s">
        <v>797</v>
      </c>
      <c r="B67" s="742"/>
      <c r="C67" s="742"/>
      <c r="D67" s="742"/>
      <c r="E67" s="742"/>
      <c r="F67" s="742"/>
      <c r="G67" s="742"/>
      <c r="H67" s="742"/>
      <c r="I67" s="742"/>
      <c r="J67" s="742"/>
      <c r="K67" s="742"/>
      <c r="L67" s="742"/>
      <c r="M67" s="742"/>
      <c r="N67" s="742"/>
      <c r="O67" s="742"/>
      <c r="P67" s="742"/>
      <c r="Q67" s="742"/>
      <c r="R67" s="742"/>
      <c r="S67" s="742"/>
      <c r="T67" s="742"/>
      <c r="U67" s="742"/>
      <c r="V67" s="742"/>
      <c r="W67" s="742"/>
      <c r="X67" s="742"/>
      <c r="Y67" s="742"/>
      <c r="Z67" s="742"/>
      <c r="AA67" s="742"/>
      <c r="AB67" s="742"/>
      <c r="AC67" s="742"/>
      <c r="AD67" s="742"/>
      <c r="AE67" s="742"/>
      <c r="AF67" s="742"/>
      <c r="AG67" s="742"/>
      <c r="AH67" s="742"/>
      <c r="AI67" s="742"/>
      <c r="AJ67" s="742"/>
      <c r="AK67" s="742"/>
      <c r="AL67" s="742"/>
      <c r="AM67" s="742"/>
      <c r="AN67" s="742"/>
      <c r="AO67" s="742"/>
      <c r="AP67" s="742"/>
      <c r="AQ67" s="742"/>
      <c r="AR67" s="742"/>
      <c r="AS67" s="742"/>
      <c r="AT67" s="742"/>
      <c r="AU67" s="742"/>
      <c r="AV67" s="742"/>
      <c r="AW67" s="742"/>
      <c r="AX67" s="742"/>
      <c r="AY67" s="742"/>
      <c r="AZ67" s="742"/>
      <c r="BA67" s="299"/>
    </row>
    <row r="68" spans="1:53" ht="11.25" customHeight="1" x14ac:dyDescent="0.25">
      <c r="A68" s="730" t="str">
        <f>ФОРМА!B9</f>
        <v>СЭС-21-080098-ИЛО1</v>
      </c>
      <c r="B68" s="730"/>
      <c r="C68" s="730"/>
      <c r="D68" s="730"/>
      <c r="E68" s="730"/>
      <c r="F68" s="730"/>
      <c r="G68" s="730"/>
      <c r="H68" s="730"/>
      <c r="I68" s="730"/>
      <c r="J68" s="730"/>
      <c r="K68" s="730"/>
      <c r="L68" s="730"/>
      <c r="M68" s="730"/>
      <c r="N68" s="730"/>
      <c r="O68" s="730"/>
      <c r="P68" s="730"/>
      <c r="Q68" s="730"/>
      <c r="R68" s="730"/>
      <c r="S68" s="730"/>
      <c r="T68" s="730"/>
      <c r="U68" s="730"/>
      <c r="V68" s="730"/>
      <c r="W68" s="730"/>
      <c r="X68" s="730"/>
      <c r="Y68" s="730"/>
      <c r="Z68" s="730"/>
      <c r="AA68" s="730"/>
      <c r="AB68" s="730"/>
      <c r="AC68" s="730"/>
      <c r="AD68" s="730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299"/>
    </row>
    <row r="69" spans="1:53" s="304" customFormat="1" ht="6" customHeight="1" x14ac:dyDescent="0.2">
      <c r="A69" s="738" t="s">
        <v>798</v>
      </c>
      <c r="B69" s="738"/>
      <c r="C69" s="738"/>
      <c r="D69" s="738"/>
      <c r="E69" s="738"/>
      <c r="F69" s="738"/>
      <c r="G69" s="738"/>
      <c r="H69" s="738"/>
      <c r="I69" s="738"/>
      <c r="J69" s="738"/>
      <c r="K69" s="738"/>
      <c r="L69" s="738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8"/>
      <c r="AR69" s="738"/>
      <c r="AS69" s="738"/>
      <c r="AT69" s="738"/>
      <c r="AU69" s="738"/>
      <c r="AV69" s="738"/>
      <c r="AW69" s="738"/>
      <c r="AX69" s="738"/>
      <c r="AY69" s="738"/>
      <c r="AZ69" s="738"/>
      <c r="BA69" s="303"/>
    </row>
    <row r="70" spans="1:53" ht="13.2" customHeight="1" x14ac:dyDescent="0.25">
      <c r="A70" s="730" t="str">
        <f>ФОРМА!B8</f>
        <v>ООО «Электромонтаж-110»</v>
      </c>
      <c r="B70" s="730"/>
      <c r="C70" s="730"/>
      <c r="D70" s="730"/>
      <c r="E70" s="730"/>
      <c r="F70" s="730"/>
      <c r="G70" s="730"/>
      <c r="H70" s="730"/>
      <c r="I70" s="730"/>
      <c r="J70" s="730"/>
      <c r="K70" s="730"/>
      <c r="L70" s="730"/>
      <c r="M70" s="730"/>
      <c r="N70" s="730"/>
      <c r="O70" s="730"/>
      <c r="P70" s="730"/>
      <c r="Q70" s="730"/>
      <c r="R70" s="730"/>
      <c r="S70" s="730"/>
      <c r="T70" s="730"/>
      <c r="U70" s="730"/>
      <c r="V70" s="730"/>
      <c r="W70" s="730"/>
      <c r="X70" s="730"/>
      <c r="Y70" s="730"/>
      <c r="Z70" s="730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299"/>
    </row>
    <row r="71" spans="1:53" s="304" customFormat="1" ht="6" customHeight="1" x14ac:dyDescent="0.2">
      <c r="A71" s="738" t="s">
        <v>799</v>
      </c>
      <c r="B71" s="738"/>
      <c r="C71" s="738"/>
      <c r="D71" s="738"/>
      <c r="E71" s="738"/>
      <c r="F71" s="738"/>
      <c r="G71" s="738"/>
      <c r="H71" s="738"/>
      <c r="I71" s="738"/>
      <c r="J71" s="738"/>
      <c r="K71" s="738"/>
      <c r="L71" s="738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38"/>
      <c r="AN71" s="738"/>
      <c r="AO71" s="738"/>
      <c r="AP71" s="738"/>
      <c r="AQ71" s="738"/>
      <c r="AR71" s="738"/>
      <c r="AS71" s="738"/>
      <c r="AT71" s="738"/>
      <c r="AU71" s="738"/>
      <c r="AV71" s="738"/>
      <c r="AW71" s="738"/>
      <c r="AX71" s="738"/>
      <c r="AY71" s="738"/>
      <c r="AZ71" s="738"/>
      <c r="BA71" s="738"/>
    </row>
    <row r="72" spans="1:53" ht="13.2" customHeight="1" x14ac:dyDescent="0.25">
      <c r="A72" s="730" t="s">
        <v>728</v>
      </c>
      <c r="B72" s="730"/>
      <c r="C72" s="730"/>
      <c r="D72" s="730"/>
      <c r="E72" s="730"/>
      <c r="F72" s="730"/>
      <c r="G72" s="730"/>
      <c r="H72" s="730"/>
      <c r="I72" s="730"/>
      <c r="J72" s="730"/>
      <c r="K72" s="730"/>
      <c r="L72" s="730"/>
      <c r="M72" s="730"/>
      <c r="N72" s="730"/>
      <c r="O72" s="730"/>
      <c r="P72" s="730"/>
      <c r="Q72" s="730"/>
      <c r="R72" s="730"/>
      <c r="S72" s="730"/>
      <c r="T72" s="730"/>
      <c r="U72" s="730"/>
      <c r="V72" s="730"/>
      <c r="W72" s="730"/>
      <c r="X72" s="730"/>
      <c r="Y72" s="730"/>
      <c r="Z72" s="730"/>
      <c r="AA72" s="730"/>
      <c r="AB72" s="730"/>
      <c r="AC72" s="730"/>
      <c r="AD72" s="730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299"/>
    </row>
    <row r="73" spans="1:53" s="304" customFormat="1" ht="6" customHeight="1" x14ac:dyDescent="0.2">
      <c r="A73" s="738" t="s">
        <v>800</v>
      </c>
      <c r="B73" s="738"/>
      <c r="C73" s="738"/>
      <c r="D73" s="738"/>
      <c r="E73" s="738"/>
      <c r="F73" s="738"/>
      <c r="G73" s="738"/>
      <c r="H73" s="738"/>
      <c r="I73" s="738"/>
      <c r="J73" s="738"/>
      <c r="K73" s="738"/>
      <c r="L73" s="738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738"/>
      <c r="AM73" s="738"/>
      <c r="AN73" s="738"/>
      <c r="AO73" s="738"/>
      <c r="AP73" s="738"/>
      <c r="AQ73" s="738"/>
      <c r="AR73" s="738"/>
      <c r="AS73" s="738"/>
      <c r="AT73" s="738"/>
      <c r="AU73" s="738"/>
      <c r="AV73" s="738"/>
      <c r="AW73" s="738"/>
      <c r="AX73" s="738"/>
      <c r="AY73" s="738"/>
      <c r="AZ73" s="738"/>
      <c r="BA73" s="738"/>
    </row>
    <row r="74" spans="1:53" ht="12" customHeight="1" x14ac:dyDescent="0.25">
      <c r="A74" s="718" t="s">
        <v>605</v>
      </c>
      <c r="B74" s="718"/>
      <c r="C74" s="718"/>
      <c r="D74" s="718"/>
      <c r="E74" s="718"/>
      <c r="F74" s="718"/>
      <c r="G74" s="718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718"/>
      <c r="AK74" s="718"/>
      <c r="AL74" s="718"/>
      <c r="AM74" s="718"/>
      <c r="AN74" s="718"/>
      <c r="AO74" s="718"/>
      <c r="AP74" s="718"/>
      <c r="AQ74" s="718"/>
      <c r="AR74" s="718"/>
      <c r="AS74" s="718"/>
      <c r="AT74" s="718"/>
      <c r="AU74" s="718"/>
      <c r="AV74" s="718"/>
      <c r="AW74" s="718"/>
      <c r="AX74" s="718"/>
      <c r="AY74" s="718"/>
      <c r="AZ74" s="718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731"/>
      <c r="V75" s="731"/>
      <c r="W75" s="731"/>
      <c r="X75" s="731"/>
      <c r="Y75" s="731"/>
      <c r="Z75" s="731"/>
      <c r="AA75" s="731"/>
      <c r="AB75" s="731"/>
      <c r="AC75" s="731"/>
      <c r="AD75" s="731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299"/>
    </row>
    <row r="76" spans="1:53" ht="11.25" customHeight="1" x14ac:dyDescent="0.25">
      <c r="A76" s="715" t="s">
        <v>89</v>
      </c>
      <c r="B76" s="715"/>
      <c r="C76" s="715"/>
      <c r="D76" s="715"/>
      <c r="E76" s="715"/>
      <c r="F76" s="715"/>
      <c r="G76" s="715"/>
      <c r="H76" s="715"/>
      <c r="I76" s="715"/>
      <c r="J76" s="715"/>
      <c r="K76" s="715"/>
      <c r="L76" s="715"/>
      <c r="M76" s="715"/>
      <c r="N76" s="715"/>
      <c r="O76" s="715"/>
      <c r="P76" s="746" t="s">
        <v>65</v>
      </c>
      <c r="Q76" s="746"/>
      <c r="R76" s="746"/>
      <c r="S76" s="746"/>
      <c r="T76" s="746"/>
      <c r="U76" s="746"/>
      <c r="V76" s="746"/>
      <c r="W76" s="746"/>
      <c r="X76" s="746"/>
      <c r="Y76" s="746"/>
      <c r="Z76" s="746"/>
      <c r="AA76" s="746"/>
      <c r="AB76" s="746"/>
      <c r="AC76" s="746"/>
      <c r="AD76" s="746"/>
      <c r="AE76" s="746"/>
      <c r="AF76" s="746"/>
      <c r="AG76" s="746"/>
      <c r="AH76" s="746"/>
      <c r="AI76" s="746"/>
      <c r="AJ76" s="746"/>
      <c r="AK76" s="746"/>
      <c r="AL76" s="746"/>
      <c r="AM76" s="746"/>
      <c r="AN76" s="746"/>
      <c r="AO76" s="746"/>
      <c r="AP76" s="746"/>
      <c r="AQ76" s="746"/>
      <c r="AR76" s="746"/>
      <c r="AS76" s="746"/>
      <c r="AT76" s="746"/>
      <c r="AU76" s="746"/>
      <c r="AV76" s="746"/>
      <c r="AW76" s="746"/>
      <c r="AX76" s="746"/>
      <c r="AY76" s="746"/>
      <c r="AZ76" s="746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715" t="s">
        <v>93</v>
      </c>
      <c r="B78" s="715"/>
      <c r="C78" s="715"/>
      <c r="D78" s="715"/>
      <c r="E78" s="715"/>
      <c r="F78" s="715"/>
      <c r="G78" s="715"/>
      <c r="H78" s="715"/>
      <c r="I78" s="715"/>
      <c r="J78" s="730">
        <f>ФОРМА!F5</f>
        <v>2</v>
      </c>
      <c r="K78" s="730"/>
      <c r="L78" s="730"/>
      <c r="M78" s="730"/>
      <c r="N78" s="730"/>
      <c r="O78" s="730"/>
      <c r="P78" s="718" t="s">
        <v>801</v>
      </c>
      <c r="Q78" s="715"/>
      <c r="R78" s="715"/>
      <c r="S78" s="715"/>
      <c r="T78" s="715"/>
      <c r="U78" s="715"/>
      <c r="V78" s="715"/>
      <c r="W78" s="715"/>
      <c r="X78" s="715"/>
      <c r="Y78" s="715"/>
      <c r="Z78" s="715"/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/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729" t="s">
        <v>90</v>
      </c>
      <c r="B80" s="729"/>
      <c r="C80" s="729"/>
      <c r="D80" s="729"/>
      <c r="E80" s="729"/>
      <c r="F80" s="729"/>
      <c r="G80" s="729"/>
      <c r="H80" s="750" t="str">
        <f>ФОРМА!E19</f>
        <v>План строительства</v>
      </c>
      <c r="I80" s="750"/>
      <c r="J80" s="750"/>
      <c r="K80" s="750"/>
      <c r="L80" s="750"/>
      <c r="M80" s="750"/>
      <c r="N80" s="750"/>
      <c r="O80" s="750"/>
      <c r="P80" s="750"/>
      <c r="Q80" s="750"/>
      <c r="R80" s="750"/>
      <c r="S80" s="750"/>
      <c r="T80" s="750"/>
      <c r="U80" s="750"/>
      <c r="V80" s="750"/>
      <c r="W80" s="750"/>
      <c r="X80" s="750"/>
      <c r="Y80" s="750"/>
      <c r="Z80" s="750"/>
      <c r="AA80" s="750"/>
      <c r="AB80" s="750"/>
      <c r="AC80" s="750"/>
      <c r="AD80" s="750"/>
      <c r="AE80" s="750"/>
      <c r="AF80" s="750"/>
      <c r="AG80" s="750"/>
      <c r="AH80" s="750"/>
      <c r="AI80" s="750"/>
      <c r="AJ80" s="750"/>
      <c r="AK80" s="750"/>
      <c r="AL80" s="750"/>
      <c r="AM80" s="750"/>
      <c r="AN80" s="750"/>
      <c r="AO80" s="750"/>
      <c r="AP80" s="750"/>
      <c r="AQ80" s="750"/>
      <c r="AR80" s="750"/>
      <c r="AS80" s="750"/>
      <c r="AT80" s="750"/>
      <c r="AU80" s="750"/>
      <c r="AV80" s="750"/>
      <c r="AW80" s="750"/>
      <c r="AX80" s="750"/>
      <c r="AY80" s="750"/>
      <c r="AZ80" s="750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717" t="s">
        <v>802</v>
      </c>
      <c r="I81" s="717"/>
      <c r="J81" s="717"/>
      <c r="K81" s="717"/>
      <c r="L81" s="717"/>
      <c r="M81" s="717"/>
      <c r="N81" s="717"/>
      <c r="O81" s="717"/>
      <c r="P81" s="717"/>
      <c r="Q81" s="717"/>
      <c r="R81" s="717"/>
      <c r="S81" s="717"/>
      <c r="T81" s="717"/>
      <c r="U81" s="717"/>
      <c r="V81" s="717"/>
      <c r="W81" s="717"/>
      <c r="X81" s="717"/>
      <c r="Y81" s="717"/>
      <c r="Z81" s="717"/>
      <c r="AA81" s="717"/>
      <c r="AB81" s="717"/>
      <c r="AC81" s="717"/>
      <c r="AD81" s="717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308"/>
    </row>
    <row r="82" spans="1:53" ht="21" customHeight="1" x14ac:dyDescent="0.25">
      <c r="A82" s="718" t="s">
        <v>803</v>
      </c>
      <c r="B82" s="718"/>
      <c r="C82" s="718"/>
      <c r="D82" s="718"/>
      <c r="E82" s="718"/>
      <c r="F82" s="718"/>
      <c r="G82" s="718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299"/>
    </row>
    <row r="83" spans="1:53" ht="30" customHeight="1" x14ac:dyDescent="0.3">
      <c r="A83" s="719" t="str">
        <f>ПОДПИСИ!D9</f>
        <v>Николаева О.И.</v>
      </c>
      <c r="B83" s="719"/>
      <c r="C83" s="719"/>
      <c r="D83" s="719"/>
      <c r="E83" s="719"/>
      <c r="F83" s="719"/>
      <c r="G83" s="719"/>
      <c r="H83" s="719"/>
      <c r="I83" s="719"/>
      <c r="J83" s="719"/>
      <c r="K83" s="719"/>
      <c r="L83" s="719"/>
      <c r="M83" s="719"/>
      <c r="N83" s="719"/>
      <c r="O83" s="719"/>
      <c r="P83" s="719"/>
      <c r="Q83" s="719"/>
      <c r="R83" s="719"/>
      <c r="S83" s="719"/>
      <c r="T83" s="719"/>
      <c r="U83" s="719"/>
      <c r="V83" s="719"/>
      <c r="W83" s="719"/>
      <c r="X83" s="719"/>
      <c r="Y83" s="719"/>
      <c r="Z83" s="748"/>
      <c r="AA83" s="748"/>
      <c r="AB83" s="748"/>
      <c r="AC83" s="748"/>
      <c r="AD83" s="748"/>
      <c r="AE83" s="748"/>
      <c r="AF83" s="748"/>
      <c r="AG83" s="748"/>
      <c r="AH83" s="748"/>
      <c r="AI83" s="748"/>
      <c r="AJ83" s="748"/>
      <c r="AK83" s="748"/>
      <c r="AL83" s="748"/>
      <c r="AM83" s="748"/>
      <c r="AN83" s="748"/>
      <c r="AO83" s="749"/>
      <c r="AP83" s="749"/>
      <c r="AQ83" s="749"/>
      <c r="AR83" s="749"/>
      <c r="AS83" s="749"/>
      <c r="AT83" s="749"/>
      <c r="AU83" s="749"/>
      <c r="AV83" s="749"/>
      <c r="AW83" s="749"/>
      <c r="AX83" s="749"/>
      <c r="AY83" s="749"/>
      <c r="AZ83" s="749"/>
      <c r="BA83" s="299"/>
    </row>
    <row r="84" spans="1:53" ht="6" customHeight="1" x14ac:dyDescent="0.25">
      <c r="A84" s="717" t="s">
        <v>804</v>
      </c>
      <c r="B84" s="717"/>
      <c r="C84" s="717"/>
      <c r="D84" s="717"/>
      <c r="E84" s="717"/>
      <c r="F84" s="717"/>
      <c r="G84" s="717"/>
      <c r="H84" s="717"/>
      <c r="I84" s="717"/>
      <c r="J84" s="717"/>
      <c r="K84" s="717"/>
      <c r="L84" s="717"/>
      <c r="M84" s="717"/>
      <c r="N84" s="717"/>
      <c r="O84" s="717"/>
      <c r="P84" s="717"/>
      <c r="Q84" s="717"/>
      <c r="R84" s="717"/>
      <c r="S84" s="717"/>
      <c r="T84" s="717"/>
      <c r="U84" s="717"/>
      <c r="V84" s="717"/>
      <c r="W84" s="717"/>
      <c r="X84" s="717"/>
      <c r="Y84" s="717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717" t="s">
        <v>49</v>
      </c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747" t="s">
        <v>788</v>
      </c>
      <c r="B86" s="747"/>
      <c r="C86" s="747"/>
      <c r="D86" s="747"/>
      <c r="E86" s="747"/>
      <c r="F86" s="747"/>
      <c r="G86" s="747"/>
      <c r="H86" s="747"/>
      <c r="I86" s="747"/>
      <c r="J86" s="747"/>
      <c r="K86" s="747"/>
      <c r="L86" s="747"/>
      <c r="M86" s="747"/>
      <c r="N86" s="747"/>
      <c r="O86" s="747"/>
      <c r="P86" s="747"/>
      <c r="Q86" s="747"/>
      <c r="R86" s="747"/>
      <c r="S86" s="747"/>
      <c r="T86" s="747"/>
      <c r="U86" s="747"/>
      <c r="V86" s="747"/>
      <c r="W86" s="747"/>
      <c r="X86" s="747"/>
      <c r="Y86" s="747"/>
      <c r="Z86" s="747"/>
      <c r="AA86" s="747"/>
      <c r="AB86" s="747"/>
      <c r="AC86" s="747"/>
      <c r="AD86" s="747"/>
      <c r="AE86" s="747"/>
      <c r="AF86" s="747"/>
      <c r="AG86" s="747"/>
      <c r="AH86" s="747"/>
      <c r="AI86" s="747"/>
      <c r="AJ86" s="747"/>
      <c r="AK86" s="747"/>
      <c r="AL86" s="747"/>
      <c r="AM86" s="747"/>
      <c r="AN86" s="747"/>
      <c r="AO86" s="747"/>
      <c r="AP86" s="747"/>
      <c r="AQ86" s="747"/>
      <c r="AR86" s="747"/>
      <c r="AS86" s="747"/>
      <c r="AT86" s="747"/>
      <c r="AU86" s="747"/>
      <c r="AV86" s="747"/>
      <c r="AW86" s="747"/>
      <c r="AX86" s="747"/>
      <c r="AY86" s="747"/>
      <c r="AZ86" s="747"/>
      <c r="BA86" s="299"/>
    </row>
    <row r="87" spans="1:53" ht="39" customHeight="1" x14ac:dyDescent="0.3">
      <c r="A87" s="719" t="str">
        <f>ПОДПИСИ!D15</f>
        <v>Шлёнский С.В.</v>
      </c>
      <c r="B87" s="719"/>
      <c r="C87" s="719"/>
      <c r="D87" s="719"/>
      <c r="E87" s="719"/>
      <c r="F87" s="719"/>
      <c r="G87" s="719"/>
      <c r="H87" s="719"/>
      <c r="I87" s="719"/>
      <c r="J87" s="719"/>
      <c r="K87" s="719"/>
      <c r="L87" s="719"/>
      <c r="M87" s="719"/>
      <c r="N87" s="719"/>
      <c r="O87" s="719"/>
      <c r="P87" s="719"/>
      <c r="Q87" s="719"/>
      <c r="R87" s="719"/>
      <c r="S87" s="719"/>
      <c r="T87" s="719"/>
      <c r="U87" s="719"/>
      <c r="V87" s="719"/>
      <c r="W87" s="719"/>
      <c r="X87" s="719"/>
      <c r="Y87" s="719"/>
      <c r="Z87" s="748"/>
      <c r="AA87" s="748"/>
      <c r="AB87" s="748"/>
      <c r="AC87" s="748"/>
      <c r="AD87" s="748"/>
      <c r="AE87" s="748"/>
      <c r="AF87" s="748"/>
      <c r="AG87" s="748"/>
      <c r="AH87" s="748"/>
      <c r="AI87" s="748"/>
      <c r="AJ87" s="748"/>
      <c r="AK87" s="748"/>
      <c r="AL87" s="748"/>
      <c r="AM87" s="748"/>
      <c r="AN87" s="748"/>
      <c r="AO87" s="749"/>
      <c r="AP87" s="749"/>
      <c r="AQ87" s="749"/>
      <c r="AR87" s="749"/>
      <c r="AS87" s="749"/>
      <c r="AT87" s="749"/>
      <c r="AU87" s="749"/>
      <c r="AV87" s="749"/>
      <c r="AW87" s="749"/>
      <c r="AX87" s="749"/>
      <c r="AY87" s="749"/>
      <c r="AZ87" s="749"/>
      <c r="BA87" s="299"/>
    </row>
    <row r="88" spans="1:53" ht="6" customHeight="1" x14ac:dyDescent="0.25">
      <c r="A88" s="717" t="s">
        <v>804</v>
      </c>
      <c r="B88" s="717"/>
      <c r="C88" s="717"/>
      <c r="D88" s="717"/>
      <c r="E88" s="717"/>
      <c r="F88" s="717"/>
      <c r="G88" s="717"/>
      <c r="H88" s="717"/>
      <c r="I88" s="717"/>
      <c r="J88" s="717"/>
      <c r="K88" s="717"/>
      <c r="L88" s="717"/>
      <c r="M88" s="717"/>
      <c r="N88" s="717"/>
      <c r="O88" s="717"/>
      <c r="P88" s="717"/>
      <c r="Q88" s="717"/>
      <c r="R88" s="717"/>
      <c r="S88" s="717"/>
      <c r="T88" s="717"/>
      <c r="U88" s="717"/>
      <c r="V88" s="717"/>
      <c r="W88" s="717"/>
      <c r="X88" s="717"/>
      <c r="Y88" s="717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717" t="s">
        <v>49</v>
      </c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718" t="s">
        <v>805</v>
      </c>
      <c r="B90" s="718"/>
      <c r="C90" s="718"/>
      <c r="D90" s="718"/>
      <c r="E90" s="718"/>
      <c r="F90" s="718"/>
      <c r="G90" s="718"/>
      <c r="H90" s="718"/>
      <c r="I90" s="718"/>
      <c r="J90" s="718"/>
      <c r="K90" s="718"/>
      <c r="L90" s="718"/>
      <c r="M90" s="718"/>
      <c r="N90" s="718"/>
      <c r="O90" s="718"/>
      <c r="P90" s="718"/>
      <c r="Q90" s="718"/>
      <c r="R90" s="718"/>
      <c r="S90" s="718"/>
      <c r="T90" s="718"/>
      <c r="U90" s="718"/>
      <c r="V90" s="718"/>
      <c r="W90" s="718"/>
      <c r="X90" s="718"/>
      <c r="Y90" s="718"/>
      <c r="Z90" s="718"/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299"/>
    </row>
    <row r="91" spans="1:53" ht="39" customHeight="1" x14ac:dyDescent="0.3">
      <c r="A91" s="719" t="str">
        <f>ПОДПИСИ!D17</f>
        <v>Шлёнский С.В.</v>
      </c>
      <c r="B91" s="719"/>
      <c r="C91" s="719"/>
      <c r="D91" s="719"/>
      <c r="E91" s="719"/>
      <c r="F91" s="719"/>
      <c r="G91" s="719"/>
      <c r="H91" s="719"/>
      <c r="I91" s="719"/>
      <c r="J91" s="719"/>
      <c r="K91" s="719"/>
      <c r="L91" s="719"/>
      <c r="M91" s="719"/>
      <c r="N91" s="719"/>
      <c r="O91" s="719"/>
      <c r="P91" s="719"/>
      <c r="Q91" s="719"/>
      <c r="R91" s="719"/>
      <c r="S91" s="719"/>
      <c r="T91" s="719"/>
      <c r="U91" s="719"/>
      <c r="V91" s="719"/>
      <c r="W91" s="719"/>
      <c r="X91" s="719"/>
      <c r="Y91" s="719"/>
      <c r="Z91" s="748"/>
      <c r="AA91" s="748"/>
      <c r="AB91" s="748"/>
      <c r="AC91" s="748"/>
      <c r="AD91" s="748"/>
      <c r="AE91" s="748"/>
      <c r="AF91" s="748"/>
      <c r="AG91" s="748"/>
      <c r="AH91" s="748"/>
      <c r="AI91" s="748"/>
      <c r="AJ91" s="748"/>
      <c r="AK91" s="748"/>
      <c r="AL91" s="748"/>
      <c r="AM91" s="748"/>
      <c r="AN91" s="748"/>
      <c r="AO91" s="751"/>
      <c r="AP91" s="751"/>
      <c r="AQ91" s="751"/>
      <c r="AR91" s="751"/>
      <c r="AS91" s="751"/>
      <c r="AT91" s="751"/>
      <c r="AU91" s="751"/>
      <c r="AV91" s="751"/>
      <c r="AW91" s="751"/>
      <c r="AX91" s="751"/>
      <c r="AY91" s="751"/>
      <c r="AZ91" s="751"/>
      <c r="BA91" s="299"/>
    </row>
    <row r="92" spans="1:53" ht="6" customHeight="1" x14ac:dyDescent="0.25">
      <c r="A92" s="717" t="s">
        <v>804</v>
      </c>
      <c r="B92" s="717"/>
      <c r="C92" s="717"/>
      <c r="D92" s="717"/>
      <c r="E92" s="717"/>
      <c r="F92" s="717"/>
      <c r="G92" s="717"/>
      <c r="H92" s="717"/>
      <c r="I92" s="717"/>
      <c r="J92" s="717"/>
      <c r="K92" s="717"/>
      <c r="L92" s="717"/>
      <c r="M92" s="717"/>
      <c r="N92" s="717"/>
      <c r="O92" s="717"/>
      <c r="P92" s="717"/>
      <c r="Q92" s="717"/>
      <c r="R92" s="717"/>
      <c r="S92" s="717"/>
      <c r="T92" s="717"/>
      <c r="U92" s="717"/>
      <c r="V92" s="717"/>
      <c r="W92" s="717"/>
      <c r="X92" s="717"/>
      <c r="Y92" s="717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717" t="s">
        <v>49</v>
      </c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718" t="s">
        <v>806</v>
      </c>
      <c r="B94" s="715"/>
      <c r="C94" s="715"/>
      <c r="D94" s="715"/>
      <c r="E94" s="715"/>
      <c r="F94" s="715"/>
      <c r="G94" s="715"/>
      <c r="H94" s="715"/>
      <c r="I94" s="715"/>
      <c r="J94" s="715"/>
      <c r="K94" s="715"/>
      <c r="L94" s="715"/>
      <c r="M94" s="715"/>
      <c r="N94" s="715"/>
      <c r="O94" s="715"/>
      <c r="P94" s="715"/>
      <c r="Q94" s="715"/>
      <c r="R94" s="715"/>
      <c r="S94" s="715"/>
      <c r="T94" s="715"/>
      <c r="U94" s="715"/>
      <c r="V94" s="715"/>
      <c r="W94" s="715"/>
      <c r="X94" s="715"/>
      <c r="Y94" s="715"/>
      <c r="Z94" s="715"/>
      <c r="AA94" s="715"/>
      <c r="AB94" s="715"/>
      <c r="AC94" s="715"/>
      <c r="AD94" s="715"/>
      <c r="AE94" s="715"/>
      <c r="AF94" s="715"/>
      <c r="AG94" s="715"/>
      <c r="AH94" s="715"/>
      <c r="AI94" s="715"/>
      <c r="AJ94" s="715"/>
      <c r="AK94" s="715"/>
      <c r="AL94" s="715"/>
      <c r="AM94" s="715"/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/>
      <c r="BA94" s="299"/>
    </row>
    <row r="95" spans="1:53" ht="39" customHeight="1" x14ac:dyDescent="0.3">
      <c r="A95" s="719" t="str">
        <f>ПОДПИСИ!D19</f>
        <v xml:space="preserve"> </v>
      </c>
      <c r="B95" s="719"/>
      <c r="C95" s="719"/>
      <c r="D95" s="719"/>
      <c r="E95" s="719"/>
      <c r="F95" s="719"/>
      <c r="G95" s="719"/>
      <c r="H95" s="719"/>
      <c r="I95" s="719"/>
      <c r="J95" s="719"/>
      <c r="K95" s="719"/>
      <c r="L95" s="719"/>
      <c r="M95" s="719"/>
      <c r="N95" s="719"/>
      <c r="O95" s="719"/>
      <c r="P95" s="719"/>
      <c r="Q95" s="719"/>
      <c r="R95" s="719"/>
      <c r="S95" s="719"/>
      <c r="T95" s="719"/>
      <c r="U95" s="719"/>
      <c r="V95" s="719"/>
      <c r="W95" s="719"/>
      <c r="X95" s="719"/>
      <c r="Y95" s="719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748"/>
      <c r="AL95" s="748"/>
      <c r="AM95" s="748"/>
      <c r="AN95" s="748"/>
      <c r="AO95" s="751"/>
      <c r="AP95" s="751"/>
      <c r="AQ95" s="751"/>
      <c r="AR95" s="751"/>
      <c r="AS95" s="751"/>
      <c r="AT95" s="751"/>
      <c r="AU95" s="751"/>
      <c r="AV95" s="751"/>
      <c r="AW95" s="751"/>
      <c r="AX95" s="751"/>
      <c r="AY95" s="751"/>
      <c r="AZ95" s="751"/>
      <c r="BA95" s="311"/>
    </row>
    <row r="96" spans="1:53" ht="6" customHeight="1" x14ac:dyDescent="0.25">
      <c r="A96" s="717" t="s">
        <v>804</v>
      </c>
      <c r="B96" s="717"/>
      <c r="C96" s="717"/>
      <c r="D96" s="717"/>
      <c r="E96" s="717"/>
      <c r="F96" s="717"/>
      <c r="G96" s="717"/>
      <c r="H96" s="717"/>
      <c r="I96" s="717"/>
      <c r="J96" s="717"/>
      <c r="K96" s="717"/>
      <c r="L96" s="717"/>
      <c r="M96" s="717"/>
      <c r="N96" s="717"/>
      <c r="O96" s="717"/>
      <c r="P96" s="717"/>
      <c r="Q96" s="717"/>
      <c r="R96" s="717"/>
      <c r="S96" s="717"/>
      <c r="T96" s="717"/>
      <c r="U96" s="717"/>
      <c r="V96" s="717"/>
      <c r="W96" s="717"/>
      <c r="X96" s="717"/>
      <c r="Y96" s="717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717" t="s">
        <v>49</v>
      </c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718" t="s">
        <v>794</v>
      </c>
      <c r="B98" s="718"/>
      <c r="C98" s="718"/>
      <c r="D98" s="718"/>
      <c r="E98" s="718"/>
      <c r="F98" s="718"/>
      <c r="G98" s="718"/>
      <c r="H98" s="718"/>
      <c r="I98" s="718"/>
      <c r="J98" s="718"/>
      <c r="K98" s="718"/>
      <c r="L98" s="718"/>
      <c r="M98" s="718"/>
      <c r="N98" s="718"/>
      <c r="O98" s="718"/>
      <c r="P98" s="718"/>
      <c r="Q98" s="718"/>
      <c r="R98" s="718"/>
      <c r="S98" s="718"/>
      <c r="T98" s="718"/>
      <c r="U98" s="718"/>
      <c r="V98" s="718"/>
      <c r="W98" s="718"/>
      <c r="X98" s="718"/>
      <c r="Y98" s="718"/>
      <c r="Z98" s="718"/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312"/>
    </row>
    <row r="99" spans="1:55" ht="39" customHeight="1" x14ac:dyDescent="0.3">
      <c r="A99" s="719" t="str">
        <f>ПОДПИСИ!D14</f>
        <v>Фатахова Е.Я.</v>
      </c>
      <c r="B99" s="719"/>
      <c r="C99" s="719"/>
      <c r="D99" s="719"/>
      <c r="E99" s="719"/>
      <c r="F99" s="719"/>
      <c r="G99" s="719"/>
      <c r="H99" s="719"/>
      <c r="I99" s="719"/>
      <c r="J99" s="719"/>
      <c r="K99" s="719"/>
      <c r="L99" s="719"/>
      <c r="M99" s="719"/>
      <c r="N99" s="719"/>
      <c r="O99" s="719"/>
      <c r="P99" s="719"/>
      <c r="Q99" s="719"/>
      <c r="R99" s="719"/>
      <c r="S99" s="719"/>
      <c r="T99" s="719"/>
      <c r="U99" s="719"/>
      <c r="V99" s="719"/>
      <c r="W99" s="719"/>
      <c r="X99" s="719"/>
      <c r="Y99" s="719"/>
      <c r="Z99" s="748"/>
      <c r="AA99" s="748"/>
      <c r="AB99" s="748"/>
      <c r="AC99" s="748"/>
      <c r="AD99" s="748"/>
      <c r="AE99" s="748"/>
      <c r="AF99" s="748"/>
      <c r="AG99" s="748"/>
      <c r="AH99" s="748"/>
      <c r="AI99" s="748"/>
      <c r="AJ99" s="748"/>
      <c r="AK99" s="748"/>
      <c r="AL99" s="748"/>
      <c r="AM99" s="748"/>
      <c r="AN99" s="748"/>
      <c r="AO99" s="749"/>
      <c r="AP99" s="749"/>
      <c r="AQ99" s="749"/>
      <c r="AR99" s="749"/>
      <c r="AS99" s="749"/>
      <c r="AT99" s="749"/>
      <c r="AU99" s="749"/>
      <c r="AV99" s="749"/>
      <c r="AW99" s="749"/>
      <c r="AX99" s="749"/>
      <c r="AY99" s="749"/>
      <c r="AZ99" s="749"/>
      <c r="BA99" s="314"/>
      <c r="BB99" s="315"/>
      <c r="BC99" s="315"/>
    </row>
    <row r="100" spans="1:55" s="304" customFormat="1" ht="6" customHeight="1" x14ac:dyDescent="0.2">
      <c r="A100" s="717" t="s">
        <v>804</v>
      </c>
      <c r="B100" s="717"/>
      <c r="C100" s="717"/>
      <c r="D100" s="717"/>
      <c r="E100" s="717"/>
      <c r="F100" s="717"/>
      <c r="G100" s="717"/>
      <c r="H100" s="717"/>
      <c r="I100" s="717"/>
      <c r="J100" s="717"/>
      <c r="K100" s="717"/>
      <c r="L100" s="717"/>
      <c r="M100" s="717"/>
      <c r="N100" s="717"/>
      <c r="O100" s="717"/>
      <c r="P100" s="717"/>
      <c r="Q100" s="717"/>
      <c r="R100" s="717"/>
      <c r="S100" s="717"/>
      <c r="T100" s="717"/>
      <c r="U100" s="717"/>
      <c r="V100" s="717"/>
      <c r="W100" s="717"/>
      <c r="X100" s="717"/>
      <c r="Y100" s="717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717" t="s">
        <v>49</v>
      </c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303"/>
    </row>
    <row r="101" spans="1:55" x14ac:dyDescent="0.25">
      <c r="A101" s="752" t="s">
        <v>959</v>
      </c>
      <c r="B101" s="752"/>
      <c r="C101" s="752"/>
      <c r="D101" s="752"/>
      <c r="E101" s="752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2"/>
      <c r="S101" s="752"/>
      <c r="T101" s="752"/>
      <c r="U101" s="752"/>
      <c r="V101" s="752"/>
      <c r="W101" s="752"/>
      <c r="X101" s="752"/>
      <c r="Y101" s="752"/>
      <c r="Z101" s="752"/>
      <c r="AA101" s="752"/>
      <c r="AB101" s="752"/>
      <c r="AC101" s="752"/>
      <c r="AD101" s="752"/>
      <c r="AE101" s="752"/>
      <c r="AF101" s="752"/>
      <c r="AG101" s="752"/>
      <c r="AH101" s="752"/>
      <c r="AI101" s="752"/>
      <c r="AJ101" s="752"/>
      <c r="AK101" s="752"/>
      <c r="AL101" s="752"/>
      <c r="AM101" s="752"/>
      <c r="AN101" s="752"/>
      <c r="AO101" s="752"/>
      <c r="AP101" s="752"/>
      <c r="AQ101" s="752"/>
      <c r="AR101" s="752"/>
      <c r="AS101" s="752"/>
      <c r="AT101" s="752"/>
      <c r="AU101" s="752"/>
      <c r="AV101" s="752"/>
      <c r="AW101" s="752"/>
      <c r="AX101" s="752"/>
      <c r="AY101" s="752"/>
      <c r="AZ101" s="752"/>
    </row>
    <row r="102" spans="1:55" ht="39" customHeight="1" x14ac:dyDescent="0.3">
      <c r="A102" s="719" t="str">
        <f>ПОДПИСИ!D6</f>
        <v>Шенягин А.В.</v>
      </c>
      <c r="B102" s="719"/>
      <c r="C102" s="719"/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19"/>
      <c r="V102" s="719"/>
      <c r="W102" s="719"/>
      <c r="X102" s="719"/>
      <c r="Y102" s="719"/>
      <c r="Z102" s="748"/>
      <c r="AA102" s="748"/>
      <c r="AB102" s="748"/>
      <c r="AC102" s="748"/>
      <c r="AD102" s="748"/>
      <c r="AE102" s="748"/>
      <c r="AF102" s="748"/>
      <c r="AG102" s="748"/>
      <c r="AH102" s="748"/>
      <c r="AI102" s="748"/>
      <c r="AJ102" s="748"/>
      <c r="AK102" s="748"/>
      <c r="AL102" s="748"/>
      <c r="AM102" s="748"/>
      <c r="AN102" s="748"/>
      <c r="AO102" s="749"/>
      <c r="AP102" s="749"/>
      <c r="AQ102" s="749"/>
      <c r="AR102" s="749"/>
      <c r="AS102" s="749"/>
      <c r="AT102" s="749"/>
      <c r="AU102" s="749"/>
      <c r="AV102" s="749"/>
      <c r="AW102" s="749"/>
      <c r="AX102" s="749"/>
      <c r="AY102" s="749"/>
      <c r="AZ102" s="749"/>
    </row>
    <row r="103" spans="1:55" ht="6" customHeight="1" x14ac:dyDescent="0.25">
      <c r="A103" s="717" t="s">
        <v>804</v>
      </c>
      <c r="B103" s="717"/>
      <c r="C103" s="717"/>
      <c r="D103" s="717"/>
      <c r="E103" s="717"/>
      <c r="F103" s="717"/>
      <c r="G103" s="717"/>
      <c r="H103" s="717"/>
      <c r="I103" s="717"/>
      <c r="J103" s="717"/>
      <c r="K103" s="717"/>
      <c r="L103" s="717"/>
      <c r="M103" s="717"/>
      <c r="N103" s="717"/>
      <c r="O103" s="717"/>
      <c r="P103" s="717"/>
      <c r="Q103" s="717"/>
      <c r="R103" s="717"/>
      <c r="S103" s="717"/>
      <c r="T103" s="717"/>
      <c r="U103" s="717"/>
      <c r="V103" s="717"/>
      <c r="W103" s="717"/>
      <c r="X103" s="717"/>
      <c r="Y103" s="717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717" t="s">
        <v>49</v>
      </c>
      <c r="AP103" s="717"/>
      <c r="AQ103" s="717"/>
      <c r="AR103" s="717"/>
      <c r="AS103" s="717"/>
      <c r="AT103" s="717"/>
      <c r="AU103" s="717"/>
      <c r="AV103" s="717"/>
      <c r="AW103" s="717"/>
      <c r="AX103" s="717"/>
      <c r="AY103" s="717"/>
      <c r="AZ103" s="717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zoomScale="140" zoomScaleNormal="100" zoomScaleSheetLayoutView="140" workbookViewId="0">
      <pane ySplit="1" topLeftCell="A77" activePane="bottomLeft" state="frozen"/>
      <selection activeCell="AO106" sqref="AO106:AZ106"/>
      <selection pane="bottomLeft" activeCell="AO106" sqref="AO106:AZ106"/>
    </sheetView>
  </sheetViews>
  <sheetFormatPr defaultRowHeight="13.8" outlineLevelRow="1" x14ac:dyDescent="0.25"/>
  <cols>
    <col min="1" max="52" width="1.6640625" style="283" customWidth="1"/>
    <col min="53" max="53" width="0.109375" style="283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14" t="s">
        <v>578</v>
      </c>
      <c r="B1" s="714"/>
      <c r="C1" s="714"/>
      <c r="D1" s="714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  <c r="AB1" s="714"/>
      <c r="AC1" s="714"/>
      <c r="AD1" s="714"/>
      <c r="AE1" s="714"/>
      <c r="AF1" s="714"/>
      <c r="AG1" s="714"/>
      <c r="AH1" s="714"/>
      <c r="AI1" s="714"/>
      <c r="AJ1" s="714"/>
      <c r="AK1" s="714"/>
      <c r="AL1" s="714"/>
      <c r="AM1" s="714"/>
      <c r="AN1" s="714"/>
      <c r="AO1" s="714"/>
      <c r="AP1" s="714"/>
      <c r="AQ1" s="714"/>
      <c r="AR1" s="714"/>
      <c r="AS1" s="714"/>
      <c r="AT1" s="714"/>
      <c r="AU1" s="714"/>
      <c r="AV1" s="714"/>
      <c r="AW1" s="714"/>
      <c r="AX1" s="714"/>
      <c r="AY1" s="714"/>
      <c r="AZ1" s="714"/>
    </row>
    <row r="2" spans="1:63" ht="12" customHeight="1" x14ac:dyDescent="0.25">
      <c r="A2" s="715" t="s">
        <v>75</v>
      </c>
      <c r="B2" s="715"/>
      <c r="C2" s="715"/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5"/>
      <c r="AK2" s="715"/>
      <c r="AL2" s="715"/>
      <c r="AM2" s="715"/>
      <c r="AN2" s="715"/>
      <c r="AO2" s="715"/>
      <c r="AP2" s="715"/>
      <c r="AQ2" s="715"/>
      <c r="AR2" s="715"/>
      <c r="AS2" s="715"/>
      <c r="AT2" s="715"/>
      <c r="AU2" s="715"/>
      <c r="AV2" s="715"/>
      <c r="AW2" s="715"/>
      <c r="AX2" s="715"/>
      <c r="AY2" s="715"/>
      <c r="AZ2" s="715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716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16"/>
      <c r="C3" s="716"/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/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717" t="s">
        <v>523</v>
      </c>
      <c r="B4" s="717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718" t="s">
        <v>776</v>
      </c>
      <c r="B5" s="718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8"/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8"/>
      <c r="AP5" s="718"/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19" t="str">
        <f>ФОРМА!B2</f>
        <v>ПАО "Россети Ленэнерго"</v>
      </c>
      <c r="B6" s="719"/>
      <c r="C6" s="719"/>
      <c r="D6" s="719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19"/>
      <c r="AD6" s="719"/>
      <c r="AE6" s="719"/>
      <c r="AF6" s="719"/>
      <c r="AG6" s="719"/>
      <c r="AH6" s="719"/>
      <c r="AI6" s="719"/>
      <c r="AJ6" s="719"/>
      <c r="AK6" s="719"/>
      <c r="AL6" s="719"/>
      <c r="AM6" s="719"/>
      <c r="AN6" s="719"/>
      <c r="AO6" s="719"/>
      <c r="AP6" s="719"/>
      <c r="AQ6" s="719"/>
      <c r="AR6" s="719"/>
      <c r="AS6" s="719"/>
      <c r="AT6" s="719"/>
      <c r="AU6" s="719"/>
      <c r="AV6" s="719"/>
      <c r="AW6" s="719"/>
      <c r="AX6" s="719"/>
      <c r="AY6" s="719"/>
      <c r="AZ6" s="719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17" t="s">
        <v>777</v>
      </c>
      <c r="B7" s="717"/>
      <c r="C7" s="717"/>
      <c r="D7" s="717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7"/>
      <c r="AD7" s="717"/>
      <c r="AE7" s="717"/>
      <c r="AF7" s="717"/>
      <c r="AG7" s="717"/>
      <c r="AH7" s="717"/>
      <c r="AI7" s="717"/>
      <c r="AJ7" s="717"/>
      <c r="AK7" s="717"/>
      <c r="AL7" s="717"/>
      <c r="AM7" s="717"/>
      <c r="AN7" s="717"/>
      <c r="AO7" s="717"/>
      <c r="AP7" s="717"/>
      <c r="AQ7" s="717"/>
      <c r="AR7" s="717"/>
      <c r="AS7" s="717"/>
      <c r="AT7" s="717"/>
      <c r="AU7" s="717"/>
      <c r="AV7" s="717"/>
      <c r="AW7" s="717"/>
      <c r="AX7" s="717"/>
      <c r="AY7" s="717"/>
      <c r="AZ7" s="717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48" customHeight="1" x14ac:dyDescent="0.25">
      <c r="A8" s="7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19"/>
      <c r="C8" s="719"/>
      <c r="D8" s="719"/>
      <c r="E8" s="719"/>
      <c r="F8" s="719"/>
      <c r="G8" s="719"/>
      <c r="H8" s="719"/>
      <c r="I8" s="719"/>
      <c r="J8" s="719"/>
      <c r="K8" s="719"/>
      <c r="L8" s="719"/>
      <c r="M8" s="719"/>
      <c r="N8" s="719"/>
      <c r="O8" s="719"/>
      <c r="P8" s="719"/>
      <c r="Q8" s="719"/>
      <c r="R8" s="719"/>
      <c r="S8" s="719"/>
      <c r="T8" s="719"/>
      <c r="U8" s="719"/>
      <c r="V8" s="719"/>
      <c r="W8" s="719"/>
      <c r="X8" s="719"/>
      <c r="Y8" s="719"/>
      <c r="Z8" s="719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723" t="s">
        <v>778</v>
      </c>
      <c r="B9" s="723"/>
      <c r="C9" s="723"/>
      <c r="D9" s="723"/>
      <c r="E9" s="723"/>
      <c r="F9" s="723"/>
      <c r="G9" s="723"/>
      <c r="H9" s="723"/>
      <c r="I9" s="723"/>
      <c r="J9" s="723"/>
      <c r="K9" s="723"/>
      <c r="L9" s="723"/>
      <c r="M9" s="723"/>
      <c r="N9" s="723"/>
      <c r="O9" s="723"/>
      <c r="P9" s="723"/>
      <c r="Q9" s="723"/>
      <c r="R9" s="723"/>
      <c r="S9" s="723"/>
      <c r="T9" s="723"/>
      <c r="U9" s="723"/>
      <c r="V9" s="723"/>
      <c r="W9" s="723"/>
      <c r="X9" s="723"/>
      <c r="Y9" s="723"/>
      <c r="Z9" s="723"/>
      <c r="AA9" s="723"/>
      <c r="AB9" s="723"/>
      <c r="AC9" s="723"/>
      <c r="AD9" s="723"/>
      <c r="AE9" s="723"/>
      <c r="AF9" s="723"/>
      <c r="AG9" s="723"/>
      <c r="AH9" s="723"/>
      <c r="AI9" s="723"/>
      <c r="AJ9" s="723"/>
      <c r="AK9" s="723"/>
      <c r="AL9" s="723"/>
      <c r="AM9" s="723"/>
      <c r="AN9" s="723"/>
      <c r="AO9" s="723"/>
      <c r="AP9" s="723"/>
      <c r="AQ9" s="723"/>
      <c r="AR9" s="723"/>
      <c r="AS9" s="723"/>
      <c r="AT9" s="723"/>
      <c r="AU9" s="723"/>
      <c r="AV9" s="723"/>
      <c r="AW9" s="723"/>
      <c r="AX9" s="723"/>
      <c r="AY9" s="723"/>
      <c r="AZ9" s="723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726"/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726"/>
      <c r="M10" s="726"/>
      <c r="N10" s="726"/>
      <c r="O10" s="726"/>
      <c r="P10" s="726"/>
      <c r="Q10" s="726"/>
      <c r="R10" s="726"/>
      <c r="S10" s="726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725" t="s">
        <v>779</v>
      </c>
      <c r="B11" s="725"/>
      <c r="C11" s="725"/>
      <c r="D11" s="725"/>
      <c r="E11" s="725"/>
      <c r="F11" s="725"/>
      <c r="G11" s="725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  <c r="T11" s="725"/>
      <c r="U11" s="725"/>
      <c r="V11" s="725"/>
      <c r="W11" s="725"/>
      <c r="X11" s="725"/>
      <c r="Y11" s="725"/>
      <c r="Z11" s="725"/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715" t="s">
        <v>780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2" customHeight="1" x14ac:dyDescent="0.25">
      <c r="A13" s="722" t="str">
        <f>ФОРМА!B3</f>
        <v>ООО «Электромонтаж-110»</v>
      </c>
      <c r="B13" s="722"/>
      <c r="C13" s="722"/>
      <c r="D13" s="722"/>
      <c r="E13" s="722"/>
      <c r="F13" s="722"/>
      <c r="G13" s="722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</row>
    <row r="14" spans="1:63" s="301" customFormat="1" ht="6" customHeight="1" x14ac:dyDescent="0.3">
      <c r="A14" s="717" t="s">
        <v>781</v>
      </c>
      <c r="B14" s="717"/>
      <c r="C14" s="717"/>
      <c r="D14" s="717"/>
      <c r="E14" s="717"/>
      <c r="F14" s="717"/>
      <c r="G14" s="717"/>
      <c r="H14" s="717"/>
      <c r="I14" s="717"/>
      <c r="J14" s="717"/>
      <c r="K14" s="717"/>
      <c r="L14" s="717"/>
      <c r="M14" s="717"/>
      <c r="N14" s="717"/>
      <c r="O14" s="717"/>
      <c r="P14" s="717"/>
      <c r="Q14" s="717"/>
      <c r="R14" s="717"/>
      <c r="S14" s="717"/>
      <c r="T14" s="717"/>
      <c r="U14" s="717"/>
      <c r="V14" s="717"/>
      <c r="W14" s="717"/>
      <c r="X14" s="717"/>
      <c r="Y14" s="717"/>
      <c r="Z14" s="717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300"/>
    </row>
    <row r="15" spans="1:63" ht="26.25" customHeight="1" x14ac:dyDescent="0.25">
      <c r="A15" s="722" t="str">
        <f>ФОРМА!D3</f>
        <v>ОГРН 1089847302225, ИНН 7842391090, КПП 780101001, 199004, город Санкт-Петербург, пр-кт Средний В.О., д. 4 литер а, пом/ком 6н/177</v>
      </c>
      <c r="B15" s="722"/>
      <c r="C15" s="722"/>
      <c r="D15" s="722"/>
      <c r="E15" s="722"/>
      <c r="F15" s="722"/>
      <c r="G15" s="722"/>
      <c r="H15" s="722"/>
      <c r="I15" s="722"/>
      <c r="J15" s="722"/>
      <c r="K15" s="722"/>
      <c r="L15" s="722"/>
      <c r="M15" s="722"/>
      <c r="N15" s="722"/>
      <c r="O15" s="722"/>
      <c r="P15" s="722"/>
      <c r="Q15" s="722"/>
      <c r="R15" s="722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722"/>
      <c r="AD15" s="722"/>
      <c r="AE15" s="722"/>
      <c r="AF15" s="722"/>
      <c r="AG15" s="722"/>
      <c r="AH15" s="722"/>
      <c r="AI15" s="722"/>
      <c r="AJ15" s="722"/>
      <c r="AK15" s="722"/>
      <c r="AL15" s="722"/>
      <c r="AM15" s="722"/>
      <c r="AN15" s="722"/>
      <c r="AO15" s="722"/>
      <c r="AP15" s="722"/>
      <c r="AQ15" s="722"/>
      <c r="AR15" s="722"/>
      <c r="AS15" s="722"/>
      <c r="AT15" s="722"/>
      <c r="AU15" s="722"/>
      <c r="AV15" s="722"/>
      <c r="AW15" s="722"/>
      <c r="AX15" s="722"/>
      <c r="AY15" s="722"/>
      <c r="AZ15" s="722"/>
      <c r="BA15" s="722"/>
    </row>
    <row r="16" spans="1:63" s="301" customFormat="1" ht="6" customHeight="1" x14ac:dyDescent="0.3">
      <c r="A16" s="723" t="s">
        <v>782</v>
      </c>
      <c r="B16" s="723"/>
      <c r="C16" s="723"/>
      <c r="D16" s="723"/>
      <c r="E16" s="723"/>
      <c r="F16" s="723"/>
      <c r="G16" s="723"/>
      <c r="H16" s="723"/>
      <c r="I16" s="723"/>
      <c r="J16" s="723"/>
      <c r="K16" s="723"/>
      <c r="L16" s="723"/>
      <c r="M16" s="723"/>
      <c r="N16" s="723"/>
      <c r="O16" s="723"/>
      <c r="P16" s="723"/>
      <c r="Q16" s="723"/>
      <c r="R16" s="723"/>
      <c r="S16" s="723"/>
      <c r="T16" s="723"/>
      <c r="U16" s="723"/>
      <c r="V16" s="723"/>
      <c r="W16" s="723"/>
      <c r="X16" s="723"/>
      <c r="Y16" s="723"/>
      <c r="Z16" s="723"/>
      <c r="AA16" s="723"/>
      <c r="AB16" s="723"/>
      <c r="AC16" s="723"/>
      <c r="AD16" s="723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3"/>
      <c r="AV16" s="723"/>
      <c r="AW16" s="723"/>
      <c r="AX16" s="723"/>
      <c r="AY16" s="723"/>
      <c r="AZ16" s="723"/>
      <c r="BA16" s="300"/>
    </row>
    <row r="17" spans="1:53" s="301" customFormat="1" ht="9.6" x14ac:dyDescent="0.3">
      <c r="A17" s="724"/>
      <c r="B17" s="724"/>
      <c r="C17" s="724"/>
      <c r="D17" s="724"/>
      <c r="E17" s="724"/>
      <c r="F17" s="724"/>
      <c r="G17" s="724"/>
      <c r="H17" s="724"/>
      <c r="I17" s="724"/>
      <c r="J17" s="724"/>
      <c r="K17" s="724"/>
      <c r="L17" s="724"/>
      <c r="M17" s="724"/>
      <c r="N17" s="724"/>
      <c r="O17" s="724"/>
      <c r="P17" s="724"/>
      <c r="Q17" s="724"/>
      <c r="R17" s="724"/>
      <c r="S17" s="724"/>
      <c r="T17" s="724"/>
      <c r="U17" s="724"/>
      <c r="V17" s="724"/>
      <c r="W17" s="724"/>
      <c r="X17" s="724"/>
      <c r="Y17" s="724"/>
      <c r="Z17" s="724"/>
      <c r="AA17" s="724"/>
      <c r="AB17" s="724"/>
      <c r="AC17" s="724"/>
      <c r="AD17" s="724"/>
      <c r="AE17" s="724"/>
      <c r="AF17" s="724"/>
      <c r="AG17" s="724"/>
      <c r="AH17" s="724"/>
      <c r="AI17" s="724"/>
      <c r="AJ17" s="724"/>
      <c r="AK17" s="724"/>
      <c r="AL17" s="724"/>
      <c r="AM17" s="724"/>
      <c r="AN17" s="724"/>
      <c r="AO17" s="724"/>
      <c r="AP17" s="724"/>
      <c r="AQ17" s="724"/>
      <c r="AR17" s="724"/>
      <c r="AS17" s="724"/>
      <c r="AT17" s="724"/>
      <c r="AU17" s="724"/>
      <c r="AV17" s="724"/>
      <c r="AW17" s="724"/>
      <c r="AX17" s="724"/>
      <c r="AY17" s="724"/>
      <c r="AZ17" s="724"/>
      <c r="BA17" s="300"/>
    </row>
    <row r="18" spans="1:53" s="301" customFormat="1" ht="15" customHeight="1" x14ac:dyDescent="0.3">
      <c r="A18" s="725" t="s">
        <v>783</v>
      </c>
      <c r="B18" s="725"/>
      <c r="C18" s="725"/>
      <c r="D18" s="725"/>
      <c r="E18" s="725"/>
      <c r="F18" s="725"/>
      <c r="G18" s="725"/>
      <c r="H18" s="725"/>
      <c r="I18" s="725"/>
      <c r="J18" s="725"/>
      <c r="K18" s="725"/>
      <c r="L18" s="725"/>
      <c r="M18" s="725"/>
      <c r="N18" s="725"/>
      <c r="O18" s="725"/>
      <c r="P18" s="725"/>
      <c r="Q18" s="725"/>
      <c r="R18" s="725"/>
      <c r="S18" s="725"/>
      <c r="T18" s="725"/>
      <c r="U18" s="725"/>
      <c r="V18" s="725"/>
      <c r="W18" s="725"/>
      <c r="X18" s="725"/>
      <c r="Y18" s="725"/>
      <c r="Z18" s="725"/>
      <c r="AA18" s="725"/>
      <c r="AB18" s="725"/>
      <c r="AC18" s="725"/>
      <c r="AD18" s="725"/>
      <c r="AE18" s="725"/>
      <c r="AF18" s="725"/>
      <c r="AG18" s="725"/>
      <c r="AH18" s="725"/>
      <c r="AI18" s="725"/>
      <c r="AJ18" s="725"/>
      <c r="AK18" s="725"/>
      <c r="AL18" s="725"/>
      <c r="AM18" s="725"/>
      <c r="AN18" s="725"/>
      <c r="AO18" s="725"/>
      <c r="AP18" s="725"/>
      <c r="AQ18" s="725"/>
      <c r="AR18" s="725"/>
      <c r="AS18" s="725"/>
      <c r="AT18" s="725"/>
      <c r="AU18" s="725"/>
      <c r="AV18" s="725"/>
      <c r="AW18" s="725"/>
      <c r="AX18" s="725"/>
      <c r="AY18" s="725"/>
      <c r="AZ18" s="725"/>
      <c r="BA18" s="300"/>
    </row>
    <row r="19" spans="1:53" ht="12" customHeight="1" x14ac:dyDescent="0.25">
      <c r="A19" s="715" t="s">
        <v>77</v>
      </c>
      <c r="B19" s="715"/>
      <c r="C19" s="715"/>
      <c r="D19" s="715"/>
      <c r="E19" s="715"/>
      <c r="F19" s="715"/>
      <c r="G19" s="715"/>
      <c r="H19" s="715"/>
      <c r="I19" s="715"/>
      <c r="J19" s="715"/>
      <c r="K19" s="715"/>
      <c r="L19" s="715"/>
      <c r="M19" s="715"/>
      <c r="N19" s="715"/>
      <c r="O19" s="715"/>
      <c r="P19" s="715"/>
      <c r="Q19" s="715"/>
      <c r="R19" s="715"/>
      <c r="S19" s="715"/>
      <c r="T19" s="715"/>
      <c r="U19" s="715"/>
      <c r="V19" s="715"/>
      <c r="W19" s="715"/>
      <c r="X19" s="715"/>
      <c r="Y19" s="715"/>
      <c r="Z19" s="715"/>
      <c r="AA19" s="715"/>
      <c r="AB19" s="715"/>
      <c r="AC19" s="715"/>
      <c r="AD19" s="715"/>
      <c r="AE19" s="715"/>
      <c r="AF19" s="715"/>
      <c r="AG19" s="715"/>
      <c r="AH19" s="715"/>
      <c r="AI19" s="715"/>
      <c r="AJ19" s="715"/>
      <c r="AK19" s="715"/>
      <c r="AL19" s="715"/>
      <c r="AM19" s="715"/>
      <c r="AN19" s="715"/>
      <c r="AO19" s="715"/>
      <c r="AP19" s="715"/>
      <c r="AQ19" s="715"/>
      <c r="AR19" s="715"/>
      <c r="AS19" s="715"/>
      <c r="AT19" s="715"/>
      <c r="AU19" s="715"/>
      <c r="AV19" s="715"/>
      <c r="AW19" s="715"/>
      <c r="AX19" s="715"/>
      <c r="AY19" s="715"/>
      <c r="AZ19" s="715"/>
      <c r="BA19" s="299"/>
    </row>
    <row r="20" spans="1:53" ht="12" customHeight="1" x14ac:dyDescent="0.25">
      <c r="A20" s="722" t="str">
        <f>ФОРМА!B8</f>
        <v>ООО «Электромонтаж-110»</v>
      </c>
      <c r="B20" s="722"/>
      <c r="C20" s="722"/>
      <c r="D20" s="722"/>
      <c r="E20" s="722"/>
      <c r="F20" s="722"/>
      <c r="G20" s="722"/>
      <c r="H20" s="722"/>
      <c r="I20" s="722"/>
      <c r="J20" s="722"/>
      <c r="K20" s="722"/>
      <c r="L20" s="722"/>
      <c r="M20" s="722"/>
      <c r="N20" s="722"/>
      <c r="O20" s="722"/>
      <c r="P20" s="722"/>
      <c r="Q20" s="722"/>
      <c r="R20" s="722"/>
      <c r="S20" s="722"/>
      <c r="T20" s="722"/>
      <c r="U20" s="722"/>
      <c r="V20" s="722"/>
      <c r="W20" s="722"/>
      <c r="X20" s="722"/>
      <c r="Y20" s="722"/>
      <c r="Z20" s="722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</row>
    <row r="21" spans="1:53" s="304" customFormat="1" ht="6" customHeight="1" x14ac:dyDescent="0.2">
      <c r="A21" s="717" t="s">
        <v>781</v>
      </c>
      <c r="B21" s="717"/>
      <c r="C21" s="717"/>
      <c r="D21" s="717"/>
      <c r="E21" s="717"/>
      <c r="F21" s="717"/>
      <c r="G21" s="717"/>
      <c r="H21" s="717"/>
      <c r="I21" s="717"/>
      <c r="J21" s="717"/>
      <c r="K21" s="717"/>
      <c r="L21" s="717"/>
      <c r="M21" s="717"/>
      <c r="N21" s="717"/>
      <c r="O21" s="717"/>
      <c r="P21" s="717"/>
      <c r="Q21" s="717"/>
      <c r="R21" s="717"/>
      <c r="S21" s="717"/>
      <c r="T21" s="717"/>
      <c r="U21" s="717"/>
      <c r="V21" s="717"/>
      <c r="W21" s="717"/>
      <c r="X21" s="717"/>
      <c r="Y21" s="717"/>
      <c r="Z21" s="717"/>
      <c r="AA21" s="717"/>
      <c r="AB21" s="717"/>
      <c r="AC21" s="717"/>
      <c r="AD21" s="717"/>
      <c r="AE21" s="717"/>
      <c r="AF21" s="717"/>
      <c r="AG21" s="717"/>
      <c r="AH21" s="717"/>
      <c r="AI21" s="717"/>
      <c r="AJ21" s="717"/>
      <c r="AK21" s="717"/>
      <c r="AL21" s="717"/>
      <c r="AM21" s="717"/>
      <c r="AN21" s="717"/>
      <c r="AO21" s="717"/>
      <c r="AP21" s="717"/>
      <c r="AQ21" s="717"/>
      <c r="AR21" s="717"/>
      <c r="AS21" s="717"/>
      <c r="AT21" s="717"/>
      <c r="AU21" s="717"/>
      <c r="AV21" s="717"/>
      <c r="AW21" s="717"/>
      <c r="AX21" s="717"/>
      <c r="AY21" s="717"/>
      <c r="AZ21" s="717"/>
      <c r="BA21" s="303"/>
    </row>
    <row r="22" spans="1:53" ht="25.5" customHeight="1" x14ac:dyDescent="0.25">
      <c r="A22" s="722" t="str">
        <f>ФОРМА!D8</f>
        <v>ОГРН 1089847302225, ИНН 7842391090, КПП 780101001, 199004, город Санкт-Петербург, пр-кт Средний В.О., д. 4 литер а, пом/ком 6н/177</v>
      </c>
      <c r="B22" s="722"/>
      <c r="C22" s="722"/>
      <c r="D22" s="722"/>
      <c r="E22" s="722"/>
      <c r="F22" s="722"/>
      <c r="G22" s="722"/>
      <c r="H22" s="722"/>
      <c r="I22" s="722"/>
      <c r="J22" s="722"/>
      <c r="K22" s="722"/>
      <c r="L22" s="722"/>
      <c r="M22" s="722"/>
      <c r="N22" s="722"/>
      <c r="O22" s="722"/>
      <c r="P22" s="722"/>
      <c r="Q22" s="722"/>
      <c r="R22" s="722"/>
      <c r="S22" s="722"/>
      <c r="T22" s="722"/>
      <c r="U22" s="722"/>
      <c r="V22" s="722"/>
      <c r="W22" s="722"/>
      <c r="X22" s="722"/>
      <c r="Y22" s="722"/>
      <c r="Z22" s="722"/>
      <c r="AA22" s="722"/>
      <c r="AB22" s="722"/>
      <c r="AC22" s="722"/>
      <c r="AD22" s="722"/>
      <c r="AE22" s="722"/>
      <c r="AF22" s="722"/>
      <c r="AG22" s="722"/>
      <c r="AH22" s="722"/>
      <c r="AI22" s="722"/>
      <c r="AJ22" s="722"/>
      <c r="AK22" s="722"/>
      <c r="AL22" s="722"/>
      <c r="AM22" s="722"/>
      <c r="AN22" s="722"/>
      <c r="AO22" s="722"/>
      <c r="AP22" s="722"/>
      <c r="AQ22" s="722"/>
      <c r="AR22" s="722"/>
      <c r="AS22" s="722"/>
      <c r="AT22" s="722"/>
      <c r="AU22" s="722"/>
      <c r="AV22" s="722"/>
      <c r="AW22" s="722"/>
      <c r="AX22" s="722"/>
      <c r="AY22" s="722"/>
      <c r="AZ22" s="722"/>
      <c r="BA22" s="299"/>
    </row>
    <row r="23" spans="1:53" s="304" customFormat="1" ht="9.6" x14ac:dyDescent="0.2">
      <c r="A23" s="723" t="s">
        <v>778</v>
      </c>
      <c r="B23" s="723"/>
      <c r="C23" s="723"/>
      <c r="D23" s="723"/>
      <c r="E23" s="723"/>
      <c r="F23" s="723"/>
      <c r="G23" s="723"/>
      <c r="H23" s="723"/>
      <c r="I23" s="723"/>
      <c r="J23" s="723"/>
      <c r="K23" s="723"/>
      <c r="L23" s="723"/>
      <c r="M23" s="723"/>
      <c r="N23" s="723"/>
      <c r="O23" s="723"/>
      <c r="P23" s="723"/>
      <c r="Q23" s="723"/>
      <c r="R23" s="723"/>
      <c r="S23" s="723"/>
      <c r="T23" s="723"/>
      <c r="U23" s="723"/>
      <c r="V23" s="723"/>
      <c r="W23" s="723"/>
      <c r="X23" s="723"/>
      <c r="Y23" s="723"/>
      <c r="Z23" s="723"/>
      <c r="AA23" s="723"/>
      <c r="AB23" s="723"/>
      <c r="AC23" s="723"/>
      <c r="AD23" s="723"/>
      <c r="AE23" s="723"/>
      <c r="AF23" s="723"/>
      <c r="AG23" s="723"/>
      <c r="AH23" s="723"/>
      <c r="AI23" s="723"/>
      <c r="AJ23" s="723"/>
      <c r="AK23" s="723"/>
      <c r="AL23" s="723"/>
      <c r="AM23" s="723"/>
      <c r="AN23" s="723"/>
      <c r="AO23" s="723"/>
      <c r="AP23" s="723"/>
      <c r="AQ23" s="723"/>
      <c r="AR23" s="723"/>
      <c r="AS23" s="723"/>
      <c r="AT23" s="723"/>
      <c r="AU23" s="723"/>
      <c r="AV23" s="723"/>
      <c r="AW23" s="723"/>
      <c r="AX23" s="723"/>
      <c r="AY23" s="723"/>
      <c r="AZ23" s="723"/>
      <c r="BA23" s="303"/>
    </row>
    <row r="24" spans="1:53" s="304" customFormat="1" ht="10.5" customHeight="1" x14ac:dyDescent="0.2">
      <c r="A24" s="724"/>
      <c r="B24" s="724"/>
      <c r="C24" s="724"/>
      <c r="D24" s="724"/>
      <c r="E24" s="724"/>
      <c r="F24" s="724"/>
      <c r="G24" s="724"/>
      <c r="H24" s="724"/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4"/>
      <c r="AM24" s="724"/>
      <c r="AN24" s="724"/>
      <c r="AO24" s="724"/>
      <c r="AP24" s="724"/>
      <c r="AQ24" s="724"/>
      <c r="AR24" s="724"/>
      <c r="AS24" s="724"/>
      <c r="AT24" s="724"/>
      <c r="AU24" s="724"/>
      <c r="AV24" s="724"/>
      <c r="AW24" s="724"/>
      <c r="AX24" s="724"/>
      <c r="AY24" s="724"/>
      <c r="AZ24" s="724"/>
      <c r="BA24" s="303"/>
    </row>
    <row r="25" spans="1:53" s="304" customFormat="1" ht="15" customHeight="1" x14ac:dyDescent="0.2">
      <c r="A25" s="725" t="s">
        <v>784</v>
      </c>
      <c r="B25" s="725"/>
      <c r="C25" s="725"/>
      <c r="D25" s="725"/>
      <c r="E25" s="725"/>
      <c r="F25" s="725"/>
      <c r="G25" s="725"/>
      <c r="H25" s="725"/>
      <c r="I25" s="725"/>
      <c r="J25" s="725"/>
      <c r="K25" s="725"/>
      <c r="L25" s="725"/>
      <c r="M25" s="725"/>
      <c r="N25" s="725"/>
      <c r="O25" s="725"/>
      <c r="P25" s="725"/>
      <c r="Q25" s="725"/>
      <c r="R25" s="725"/>
      <c r="S25" s="725"/>
      <c r="T25" s="725"/>
      <c r="U25" s="725"/>
      <c r="V25" s="725"/>
      <c r="W25" s="725"/>
      <c r="X25" s="725"/>
      <c r="Y25" s="725"/>
      <c r="Z25" s="725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303"/>
    </row>
    <row r="26" spans="1:53" ht="5.25" customHeight="1" x14ac:dyDescent="0.25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</row>
    <row r="27" spans="1:53" ht="39" customHeight="1" x14ac:dyDescent="0.25">
      <c r="A27" s="727" t="s">
        <v>604</v>
      </c>
      <c r="B27" s="728"/>
      <c r="C27" s="728"/>
      <c r="D27" s="728"/>
      <c r="E27" s="728"/>
      <c r="F27" s="728"/>
      <c r="G27" s="728"/>
      <c r="H27" s="728"/>
      <c r="I27" s="728"/>
      <c r="J27" s="728"/>
      <c r="K27" s="728"/>
      <c r="L27" s="728"/>
      <c r="M27" s="728"/>
      <c r="N27" s="728"/>
      <c r="O27" s="728"/>
      <c r="P27" s="728"/>
      <c r="Q27" s="728"/>
      <c r="R27" s="728"/>
      <c r="S27" s="728"/>
      <c r="T27" s="728"/>
      <c r="U27" s="728"/>
      <c r="V27" s="728"/>
      <c r="W27" s="728"/>
      <c r="X27" s="728"/>
      <c r="Y27" s="728"/>
      <c r="Z27" s="728"/>
      <c r="AA27" s="728"/>
      <c r="AB27" s="728"/>
      <c r="AC27" s="728"/>
      <c r="AD27" s="728"/>
      <c r="AE27" s="728"/>
      <c r="AF27" s="728"/>
      <c r="AG27" s="728"/>
      <c r="AH27" s="728"/>
      <c r="AI27" s="728"/>
      <c r="AJ27" s="728"/>
      <c r="AK27" s="728"/>
      <c r="AL27" s="728"/>
      <c r="AM27" s="728"/>
      <c r="AN27" s="728"/>
      <c r="AO27" s="728"/>
      <c r="AP27" s="728"/>
      <c r="AQ27" s="728"/>
      <c r="AR27" s="728"/>
      <c r="AS27" s="728"/>
      <c r="AT27" s="728"/>
      <c r="AU27" s="728"/>
      <c r="AV27" s="728"/>
      <c r="AW27" s="728"/>
      <c r="AX27" s="728"/>
      <c r="AY27" s="728"/>
      <c r="AZ27" s="728"/>
      <c r="BA27" s="299"/>
    </row>
    <row r="28" spans="1:53" ht="0.75" hidden="1" customHeight="1" x14ac:dyDescent="0.25">
      <c r="A28" s="299"/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</row>
    <row r="29" spans="1:53" ht="11.25" customHeight="1" x14ac:dyDescent="0.3">
      <c r="A29" s="729" t="s">
        <v>19</v>
      </c>
      <c r="B29" s="729"/>
      <c r="C29" s="730">
        <f>ФОРМА!B20</f>
        <v>3</v>
      </c>
      <c r="D29" s="730"/>
      <c r="E29" s="730"/>
      <c r="F29" s="730"/>
      <c r="G29" s="730"/>
      <c r="H29" s="730"/>
      <c r="I29" s="730"/>
      <c r="J29" s="730"/>
      <c r="K29" s="730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306"/>
      <c r="AG29" s="731"/>
      <c r="AH29" s="731"/>
      <c r="AI29" s="731"/>
      <c r="AJ29" s="306"/>
      <c r="AK29" s="306"/>
      <c r="AL29" s="732">
        <f>ФОРМА!C20</f>
        <v>45354</v>
      </c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1"/>
      <c r="AX29" s="731"/>
      <c r="AY29" s="731"/>
      <c r="AZ29" s="731"/>
      <c r="BA29" s="299"/>
    </row>
    <row r="30" spans="1:53" s="304" customFormat="1" ht="5.0999999999999996" customHeight="1" x14ac:dyDescent="0.2">
      <c r="A30" s="303"/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303"/>
      <c r="AL30" s="717" t="s">
        <v>458</v>
      </c>
      <c r="AM30" s="717"/>
      <c r="AN30" s="717"/>
      <c r="AO30" s="717"/>
      <c r="AP30" s="717"/>
      <c r="AQ30" s="717"/>
      <c r="AR30" s="717"/>
      <c r="AS30" s="717"/>
      <c r="AT30" s="717"/>
      <c r="AU30" s="717"/>
      <c r="AV30" s="717"/>
      <c r="AW30" s="303"/>
      <c r="AX30" s="303"/>
      <c r="AY30" s="303"/>
      <c r="AZ30" s="303"/>
      <c r="BA30" s="303"/>
    </row>
    <row r="31" spans="1:53" ht="21" customHeight="1" x14ac:dyDescent="0.25">
      <c r="A31" s="718" t="s">
        <v>785</v>
      </c>
      <c r="B31" s="718"/>
      <c r="C31" s="718"/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  <c r="P31" s="718"/>
      <c r="Q31" s="718"/>
      <c r="R31" s="718"/>
      <c r="S31" s="718"/>
      <c r="T31" s="718"/>
      <c r="U31" s="718"/>
      <c r="V31" s="718"/>
      <c r="W31" s="718"/>
      <c r="X31" s="718"/>
      <c r="Y31" s="718"/>
      <c r="Z31" s="718"/>
      <c r="AA31" s="718"/>
      <c r="AB31" s="718"/>
      <c r="AC31" s="718"/>
      <c r="AD31" s="718"/>
      <c r="AE31" s="718"/>
      <c r="AF31" s="718"/>
      <c r="AG31" s="718"/>
      <c r="AH31" s="718"/>
      <c r="AI31" s="718"/>
      <c r="AJ31" s="718"/>
      <c r="AK31" s="718"/>
      <c r="AL31" s="718"/>
      <c r="AM31" s="718"/>
      <c r="AN31" s="718"/>
      <c r="AO31" s="718"/>
      <c r="AP31" s="718"/>
      <c r="AQ31" s="718"/>
      <c r="AR31" s="718"/>
      <c r="AS31" s="718"/>
      <c r="AT31" s="718"/>
      <c r="AU31" s="718"/>
      <c r="AV31" s="718"/>
      <c r="AW31" s="718"/>
      <c r="AX31" s="718"/>
      <c r="AY31" s="718"/>
      <c r="AZ31" s="718"/>
      <c r="BA31" s="299"/>
    </row>
    <row r="32" spans="1:53" ht="12" customHeight="1" x14ac:dyDescent="0.25">
      <c r="A32" s="735" t="str">
        <f>ПОДПИСИ!B9</f>
        <v>Ведущий инженер-геодезист АО "ЛЭСР"</v>
      </c>
      <c r="B32" s="735"/>
      <c r="C32" s="735"/>
      <c r="D32" s="735"/>
      <c r="E32" s="735"/>
      <c r="F32" s="735"/>
      <c r="G32" s="735"/>
      <c r="H32" s="735"/>
      <c r="I32" s="735"/>
      <c r="J32" s="735"/>
      <c r="K32" s="735"/>
      <c r="L32" s="735"/>
      <c r="M32" s="735"/>
      <c r="N32" s="735"/>
      <c r="O32" s="735"/>
      <c r="P32" s="735"/>
      <c r="Q32" s="735"/>
      <c r="R32" s="735"/>
      <c r="S32" s="735"/>
      <c r="T32" s="735"/>
      <c r="U32" s="735"/>
      <c r="V32" s="735"/>
      <c r="W32" s="735"/>
      <c r="X32" s="735"/>
      <c r="Y32" s="735"/>
      <c r="Z32" s="735"/>
      <c r="AA32" s="735"/>
      <c r="AB32" s="735"/>
      <c r="AC32" s="735"/>
      <c r="AD32" s="735"/>
      <c r="AE32" s="735"/>
      <c r="AF32" s="735"/>
      <c r="AG32" s="735"/>
      <c r="AH32" s="735"/>
      <c r="AI32" s="735"/>
      <c r="AJ32" s="735"/>
      <c r="AK32" s="735"/>
      <c r="AL32" s="735"/>
      <c r="AM32" s="735"/>
      <c r="AN32" s="735"/>
      <c r="AO32" s="735"/>
      <c r="AP32" s="735"/>
      <c r="AQ32" s="735"/>
      <c r="AR32" s="735"/>
      <c r="AS32" s="735"/>
      <c r="AT32" s="735"/>
      <c r="AU32" s="735"/>
      <c r="AV32" s="735"/>
      <c r="AW32" s="735"/>
      <c r="AX32" s="735"/>
      <c r="AY32" s="735"/>
      <c r="AZ32" s="735"/>
      <c r="BA32" s="299"/>
    </row>
    <row r="33" spans="1:53" ht="12" customHeight="1" x14ac:dyDescent="0.25">
      <c r="A33" s="733" t="str">
        <f>CONCATENATE(ПОДПИСИ!C9,", ",ПОДПИСИ!F9)</f>
        <v>Николаева О.И., Приказ №1080 от 04.10.2024</v>
      </c>
      <c r="B33" s="733"/>
      <c r="C33" s="733"/>
      <c r="D33" s="733"/>
      <c r="E33" s="733"/>
      <c r="F33" s="733"/>
      <c r="G33" s="733"/>
      <c r="H33" s="733"/>
      <c r="I33" s="733"/>
      <c r="J33" s="733"/>
      <c r="K33" s="733"/>
      <c r="L33" s="733"/>
      <c r="M33" s="733"/>
      <c r="N33" s="733"/>
      <c r="O33" s="733"/>
      <c r="P33" s="733"/>
      <c r="Q33" s="733"/>
      <c r="R33" s="733"/>
      <c r="S33" s="733"/>
      <c r="T33" s="733"/>
      <c r="U33" s="733"/>
      <c r="V33" s="733"/>
      <c r="W33" s="733"/>
      <c r="X33" s="733"/>
      <c r="Y33" s="733"/>
      <c r="Z33" s="733"/>
      <c r="AA33" s="733"/>
      <c r="AB33" s="733"/>
      <c r="AC33" s="733"/>
      <c r="AD33" s="733"/>
      <c r="AE33" s="733"/>
      <c r="AF33" s="733"/>
      <c r="AG33" s="733"/>
      <c r="AH33" s="733"/>
      <c r="AI33" s="733"/>
      <c r="AJ33" s="733"/>
      <c r="AK33" s="733"/>
      <c r="AL33" s="733"/>
      <c r="AM33" s="733"/>
      <c r="AN33" s="733"/>
      <c r="AO33" s="733"/>
      <c r="AP33" s="733"/>
      <c r="AQ33" s="733"/>
      <c r="AR33" s="733"/>
      <c r="AS33" s="733"/>
      <c r="AT33" s="733"/>
      <c r="AU33" s="733"/>
      <c r="AV33" s="733"/>
      <c r="AW33" s="733"/>
      <c r="AX33" s="733"/>
      <c r="AY33" s="733"/>
      <c r="AZ33" s="733"/>
      <c r="BA33" s="299"/>
    </row>
    <row r="34" spans="1:53" ht="15" customHeight="1" x14ac:dyDescent="0.25">
      <c r="A34" s="723" t="s">
        <v>786</v>
      </c>
      <c r="B34" s="723"/>
      <c r="C34" s="723"/>
      <c r="D34" s="723"/>
      <c r="E34" s="723"/>
      <c r="F34" s="723"/>
      <c r="G34" s="723"/>
      <c r="H34" s="723"/>
      <c r="I34" s="723"/>
      <c r="J34" s="723"/>
      <c r="K34" s="723"/>
      <c r="L34" s="723"/>
      <c r="M34" s="723"/>
      <c r="N34" s="723"/>
      <c r="O34" s="723"/>
      <c r="P34" s="723"/>
      <c r="Q34" s="723"/>
      <c r="R34" s="723"/>
      <c r="S34" s="723"/>
      <c r="T34" s="723"/>
      <c r="U34" s="723"/>
      <c r="V34" s="723"/>
      <c r="W34" s="723"/>
      <c r="X34" s="723"/>
      <c r="Y34" s="723"/>
      <c r="Z34" s="723"/>
      <c r="AA34" s="723"/>
      <c r="AB34" s="723"/>
      <c r="AC34" s="723"/>
      <c r="AD34" s="723"/>
      <c r="AE34" s="723"/>
      <c r="AF34" s="723"/>
      <c r="AG34" s="723"/>
      <c r="AH34" s="723"/>
      <c r="AI34" s="723"/>
      <c r="AJ34" s="723"/>
      <c r="AK34" s="723"/>
      <c r="AL34" s="723"/>
      <c r="AM34" s="723"/>
      <c r="AN34" s="723"/>
      <c r="AO34" s="723"/>
      <c r="AP34" s="723"/>
      <c r="AQ34" s="723"/>
      <c r="AR34" s="723"/>
      <c r="AS34" s="723"/>
      <c r="AT34" s="723"/>
      <c r="AU34" s="723"/>
      <c r="AV34" s="723"/>
      <c r="AW34" s="723"/>
      <c r="AX34" s="723"/>
      <c r="AY34" s="723"/>
      <c r="AZ34" s="723"/>
      <c r="BA34" s="299"/>
    </row>
    <row r="35" spans="1:53" ht="15" customHeight="1" x14ac:dyDescent="0.25">
      <c r="A35" s="724"/>
      <c r="B35" s="724"/>
      <c r="C35" s="724"/>
      <c r="D35" s="724"/>
      <c r="E35" s="724"/>
      <c r="F35" s="724"/>
      <c r="G35" s="724"/>
      <c r="H35" s="724"/>
      <c r="I35" s="724"/>
      <c r="J35" s="724"/>
      <c r="K35" s="724"/>
      <c r="L35" s="724"/>
      <c r="M35" s="724"/>
      <c r="N35" s="724"/>
      <c r="O35" s="724"/>
      <c r="P35" s="724"/>
      <c r="Q35" s="724"/>
      <c r="R35" s="724"/>
      <c r="S35" s="724"/>
      <c r="T35" s="724"/>
      <c r="U35" s="724"/>
      <c r="V35" s="724"/>
      <c r="W35" s="724"/>
      <c r="X35" s="724"/>
      <c r="Y35" s="724"/>
      <c r="Z35" s="724"/>
      <c r="AA35" s="724"/>
      <c r="AB35" s="724"/>
      <c r="AC35" s="724"/>
      <c r="AD35" s="724"/>
      <c r="AE35" s="724"/>
      <c r="AF35" s="724"/>
      <c r="AG35" s="724"/>
      <c r="AH35" s="724"/>
      <c r="AI35" s="724"/>
      <c r="AJ35" s="724"/>
      <c r="AK35" s="724"/>
      <c r="AL35" s="724"/>
      <c r="AM35" s="724"/>
      <c r="AN35" s="724"/>
      <c r="AO35" s="724"/>
      <c r="AP35" s="724"/>
      <c r="AQ35" s="724"/>
      <c r="AR35" s="724"/>
      <c r="AS35" s="724"/>
      <c r="AT35" s="724"/>
      <c r="AU35" s="724"/>
      <c r="AV35" s="724"/>
      <c r="AW35" s="724"/>
      <c r="AX35" s="724"/>
      <c r="AY35" s="724"/>
      <c r="AZ35" s="724"/>
      <c r="BA35" s="299"/>
    </row>
    <row r="36" spans="1:53" ht="21" customHeight="1" x14ac:dyDescent="0.25">
      <c r="A36" s="725" t="s">
        <v>787</v>
      </c>
      <c r="B36" s="725"/>
      <c r="C36" s="725"/>
      <c r="D36" s="725"/>
      <c r="E36" s="725"/>
      <c r="F36" s="725"/>
      <c r="G36" s="725"/>
      <c r="H36" s="725"/>
      <c r="I36" s="725"/>
      <c r="J36" s="725"/>
      <c r="K36" s="725"/>
      <c r="L36" s="725"/>
      <c r="M36" s="725"/>
      <c r="N36" s="725"/>
      <c r="O36" s="725"/>
      <c r="P36" s="725"/>
      <c r="Q36" s="725"/>
      <c r="R36" s="725"/>
      <c r="S36" s="725"/>
      <c r="T36" s="725"/>
      <c r="U36" s="725"/>
      <c r="V36" s="725"/>
      <c r="W36" s="725"/>
      <c r="X36" s="725"/>
      <c r="Y36" s="725"/>
      <c r="Z36" s="725"/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299"/>
    </row>
    <row r="37" spans="1:53" ht="12" customHeight="1" x14ac:dyDescent="0.25">
      <c r="A37" s="715" t="s">
        <v>788</v>
      </c>
      <c r="B37" s="715"/>
      <c r="C37" s="715"/>
      <c r="D37" s="715"/>
      <c r="E37" s="715"/>
      <c r="F37" s="715"/>
      <c r="G37" s="715"/>
      <c r="H37" s="715"/>
      <c r="I37" s="715"/>
      <c r="J37" s="715"/>
      <c r="K37" s="715"/>
      <c r="L37" s="715"/>
      <c r="M37" s="715"/>
      <c r="N37" s="715"/>
      <c r="O37" s="715"/>
      <c r="P37" s="715"/>
      <c r="Q37" s="715"/>
      <c r="R37" s="715"/>
      <c r="S37" s="715"/>
      <c r="T37" s="715"/>
      <c r="U37" s="715"/>
      <c r="V37" s="715"/>
      <c r="W37" s="715"/>
      <c r="X37" s="715"/>
      <c r="Y37" s="715"/>
      <c r="Z37" s="715"/>
      <c r="AA37" s="715"/>
      <c r="AB37" s="715"/>
      <c r="AC37" s="715"/>
      <c r="AD37" s="715"/>
      <c r="AE37" s="715"/>
      <c r="AF37" s="715"/>
      <c r="AG37" s="715"/>
      <c r="AH37" s="715"/>
      <c r="AI37" s="715"/>
      <c r="AJ37" s="715"/>
      <c r="AK37" s="715"/>
      <c r="AL37" s="715"/>
      <c r="AM37" s="715"/>
      <c r="AN37" s="715"/>
      <c r="AO37" s="715"/>
      <c r="AP37" s="715"/>
      <c r="AQ37" s="715"/>
      <c r="AR37" s="715"/>
      <c r="AS37" s="715"/>
      <c r="AT37" s="715"/>
      <c r="AU37" s="715"/>
      <c r="AV37" s="715"/>
      <c r="AW37" s="715"/>
      <c r="AX37" s="715"/>
      <c r="AY37" s="715"/>
      <c r="AZ37" s="715"/>
      <c r="BA37" s="299"/>
    </row>
    <row r="38" spans="1:53" ht="12" customHeight="1" x14ac:dyDescent="0.25">
      <c r="A38" s="733" t="str">
        <f>ПОДПИСИ!B15</f>
        <v>Заместитель генерального директора по капитальному  строительству ООО «Электромонтаж-110»</v>
      </c>
      <c r="B38" s="733"/>
      <c r="C38" s="733"/>
      <c r="D38" s="733"/>
      <c r="E38" s="733"/>
      <c r="F38" s="733"/>
      <c r="G38" s="733"/>
      <c r="H38" s="733"/>
      <c r="I38" s="733"/>
      <c r="J38" s="733"/>
      <c r="K38" s="733"/>
      <c r="L38" s="733"/>
      <c r="M38" s="733"/>
      <c r="N38" s="733"/>
      <c r="O38" s="733"/>
      <c r="P38" s="733"/>
      <c r="Q38" s="733"/>
      <c r="R38" s="733"/>
      <c r="S38" s="733"/>
      <c r="T38" s="733"/>
      <c r="U38" s="733"/>
      <c r="V38" s="733"/>
      <c r="W38" s="733"/>
      <c r="X38" s="733"/>
      <c r="Y38" s="733"/>
      <c r="Z38" s="733"/>
      <c r="AA38" s="733"/>
      <c r="AB38" s="733"/>
      <c r="AC38" s="733"/>
      <c r="AD38" s="733"/>
      <c r="AE38" s="733"/>
      <c r="AF38" s="733"/>
      <c r="AG38" s="733"/>
      <c r="AH38" s="733"/>
      <c r="AI38" s="733"/>
      <c r="AJ38" s="733"/>
      <c r="AK38" s="733"/>
      <c r="AL38" s="733"/>
      <c r="AM38" s="733"/>
      <c r="AN38" s="733"/>
      <c r="AO38" s="733"/>
      <c r="AP38" s="733"/>
      <c r="AQ38" s="733"/>
      <c r="AR38" s="733"/>
      <c r="AS38" s="733"/>
      <c r="AT38" s="733"/>
      <c r="AU38" s="733"/>
      <c r="AV38" s="733"/>
      <c r="AW38" s="733"/>
      <c r="AX38" s="733"/>
      <c r="AY38" s="733"/>
      <c r="AZ38" s="733"/>
      <c r="BA38" s="299"/>
    </row>
    <row r="39" spans="1:53" ht="12" customHeight="1" x14ac:dyDescent="0.25">
      <c r="A39" s="733" t="str">
        <f>CONCATENATE(ПОДПИСИ!C15,", ",ПОДПИСИ!F15)</f>
        <v>Шлёнский С.В., Приказ №2024-21СМР от 15.05.2024</v>
      </c>
      <c r="B39" s="733"/>
      <c r="C39" s="733"/>
      <c r="D39" s="733"/>
      <c r="E39" s="733"/>
      <c r="F39" s="733"/>
      <c r="G39" s="733"/>
      <c r="H39" s="733"/>
      <c r="I39" s="733"/>
      <c r="J39" s="733"/>
      <c r="K39" s="733"/>
      <c r="L39" s="733"/>
      <c r="M39" s="733"/>
      <c r="N39" s="733"/>
      <c r="O39" s="733"/>
      <c r="P39" s="733"/>
      <c r="Q39" s="733"/>
      <c r="R39" s="733"/>
      <c r="S39" s="733"/>
      <c r="T39" s="733"/>
      <c r="U39" s="733"/>
      <c r="V39" s="733"/>
      <c r="W39" s="733"/>
      <c r="X39" s="733"/>
      <c r="Y39" s="733"/>
      <c r="Z39" s="733"/>
      <c r="AA39" s="733"/>
      <c r="AB39" s="733"/>
      <c r="AC39" s="733"/>
      <c r="AD39" s="733"/>
      <c r="AE39" s="733"/>
      <c r="AF39" s="733"/>
      <c r="AG39" s="733"/>
      <c r="AH39" s="733"/>
      <c r="AI39" s="733"/>
      <c r="AJ39" s="733"/>
      <c r="AK39" s="733"/>
      <c r="AL39" s="733"/>
      <c r="AM39" s="733"/>
      <c r="AN39" s="733"/>
      <c r="AO39" s="733"/>
      <c r="AP39" s="733"/>
      <c r="AQ39" s="733"/>
      <c r="AR39" s="733"/>
      <c r="AS39" s="733"/>
      <c r="AT39" s="733"/>
      <c r="AU39" s="733"/>
      <c r="AV39" s="733"/>
      <c r="AW39" s="733"/>
      <c r="AX39" s="733"/>
      <c r="AY39" s="733"/>
      <c r="AZ39" s="733"/>
      <c r="BA39" s="299"/>
    </row>
    <row r="40" spans="1:53" ht="15" customHeight="1" x14ac:dyDescent="0.25">
      <c r="A40" s="723" t="s">
        <v>789</v>
      </c>
      <c r="B40" s="723"/>
      <c r="C40" s="723"/>
      <c r="D40" s="723"/>
      <c r="E40" s="723"/>
      <c r="F40" s="723"/>
      <c r="G40" s="723"/>
      <c r="H40" s="723"/>
      <c r="I40" s="723"/>
      <c r="J40" s="723"/>
      <c r="K40" s="723"/>
      <c r="L40" s="723"/>
      <c r="M40" s="723"/>
      <c r="N40" s="723"/>
      <c r="O40" s="723"/>
      <c r="P40" s="723"/>
      <c r="Q40" s="723"/>
      <c r="R40" s="723"/>
      <c r="S40" s="723"/>
      <c r="T40" s="723"/>
      <c r="U40" s="723"/>
      <c r="V40" s="723"/>
      <c r="W40" s="723"/>
      <c r="X40" s="723"/>
      <c r="Y40" s="723"/>
      <c r="Z40" s="723"/>
      <c r="AA40" s="723"/>
      <c r="AB40" s="723"/>
      <c r="AC40" s="723"/>
      <c r="AD40" s="723"/>
      <c r="AE40" s="723"/>
      <c r="AF40" s="723"/>
      <c r="AG40" s="723"/>
      <c r="AH40" s="723"/>
      <c r="AI40" s="723"/>
      <c r="AJ40" s="723"/>
      <c r="AK40" s="723"/>
      <c r="AL40" s="723"/>
      <c r="AM40" s="723"/>
      <c r="AN40" s="723"/>
      <c r="AO40" s="723"/>
      <c r="AP40" s="723"/>
      <c r="AQ40" s="723"/>
      <c r="AR40" s="723"/>
      <c r="AS40" s="723"/>
      <c r="AT40" s="723"/>
      <c r="AU40" s="723"/>
      <c r="AV40" s="723"/>
      <c r="AW40" s="723"/>
      <c r="AX40" s="723"/>
      <c r="AY40" s="723"/>
      <c r="AZ40" s="723"/>
      <c r="BA40" s="299"/>
    </row>
    <row r="41" spans="1:53" ht="11.25" customHeight="1" x14ac:dyDescent="0.25">
      <c r="A41" s="734"/>
      <c r="B41" s="734"/>
      <c r="C41" s="734"/>
      <c r="D41" s="734"/>
      <c r="E41" s="734"/>
      <c r="F41" s="734"/>
      <c r="G41" s="734"/>
      <c r="H41" s="734"/>
      <c r="I41" s="734"/>
      <c r="J41" s="734"/>
      <c r="K41" s="734"/>
      <c r="L41" s="734"/>
      <c r="M41" s="734"/>
      <c r="N41" s="734"/>
      <c r="O41" s="734"/>
      <c r="P41" s="734"/>
      <c r="Q41" s="734"/>
      <c r="R41" s="734"/>
      <c r="S41" s="734"/>
      <c r="T41" s="734"/>
      <c r="U41" s="734"/>
      <c r="V41" s="734"/>
      <c r="W41" s="734"/>
      <c r="X41" s="734"/>
      <c r="Y41" s="734"/>
      <c r="Z41" s="734"/>
      <c r="AA41" s="734"/>
      <c r="AB41" s="734"/>
      <c r="AC41" s="734"/>
      <c r="AD41" s="734"/>
      <c r="AE41" s="734"/>
      <c r="AF41" s="734"/>
      <c r="AG41" s="734"/>
      <c r="AH41" s="734"/>
      <c r="AI41" s="734"/>
      <c r="AJ41" s="734"/>
      <c r="AK41" s="734"/>
      <c r="AL41" s="734"/>
      <c r="AM41" s="734"/>
      <c r="AN41" s="734"/>
      <c r="AO41" s="734"/>
      <c r="AP41" s="734"/>
      <c r="AQ41" s="734"/>
      <c r="AR41" s="734"/>
      <c r="AS41" s="734"/>
      <c r="AT41" s="734"/>
      <c r="AU41" s="734"/>
      <c r="AV41" s="734"/>
      <c r="AW41" s="734"/>
      <c r="AX41" s="734"/>
      <c r="AY41" s="734"/>
      <c r="AZ41" s="734"/>
      <c r="BA41" s="299"/>
    </row>
    <row r="42" spans="1:53" ht="15" customHeight="1" x14ac:dyDescent="0.25">
      <c r="A42" s="725" t="s">
        <v>790</v>
      </c>
      <c r="B42" s="725"/>
      <c r="C42" s="725"/>
      <c r="D42" s="725"/>
      <c r="E42" s="725"/>
      <c r="F42" s="725"/>
      <c r="G42" s="725"/>
      <c r="H42" s="725"/>
      <c r="I42" s="725"/>
      <c r="J42" s="725"/>
      <c r="K42" s="725"/>
      <c r="L42" s="725"/>
      <c r="M42" s="725"/>
      <c r="N42" s="725"/>
      <c r="O42" s="725"/>
      <c r="P42" s="725"/>
      <c r="Q42" s="725"/>
      <c r="R42" s="725"/>
      <c r="S42" s="725"/>
      <c r="T42" s="725"/>
      <c r="U42" s="725"/>
      <c r="V42" s="725"/>
      <c r="W42" s="725"/>
      <c r="X42" s="725"/>
      <c r="Y42" s="725"/>
      <c r="Z42" s="725"/>
      <c r="AA42" s="725"/>
      <c r="AB42" s="725"/>
      <c r="AC42" s="725"/>
      <c r="AD42" s="725"/>
      <c r="AE42" s="725"/>
      <c r="AF42" s="725"/>
      <c r="AG42" s="725"/>
      <c r="AH42" s="725"/>
      <c r="AI42" s="725"/>
      <c r="AJ42" s="725"/>
      <c r="AK42" s="725"/>
      <c r="AL42" s="725"/>
      <c r="AM42" s="725"/>
      <c r="AN42" s="725"/>
      <c r="AO42" s="725"/>
      <c r="AP42" s="725"/>
      <c r="AQ42" s="725"/>
      <c r="AR42" s="725"/>
      <c r="AS42" s="725"/>
      <c r="AT42" s="725"/>
      <c r="AU42" s="725"/>
      <c r="AV42" s="725"/>
      <c r="AW42" s="725"/>
      <c r="AX42" s="725"/>
      <c r="AY42" s="725"/>
      <c r="AZ42" s="725"/>
      <c r="BA42" s="299"/>
    </row>
    <row r="43" spans="1:53" ht="22.5" customHeight="1" x14ac:dyDescent="0.25">
      <c r="A43" s="720" t="s">
        <v>816</v>
      </c>
      <c r="B43" s="720"/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299"/>
    </row>
    <row r="44" spans="1:53" ht="13.5" customHeight="1" x14ac:dyDescent="0.25">
      <c r="A44" s="721" t="str">
        <f>ПОДПИСИ!B17</f>
        <v>Заместитель генерального директора по капитальному  строительству ООО «Электромонтаж-110»</v>
      </c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721"/>
      <c r="Z44" s="721"/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299"/>
    </row>
    <row r="45" spans="1:53" ht="15" customHeight="1" x14ac:dyDescent="0.25">
      <c r="A45" s="721" t="str">
        <f>CONCATENATE(ПОДПИСИ!C17,", ",ПОДПИСИ!F17)</f>
        <v>Шлёнский С.В., Идентификационный номер №С-78-032783 от 12.07.2017г.; Приказ №2024-20СМР от 15.05.2024</v>
      </c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721"/>
      <c r="Z45" s="721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  <c r="BA45" s="299"/>
    </row>
    <row r="46" spans="1:53" ht="15" customHeight="1" x14ac:dyDescent="0.25">
      <c r="A46" s="740" t="s">
        <v>786</v>
      </c>
      <c r="B46" s="740"/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740"/>
      <c r="AL46" s="740"/>
      <c r="AM46" s="740"/>
      <c r="AN46" s="740"/>
      <c r="AO46" s="740"/>
      <c r="AP46" s="740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  <c r="BA46" s="299"/>
    </row>
    <row r="47" spans="1:53" x14ac:dyDescent="0.25">
      <c r="A47" s="741"/>
      <c r="B47" s="741"/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741"/>
      <c r="AC47" s="741"/>
      <c r="AD47" s="741"/>
      <c r="AE47" s="741"/>
      <c r="AF47" s="741"/>
      <c r="AG47" s="741"/>
      <c r="AH47" s="741"/>
      <c r="AI47" s="741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  <c r="BA47" s="299"/>
    </row>
    <row r="48" spans="1:53" ht="7.5" customHeight="1" x14ac:dyDescent="0.25">
      <c r="A48" s="740" t="s">
        <v>817</v>
      </c>
      <c r="B48" s="740"/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  <c r="BA48" s="299"/>
    </row>
    <row r="49" spans="1:54" ht="39" customHeight="1" x14ac:dyDescent="0.25">
      <c r="A49" s="718" t="s">
        <v>791</v>
      </c>
      <c r="B49" s="718"/>
      <c r="C49" s="718"/>
      <c r="D49" s="718"/>
      <c r="E49" s="718"/>
      <c r="F49" s="718"/>
      <c r="G49" s="718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718"/>
      <c r="AK49" s="718"/>
      <c r="AL49" s="718"/>
      <c r="AM49" s="718"/>
      <c r="AN49" s="718"/>
      <c r="AO49" s="718"/>
      <c r="AP49" s="718"/>
      <c r="AQ49" s="718"/>
      <c r="AR49" s="718"/>
      <c r="AS49" s="718"/>
      <c r="AT49" s="718"/>
      <c r="AU49" s="718"/>
      <c r="AV49" s="718"/>
      <c r="AW49" s="718"/>
      <c r="AX49" s="718"/>
      <c r="AY49" s="718"/>
      <c r="AZ49" s="718"/>
      <c r="BA49" s="299"/>
    </row>
    <row r="50" spans="1:54" ht="12" customHeight="1" x14ac:dyDescent="0.25">
      <c r="A50" s="734" t="str">
        <f>ПОДПИСИ!B19</f>
        <v xml:space="preserve"> </v>
      </c>
      <c r="B50" s="734"/>
      <c r="C50" s="734"/>
      <c r="D50" s="734"/>
      <c r="E50" s="734"/>
      <c r="F50" s="734"/>
      <c r="G50" s="734"/>
      <c r="H50" s="734"/>
      <c r="I50" s="734"/>
      <c r="J50" s="734"/>
      <c r="K50" s="734"/>
      <c r="L50" s="734"/>
      <c r="M50" s="734"/>
      <c r="N50" s="734"/>
      <c r="O50" s="734"/>
      <c r="P50" s="734"/>
      <c r="Q50" s="734"/>
      <c r="R50" s="734"/>
      <c r="S50" s="734"/>
      <c r="T50" s="734"/>
      <c r="U50" s="734"/>
      <c r="V50" s="734"/>
      <c r="W50" s="734"/>
      <c r="X50" s="734"/>
      <c r="Y50" s="734"/>
      <c r="Z50" s="734"/>
      <c r="AA50" s="734"/>
      <c r="AB50" s="734"/>
      <c r="AC50" s="734"/>
      <c r="AD50" s="734"/>
      <c r="AE50" s="734"/>
      <c r="AF50" s="734"/>
      <c r="AG50" s="734"/>
      <c r="AH50" s="734"/>
      <c r="AI50" s="734"/>
      <c r="AJ50" s="734"/>
      <c r="AK50" s="734"/>
      <c r="AL50" s="734"/>
      <c r="AM50" s="734"/>
      <c r="AN50" s="734"/>
      <c r="AO50" s="734"/>
      <c r="AP50" s="734"/>
      <c r="AQ50" s="734"/>
      <c r="AR50" s="734"/>
      <c r="AS50" s="734"/>
      <c r="AT50" s="734"/>
      <c r="AU50" s="734"/>
      <c r="AV50" s="734"/>
      <c r="AW50" s="734"/>
      <c r="AX50" s="734"/>
      <c r="AY50" s="734"/>
      <c r="AZ50" s="734"/>
      <c r="BA50" s="299"/>
    </row>
    <row r="51" spans="1:54" ht="14.25" customHeight="1" x14ac:dyDescent="0.25">
      <c r="A51" s="737" t="str">
        <f>CONCATENATE(ПОДПИСИ!C19," ",ПОДПИСИ!F19)</f>
        <v xml:space="preserve">   </v>
      </c>
      <c r="B51" s="737"/>
      <c r="C51" s="737"/>
      <c r="D51" s="737"/>
      <c r="E51" s="737"/>
      <c r="F51" s="737"/>
      <c r="G51" s="737"/>
      <c r="H51" s="737"/>
      <c r="I51" s="737"/>
      <c r="J51" s="737"/>
      <c r="K51" s="737"/>
      <c r="L51" s="737"/>
      <c r="M51" s="737"/>
      <c r="N51" s="737"/>
      <c r="O51" s="737"/>
      <c r="P51" s="737"/>
      <c r="Q51" s="737"/>
      <c r="R51" s="737"/>
      <c r="S51" s="737"/>
      <c r="T51" s="737"/>
      <c r="U51" s="737"/>
      <c r="V51" s="737"/>
      <c r="W51" s="737"/>
      <c r="X51" s="737"/>
      <c r="Y51" s="737"/>
      <c r="Z51" s="737"/>
      <c r="AA51" s="737"/>
      <c r="AB51" s="737"/>
      <c r="AC51" s="737"/>
      <c r="AD51" s="737"/>
      <c r="AE51" s="737"/>
      <c r="AF51" s="737"/>
      <c r="AG51" s="737"/>
      <c r="AH51" s="737"/>
      <c r="AI51" s="737"/>
      <c r="AJ51" s="737"/>
      <c r="AK51" s="737"/>
      <c r="AL51" s="737"/>
      <c r="AM51" s="737"/>
      <c r="AN51" s="737"/>
      <c r="AO51" s="737"/>
      <c r="AP51" s="737"/>
      <c r="AQ51" s="737"/>
      <c r="AR51" s="737"/>
      <c r="AS51" s="737"/>
      <c r="AT51" s="737"/>
      <c r="AU51" s="737"/>
      <c r="AV51" s="737"/>
      <c r="AW51" s="737"/>
      <c r="AX51" s="737"/>
      <c r="AY51" s="737"/>
      <c r="AZ51" s="737"/>
      <c r="BA51" s="299"/>
    </row>
    <row r="52" spans="1:54" ht="6" customHeight="1" x14ac:dyDescent="0.25">
      <c r="A52" s="738" t="s">
        <v>792</v>
      </c>
      <c r="B52" s="738"/>
      <c r="C52" s="738"/>
      <c r="D52" s="738"/>
      <c r="E52" s="738"/>
      <c r="F52" s="738"/>
      <c r="G52" s="738"/>
      <c r="H52" s="738"/>
      <c r="I52" s="738"/>
      <c r="J52" s="738"/>
      <c r="K52" s="738"/>
      <c r="L52" s="738"/>
      <c r="M52" s="738"/>
      <c r="N52" s="738"/>
      <c r="O52" s="738"/>
      <c r="P52" s="738"/>
      <c r="Q52" s="738"/>
      <c r="R52" s="738"/>
      <c r="S52" s="738"/>
      <c r="T52" s="738"/>
      <c r="U52" s="738"/>
      <c r="V52" s="738"/>
      <c r="W52" s="738"/>
      <c r="X52" s="738"/>
      <c r="Y52" s="738"/>
      <c r="Z52" s="738"/>
      <c r="AA52" s="738"/>
      <c r="AB52" s="738"/>
      <c r="AC52" s="738"/>
      <c r="AD52" s="738"/>
      <c r="AE52" s="738"/>
      <c r="AF52" s="738"/>
      <c r="AG52" s="738"/>
      <c r="AH52" s="738"/>
      <c r="AI52" s="738"/>
      <c r="AJ52" s="738"/>
      <c r="AK52" s="738"/>
      <c r="AL52" s="738"/>
      <c r="AM52" s="738"/>
      <c r="AN52" s="738"/>
      <c r="AO52" s="738"/>
      <c r="AP52" s="738"/>
      <c r="AQ52" s="738"/>
      <c r="AR52" s="738"/>
      <c r="AS52" s="738"/>
      <c r="AT52" s="738"/>
      <c r="AU52" s="738"/>
      <c r="AV52" s="738"/>
      <c r="AW52" s="738"/>
      <c r="AX52" s="738"/>
      <c r="AY52" s="738"/>
      <c r="AZ52" s="738"/>
      <c r="BA52" s="299"/>
    </row>
    <row r="53" spans="1:54" ht="11.25" customHeight="1" x14ac:dyDescent="0.25">
      <c r="A53" s="739"/>
      <c r="B53" s="739"/>
      <c r="C53" s="739"/>
      <c r="D53" s="739"/>
      <c r="E53" s="739"/>
      <c r="F53" s="739"/>
      <c r="G53" s="739"/>
      <c r="H53" s="739"/>
      <c r="I53" s="739"/>
      <c r="J53" s="739"/>
      <c r="K53" s="739"/>
      <c r="L53" s="739"/>
      <c r="M53" s="739"/>
      <c r="N53" s="739"/>
      <c r="O53" s="739"/>
      <c r="P53" s="739"/>
      <c r="Q53" s="739"/>
      <c r="R53" s="739"/>
      <c r="S53" s="739"/>
      <c r="T53" s="739"/>
      <c r="U53" s="739"/>
      <c r="V53" s="739"/>
      <c r="W53" s="739"/>
      <c r="X53" s="739"/>
      <c r="Y53" s="739"/>
      <c r="Z53" s="739"/>
      <c r="AA53" s="739"/>
      <c r="AB53" s="739"/>
      <c r="AC53" s="739"/>
      <c r="AD53" s="739"/>
      <c r="AE53" s="739"/>
      <c r="AF53" s="739"/>
      <c r="AG53" s="739"/>
      <c r="AH53" s="739"/>
      <c r="AI53" s="739"/>
      <c r="AJ53" s="739"/>
      <c r="AK53" s="739"/>
      <c r="AL53" s="739"/>
      <c r="AM53" s="739"/>
      <c r="AN53" s="739"/>
      <c r="AO53" s="739"/>
      <c r="AP53" s="739"/>
      <c r="AQ53" s="739"/>
      <c r="AR53" s="739"/>
      <c r="AS53" s="739"/>
      <c r="AT53" s="739"/>
      <c r="AU53" s="739"/>
      <c r="AV53" s="739"/>
      <c r="AW53" s="739"/>
      <c r="AX53" s="739"/>
      <c r="AY53" s="739"/>
      <c r="AZ53" s="739"/>
      <c r="BA53" s="299"/>
    </row>
    <row r="54" spans="1:54" ht="15" customHeight="1" x14ac:dyDescent="0.25">
      <c r="A54" s="725" t="s">
        <v>793</v>
      </c>
      <c r="B54" s="725"/>
      <c r="C54" s="725"/>
      <c r="D54" s="725"/>
      <c r="E54" s="725"/>
      <c r="F54" s="725"/>
      <c r="G54" s="725"/>
      <c r="H54" s="725"/>
      <c r="I54" s="725"/>
      <c r="J54" s="725"/>
      <c r="K54" s="725"/>
      <c r="L54" s="725"/>
      <c r="M54" s="725"/>
      <c r="N54" s="725"/>
      <c r="O54" s="725"/>
      <c r="P54" s="725"/>
      <c r="Q54" s="725"/>
      <c r="R54" s="725"/>
      <c r="S54" s="725"/>
      <c r="T54" s="725"/>
      <c r="U54" s="725"/>
      <c r="V54" s="725"/>
      <c r="W54" s="725"/>
      <c r="X54" s="725"/>
      <c r="Y54" s="725"/>
      <c r="Z54" s="725"/>
      <c r="AA54" s="725"/>
      <c r="AB54" s="725"/>
      <c r="AC54" s="725"/>
      <c r="AD54" s="725"/>
      <c r="AE54" s="725"/>
      <c r="AF54" s="725"/>
      <c r="AG54" s="725"/>
      <c r="AH54" s="725"/>
      <c r="AI54" s="725"/>
      <c r="AJ54" s="725"/>
      <c r="AK54" s="725"/>
      <c r="AL54" s="725"/>
      <c r="AM54" s="725"/>
      <c r="AN54" s="725"/>
      <c r="AO54" s="725"/>
      <c r="AP54" s="725"/>
      <c r="AQ54" s="725"/>
      <c r="AR54" s="725"/>
      <c r="AS54" s="725"/>
      <c r="AT54" s="725"/>
      <c r="AU54" s="725"/>
      <c r="AV54" s="725"/>
      <c r="AW54" s="725"/>
      <c r="AX54" s="725"/>
      <c r="AY54" s="725"/>
      <c r="AZ54" s="725"/>
      <c r="BA54" s="299"/>
    </row>
    <row r="55" spans="1:54" ht="21" customHeight="1" x14ac:dyDescent="0.25">
      <c r="A55" s="718" t="s">
        <v>794</v>
      </c>
      <c r="B55" s="718"/>
      <c r="C55" s="718"/>
      <c r="D55" s="718"/>
      <c r="E55" s="718"/>
      <c r="F55" s="718"/>
      <c r="G55" s="718"/>
      <c r="H55" s="718"/>
      <c r="I55" s="718"/>
      <c r="J55" s="718"/>
      <c r="K55" s="718"/>
      <c r="L55" s="718"/>
      <c r="M55" s="718"/>
      <c r="N55" s="718"/>
      <c r="O55" s="718"/>
      <c r="P55" s="718"/>
      <c r="Q55" s="718"/>
      <c r="R55" s="718"/>
      <c r="S55" s="718"/>
      <c r="T55" s="718"/>
      <c r="U55" s="718"/>
      <c r="V55" s="718"/>
      <c r="W55" s="718"/>
      <c r="X55" s="718"/>
      <c r="Y55" s="718"/>
      <c r="Z55" s="718"/>
      <c r="AA55" s="718"/>
      <c r="AB55" s="718"/>
      <c r="AC55" s="718"/>
      <c r="AD55" s="718"/>
      <c r="AE55" s="718"/>
      <c r="AF55" s="718"/>
      <c r="AG55" s="718"/>
      <c r="AH55" s="718"/>
      <c r="AI55" s="718"/>
      <c r="AJ55" s="718"/>
      <c r="AK55" s="718"/>
      <c r="AL55" s="718"/>
      <c r="AM55" s="718"/>
      <c r="AN55" s="718"/>
      <c r="AO55" s="718"/>
      <c r="AP55" s="718"/>
      <c r="AQ55" s="718"/>
      <c r="AR55" s="718"/>
      <c r="AS55" s="718"/>
      <c r="AT55" s="718"/>
      <c r="AU55" s="718"/>
      <c r="AV55" s="718"/>
      <c r="AW55" s="718"/>
      <c r="AX55" s="718"/>
      <c r="AY55" s="718"/>
      <c r="AZ55" s="718"/>
      <c r="BA55" s="299"/>
    </row>
    <row r="56" spans="1:54" ht="12" customHeight="1" x14ac:dyDescent="0.3">
      <c r="A56" s="736" t="str">
        <f>ПОДПИСИ!B14</f>
        <v>Начальник геодезического отдела ООО «Электромонтаж-110»</v>
      </c>
      <c r="B56" s="736"/>
      <c r="C56" s="736"/>
      <c r="D56" s="736"/>
      <c r="E56" s="736"/>
      <c r="F56" s="736"/>
      <c r="G56" s="736"/>
      <c r="H56" s="736"/>
      <c r="I56" s="736"/>
      <c r="J56" s="736"/>
      <c r="K56" s="736"/>
      <c r="L56" s="736"/>
      <c r="M56" s="736"/>
      <c r="N56" s="736"/>
      <c r="O56" s="736"/>
      <c r="P56" s="736"/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307"/>
      <c r="BB56" s="293"/>
    </row>
    <row r="57" spans="1:54" ht="12" customHeight="1" x14ac:dyDescent="0.25">
      <c r="A57" s="733" t="str">
        <f>CONCATENATE(ПОДПИСИ!C14,", ",ПОДПИСИ!F14)</f>
        <v>Фатахова Е.Я., Приказ №2024-18СМР от 15.05.2024</v>
      </c>
      <c r="B57" s="733"/>
      <c r="C57" s="733"/>
      <c r="D57" s="733"/>
      <c r="E57" s="733"/>
      <c r="F57" s="733"/>
      <c r="G57" s="733"/>
      <c r="H57" s="733"/>
      <c r="I57" s="733"/>
      <c r="J57" s="733"/>
      <c r="K57" s="733"/>
      <c r="L57" s="733"/>
      <c r="M57" s="733"/>
      <c r="N57" s="733"/>
      <c r="O57" s="733"/>
      <c r="P57" s="733"/>
      <c r="Q57" s="733"/>
      <c r="R57" s="733"/>
      <c r="S57" s="733"/>
      <c r="T57" s="733"/>
      <c r="U57" s="733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733"/>
      <c r="AG57" s="733"/>
      <c r="AH57" s="733"/>
      <c r="AI57" s="733"/>
      <c r="AJ57" s="733"/>
      <c r="AK57" s="733"/>
      <c r="AL57" s="733"/>
      <c r="AM57" s="733"/>
      <c r="AN57" s="733"/>
      <c r="AO57" s="733"/>
      <c r="AP57" s="733"/>
      <c r="AQ57" s="733"/>
      <c r="AR57" s="733"/>
      <c r="AS57" s="733"/>
      <c r="AT57" s="733"/>
      <c r="AU57" s="733"/>
      <c r="AV57" s="733"/>
      <c r="AW57" s="733"/>
      <c r="AX57" s="733"/>
      <c r="AY57" s="733"/>
      <c r="AZ57" s="733"/>
      <c r="BA57" s="299"/>
    </row>
    <row r="58" spans="1:54" ht="6" customHeight="1" x14ac:dyDescent="0.25">
      <c r="A58" s="723" t="s">
        <v>792</v>
      </c>
      <c r="B58" s="723"/>
      <c r="C58" s="723"/>
      <c r="D58" s="723"/>
      <c r="E58" s="723"/>
      <c r="F58" s="723"/>
      <c r="G58" s="723"/>
      <c r="H58" s="723"/>
      <c r="I58" s="723"/>
      <c r="J58" s="723"/>
      <c r="K58" s="723"/>
      <c r="L58" s="723"/>
      <c r="M58" s="723"/>
      <c r="N58" s="723"/>
      <c r="O58" s="723"/>
      <c r="P58" s="723"/>
      <c r="Q58" s="723"/>
      <c r="R58" s="723"/>
      <c r="S58" s="723"/>
      <c r="T58" s="723"/>
      <c r="U58" s="723"/>
      <c r="V58" s="723"/>
      <c r="W58" s="723"/>
      <c r="X58" s="723"/>
      <c r="Y58" s="723"/>
      <c r="Z58" s="723"/>
      <c r="AA58" s="723"/>
      <c r="AB58" s="723"/>
      <c r="AC58" s="723"/>
      <c r="AD58" s="723"/>
      <c r="AE58" s="723"/>
      <c r="AF58" s="723"/>
      <c r="AG58" s="723"/>
      <c r="AH58" s="723"/>
      <c r="AI58" s="723"/>
      <c r="AJ58" s="723"/>
      <c r="AK58" s="723"/>
      <c r="AL58" s="723"/>
      <c r="AM58" s="723"/>
      <c r="AN58" s="723"/>
      <c r="AO58" s="723"/>
      <c r="AP58" s="723"/>
      <c r="AQ58" s="723"/>
      <c r="AR58" s="723"/>
      <c r="AS58" s="723"/>
      <c r="AT58" s="723"/>
      <c r="AU58" s="723"/>
      <c r="AV58" s="723"/>
      <c r="AW58" s="723"/>
      <c r="AX58" s="723"/>
      <c r="AY58" s="723"/>
      <c r="AZ58" s="723"/>
      <c r="BA58" s="299"/>
    </row>
    <row r="59" spans="1:54" ht="10.5" customHeight="1" x14ac:dyDescent="0.25">
      <c r="A59" s="724"/>
      <c r="B59" s="724"/>
      <c r="C59" s="724"/>
      <c r="D59" s="724"/>
      <c r="E59" s="724"/>
      <c r="F59" s="724"/>
      <c r="G59" s="724"/>
      <c r="H59" s="724"/>
      <c r="I59" s="724"/>
      <c r="J59" s="724"/>
      <c r="K59" s="724"/>
      <c r="L59" s="724"/>
      <c r="M59" s="724"/>
      <c r="N59" s="724"/>
      <c r="O59" s="724"/>
      <c r="P59" s="724"/>
      <c r="Q59" s="724"/>
      <c r="R59" s="724"/>
      <c r="S59" s="724"/>
      <c r="T59" s="724"/>
      <c r="U59" s="724"/>
      <c r="V59" s="724"/>
      <c r="W59" s="724"/>
      <c r="X59" s="724"/>
      <c r="Y59" s="724"/>
      <c r="Z59" s="724"/>
      <c r="AA59" s="724"/>
      <c r="AB59" s="724"/>
      <c r="AC59" s="724"/>
      <c r="AD59" s="724"/>
      <c r="AE59" s="724"/>
      <c r="AF59" s="724"/>
      <c r="AG59" s="724"/>
      <c r="AH59" s="724"/>
      <c r="AI59" s="724"/>
      <c r="AJ59" s="724"/>
      <c r="AK59" s="724"/>
      <c r="AL59" s="724"/>
      <c r="AM59" s="724"/>
      <c r="AN59" s="724"/>
      <c r="AO59" s="724"/>
      <c r="AP59" s="724"/>
      <c r="AQ59" s="724"/>
      <c r="AR59" s="724"/>
      <c r="AS59" s="724"/>
      <c r="AT59" s="724"/>
      <c r="AU59" s="724"/>
      <c r="AV59" s="724"/>
      <c r="AW59" s="724"/>
      <c r="AX59" s="724"/>
      <c r="AY59" s="724"/>
      <c r="AZ59" s="724"/>
      <c r="BA59" s="299"/>
    </row>
    <row r="60" spans="1:54" ht="15" customHeight="1" x14ac:dyDescent="0.25">
      <c r="A60" s="725" t="s">
        <v>795</v>
      </c>
      <c r="B60" s="725"/>
      <c r="C60" s="725"/>
      <c r="D60" s="725"/>
      <c r="E60" s="725"/>
      <c r="F60" s="725"/>
      <c r="G60" s="725"/>
      <c r="H60" s="725"/>
      <c r="I60" s="725"/>
      <c r="J60" s="725"/>
      <c r="K60" s="725"/>
      <c r="L60" s="725"/>
      <c r="M60" s="725"/>
      <c r="N60" s="725"/>
      <c r="O60" s="725"/>
      <c r="P60" s="725"/>
      <c r="Q60" s="725"/>
      <c r="R60" s="725"/>
      <c r="S60" s="725"/>
      <c r="T60" s="725"/>
      <c r="U60" s="725"/>
      <c r="V60" s="725"/>
      <c r="W60" s="725"/>
      <c r="X60" s="725"/>
      <c r="Y60" s="725"/>
      <c r="Z60" s="725"/>
      <c r="AA60" s="725"/>
      <c r="AB60" s="725"/>
      <c r="AC60" s="725"/>
      <c r="AD60" s="725"/>
      <c r="AE60" s="725"/>
      <c r="AF60" s="725"/>
      <c r="AG60" s="725"/>
      <c r="AH60" s="725"/>
      <c r="AI60" s="725"/>
      <c r="AJ60" s="725"/>
      <c r="AK60" s="725"/>
      <c r="AL60" s="725"/>
      <c r="AM60" s="725"/>
      <c r="AN60" s="725"/>
      <c r="AO60" s="725"/>
      <c r="AP60" s="725"/>
      <c r="AQ60" s="725"/>
      <c r="AR60" s="725"/>
      <c r="AS60" s="725"/>
      <c r="AT60" s="725"/>
      <c r="AU60" s="725"/>
      <c r="AV60" s="725"/>
      <c r="AW60" s="725"/>
      <c r="AX60" s="725"/>
      <c r="AY60" s="725"/>
      <c r="AZ60" s="725"/>
      <c r="BA60" s="299"/>
    </row>
    <row r="61" spans="1:54" ht="13.5" customHeight="1" outlineLevel="1" x14ac:dyDescent="0.25">
      <c r="A61" s="743" t="s">
        <v>82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743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</row>
    <row r="62" spans="1:54" ht="24" customHeight="1" outlineLevel="1" x14ac:dyDescent="0.25">
      <c r="A62" s="744" t="str">
        <f>CONCATENATE(ПОДПИСИ!B7," ",ПОДПИСИ!C7," ",ПОДПИСИ!F7)</f>
        <v xml:space="preserve">Мастер Всеволожского РЭС филиала ПАО "Россети Ленэнерго" "СЭС" по КЛ Соколов Ю.А.  </v>
      </c>
      <c r="B62" s="744"/>
      <c r="C62" s="744"/>
      <c r="D62" s="744"/>
      <c r="E62" s="744"/>
      <c r="F62" s="744"/>
      <c r="G62" s="744"/>
      <c r="H62" s="744"/>
      <c r="I62" s="744"/>
      <c r="J62" s="744"/>
      <c r="K62" s="744"/>
      <c r="L62" s="744"/>
      <c r="M62" s="744"/>
      <c r="N62" s="744"/>
      <c r="O62" s="744"/>
      <c r="P62" s="744"/>
      <c r="Q62" s="744"/>
      <c r="R62" s="744"/>
      <c r="S62" s="744"/>
      <c r="T62" s="744"/>
      <c r="U62" s="744"/>
      <c r="V62" s="744"/>
      <c r="W62" s="744"/>
      <c r="X62" s="744"/>
      <c r="Y62" s="744"/>
      <c r="Z62" s="744"/>
      <c r="AA62" s="744"/>
      <c r="AB62" s="744"/>
      <c r="AC62" s="744"/>
      <c r="AD62" s="744"/>
      <c r="AE62" s="744"/>
      <c r="AF62" s="744"/>
      <c r="AG62" s="744"/>
      <c r="AH62" s="744"/>
      <c r="AI62" s="744"/>
      <c r="AJ62" s="744"/>
      <c r="AK62" s="744"/>
      <c r="AL62" s="744"/>
      <c r="AM62" s="744"/>
      <c r="AN62" s="744"/>
      <c r="AO62" s="744"/>
      <c r="AP62" s="744"/>
      <c r="AQ62" s="744"/>
      <c r="AR62" s="744"/>
      <c r="AS62" s="744"/>
      <c r="AT62" s="744"/>
      <c r="AU62" s="744"/>
      <c r="AV62" s="744"/>
      <c r="AW62" s="744"/>
      <c r="AX62" s="744"/>
      <c r="AY62" s="744"/>
      <c r="AZ62" s="744"/>
      <c r="BA62" s="394"/>
      <c r="BB62" s="395"/>
    </row>
    <row r="63" spans="1:54" ht="9.75" customHeight="1" outlineLevel="1" x14ac:dyDescent="0.25">
      <c r="A63" s="745" t="s">
        <v>531</v>
      </c>
      <c r="B63" s="745"/>
      <c r="C63" s="745"/>
      <c r="D63" s="745"/>
      <c r="E63" s="745"/>
      <c r="F63" s="745"/>
      <c r="G63" s="745"/>
      <c r="H63" s="745"/>
      <c r="I63" s="745"/>
      <c r="J63" s="745"/>
      <c r="K63" s="745"/>
      <c r="L63" s="745"/>
      <c r="M63" s="745"/>
      <c r="N63" s="745"/>
      <c r="O63" s="745"/>
      <c r="P63" s="745"/>
      <c r="Q63" s="745"/>
      <c r="R63" s="745"/>
      <c r="S63" s="745"/>
      <c r="T63" s="745"/>
      <c r="U63" s="745"/>
      <c r="V63" s="745"/>
      <c r="W63" s="745"/>
      <c r="X63" s="745"/>
      <c r="Y63" s="745"/>
      <c r="Z63" s="745"/>
      <c r="AA63" s="745"/>
      <c r="AB63" s="745"/>
      <c r="AC63" s="745"/>
      <c r="AD63" s="745"/>
      <c r="AE63" s="745"/>
      <c r="AF63" s="745"/>
      <c r="AG63" s="745"/>
      <c r="AH63" s="745"/>
      <c r="AI63" s="745"/>
      <c r="AJ63" s="745"/>
      <c r="AK63" s="745"/>
      <c r="AL63" s="745"/>
      <c r="AM63" s="745"/>
      <c r="AN63" s="745"/>
      <c r="AO63" s="745"/>
      <c r="AP63" s="745"/>
      <c r="AQ63" s="745"/>
      <c r="AR63" s="745"/>
      <c r="AS63" s="745"/>
      <c r="AT63" s="745"/>
      <c r="AU63" s="745"/>
      <c r="AV63" s="745"/>
      <c r="AW63" s="745"/>
      <c r="AX63" s="745"/>
      <c r="AY63" s="745"/>
      <c r="AZ63" s="745"/>
      <c r="BA63" s="396"/>
      <c r="BB63" s="397"/>
    </row>
    <row r="64" spans="1:54" ht="21" customHeight="1" x14ac:dyDescent="0.25">
      <c r="A64" s="718" t="s">
        <v>796</v>
      </c>
      <c r="B64" s="718"/>
      <c r="C64" s="718"/>
      <c r="D64" s="718"/>
      <c r="E64" s="718"/>
      <c r="F64" s="718"/>
      <c r="G64" s="718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718"/>
      <c r="AK64" s="718"/>
      <c r="AL64" s="718"/>
      <c r="AM64" s="718"/>
      <c r="AN64" s="718"/>
      <c r="AO64" s="718"/>
      <c r="AP64" s="718"/>
      <c r="AQ64" s="718"/>
      <c r="AR64" s="718"/>
      <c r="AS64" s="718"/>
      <c r="AT64" s="718"/>
      <c r="AU64" s="718"/>
      <c r="AV64" s="718"/>
      <c r="AW64" s="718"/>
      <c r="AX64" s="718"/>
      <c r="AY64" s="718"/>
      <c r="AZ64" s="718"/>
      <c r="BA64" s="299"/>
    </row>
    <row r="65" spans="1:53" ht="12" customHeight="1" x14ac:dyDescent="0.25">
      <c r="A65" s="730" t="str">
        <f>ФОРМА!D20</f>
        <v>кабельной линии 0,4кВ</v>
      </c>
      <c r="B65" s="730"/>
      <c r="C65" s="730"/>
      <c r="D65" s="730"/>
      <c r="E65" s="730"/>
      <c r="F65" s="730"/>
      <c r="G65" s="730"/>
      <c r="H65" s="730"/>
      <c r="I65" s="730"/>
      <c r="J65" s="730"/>
      <c r="K65" s="730"/>
      <c r="L65" s="730"/>
      <c r="M65" s="730"/>
      <c r="N65" s="730"/>
      <c r="O65" s="730"/>
      <c r="P65" s="730"/>
      <c r="Q65" s="730"/>
      <c r="R65" s="730"/>
      <c r="S65" s="730"/>
      <c r="T65" s="730"/>
      <c r="U65" s="730"/>
      <c r="V65" s="730"/>
      <c r="W65" s="730"/>
      <c r="X65" s="730"/>
      <c r="Y65" s="730"/>
      <c r="Z65" s="730"/>
      <c r="AA65" s="730"/>
      <c r="AB65" s="730"/>
      <c r="AC65" s="730"/>
      <c r="AD65" s="730"/>
      <c r="AE65" s="730"/>
      <c r="AF65" s="730"/>
      <c r="AG65" s="730"/>
      <c r="AH65" s="730"/>
      <c r="AI65" s="730"/>
      <c r="AJ65" s="730"/>
      <c r="AK65" s="730"/>
      <c r="AL65" s="730"/>
      <c r="AM65" s="730"/>
      <c r="AN65" s="730"/>
      <c r="AO65" s="730"/>
      <c r="AP65" s="730"/>
      <c r="AQ65" s="730"/>
      <c r="AR65" s="730"/>
      <c r="AS65" s="730"/>
      <c r="AT65" s="730"/>
      <c r="AU65" s="730"/>
      <c r="AV65" s="730"/>
      <c r="AW65" s="730"/>
      <c r="AX65" s="730"/>
      <c r="AY65" s="730"/>
      <c r="AZ65" s="730"/>
      <c r="BA65" s="299"/>
    </row>
    <row r="66" spans="1:53" s="304" customFormat="1" ht="6" customHeight="1" x14ac:dyDescent="0.2">
      <c r="A66" s="717" t="s">
        <v>436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717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303"/>
    </row>
    <row r="67" spans="1:53" ht="48" customHeight="1" x14ac:dyDescent="0.25">
      <c r="A67" s="742" t="s">
        <v>797</v>
      </c>
      <c r="B67" s="742"/>
      <c r="C67" s="742"/>
      <c r="D67" s="742"/>
      <c r="E67" s="742"/>
      <c r="F67" s="742"/>
      <c r="G67" s="742"/>
      <c r="H67" s="742"/>
      <c r="I67" s="742"/>
      <c r="J67" s="742"/>
      <c r="K67" s="742"/>
      <c r="L67" s="742"/>
      <c r="M67" s="742"/>
      <c r="N67" s="742"/>
      <c r="O67" s="742"/>
      <c r="P67" s="742"/>
      <c r="Q67" s="742"/>
      <c r="R67" s="742"/>
      <c r="S67" s="742"/>
      <c r="T67" s="742"/>
      <c r="U67" s="742"/>
      <c r="V67" s="742"/>
      <c r="W67" s="742"/>
      <c r="X67" s="742"/>
      <c r="Y67" s="742"/>
      <c r="Z67" s="742"/>
      <c r="AA67" s="742"/>
      <c r="AB67" s="742"/>
      <c r="AC67" s="742"/>
      <c r="AD67" s="742"/>
      <c r="AE67" s="742"/>
      <c r="AF67" s="742"/>
      <c r="AG67" s="742"/>
      <c r="AH67" s="742"/>
      <c r="AI67" s="742"/>
      <c r="AJ67" s="742"/>
      <c r="AK67" s="742"/>
      <c r="AL67" s="742"/>
      <c r="AM67" s="742"/>
      <c r="AN67" s="742"/>
      <c r="AO67" s="742"/>
      <c r="AP67" s="742"/>
      <c r="AQ67" s="742"/>
      <c r="AR67" s="742"/>
      <c r="AS67" s="742"/>
      <c r="AT67" s="742"/>
      <c r="AU67" s="742"/>
      <c r="AV67" s="742"/>
      <c r="AW67" s="742"/>
      <c r="AX67" s="742"/>
      <c r="AY67" s="742"/>
      <c r="AZ67" s="742"/>
      <c r="BA67" s="299"/>
    </row>
    <row r="68" spans="1:53" ht="11.25" customHeight="1" x14ac:dyDescent="0.25">
      <c r="A68" s="730" t="str">
        <f>ФОРМА!B9</f>
        <v>СЭС-21-080098-ИЛО1</v>
      </c>
      <c r="B68" s="730"/>
      <c r="C68" s="730"/>
      <c r="D68" s="730"/>
      <c r="E68" s="730"/>
      <c r="F68" s="730"/>
      <c r="G68" s="730"/>
      <c r="H68" s="730"/>
      <c r="I68" s="730"/>
      <c r="J68" s="730"/>
      <c r="K68" s="730"/>
      <c r="L68" s="730"/>
      <c r="M68" s="730"/>
      <c r="N68" s="730"/>
      <c r="O68" s="730"/>
      <c r="P68" s="730"/>
      <c r="Q68" s="730"/>
      <c r="R68" s="730"/>
      <c r="S68" s="730"/>
      <c r="T68" s="730"/>
      <c r="U68" s="730"/>
      <c r="V68" s="730"/>
      <c r="W68" s="730"/>
      <c r="X68" s="730"/>
      <c r="Y68" s="730"/>
      <c r="Z68" s="730"/>
      <c r="AA68" s="730"/>
      <c r="AB68" s="730"/>
      <c r="AC68" s="730"/>
      <c r="AD68" s="730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299"/>
    </row>
    <row r="69" spans="1:53" s="304" customFormat="1" ht="6" customHeight="1" x14ac:dyDescent="0.2">
      <c r="A69" s="738" t="s">
        <v>798</v>
      </c>
      <c r="B69" s="738"/>
      <c r="C69" s="738"/>
      <c r="D69" s="738"/>
      <c r="E69" s="738"/>
      <c r="F69" s="738"/>
      <c r="G69" s="738"/>
      <c r="H69" s="738"/>
      <c r="I69" s="738"/>
      <c r="J69" s="738"/>
      <c r="K69" s="738"/>
      <c r="L69" s="738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8"/>
      <c r="AR69" s="738"/>
      <c r="AS69" s="738"/>
      <c r="AT69" s="738"/>
      <c r="AU69" s="738"/>
      <c r="AV69" s="738"/>
      <c r="AW69" s="738"/>
      <c r="AX69" s="738"/>
      <c r="AY69" s="738"/>
      <c r="AZ69" s="738"/>
      <c r="BA69" s="303"/>
    </row>
    <row r="70" spans="1:53" ht="13.2" customHeight="1" x14ac:dyDescent="0.25">
      <c r="A70" s="730" t="str">
        <f>ФОРМА!B8</f>
        <v>ООО «Электромонтаж-110»</v>
      </c>
      <c r="B70" s="730"/>
      <c r="C70" s="730"/>
      <c r="D70" s="730"/>
      <c r="E70" s="730"/>
      <c r="F70" s="730"/>
      <c r="G70" s="730"/>
      <c r="H70" s="730"/>
      <c r="I70" s="730"/>
      <c r="J70" s="730"/>
      <c r="K70" s="730"/>
      <c r="L70" s="730"/>
      <c r="M70" s="730"/>
      <c r="N70" s="730"/>
      <c r="O70" s="730"/>
      <c r="P70" s="730"/>
      <c r="Q70" s="730"/>
      <c r="R70" s="730"/>
      <c r="S70" s="730"/>
      <c r="T70" s="730"/>
      <c r="U70" s="730"/>
      <c r="V70" s="730"/>
      <c r="W70" s="730"/>
      <c r="X70" s="730"/>
      <c r="Y70" s="730"/>
      <c r="Z70" s="730"/>
      <c r="AA70" s="730"/>
      <c r="AB70" s="730"/>
      <c r="AC70" s="730"/>
      <c r="AD70" s="730"/>
      <c r="AE70" s="730"/>
      <c r="AF70" s="730"/>
      <c r="AG70" s="730"/>
      <c r="AH70" s="730"/>
      <c r="AI70" s="730"/>
      <c r="AJ70" s="730"/>
      <c r="AK70" s="730"/>
      <c r="AL70" s="730"/>
      <c r="AM70" s="730"/>
      <c r="AN70" s="730"/>
      <c r="AO70" s="730"/>
      <c r="AP70" s="730"/>
      <c r="AQ70" s="730"/>
      <c r="AR70" s="730"/>
      <c r="AS70" s="730"/>
      <c r="AT70" s="730"/>
      <c r="AU70" s="730"/>
      <c r="AV70" s="730"/>
      <c r="AW70" s="730"/>
      <c r="AX70" s="730"/>
      <c r="AY70" s="730"/>
      <c r="AZ70" s="730"/>
      <c r="BA70" s="299"/>
    </row>
    <row r="71" spans="1:53" s="304" customFormat="1" ht="6" customHeight="1" x14ac:dyDescent="0.2">
      <c r="A71" s="738" t="s">
        <v>799</v>
      </c>
      <c r="B71" s="738"/>
      <c r="C71" s="738"/>
      <c r="D71" s="738"/>
      <c r="E71" s="738"/>
      <c r="F71" s="738"/>
      <c r="G71" s="738"/>
      <c r="H71" s="738"/>
      <c r="I71" s="738"/>
      <c r="J71" s="738"/>
      <c r="K71" s="738"/>
      <c r="L71" s="738"/>
      <c r="M71" s="738"/>
      <c r="N71" s="738"/>
      <c r="O71" s="738"/>
      <c r="P71" s="738"/>
      <c r="Q71" s="738"/>
      <c r="R71" s="738"/>
      <c r="S71" s="738"/>
      <c r="T71" s="738"/>
      <c r="U71" s="738"/>
      <c r="V71" s="738"/>
      <c r="W71" s="738"/>
      <c r="X71" s="738"/>
      <c r="Y71" s="738"/>
      <c r="Z71" s="738"/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38"/>
      <c r="AN71" s="738"/>
      <c r="AO71" s="738"/>
      <c r="AP71" s="738"/>
      <c r="AQ71" s="738"/>
      <c r="AR71" s="738"/>
      <c r="AS71" s="738"/>
      <c r="AT71" s="738"/>
      <c r="AU71" s="738"/>
      <c r="AV71" s="738"/>
      <c r="AW71" s="738"/>
      <c r="AX71" s="738"/>
      <c r="AY71" s="738"/>
      <c r="AZ71" s="738"/>
      <c r="BA71" s="738"/>
    </row>
    <row r="72" spans="1:53" ht="13.2" customHeight="1" x14ac:dyDescent="0.25">
      <c r="A72" s="730" t="s">
        <v>728</v>
      </c>
      <c r="B72" s="730"/>
      <c r="C72" s="730"/>
      <c r="D72" s="730"/>
      <c r="E72" s="730"/>
      <c r="F72" s="730"/>
      <c r="G72" s="730"/>
      <c r="H72" s="730"/>
      <c r="I72" s="730"/>
      <c r="J72" s="730"/>
      <c r="K72" s="730"/>
      <c r="L72" s="730"/>
      <c r="M72" s="730"/>
      <c r="N72" s="730"/>
      <c r="O72" s="730"/>
      <c r="P72" s="730"/>
      <c r="Q72" s="730"/>
      <c r="R72" s="730"/>
      <c r="S72" s="730"/>
      <c r="T72" s="730"/>
      <c r="U72" s="730"/>
      <c r="V72" s="730"/>
      <c r="W72" s="730"/>
      <c r="X72" s="730"/>
      <c r="Y72" s="730"/>
      <c r="Z72" s="730"/>
      <c r="AA72" s="730"/>
      <c r="AB72" s="730"/>
      <c r="AC72" s="730"/>
      <c r="AD72" s="730"/>
      <c r="AE72" s="730"/>
      <c r="AF72" s="730"/>
      <c r="AG72" s="730"/>
      <c r="AH72" s="730"/>
      <c r="AI72" s="730"/>
      <c r="AJ72" s="730"/>
      <c r="AK72" s="730"/>
      <c r="AL72" s="730"/>
      <c r="AM72" s="730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299"/>
    </row>
    <row r="73" spans="1:53" s="304" customFormat="1" ht="6" customHeight="1" x14ac:dyDescent="0.2">
      <c r="A73" s="738" t="s">
        <v>800</v>
      </c>
      <c r="B73" s="738"/>
      <c r="C73" s="738"/>
      <c r="D73" s="738"/>
      <c r="E73" s="738"/>
      <c r="F73" s="738"/>
      <c r="G73" s="738"/>
      <c r="H73" s="738"/>
      <c r="I73" s="738"/>
      <c r="J73" s="738"/>
      <c r="K73" s="738"/>
      <c r="L73" s="738"/>
      <c r="M73" s="738"/>
      <c r="N73" s="738"/>
      <c r="O73" s="738"/>
      <c r="P73" s="738"/>
      <c r="Q73" s="738"/>
      <c r="R73" s="738"/>
      <c r="S73" s="738"/>
      <c r="T73" s="738"/>
      <c r="U73" s="738"/>
      <c r="V73" s="738"/>
      <c r="W73" s="738"/>
      <c r="X73" s="738"/>
      <c r="Y73" s="738"/>
      <c r="Z73" s="738"/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738"/>
      <c r="AM73" s="738"/>
      <c r="AN73" s="738"/>
      <c r="AO73" s="738"/>
      <c r="AP73" s="738"/>
      <c r="AQ73" s="738"/>
      <c r="AR73" s="738"/>
      <c r="AS73" s="738"/>
      <c r="AT73" s="738"/>
      <c r="AU73" s="738"/>
      <c r="AV73" s="738"/>
      <c r="AW73" s="738"/>
      <c r="AX73" s="738"/>
      <c r="AY73" s="738"/>
      <c r="AZ73" s="738"/>
      <c r="BA73" s="738"/>
    </row>
    <row r="74" spans="1:53" ht="12" customHeight="1" x14ac:dyDescent="0.25">
      <c r="A74" s="718" t="s">
        <v>605</v>
      </c>
      <c r="B74" s="718"/>
      <c r="C74" s="718"/>
      <c r="D74" s="718"/>
      <c r="E74" s="718"/>
      <c r="F74" s="718"/>
      <c r="G74" s="718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718"/>
      <c r="AK74" s="718"/>
      <c r="AL74" s="718"/>
      <c r="AM74" s="718"/>
      <c r="AN74" s="718"/>
      <c r="AO74" s="718"/>
      <c r="AP74" s="718"/>
      <c r="AQ74" s="718"/>
      <c r="AR74" s="718"/>
      <c r="AS74" s="718"/>
      <c r="AT74" s="718"/>
      <c r="AU74" s="718"/>
      <c r="AV74" s="718"/>
      <c r="AW74" s="718"/>
      <c r="AX74" s="718"/>
      <c r="AY74" s="718"/>
      <c r="AZ74" s="718"/>
      <c r="BA74" s="299"/>
    </row>
    <row r="75" spans="1:53" ht="6" customHeight="1" x14ac:dyDescent="0.3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731"/>
      <c r="V75" s="731"/>
      <c r="W75" s="731"/>
      <c r="X75" s="731"/>
      <c r="Y75" s="731"/>
      <c r="Z75" s="731"/>
      <c r="AA75" s="731"/>
      <c r="AB75" s="731"/>
      <c r="AC75" s="731"/>
      <c r="AD75" s="731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299"/>
    </row>
    <row r="76" spans="1:53" ht="11.25" customHeight="1" x14ac:dyDescent="0.25">
      <c r="A76" s="715" t="s">
        <v>89</v>
      </c>
      <c r="B76" s="715"/>
      <c r="C76" s="715"/>
      <c r="D76" s="715"/>
      <c r="E76" s="715"/>
      <c r="F76" s="715"/>
      <c r="G76" s="715"/>
      <c r="H76" s="715"/>
      <c r="I76" s="715"/>
      <c r="J76" s="715"/>
      <c r="K76" s="715"/>
      <c r="L76" s="715"/>
      <c r="M76" s="715"/>
      <c r="N76" s="715"/>
      <c r="O76" s="715"/>
      <c r="P76" s="746" t="s">
        <v>65</v>
      </c>
      <c r="Q76" s="746"/>
      <c r="R76" s="746"/>
      <c r="S76" s="746"/>
      <c r="T76" s="746"/>
      <c r="U76" s="746"/>
      <c r="V76" s="746"/>
      <c r="W76" s="746"/>
      <c r="X76" s="746"/>
      <c r="Y76" s="746"/>
      <c r="Z76" s="746"/>
      <c r="AA76" s="746"/>
      <c r="AB76" s="746"/>
      <c r="AC76" s="746"/>
      <c r="AD76" s="746"/>
      <c r="AE76" s="746"/>
      <c r="AF76" s="746"/>
      <c r="AG76" s="746"/>
      <c r="AH76" s="746"/>
      <c r="AI76" s="746"/>
      <c r="AJ76" s="746"/>
      <c r="AK76" s="746"/>
      <c r="AL76" s="746"/>
      <c r="AM76" s="746"/>
      <c r="AN76" s="746"/>
      <c r="AO76" s="746"/>
      <c r="AP76" s="746"/>
      <c r="AQ76" s="746"/>
      <c r="AR76" s="746"/>
      <c r="AS76" s="746"/>
      <c r="AT76" s="746"/>
      <c r="AU76" s="746"/>
      <c r="AV76" s="746"/>
      <c r="AW76" s="746"/>
      <c r="AX76" s="746"/>
      <c r="AY76" s="746"/>
      <c r="AZ76" s="746"/>
      <c r="BA76" s="299"/>
    </row>
    <row r="77" spans="1:53" ht="6" customHeight="1" x14ac:dyDescent="0.25">
      <c r="A77" s="299"/>
      <c r="B77" s="299"/>
      <c r="C77" s="299"/>
      <c r="D77" s="299"/>
      <c r="E77" s="299"/>
      <c r="F77" s="299"/>
      <c r="G77" s="299"/>
      <c r="H77" s="299"/>
      <c r="I77" s="299"/>
      <c r="J77" s="299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299"/>
      <c r="AF77" s="299"/>
      <c r="AG77" s="299"/>
      <c r="AH77" s="299"/>
      <c r="AI77" s="299"/>
      <c r="AJ77" s="299"/>
      <c r="AK77" s="299"/>
      <c r="AL77" s="299"/>
      <c r="AM77" s="299"/>
      <c r="AN77" s="299"/>
      <c r="AO77" s="299"/>
      <c r="AP77" s="299"/>
      <c r="AQ77" s="299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</row>
    <row r="78" spans="1:53" ht="12" customHeight="1" x14ac:dyDescent="0.25">
      <c r="A78" s="715" t="s">
        <v>93</v>
      </c>
      <c r="B78" s="715"/>
      <c r="C78" s="715"/>
      <c r="D78" s="715"/>
      <c r="E78" s="715"/>
      <c r="F78" s="715"/>
      <c r="G78" s="715"/>
      <c r="H78" s="715"/>
      <c r="I78" s="715"/>
      <c r="J78" s="730">
        <f>ФОРМА!F5</f>
        <v>2</v>
      </c>
      <c r="K78" s="730"/>
      <c r="L78" s="730"/>
      <c r="M78" s="730"/>
      <c r="N78" s="730"/>
      <c r="O78" s="730"/>
      <c r="P78" s="718" t="s">
        <v>801</v>
      </c>
      <c r="Q78" s="715"/>
      <c r="R78" s="715"/>
      <c r="S78" s="715"/>
      <c r="T78" s="715"/>
      <c r="U78" s="715"/>
      <c r="V78" s="715"/>
      <c r="W78" s="715"/>
      <c r="X78" s="715"/>
      <c r="Y78" s="715"/>
      <c r="Z78" s="715"/>
      <c r="AA78" s="715"/>
      <c r="AB78" s="715"/>
      <c r="AC78" s="715"/>
      <c r="AD78" s="715"/>
      <c r="AE78" s="715"/>
      <c r="AF78" s="715"/>
      <c r="AG78" s="715"/>
      <c r="AH78" s="715"/>
      <c r="AI78" s="715"/>
      <c r="AJ78" s="715"/>
      <c r="AK78" s="715"/>
      <c r="AL78" s="715"/>
      <c r="AM78" s="715"/>
      <c r="AN78" s="715"/>
      <c r="AO78" s="715"/>
      <c r="AP78" s="715"/>
      <c r="AQ78" s="715"/>
      <c r="AR78" s="715"/>
      <c r="AS78" s="715"/>
      <c r="AT78" s="715"/>
      <c r="AU78" s="715"/>
      <c r="AV78" s="715"/>
      <c r="AW78" s="715"/>
      <c r="AX78" s="715"/>
      <c r="AY78" s="715"/>
      <c r="AZ78" s="715"/>
      <c r="BA78" s="299"/>
    </row>
    <row r="79" spans="1:53" ht="6" customHeight="1" x14ac:dyDescent="0.25">
      <c r="A79" s="299"/>
      <c r="B79" s="299"/>
      <c r="C79" s="299"/>
      <c r="D79" s="299"/>
      <c r="E79" s="299"/>
      <c r="F79" s="299"/>
      <c r="G79" s="299"/>
      <c r="H79" s="299"/>
      <c r="I79" s="299"/>
      <c r="J79" s="299"/>
      <c r="K79" s="299"/>
      <c r="L79" s="299"/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/>
      <c r="AB79" s="299"/>
      <c r="AC79" s="299"/>
      <c r="AD79" s="299"/>
      <c r="AE79" s="299"/>
      <c r="AF79" s="299"/>
      <c r="AG79" s="299"/>
      <c r="AH79" s="299"/>
      <c r="AI79" s="299"/>
      <c r="AJ79" s="299"/>
      <c r="AK79" s="299"/>
      <c r="AL79" s="299"/>
      <c r="AM79" s="299"/>
      <c r="AN79" s="299"/>
      <c r="AO79" s="299"/>
      <c r="AP79" s="299"/>
      <c r="AQ79" s="299"/>
      <c r="AR79" s="299"/>
      <c r="AS79" s="299"/>
      <c r="AT79" s="299"/>
      <c r="AU79" s="299"/>
      <c r="AV79" s="299"/>
      <c r="AW79" s="299"/>
      <c r="AX79" s="299"/>
      <c r="AY79" s="299"/>
      <c r="AZ79" s="299"/>
      <c r="BA79" s="299"/>
    </row>
    <row r="80" spans="1:53" ht="12" customHeight="1" x14ac:dyDescent="0.25">
      <c r="A80" s="729" t="s">
        <v>90</v>
      </c>
      <c r="B80" s="729"/>
      <c r="C80" s="729"/>
      <c r="D80" s="729"/>
      <c r="E80" s="729"/>
      <c r="F80" s="729"/>
      <c r="G80" s="729"/>
      <c r="H80" s="750" t="str">
        <f>ФОРМА!E20</f>
        <v>План строительства</v>
      </c>
      <c r="I80" s="750"/>
      <c r="J80" s="750"/>
      <c r="K80" s="750"/>
      <c r="L80" s="750"/>
      <c r="M80" s="750"/>
      <c r="N80" s="750"/>
      <c r="O80" s="750"/>
      <c r="P80" s="750"/>
      <c r="Q80" s="750"/>
      <c r="R80" s="750"/>
      <c r="S80" s="750"/>
      <c r="T80" s="750"/>
      <c r="U80" s="750"/>
      <c r="V80" s="750"/>
      <c r="W80" s="750"/>
      <c r="X80" s="750"/>
      <c r="Y80" s="750"/>
      <c r="Z80" s="750"/>
      <c r="AA80" s="750"/>
      <c r="AB80" s="750"/>
      <c r="AC80" s="750"/>
      <c r="AD80" s="750"/>
      <c r="AE80" s="750"/>
      <c r="AF80" s="750"/>
      <c r="AG80" s="750"/>
      <c r="AH80" s="750"/>
      <c r="AI80" s="750"/>
      <c r="AJ80" s="750"/>
      <c r="AK80" s="750"/>
      <c r="AL80" s="750"/>
      <c r="AM80" s="750"/>
      <c r="AN80" s="750"/>
      <c r="AO80" s="750"/>
      <c r="AP80" s="750"/>
      <c r="AQ80" s="750"/>
      <c r="AR80" s="750"/>
      <c r="AS80" s="750"/>
      <c r="AT80" s="750"/>
      <c r="AU80" s="750"/>
      <c r="AV80" s="750"/>
      <c r="AW80" s="750"/>
      <c r="AX80" s="750"/>
      <c r="AY80" s="750"/>
      <c r="AZ80" s="750"/>
      <c r="BA80" s="299"/>
    </row>
    <row r="81" spans="1:53" s="309" customFormat="1" ht="6" customHeight="1" x14ac:dyDescent="0.3">
      <c r="A81" s="308"/>
      <c r="B81" s="308"/>
      <c r="C81" s="308"/>
      <c r="D81" s="308"/>
      <c r="E81" s="308"/>
      <c r="F81" s="308"/>
      <c r="G81" s="308"/>
      <c r="H81" s="717" t="s">
        <v>802</v>
      </c>
      <c r="I81" s="717"/>
      <c r="J81" s="717"/>
      <c r="K81" s="717"/>
      <c r="L81" s="717"/>
      <c r="M81" s="717"/>
      <c r="N81" s="717"/>
      <c r="O81" s="717"/>
      <c r="P81" s="717"/>
      <c r="Q81" s="717"/>
      <c r="R81" s="717"/>
      <c r="S81" s="717"/>
      <c r="T81" s="717"/>
      <c r="U81" s="717"/>
      <c r="V81" s="717"/>
      <c r="W81" s="717"/>
      <c r="X81" s="717"/>
      <c r="Y81" s="717"/>
      <c r="Z81" s="717"/>
      <c r="AA81" s="717"/>
      <c r="AB81" s="717"/>
      <c r="AC81" s="717"/>
      <c r="AD81" s="717"/>
      <c r="AE81" s="717"/>
      <c r="AF81" s="717"/>
      <c r="AG81" s="717"/>
      <c r="AH81" s="717"/>
      <c r="AI81" s="717"/>
      <c r="AJ81" s="717"/>
      <c r="AK81" s="717"/>
      <c r="AL81" s="717"/>
      <c r="AM81" s="717"/>
      <c r="AN81" s="717"/>
      <c r="AO81" s="717"/>
      <c r="AP81" s="717"/>
      <c r="AQ81" s="717"/>
      <c r="AR81" s="717"/>
      <c r="AS81" s="717"/>
      <c r="AT81" s="717"/>
      <c r="AU81" s="717"/>
      <c r="AV81" s="717"/>
      <c r="AW81" s="717"/>
      <c r="AX81" s="717"/>
      <c r="AY81" s="717"/>
      <c r="AZ81" s="717"/>
      <c r="BA81" s="308"/>
    </row>
    <row r="82" spans="1:53" ht="21" customHeight="1" x14ac:dyDescent="0.25">
      <c r="A82" s="718" t="s">
        <v>803</v>
      </c>
      <c r="B82" s="718"/>
      <c r="C82" s="718"/>
      <c r="D82" s="718"/>
      <c r="E82" s="718"/>
      <c r="F82" s="718"/>
      <c r="G82" s="718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299"/>
    </row>
    <row r="83" spans="1:53" ht="30" customHeight="1" x14ac:dyDescent="0.3">
      <c r="A83" s="719" t="str">
        <f>ПОДПИСИ!D9</f>
        <v>Николаева О.И.</v>
      </c>
      <c r="B83" s="719"/>
      <c r="C83" s="719"/>
      <c r="D83" s="719"/>
      <c r="E83" s="719"/>
      <c r="F83" s="719"/>
      <c r="G83" s="719"/>
      <c r="H83" s="719"/>
      <c r="I83" s="719"/>
      <c r="J83" s="719"/>
      <c r="K83" s="719"/>
      <c r="L83" s="719"/>
      <c r="M83" s="719"/>
      <c r="N83" s="719"/>
      <c r="O83" s="719"/>
      <c r="P83" s="719"/>
      <c r="Q83" s="719"/>
      <c r="R83" s="719"/>
      <c r="S83" s="719"/>
      <c r="T83" s="719"/>
      <c r="U83" s="719"/>
      <c r="V83" s="719"/>
      <c r="W83" s="719"/>
      <c r="X83" s="719"/>
      <c r="Y83" s="719"/>
      <c r="Z83" s="748"/>
      <c r="AA83" s="748"/>
      <c r="AB83" s="748"/>
      <c r="AC83" s="748"/>
      <c r="AD83" s="748"/>
      <c r="AE83" s="748"/>
      <c r="AF83" s="748"/>
      <c r="AG83" s="748"/>
      <c r="AH83" s="748"/>
      <c r="AI83" s="748"/>
      <c r="AJ83" s="748"/>
      <c r="AK83" s="748"/>
      <c r="AL83" s="748"/>
      <c r="AM83" s="748"/>
      <c r="AN83" s="748"/>
      <c r="AO83" s="749"/>
      <c r="AP83" s="749"/>
      <c r="AQ83" s="749"/>
      <c r="AR83" s="749"/>
      <c r="AS83" s="749"/>
      <c r="AT83" s="749"/>
      <c r="AU83" s="749"/>
      <c r="AV83" s="749"/>
      <c r="AW83" s="749"/>
      <c r="AX83" s="749"/>
      <c r="AY83" s="749"/>
      <c r="AZ83" s="749"/>
      <c r="BA83" s="299"/>
    </row>
    <row r="84" spans="1:53" ht="6" customHeight="1" x14ac:dyDescent="0.25">
      <c r="A84" s="717" t="s">
        <v>804</v>
      </c>
      <c r="B84" s="717"/>
      <c r="C84" s="717"/>
      <c r="D84" s="717"/>
      <c r="E84" s="717"/>
      <c r="F84" s="717"/>
      <c r="G84" s="717"/>
      <c r="H84" s="717"/>
      <c r="I84" s="717"/>
      <c r="J84" s="717"/>
      <c r="K84" s="717"/>
      <c r="L84" s="717"/>
      <c r="M84" s="717"/>
      <c r="N84" s="717"/>
      <c r="O84" s="717"/>
      <c r="P84" s="717"/>
      <c r="Q84" s="717"/>
      <c r="R84" s="717"/>
      <c r="S84" s="717"/>
      <c r="T84" s="717"/>
      <c r="U84" s="717"/>
      <c r="V84" s="717"/>
      <c r="W84" s="717"/>
      <c r="X84" s="717"/>
      <c r="Y84" s="717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717" t="s">
        <v>49</v>
      </c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299"/>
    </row>
    <row r="85" spans="1:53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3" ht="12" customHeight="1" x14ac:dyDescent="0.25">
      <c r="A86" s="747" t="s">
        <v>788</v>
      </c>
      <c r="B86" s="747"/>
      <c r="C86" s="747"/>
      <c r="D86" s="747"/>
      <c r="E86" s="747"/>
      <c r="F86" s="747"/>
      <c r="G86" s="747"/>
      <c r="H86" s="747"/>
      <c r="I86" s="747"/>
      <c r="J86" s="747"/>
      <c r="K86" s="747"/>
      <c r="L86" s="747"/>
      <c r="M86" s="747"/>
      <c r="N86" s="747"/>
      <c r="O86" s="747"/>
      <c r="P86" s="747"/>
      <c r="Q86" s="747"/>
      <c r="R86" s="747"/>
      <c r="S86" s="747"/>
      <c r="T86" s="747"/>
      <c r="U86" s="747"/>
      <c r="V86" s="747"/>
      <c r="W86" s="747"/>
      <c r="X86" s="747"/>
      <c r="Y86" s="747"/>
      <c r="Z86" s="747"/>
      <c r="AA86" s="747"/>
      <c r="AB86" s="747"/>
      <c r="AC86" s="747"/>
      <c r="AD86" s="747"/>
      <c r="AE86" s="747"/>
      <c r="AF86" s="747"/>
      <c r="AG86" s="747"/>
      <c r="AH86" s="747"/>
      <c r="AI86" s="747"/>
      <c r="AJ86" s="747"/>
      <c r="AK86" s="747"/>
      <c r="AL86" s="747"/>
      <c r="AM86" s="747"/>
      <c r="AN86" s="747"/>
      <c r="AO86" s="747"/>
      <c r="AP86" s="747"/>
      <c r="AQ86" s="747"/>
      <c r="AR86" s="747"/>
      <c r="AS86" s="747"/>
      <c r="AT86" s="747"/>
      <c r="AU86" s="747"/>
      <c r="AV86" s="747"/>
      <c r="AW86" s="747"/>
      <c r="AX86" s="747"/>
      <c r="AY86" s="747"/>
      <c r="AZ86" s="747"/>
      <c r="BA86" s="299"/>
    </row>
    <row r="87" spans="1:53" ht="30" customHeight="1" x14ac:dyDescent="0.3">
      <c r="A87" s="719" t="str">
        <f>ПОДПИСИ!D15</f>
        <v>Шлёнский С.В.</v>
      </c>
      <c r="B87" s="719"/>
      <c r="C87" s="719"/>
      <c r="D87" s="719"/>
      <c r="E87" s="719"/>
      <c r="F87" s="719"/>
      <c r="G87" s="719"/>
      <c r="H87" s="719"/>
      <c r="I87" s="719"/>
      <c r="J87" s="719"/>
      <c r="K87" s="719"/>
      <c r="L87" s="719"/>
      <c r="M87" s="719"/>
      <c r="N87" s="719"/>
      <c r="O87" s="719"/>
      <c r="P87" s="719"/>
      <c r="Q87" s="719"/>
      <c r="R87" s="719"/>
      <c r="S87" s="719"/>
      <c r="T87" s="719"/>
      <c r="U87" s="719"/>
      <c r="V87" s="719"/>
      <c r="W87" s="719"/>
      <c r="X87" s="719"/>
      <c r="Y87" s="719"/>
      <c r="Z87" s="748"/>
      <c r="AA87" s="748"/>
      <c r="AB87" s="748"/>
      <c r="AC87" s="748"/>
      <c r="AD87" s="748"/>
      <c r="AE87" s="748"/>
      <c r="AF87" s="748"/>
      <c r="AG87" s="748"/>
      <c r="AH87" s="748"/>
      <c r="AI87" s="748"/>
      <c r="AJ87" s="748"/>
      <c r="AK87" s="748"/>
      <c r="AL87" s="748"/>
      <c r="AM87" s="748"/>
      <c r="AN87" s="748"/>
      <c r="AO87" s="749"/>
      <c r="AP87" s="749"/>
      <c r="AQ87" s="749"/>
      <c r="AR87" s="749"/>
      <c r="AS87" s="749"/>
      <c r="AT87" s="749"/>
      <c r="AU87" s="749"/>
      <c r="AV87" s="749"/>
      <c r="AW87" s="749"/>
      <c r="AX87" s="749"/>
      <c r="AY87" s="749"/>
      <c r="AZ87" s="749"/>
      <c r="BA87" s="299"/>
    </row>
    <row r="88" spans="1:53" ht="6" customHeight="1" x14ac:dyDescent="0.25">
      <c r="A88" s="717" t="s">
        <v>804</v>
      </c>
      <c r="B88" s="717"/>
      <c r="C88" s="717"/>
      <c r="D88" s="717"/>
      <c r="E88" s="717"/>
      <c r="F88" s="717"/>
      <c r="G88" s="717"/>
      <c r="H88" s="717"/>
      <c r="I88" s="717"/>
      <c r="J88" s="717"/>
      <c r="K88" s="717"/>
      <c r="L88" s="717"/>
      <c r="M88" s="717"/>
      <c r="N88" s="717"/>
      <c r="O88" s="717"/>
      <c r="P88" s="717"/>
      <c r="Q88" s="717"/>
      <c r="R88" s="717"/>
      <c r="S88" s="717"/>
      <c r="T88" s="717"/>
      <c r="U88" s="717"/>
      <c r="V88" s="717"/>
      <c r="W88" s="717"/>
      <c r="X88" s="717"/>
      <c r="Y88" s="717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717" t="s">
        <v>49</v>
      </c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299"/>
    </row>
    <row r="89" spans="1:53" ht="6" customHeight="1" x14ac:dyDescent="0.2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/>
      <c r="AB89" s="299"/>
      <c r="AC89" s="299"/>
      <c r="AD89" s="299"/>
      <c r="AE89" s="299"/>
      <c r="AF89" s="299"/>
      <c r="AG89" s="299"/>
      <c r="AH89" s="299"/>
      <c r="AI89" s="299"/>
      <c r="AJ89" s="299"/>
      <c r="AK89" s="299"/>
      <c r="AL89" s="299"/>
      <c r="AM89" s="299"/>
      <c r="AN89" s="299"/>
      <c r="AO89" s="299"/>
      <c r="AP89" s="299"/>
      <c r="AQ89" s="299"/>
      <c r="AR89" s="299"/>
      <c r="AS89" s="299"/>
      <c r="AT89" s="299"/>
      <c r="AU89" s="299"/>
      <c r="AV89" s="299"/>
      <c r="AW89" s="299"/>
      <c r="AX89" s="299"/>
      <c r="AY89" s="299"/>
      <c r="AZ89" s="299"/>
      <c r="BA89" s="299"/>
    </row>
    <row r="90" spans="1:53" ht="21" customHeight="1" x14ac:dyDescent="0.25">
      <c r="A90" s="718" t="s">
        <v>805</v>
      </c>
      <c r="B90" s="718"/>
      <c r="C90" s="718"/>
      <c r="D90" s="718"/>
      <c r="E90" s="718"/>
      <c r="F90" s="718"/>
      <c r="G90" s="718"/>
      <c r="H90" s="718"/>
      <c r="I90" s="718"/>
      <c r="J90" s="718"/>
      <c r="K90" s="718"/>
      <c r="L90" s="718"/>
      <c r="M90" s="718"/>
      <c r="N90" s="718"/>
      <c r="O90" s="718"/>
      <c r="P90" s="718"/>
      <c r="Q90" s="718"/>
      <c r="R90" s="718"/>
      <c r="S90" s="718"/>
      <c r="T90" s="718"/>
      <c r="U90" s="718"/>
      <c r="V90" s="718"/>
      <c r="W90" s="718"/>
      <c r="X90" s="718"/>
      <c r="Y90" s="718"/>
      <c r="Z90" s="718"/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299"/>
    </row>
    <row r="91" spans="1:53" ht="27" customHeight="1" x14ac:dyDescent="0.3">
      <c r="A91" s="719" t="str">
        <f>ПОДПИСИ!D17</f>
        <v>Шлёнский С.В.</v>
      </c>
      <c r="B91" s="719"/>
      <c r="C91" s="719"/>
      <c r="D91" s="719"/>
      <c r="E91" s="719"/>
      <c r="F91" s="719"/>
      <c r="G91" s="719"/>
      <c r="H91" s="719"/>
      <c r="I91" s="719"/>
      <c r="J91" s="719"/>
      <c r="K91" s="719"/>
      <c r="L91" s="719"/>
      <c r="M91" s="719"/>
      <c r="N91" s="719"/>
      <c r="O91" s="719"/>
      <c r="P91" s="719"/>
      <c r="Q91" s="719"/>
      <c r="R91" s="719"/>
      <c r="S91" s="719"/>
      <c r="T91" s="719"/>
      <c r="U91" s="719"/>
      <c r="V91" s="719"/>
      <c r="W91" s="719"/>
      <c r="X91" s="719"/>
      <c r="Y91" s="719"/>
      <c r="Z91" s="748"/>
      <c r="AA91" s="748"/>
      <c r="AB91" s="748"/>
      <c r="AC91" s="748"/>
      <c r="AD91" s="748"/>
      <c r="AE91" s="748"/>
      <c r="AF91" s="748"/>
      <c r="AG91" s="748"/>
      <c r="AH91" s="748"/>
      <c r="AI91" s="748"/>
      <c r="AJ91" s="748"/>
      <c r="AK91" s="748"/>
      <c r="AL91" s="748"/>
      <c r="AM91" s="748"/>
      <c r="AN91" s="748"/>
      <c r="AO91" s="751"/>
      <c r="AP91" s="751"/>
      <c r="AQ91" s="751"/>
      <c r="AR91" s="751"/>
      <c r="AS91" s="751"/>
      <c r="AT91" s="751"/>
      <c r="AU91" s="751"/>
      <c r="AV91" s="751"/>
      <c r="AW91" s="751"/>
      <c r="AX91" s="751"/>
      <c r="AY91" s="751"/>
      <c r="AZ91" s="751"/>
      <c r="BA91" s="299"/>
    </row>
    <row r="92" spans="1:53" ht="6" customHeight="1" x14ac:dyDescent="0.25">
      <c r="A92" s="717" t="s">
        <v>804</v>
      </c>
      <c r="B92" s="717"/>
      <c r="C92" s="717"/>
      <c r="D92" s="717"/>
      <c r="E92" s="717"/>
      <c r="F92" s="717"/>
      <c r="G92" s="717"/>
      <c r="H92" s="717"/>
      <c r="I92" s="717"/>
      <c r="J92" s="717"/>
      <c r="K92" s="717"/>
      <c r="L92" s="717"/>
      <c r="M92" s="717"/>
      <c r="N92" s="717"/>
      <c r="O92" s="717"/>
      <c r="P92" s="717"/>
      <c r="Q92" s="717"/>
      <c r="R92" s="717"/>
      <c r="S92" s="717"/>
      <c r="T92" s="717"/>
      <c r="U92" s="717"/>
      <c r="V92" s="717"/>
      <c r="W92" s="717"/>
      <c r="X92" s="717"/>
      <c r="Y92" s="717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717" t="s">
        <v>49</v>
      </c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299"/>
    </row>
    <row r="93" spans="1:53" ht="6" customHeight="1" x14ac:dyDescent="0.25">
      <c r="A93" s="310"/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310"/>
      <c r="T93" s="310"/>
      <c r="U93" s="310"/>
      <c r="V93" s="310"/>
      <c r="W93" s="310"/>
      <c r="X93" s="310"/>
      <c r="Y93" s="310"/>
      <c r="Z93" s="308"/>
      <c r="AA93" s="308"/>
      <c r="AB93" s="308"/>
      <c r="AC93" s="308"/>
      <c r="AD93" s="308"/>
      <c r="AE93" s="308"/>
      <c r="AF93" s="308"/>
      <c r="AG93" s="308"/>
      <c r="AH93" s="308"/>
      <c r="AI93" s="308"/>
      <c r="AJ93" s="308"/>
      <c r="AK93" s="308"/>
      <c r="AL93" s="308"/>
      <c r="AM93" s="308"/>
      <c r="AN93" s="308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299"/>
    </row>
    <row r="94" spans="1:53" ht="33" customHeight="1" x14ac:dyDescent="0.25">
      <c r="A94" s="718" t="s">
        <v>806</v>
      </c>
      <c r="B94" s="715"/>
      <c r="C94" s="715"/>
      <c r="D94" s="715"/>
      <c r="E94" s="715"/>
      <c r="F94" s="715"/>
      <c r="G94" s="715"/>
      <c r="H94" s="715"/>
      <c r="I94" s="715"/>
      <c r="J94" s="715"/>
      <c r="K94" s="715"/>
      <c r="L94" s="715"/>
      <c r="M94" s="715"/>
      <c r="N94" s="715"/>
      <c r="O94" s="715"/>
      <c r="P94" s="715"/>
      <c r="Q94" s="715"/>
      <c r="R94" s="715"/>
      <c r="S94" s="715"/>
      <c r="T94" s="715"/>
      <c r="U94" s="715"/>
      <c r="V94" s="715"/>
      <c r="W94" s="715"/>
      <c r="X94" s="715"/>
      <c r="Y94" s="715"/>
      <c r="Z94" s="715"/>
      <c r="AA94" s="715"/>
      <c r="AB94" s="715"/>
      <c r="AC94" s="715"/>
      <c r="AD94" s="715"/>
      <c r="AE94" s="715"/>
      <c r="AF94" s="715"/>
      <c r="AG94" s="715"/>
      <c r="AH94" s="715"/>
      <c r="AI94" s="715"/>
      <c r="AJ94" s="715"/>
      <c r="AK94" s="715"/>
      <c r="AL94" s="715"/>
      <c r="AM94" s="715"/>
      <c r="AN94" s="715"/>
      <c r="AO94" s="715"/>
      <c r="AP94" s="715"/>
      <c r="AQ94" s="715"/>
      <c r="AR94" s="715"/>
      <c r="AS94" s="715"/>
      <c r="AT94" s="715"/>
      <c r="AU94" s="715"/>
      <c r="AV94" s="715"/>
      <c r="AW94" s="715"/>
      <c r="AX94" s="715"/>
      <c r="AY94" s="715"/>
      <c r="AZ94" s="715"/>
      <c r="BA94" s="299"/>
    </row>
    <row r="95" spans="1:53" ht="27.75" customHeight="1" x14ac:dyDescent="0.3">
      <c r="A95" s="719" t="str">
        <f>ПОДПИСИ!D19</f>
        <v xml:space="preserve"> </v>
      </c>
      <c r="B95" s="719"/>
      <c r="C95" s="719"/>
      <c r="D95" s="719"/>
      <c r="E95" s="719"/>
      <c r="F95" s="719"/>
      <c r="G95" s="719"/>
      <c r="H95" s="719"/>
      <c r="I95" s="719"/>
      <c r="J95" s="719"/>
      <c r="K95" s="719"/>
      <c r="L95" s="719"/>
      <c r="M95" s="719"/>
      <c r="N95" s="719"/>
      <c r="O95" s="719"/>
      <c r="P95" s="719"/>
      <c r="Q95" s="719"/>
      <c r="R95" s="719"/>
      <c r="S95" s="719"/>
      <c r="T95" s="719"/>
      <c r="U95" s="719"/>
      <c r="V95" s="719"/>
      <c r="W95" s="719"/>
      <c r="X95" s="719"/>
      <c r="Y95" s="719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748"/>
      <c r="AL95" s="748"/>
      <c r="AM95" s="748"/>
      <c r="AN95" s="748"/>
      <c r="AO95" s="751"/>
      <c r="AP95" s="751"/>
      <c r="AQ95" s="751"/>
      <c r="AR95" s="751"/>
      <c r="AS95" s="751"/>
      <c r="AT95" s="751"/>
      <c r="AU95" s="751"/>
      <c r="AV95" s="751"/>
      <c r="AW95" s="751"/>
      <c r="AX95" s="751"/>
      <c r="AY95" s="751"/>
      <c r="AZ95" s="751"/>
      <c r="BA95" s="311"/>
    </row>
    <row r="96" spans="1:53" ht="6" customHeight="1" x14ac:dyDescent="0.25">
      <c r="A96" s="717" t="s">
        <v>804</v>
      </c>
      <c r="B96" s="717"/>
      <c r="C96" s="717"/>
      <c r="D96" s="717"/>
      <c r="E96" s="717"/>
      <c r="F96" s="717"/>
      <c r="G96" s="717"/>
      <c r="H96" s="717"/>
      <c r="I96" s="717"/>
      <c r="J96" s="717"/>
      <c r="K96" s="717"/>
      <c r="L96" s="717"/>
      <c r="M96" s="717"/>
      <c r="N96" s="717"/>
      <c r="O96" s="717"/>
      <c r="P96" s="717"/>
      <c r="Q96" s="717"/>
      <c r="R96" s="717"/>
      <c r="S96" s="717"/>
      <c r="T96" s="717"/>
      <c r="U96" s="717"/>
      <c r="V96" s="717"/>
      <c r="W96" s="717"/>
      <c r="X96" s="717"/>
      <c r="Y96" s="717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717" t="s">
        <v>49</v>
      </c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299"/>
    </row>
    <row r="97" spans="1:55" ht="6" customHeight="1" x14ac:dyDescent="0.2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/>
      <c r="AB97" s="299"/>
      <c r="AC97" s="299"/>
      <c r="AD97" s="299"/>
      <c r="AE97" s="299"/>
      <c r="AF97" s="299"/>
      <c r="AG97" s="299"/>
      <c r="AH97" s="299"/>
      <c r="AI97" s="299"/>
      <c r="AJ97" s="299"/>
      <c r="AK97" s="299"/>
      <c r="AL97" s="299"/>
      <c r="AM97" s="299"/>
      <c r="AN97" s="299"/>
      <c r="AO97" s="299"/>
      <c r="AP97" s="299"/>
      <c r="AQ97" s="299"/>
      <c r="AR97" s="299"/>
      <c r="AS97" s="299"/>
      <c r="AT97" s="299"/>
      <c r="AU97" s="299"/>
      <c r="AV97" s="299"/>
      <c r="AW97" s="299"/>
      <c r="AX97" s="299"/>
      <c r="AY97" s="299"/>
      <c r="AZ97" s="299"/>
      <c r="BA97" s="299"/>
    </row>
    <row r="98" spans="1:55" s="313" customFormat="1" ht="21" customHeight="1" x14ac:dyDescent="0.3">
      <c r="A98" s="718" t="s">
        <v>794</v>
      </c>
      <c r="B98" s="718"/>
      <c r="C98" s="718"/>
      <c r="D98" s="718"/>
      <c r="E98" s="718"/>
      <c r="F98" s="718"/>
      <c r="G98" s="718"/>
      <c r="H98" s="718"/>
      <c r="I98" s="718"/>
      <c r="J98" s="718"/>
      <c r="K98" s="718"/>
      <c r="L98" s="718"/>
      <c r="M98" s="718"/>
      <c r="N98" s="718"/>
      <c r="O98" s="718"/>
      <c r="P98" s="718"/>
      <c r="Q98" s="718"/>
      <c r="R98" s="718"/>
      <c r="S98" s="718"/>
      <c r="T98" s="718"/>
      <c r="U98" s="718"/>
      <c r="V98" s="718"/>
      <c r="W98" s="718"/>
      <c r="X98" s="718"/>
      <c r="Y98" s="718"/>
      <c r="Z98" s="718"/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312"/>
    </row>
    <row r="99" spans="1:55" ht="28.5" customHeight="1" x14ac:dyDescent="0.3">
      <c r="A99" s="719" t="str">
        <f>ПОДПИСИ!D14</f>
        <v>Фатахова Е.Я.</v>
      </c>
      <c r="B99" s="719"/>
      <c r="C99" s="719"/>
      <c r="D99" s="719"/>
      <c r="E99" s="719"/>
      <c r="F99" s="719"/>
      <c r="G99" s="719"/>
      <c r="H99" s="719"/>
      <c r="I99" s="719"/>
      <c r="J99" s="719"/>
      <c r="K99" s="719"/>
      <c r="L99" s="719"/>
      <c r="M99" s="719"/>
      <c r="N99" s="719"/>
      <c r="O99" s="719"/>
      <c r="P99" s="719"/>
      <c r="Q99" s="719"/>
      <c r="R99" s="719"/>
      <c r="S99" s="719"/>
      <c r="T99" s="719"/>
      <c r="U99" s="719"/>
      <c r="V99" s="719"/>
      <c r="W99" s="719"/>
      <c r="X99" s="719"/>
      <c r="Y99" s="719"/>
      <c r="Z99" s="748"/>
      <c r="AA99" s="748"/>
      <c r="AB99" s="748"/>
      <c r="AC99" s="748"/>
      <c r="AD99" s="748"/>
      <c r="AE99" s="748"/>
      <c r="AF99" s="748"/>
      <c r="AG99" s="748"/>
      <c r="AH99" s="748"/>
      <c r="AI99" s="748"/>
      <c r="AJ99" s="748"/>
      <c r="AK99" s="748"/>
      <c r="AL99" s="748"/>
      <c r="AM99" s="748"/>
      <c r="AN99" s="748"/>
      <c r="AO99" s="749"/>
      <c r="AP99" s="749"/>
      <c r="AQ99" s="749"/>
      <c r="AR99" s="749"/>
      <c r="AS99" s="749"/>
      <c r="AT99" s="749"/>
      <c r="AU99" s="749"/>
      <c r="AV99" s="749"/>
      <c r="AW99" s="749"/>
      <c r="AX99" s="749"/>
      <c r="AY99" s="749"/>
      <c r="AZ99" s="749"/>
      <c r="BA99" s="314"/>
      <c r="BB99" s="315"/>
      <c r="BC99" s="315"/>
    </row>
    <row r="100" spans="1:55" s="304" customFormat="1" ht="6" customHeight="1" x14ac:dyDescent="0.2">
      <c r="A100" s="717" t="s">
        <v>804</v>
      </c>
      <c r="B100" s="717"/>
      <c r="C100" s="717"/>
      <c r="D100" s="717"/>
      <c r="E100" s="717"/>
      <c r="F100" s="717"/>
      <c r="G100" s="717"/>
      <c r="H100" s="717"/>
      <c r="I100" s="717"/>
      <c r="J100" s="717"/>
      <c r="K100" s="717"/>
      <c r="L100" s="717"/>
      <c r="M100" s="717"/>
      <c r="N100" s="717"/>
      <c r="O100" s="717"/>
      <c r="P100" s="717"/>
      <c r="Q100" s="717"/>
      <c r="R100" s="717"/>
      <c r="S100" s="717"/>
      <c r="T100" s="717"/>
      <c r="U100" s="717"/>
      <c r="V100" s="717"/>
      <c r="W100" s="717"/>
      <c r="X100" s="717"/>
      <c r="Y100" s="717"/>
      <c r="Z100" s="308"/>
      <c r="AA100" s="308"/>
      <c r="AB100" s="308"/>
      <c r="AC100" s="308"/>
      <c r="AD100" s="308"/>
      <c r="AE100" s="308"/>
      <c r="AF100" s="308"/>
      <c r="AG100" s="308"/>
      <c r="AH100" s="308"/>
      <c r="AI100" s="308"/>
      <c r="AJ100" s="308"/>
      <c r="AK100" s="308"/>
      <c r="AL100" s="308"/>
      <c r="AM100" s="308"/>
      <c r="AN100" s="308"/>
      <c r="AO100" s="717" t="s">
        <v>49</v>
      </c>
      <c r="AP100" s="717"/>
      <c r="AQ100" s="717"/>
      <c r="AR100" s="717"/>
      <c r="AS100" s="717"/>
      <c r="AT100" s="717"/>
      <c r="AU100" s="717"/>
      <c r="AV100" s="717"/>
      <c r="AW100" s="717"/>
      <c r="AX100" s="717"/>
      <c r="AY100" s="717"/>
      <c r="AZ100" s="717"/>
      <c r="BA100" s="303"/>
    </row>
    <row r="101" spans="1:55" ht="16.5" customHeight="1" x14ac:dyDescent="0.25">
      <c r="A101" s="752" t="s">
        <v>959</v>
      </c>
      <c r="B101" s="752"/>
      <c r="C101" s="752"/>
      <c r="D101" s="752"/>
      <c r="E101" s="752"/>
      <c r="F101" s="752"/>
      <c r="G101" s="752"/>
      <c r="H101" s="752"/>
      <c r="I101" s="752"/>
      <c r="J101" s="752"/>
      <c r="K101" s="752"/>
      <c r="L101" s="752"/>
      <c r="M101" s="752"/>
      <c r="N101" s="752"/>
      <c r="O101" s="752"/>
      <c r="P101" s="752"/>
      <c r="Q101" s="752"/>
      <c r="R101" s="752"/>
      <c r="S101" s="752"/>
      <c r="T101" s="752"/>
      <c r="U101" s="752"/>
      <c r="V101" s="752"/>
      <c r="W101" s="752"/>
      <c r="X101" s="752"/>
      <c r="Y101" s="752"/>
      <c r="Z101" s="752"/>
      <c r="AA101" s="752"/>
      <c r="AB101" s="752"/>
      <c r="AC101" s="752"/>
      <c r="AD101" s="752"/>
      <c r="AE101" s="752"/>
      <c r="AF101" s="752"/>
      <c r="AG101" s="752"/>
      <c r="AH101" s="752"/>
      <c r="AI101" s="752"/>
      <c r="AJ101" s="752"/>
      <c r="AK101" s="752"/>
      <c r="AL101" s="752"/>
      <c r="AM101" s="752"/>
      <c r="AN101" s="752"/>
      <c r="AO101" s="752"/>
      <c r="AP101" s="752"/>
      <c r="AQ101" s="752"/>
      <c r="AR101" s="752"/>
      <c r="AS101" s="752"/>
      <c r="AT101" s="752"/>
      <c r="AU101" s="752"/>
      <c r="AV101" s="752"/>
      <c r="AW101" s="752"/>
      <c r="AX101" s="752"/>
      <c r="AY101" s="752"/>
      <c r="AZ101" s="752"/>
    </row>
    <row r="102" spans="1:55" ht="33" customHeight="1" x14ac:dyDescent="0.3">
      <c r="A102" s="719" t="str">
        <f>ПОДПИСИ!D7</f>
        <v>Соколов Ю.А.</v>
      </c>
      <c r="B102" s="719"/>
      <c r="C102" s="719"/>
      <c r="D102" s="719"/>
      <c r="E102" s="719"/>
      <c r="F102" s="719"/>
      <c r="G102" s="719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19"/>
      <c r="V102" s="719"/>
      <c r="W102" s="719"/>
      <c r="X102" s="719"/>
      <c r="Y102" s="719"/>
      <c r="Z102" s="748"/>
      <c r="AA102" s="748"/>
      <c r="AB102" s="748"/>
      <c r="AC102" s="748"/>
      <c r="AD102" s="748"/>
      <c r="AE102" s="748"/>
      <c r="AF102" s="748"/>
      <c r="AG102" s="748"/>
      <c r="AH102" s="748"/>
      <c r="AI102" s="748"/>
      <c r="AJ102" s="748"/>
      <c r="AK102" s="748"/>
      <c r="AL102" s="748"/>
      <c r="AM102" s="748"/>
      <c r="AN102" s="748"/>
      <c r="AO102" s="749"/>
      <c r="AP102" s="749"/>
      <c r="AQ102" s="749"/>
      <c r="AR102" s="749"/>
      <c r="AS102" s="749"/>
      <c r="AT102" s="749"/>
      <c r="AU102" s="749"/>
      <c r="AV102" s="749"/>
      <c r="AW102" s="749"/>
      <c r="AX102" s="749"/>
      <c r="AY102" s="749"/>
      <c r="AZ102" s="749"/>
    </row>
    <row r="103" spans="1:55" x14ac:dyDescent="0.25">
      <c r="A103" s="717" t="s">
        <v>804</v>
      </c>
      <c r="B103" s="717"/>
      <c r="C103" s="717"/>
      <c r="D103" s="717"/>
      <c r="E103" s="717"/>
      <c r="F103" s="717"/>
      <c r="G103" s="717"/>
      <c r="H103" s="717"/>
      <c r="I103" s="717"/>
      <c r="J103" s="717"/>
      <c r="K103" s="717"/>
      <c r="L103" s="717"/>
      <c r="M103" s="717"/>
      <c r="N103" s="717"/>
      <c r="O103" s="717"/>
      <c r="P103" s="717"/>
      <c r="Q103" s="717"/>
      <c r="R103" s="717"/>
      <c r="S103" s="717"/>
      <c r="T103" s="717"/>
      <c r="U103" s="717"/>
      <c r="V103" s="717"/>
      <c r="W103" s="717"/>
      <c r="X103" s="717"/>
      <c r="Y103" s="717"/>
      <c r="Z103" s="308"/>
      <c r="AA103" s="308"/>
      <c r="AB103" s="308"/>
      <c r="AC103" s="308"/>
      <c r="AD103" s="308"/>
      <c r="AE103" s="308"/>
      <c r="AF103" s="308"/>
      <c r="AG103" s="308"/>
      <c r="AH103" s="308"/>
      <c r="AI103" s="308"/>
      <c r="AJ103" s="308"/>
      <c r="AK103" s="308"/>
      <c r="AL103" s="308"/>
      <c r="AM103" s="308"/>
      <c r="AN103" s="308"/>
      <c r="AO103" s="717" t="s">
        <v>49</v>
      </c>
      <c r="AP103" s="717"/>
      <c r="AQ103" s="717"/>
      <c r="AR103" s="717"/>
      <c r="AS103" s="717"/>
      <c r="AT103" s="717"/>
      <c r="AU103" s="717"/>
      <c r="AV103" s="717"/>
      <c r="AW103" s="717"/>
      <c r="AX103" s="717"/>
      <c r="AY103" s="717"/>
      <c r="AZ103" s="717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zoomScale="140" zoomScaleNormal="100" zoomScaleSheetLayoutView="140" workbookViewId="0">
      <pane ySplit="1" topLeftCell="A75" activePane="bottomLeft" state="frozen"/>
      <selection activeCell="AO106" sqref="AO106:AZ106"/>
      <selection pane="bottomLeft" activeCell="AO106" sqref="AO106:AZ106"/>
    </sheetView>
  </sheetViews>
  <sheetFormatPr defaultRowHeight="13.8" outlineLevelRow="1" x14ac:dyDescent="0.25"/>
  <cols>
    <col min="1" max="52" width="1.6640625" style="283" customWidth="1"/>
    <col min="53" max="53" width="0.109375" style="283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14" t="s">
        <v>578</v>
      </c>
      <c r="B1" s="714"/>
      <c r="C1" s="714"/>
      <c r="D1" s="714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  <c r="AA1" s="714"/>
      <c r="AB1" s="714"/>
      <c r="AC1" s="714"/>
      <c r="AD1" s="714"/>
      <c r="AE1" s="714"/>
      <c r="AF1" s="714"/>
      <c r="AG1" s="714"/>
      <c r="AH1" s="714"/>
      <c r="AI1" s="714"/>
      <c r="AJ1" s="714"/>
      <c r="AK1" s="714"/>
      <c r="AL1" s="714"/>
      <c r="AM1" s="714"/>
      <c r="AN1" s="714"/>
      <c r="AO1" s="714"/>
      <c r="AP1" s="714"/>
      <c r="AQ1" s="714"/>
      <c r="AR1" s="714"/>
      <c r="AS1" s="714"/>
      <c r="AT1" s="714"/>
      <c r="AU1" s="714"/>
      <c r="AV1" s="714"/>
      <c r="AW1" s="714"/>
      <c r="AX1" s="714"/>
      <c r="AY1" s="714"/>
      <c r="AZ1" s="714"/>
    </row>
    <row r="2" spans="1:63" ht="12" customHeight="1" x14ac:dyDescent="0.25">
      <c r="A2" s="715" t="s">
        <v>75</v>
      </c>
      <c r="B2" s="715"/>
      <c r="C2" s="715"/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5"/>
      <c r="S2" s="715"/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5"/>
      <c r="AK2" s="715"/>
      <c r="AL2" s="715"/>
      <c r="AM2" s="715"/>
      <c r="AN2" s="715"/>
      <c r="AO2" s="715"/>
      <c r="AP2" s="715"/>
      <c r="AQ2" s="715"/>
      <c r="AR2" s="715"/>
      <c r="AS2" s="715"/>
      <c r="AT2" s="715"/>
      <c r="AU2" s="715"/>
      <c r="AV2" s="715"/>
      <c r="AW2" s="715"/>
      <c r="AX2" s="715"/>
      <c r="AY2" s="715"/>
      <c r="AZ2" s="715"/>
      <c r="BA2" s="299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716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16"/>
      <c r="C3" s="716"/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716"/>
      <c r="X3" s="716"/>
      <c r="Y3" s="716"/>
      <c r="Z3" s="716"/>
      <c r="AA3" s="716"/>
      <c r="AB3" s="716"/>
      <c r="AC3" s="716"/>
      <c r="AD3" s="716"/>
      <c r="AE3" s="716"/>
      <c r="AF3" s="716"/>
      <c r="AG3" s="716"/>
      <c r="AH3" s="716"/>
      <c r="AI3" s="716"/>
      <c r="AJ3" s="716"/>
      <c r="AK3" s="716"/>
      <c r="AL3" s="716"/>
      <c r="AM3" s="716"/>
      <c r="AN3" s="716"/>
      <c r="AO3" s="716"/>
      <c r="AP3" s="716"/>
      <c r="AQ3" s="716"/>
      <c r="AR3" s="716"/>
      <c r="AS3" s="716"/>
      <c r="AT3" s="716"/>
      <c r="AU3" s="716"/>
      <c r="AV3" s="716"/>
      <c r="AW3" s="716"/>
      <c r="AX3" s="716"/>
      <c r="AY3" s="716"/>
      <c r="AZ3" s="716"/>
      <c r="BA3" s="299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3">
      <c r="A4" s="717" t="s">
        <v>523</v>
      </c>
      <c r="B4" s="717"/>
      <c r="C4" s="717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7"/>
      <c r="AD4" s="717"/>
      <c r="AE4" s="717"/>
      <c r="AF4" s="717"/>
      <c r="AG4" s="717"/>
      <c r="AH4" s="717"/>
      <c r="AI4" s="717"/>
      <c r="AJ4" s="717"/>
      <c r="AK4" s="717"/>
      <c r="AL4" s="717"/>
      <c r="AM4" s="717"/>
      <c r="AN4" s="717"/>
      <c r="AO4" s="717"/>
      <c r="AP4" s="717"/>
      <c r="AQ4" s="717"/>
      <c r="AR4" s="717"/>
      <c r="AS4" s="717"/>
      <c r="AT4" s="717"/>
      <c r="AU4" s="717"/>
      <c r="AV4" s="717"/>
      <c r="AW4" s="717"/>
      <c r="AX4" s="717"/>
      <c r="AY4" s="717"/>
      <c r="AZ4" s="717"/>
      <c r="BA4" s="300"/>
      <c r="BD4" s="302"/>
      <c r="BE4" s="302"/>
      <c r="BF4" s="302"/>
      <c r="BG4" s="302"/>
      <c r="BH4" s="302"/>
      <c r="BI4" s="302"/>
      <c r="BJ4" s="302"/>
      <c r="BK4" s="302"/>
    </row>
    <row r="5" spans="1:63" ht="12" customHeight="1" x14ac:dyDescent="0.25">
      <c r="A5" s="718" t="s">
        <v>776</v>
      </c>
      <c r="B5" s="718"/>
      <c r="C5" s="718"/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8"/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8"/>
      <c r="AP5" s="718"/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299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19" t="str">
        <f>ФОРМА!B2</f>
        <v>ПАО "Россети Ленэнерго"</v>
      </c>
      <c r="B6" s="719"/>
      <c r="C6" s="719"/>
      <c r="D6" s="719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19"/>
      <c r="AD6" s="719"/>
      <c r="AE6" s="719"/>
      <c r="AF6" s="719"/>
      <c r="AG6" s="719"/>
      <c r="AH6" s="719"/>
      <c r="AI6" s="719"/>
      <c r="AJ6" s="719"/>
      <c r="AK6" s="719"/>
      <c r="AL6" s="719"/>
      <c r="AM6" s="719"/>
      <c r="AN6" s="719"/>
      <c r="AO6" s="719"/>
      <c r="AP6" s="719"/>
      <c r="AQ6" s="719"/>
      <c r="AR6" s="719"/>
      <c r="AS6" s="719"/>
      <c r="AT6" s="719"/>
      <c r="AU6" s="719"/>
      <c r="AV6" s="719"/>
      <c r="AW6" s="719"/>
      <c r="AX6" s="719"/>
      <c r="AY6" s="719"/>
      <c r="AZ6" s="719"/>
      <c r="BA6" s="299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17" t="s">
        <v>777</v>
      </c>
      <c r="B7" s="717"/>
      <c r="C7" s="717"/>
      <c r="D7" s="717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7"/>
      <c r="AD7" s="717"/>
      <c r="AE7" s="717"/>
      <c r="AF7" s="717"/>
      <c r="AG7" s="717"/>
      <c r="AH7" s="717"/>
      <c r="AI7" s="717"/>
      <c r="AJ7" s="717"/>
      <c r="AK7" s="717"/>
      <c r="AL7" s="717"/>
      <c r="AM7" s="717"/>
      <c r="AN7" s="717"/>
      <c r="AO7" s="717"/>
      <c r="AP7" s="717"/>
      <c r="AQ7" s="717"/>
      <c r="AR7" s="717"/>
      <c r="AS7" s="717"/>
      <c r="AT7" s="717"/>
      <c r="AU7" s="717"/>
      <c r="AV7" s="717"/>
      <c r="AW7" s="717"/>
      <c r="AX7" s="717"/>
      <c r="AY7" s="717"/>
      <c r="AZ7" s="717"/>
      <c r="BA7" s="303"/>
      <c r="BD7" s="305"/>
      <c r="BE7" s="305"/>
      <c r="BF7" s="305"/>
      <c r="BG7" s="305"/>
      <c r="BH7" s="305"/>
      <c r="BI7" s="305"/>
      <c r="BJ7" s="305"/>
      <c r="BK7" s="305"/>
    </row>
    <row r="8" spans="1:63" ht="60.75" customHeight="1" x14ac:dyDescent="0.25">
      <c r="A8" s="71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19"/>
      <c r="C8" s="719"/>
      <c r="D8" s="719"/>
      <c r="E8" s="719"/>
      <c r="F8" s="719"/>
      <c r="G8" s="719"/>
      <c r="H8" s="719"/>
      <c r="I8" s="719"/>
      <c r="J8" s="719"/>
      <c r="K8" s="719"/>
      <c r="L8" s="719"/>
      <c r="M8" s="719"/>
      <c r="N8" s="719"/>
      <c r="O8" s="719"/>
      <c r="P8" s="719"/>
      <c r="Q8" s="719"/>
      <c r="R8" s="719"/>
      <c r="S8" s="719"/>
      <c r="T8" s="719"/>
      <c r="U8" s="719"/>
      <c r="V8" s="719"/>
      <c r="W8" s="719"/>
      <c r="X8" s="719"/>
      <c r="Y8" s="719"/>
      <c r="Z8" s="719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299"/>
      <c r="BD8" s="290"/>
      <c r="BE8" s="290"/>
      <c r="BF8" s="290"/>
      <c r="BG8" s="290"/>
      <c r="BH8" s="290"/>
      <c r="BI8" s="290"/>
      <c r="BJ8" s="290"/>
      <c r="BK8" s="290"/>
    </row>
    <row r="9" spans="1:63" s="304" customFormat="1" ht="6" customHeight="1" x14ac:dyDescent="0.2">
      <c r="A9" s="723" t="s">
        <v>778</v>
      </c>
      <c r="B9" s="723"/>
      <c r="C9" s="723"/>
      <c r="D9" s="723"/>
      <c r="E9" s="723"/>
      <c r="F9" s="723"/>
      <c r="G9" s="723"/>
      <c r="H9" s="723"/>
      <c r="I9" s="723"/>
      <c r="J9" s="723"/>
      <c r="K9" s="723"/>
      <c r="L9" s="723"/>
      <c r="M9" s="723"/>
      <c r="N9" s="723"/>
      <c r="O9" s="723"/>
      <c r="P9" s="723"/>
      <c r="Q9" s="723"/>
      <c r="R9" s="723"/>
      <c r="S9" s="723"/>
      <c r="T9" s="723"/>
      <c r="U9" s="723"/>
      <c r="V9" s="723"/>
      <c r="W9" s="723"/>
      <c r="X9" s="723"/>
      <c r="Y9" s="723"/>
      <c r="Z9" s="723"/>
      <c r="AA9" s="723"/>
      <c r="AB9" s="723"/>
      <c r="AC9" s="723"/>
      <c r="AD9" s="723"/>
      <c r="AE9" s="723"/>
      <c r="AF9" s="723"/>
      <c r="AG9" s="723"/>
      <c r="AH9" s="723"/>
      <c r="AI9" s="723"/>
      <c r="AJ9" s="723"/>
      <c r="AK9" s="723"/>
      <c r="AL9" s="723"/>
      <c r="AM9" s="723"/>
      <c r="AN9" s="723"/>
      <c r="AO9" s="723"/>
      <c r="AP9" s="723"/>
      <c r="AQ9" s="723"/>
      <c r="AR9" s="723"/>
      <c r="AS9" s="723"/>
      <c r="AT9" s="723"/>
      <c r="AU9" s="723"/>
      <c r="AV9" s="723"/>
      <c r="AW9" s="723"/>
      <c r="AX9" s="723"/>
      <c r="AY9" s="723"/>
      <c r="AZ9" s="723"/>
      <c r="BA9" s="303"/>
      <c r="BD9" s="305"/>
      <c r="BE9" s="305"/>
      <c r="BF9" s="305"/>
      <c r="BG9" s="305"/>
      <c r="BH9" s="305"/>
      <c r="BI9" s="305"/>
      <c r="BJ9" s="305"/>
      <c r="BK9" s="305"/>
    </row>
    <row r="10" spans="1:63" s="304" customFormat="1" ht="9.6" x14ac:dyDescent="0.2">
      <c r="A10" s="726"/>
      <c r="B10" s="726"/>
      <c r="C10" s="726"/>
      <c r="D10" s="726"/>
      <c r="E10" s="726"/>
      <c r="F10" s="726"/>
      <c r="G10" s="726"/>
      <c r="H10" s="726"/>
      <c r="I10" s="726"/>
      <c r="J10" s="726"/>
      <c r="K10" s="726"/>
      <c r="L10" s="726"/>
      <c r="M10" s="726"/>
      <c r="N10" s="726"/>
      <c r="O10" s="726"/>
      <c r="P10" s="726"/>
      <c r="Q10" s="726"/>
      <c r="R10" s="726"/>
      <c r="S10" s="726"/>
      <c r="T10" s="726"/>
      <c r="U10" s="726"/>
      <c r="V10" s="726"/>
      <c r="W10" s="726"/>
      <c r="X10" s="726"/>
      <c r="Y10" s="726"/>
      <c r="Z10" s="726"/>
      <c r="AA10" s="726"/>
      <c r="AB10" s="726"/>
      <c r="AC10" s="726"/>
      <c r="AD10" s="726"/>
      <c r="AE10" s="726"/>
      <c r="AF10" s="726"/>
      <c r="AG10" s="726"/>
      <c r="AH10" s="726"/>
      <c r="AI10" s="726"/>
      <c r="AJ10" s="726"/>
      <c r="AK10" s="726"/>
      <c r="AL10" s="726"/>
      <c r="AM10" s="726"/>
      <c r="AN10" s="726"/>
      <c r="AO10" s="726"/>
      <c r="AP10" s="726"/>
      <c r="AQ10" s="726"/>
      <c r="AR10" s="726"/>
      <c r="AS10" s="726"/>
      <c r="AT10" s="726"/>
      <c r="AU10" s="726"/>
      <c r="AV10" s="726"/>
      <c r="AW10" s="726"/>
      <c r="AX10" s="726"/>
      <c r="AY10" s="726"/>
      <c r="AZ10" s="726"/>
      <c r="BA10" s="303"/>
      <c r="BD10" s="305"/>
      <c r="BE10" s="305"/>
      <c r="BF10" s="305"/>
      <c r="BG10" s="305"/>
      <c r="BH10" s="305"/>
      <c r="BI10" s="305"/>
      <c r="BJ10" s="305"/>
      <c r="BK10" s="305"/>
    </row>
    <row r="11" spans="1:63" s="304" customFormat="1" ht="21" customHeight="1" x14ac:dyDescent="0.2">
      <c r="A11" s="725" t="s">
        <v>779</v>
      </c>
      <c r="B11" s="725"/>
      <c r="C11" s="725"/>
      <c r="D11" s="725"/>
      <c r="E11" s="725"/>
      <c r="F11" s="725"/>
      <c r="G11" s="725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  <c r="T11" s="725"/>
      <c r="U11" s="725"/>
      <c r="V11" s="725"/>
      <c r="W11" s="725"/>
      <c r="X11" s="725"/>
      <c r="Y11" s="725"/>
      <c r="Z11" s="725"/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303"/>
      <c r="BD11" s="305"/>
      <c r="BE11" s="305"/>
      <c r="BF11" s="305"/>
      <c r="BG11" s="305"/>
      <c r="BH11" s="305"/>
      <c r="BI11" s="305"/>
      <c r="BJ11" s="305"/>
      <c r="BK11" s="305"/>
    </row>
    <row r="12" spans="1:63" ht="12" customHeight="1" x14ac:dyDescent="0.25">
      <c r="A12" s="715" t="s">
        <v>780</v>
      </c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715"/>
      <c r="AK12" s="715"/>
      <c r="AL12" s="715"/>
      <c r="AM12" s="715"/>
      <c r="AN12" s="715"/>
      <c r="AO12" s="715"/>
      <c r="AP12" s="715"/>
      <c r="AQ12" s="715"/>
      <c r="AR12" s="715"/>
      <c r="AS12" s="715"/>
      <c r="AT12" s="715"/>
      <c r="AU12" s="715"/>
      <c r="AV12" s="715"/>
      <c r="AW12" s="715"/>
      <c r="AX12" s="715"/>
      <c r="AY12" s="715"/>
      <c r="AZ12" s="715"/>
      <c r="BA12" s="299"/>
      <c r="BC12" s="290"/>
      <c r="BD12" s="290"/>
      <c r="BE12" s="290"/>
      <c r="BF12" s="290"/>
      <c r="BG12" s="290"/>
      <c r="BH12" s="290"/>
      <c r="BI12" s="290"/>
      <c r="BJ12" s="290"/>
      <c r="BK12" s="290"/>
    </row>
    <row r="13" spans="1:63" ht="12" customHeight="1" x14ac:dyDescent="0.25">
      <c r="A13" s="722" t="str">
        <f>ФОРМА!B3</f>
        <v>ООО «Электромонтаж-110»</v>
      </c>
      <c r="B13" s="722"/>
      <c r="C13" s="722"/>
      <c r="D13" s="722"/>
      <c r="E13" s="722"/>
      <c r="F13" s="722"/>
      <c r="G13" s="722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</row>
    <row r="14" spans="1:63" s="301" customFormat="1" ht="6" customHeight="1" x14ac:dyDescent="0.3">
      <c r="A14" s="717" t="s">
        <v>781</v>
      </c>
      <c r="B14" s="717"/>
      <c r="C14" s="717"/>
      <c r="D14" s="717"/>
      <c r="E14" s="717"/>
      <c r="F14" s="717"/>
      <c r="G14" s="717"/>
      <c r="H14" s="717"/>
      <c r="I14" s="717"/>
      <c r="J14" s="717"/>
      <c r="K14" s="717"/>
      <c r="L14" s="717"/>
      <c r="M14" s="717"/>
      <c r="N14" s="717"/>
      <c r="O14" s="717"/>
      <c r="P14" s="717"/>
      <c r="Q14" s="717"/>
      <c r="R14" s="717"/>
      <c r="S14" s="717"/>
      <c r="T14" s="717"/>
      <c r="U14" s="717"/>
      <c r="V14" s="717"/>
      <c r="W14" s="717"/>
      <c r="X14" s="717"/>
      <c r="Y14" s="717"/>
      <c r="Z14" s="717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300"/>
    </row>
    <row r="15" spans="1:63" ht="26.25" customHeight="1" x14ac:dyDescent="0.25">
      <c r="A15" s="722" t="str">
        <f>ФОРМА!D3</f>
        <v>ОГРН 1089847302225, ИНН 7842391090, КПП 780101001, 199004, город Санкт-Петербург, пр-кт Средний В.О., д. 4 литер а, пом/ком 6н/177</v>
      </c>
      <c r="B15" s="722"/>
      <c r="C15" s="722"/>
      <c r="D15" s="722"/>
      <c r="E15" s="722"/>
      <c r="F15" s="722"/>
      <c r="G15" s="722"/>
      <c r="H15" s="722"/>
      <c r="I15" s="722"/>
      <c r="J15" s="722"/>
      <c r="K15" s="722"/>
      <c r="L15" s="722"/>
      <c r="M15" s="722"/>
      <c r="N15" s="722"/>
      <c r="O15" s="722"/>
      <c r="P15" s="722"/>
      <c r="Q15" s="722"/>
      <c r="R15" s="722"/>
      <c r="S15" s="722"/>
      <c r="T15" s="722"/>
      <c r="U15" s="722"/>
      <c r="V15" s="722"/>
      <c r="W15" s="722"/>
      <c r="X15" s="722"/>
      <c r="Y15" s="722"/>
      <c r="Z15" s="722"/>
      <c r="AA15" s="722"/>
      <c r="AB15" s="722"/>
      <c r="AC15" s="722"/>
      <c r="AD15" s="722"/>
      <c r="AE15" s="722"/>
      <c r="AF15" s="722"/>
      <c r="AG15" s="722"/>
      <c r="AH15" s="722"/>
      <c r="AI15" s="722"/>
      <c r="AJ15" s="722"/>
      <c r="AK15" s="722"/>
      <c r="AL15" s="722"/>
      <c r="AM15" s="722"/>
      <c r="AN15" s="722"/>
      <c r="AO15" s="722"/>
      <c r="AP15" s="722"/>
      <c r="AQ15" s="722"/>
      <c r="AR15" s="722"/>
      <c r="AS15" s="722"/>
      <c r="AT15" s="722"/>
      <c r="AU15" s="722"/>
      <c r="AV15" s="722"/>
      <c r="AW15" s="722"/>
      <c r="AX15" s="722"/>
      <c r="AY15" s="722"/>
      <c r="AZ15" s="722"/>
      <c r="BA15" s="722"/>
    </row>
    <row r="16" spans="1:63" s="301" customFormat="1" ht="21" customHeight="1" x14ac:dyDescent="0.3">
      <c r="A16" s="723" t="s">
        <v>807</v>
      </c>
      <c r="B16" s="723"/>
      <c r="C16" s="723"/>
      <c r="D16" s="723"/>
      <c r="E16" s="723"/>
      <c r="F16" s="723"/>
      <c r="G16" s="723"/>
      <c r="H16" s="723"/>
      <c r="I16" s="723"/>
      <c r="J16" s="723"/>
      <c r="K16" s="723"/>
      <c r="L16" s="723"/>
      <c r="M16" s="723"/>
      <c r="N16" s="723"/>
      <c r="O16" s="723"/>
      <c r="P16" s="723"/>
      <c r="Q16" s="723"/>
      <c r="R16" s="723"/>
      <c r="S16" s="723"/>
      <c r="T16" s="723"/>
      <c r="U16" s="723"/>
      <c r="V16" s="723"/>
      <c r="W16" s="723"/>
      <c r="X16" s="723"/>
      <c r="Y16" s="723"/>
      <c r="Z16" s="723"/>
      <c r="AA16" s="723"/>
      <c r="AB16" s="723"/>
      <c r="AC16" s="723"/>
      <c r="AD16" s="723"/>
      <c r="AE16" s="723"/>
      <c r="AF16" s="723"/>
      <c r="AG16" s="723"/>
      <c r="AH16" s="723"/>
      <c r="AI16" s="723"/>
      <c r="AJ16" s="723"/>
      <c r="AK16" s="723"/>
      <c r="AL16" s="723"/>
      <c r="AM16" s="723"/>
      <c r="AN16" s="723"/>
      <c r="AO16" s="723"/>
      <c r="AP16" s="723"/>
      <c r="AQ16" s="723"/>
      <c r="AR16" s="723"/>
      <c r="AS16" s="723"/>
      <c r="AT16" s="723"/>
      <c r="AU16" s="723"/>
      <c r="AV16" s="723"/>
      <c r="AW16" s="723"/>
      <c r="AX16" s="723"/>
      <c r="AY16" s="723"/>
      <c r="AZ16" s="723"/>
      <c r="BA16" s="300"/>
    </row>
    <row r="17" spans="1:53" x14ac:dyDescent="0.25">
      <c r="A17" s="715" t="s">
        <v>77</v>
      </c>
      <c r="B17" s="715"/>
      <c r="C17" s="715"/>
      <c r="D17" s="715"/>
      <c r="E17" s="715"/>
      <c r="F17" s="715"/>
      <c r="G17" s="715"/>
      <c r="H17" s="715"/>
      <c r="I17" s="715"/>
      <c r="J17" s="715"/>
      <c r="K17" s="715"/>
      <c r="L17" s="715"/>
      <c r="M17" s="715"/>
      <c r="N17" s="715"/>
      <c r="O17" s="715"/>
      <c r="P17" s="715"/>
      <c r="Q17" s="715"/>
      <c r="R17" s="715"/>
      <c r="S17" s="715"/>
      <c r="T17" s="715"/>
      <c r="U17" s="715"/>
      <c r="V17" s="715"/>
      <c r="W17" s="715"/>
      <c r="X17" s="715"/>
      <c r="Y17" s="715"/>
      <c r="Z17" s="715"/>
      <c r="AA17" s="715"/>
      <c r="AB17" s="715"/>
      <c r="AC17" s="715"/>
      <c r="AD17" s="715"/>
      <c r="AE17" s="715"/>
      <c r="AF17" s="715"/>
      <c r="AG17" s="715"/>
      <c r="AH17" s="715"/>
      <c r="AI17" s="715"/>
      <c r="AJ17" s="715"/>
      <c r="AK17" s="715"/>
      <c r="AL17" s="715"/>
      <c r="AM17" s="715"/>
      <c r="AN17" s="715"/>
      <c r="AO17" s="715"/>
      <c r="AP17" s="715"/>
      <c r="AQ17" s="715"/>
      <c r="AR17" s="715"/>
      <c r="AS17" s="715"/>
      <c r="AT17" s="715"/>
      <c r="AU17" s="715"/>
      <c r="AV17" s="715"/>
      <c r="AW17" s="715"/>
      <c r="AX17" s="715"/>
      <c r="AY17" s="715"/>
      <c r="AZ17" s="715"/>
      <c r="BA17" s="299"/>
    </row>
    <row r="18" spans="1:53" ht="12" customHeight="1" x14ac:dyDescent="0.25">
      <c r="A18" s="722" t="str">
        <f>ФОРМА!B8</f>
        <v>ООО «Электромонтаж-110»</v>
      </c>
      <c r="B18" s="722"/>
      <c r="C18" s="722"/>
      <c r="D18" s="722"/>
      <c r="E18" s="722"/>
      <c r="F18" s="722"/>
      <c r="G18" s="722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722"/>
      <c r="AK18" s="722"/>
      <c r="AL18" s="722"/>
      <c r="AM18" s="722"/>
      <c r="AN18" s="722"/>
      <c r="AO18" s="722"/>
      <c r="AP18" s="722"/>
      <c r="AQ18" s="722"/>
      <c r="AR18" s="722"/>
      <c r="AS18" s="722"/>
      <c r="AT18" s="722"/>
      <c r="AU18" s="722"/>
      <c r="AV18" s="722"/>
      <c r="AW18" s="722"/>
      <c r="AX18" s="722"/>
      <c r="AY18" s="722"/>
      <c r="AZ18" s="722"/>
      <c r="BA18" s="722"/>
    </row>
    <row r="19" spans="1:53" s="304" customFormat="1" ht="6" customHeight="1" x14ac:dyDescent="0.2">
      <c r="A19" s="717" t="s">
        <v>781</v>
      </c>
      <c r="B19" s="717"/>
      <c r="C19" s="717"/>
      <c r="D19" s="717"/>
      <c r="E19" s="717"/>
      <c r="F19" s="717"/>
      <c r="G19" s="717"/>
      <c r="H19" s="717"/>
      <c r="I19" s="717"/>
      <c r="J19" s="717"/>
      <c r="K19" s="717"/>
      <c r="L19" s="717"/>
      <c r="M19" s="717"/>
      <c r="N19" s="717"/>
      <c r="O19" s="717"/>
      <c r="P19" s="717"/>
      <c r="Q19" s="717"/>
      <c r="R19" s="717"/>
      <c r="S19" s="717"/>
      <c r="T19" s="717"/>
      <c r="U19" s="717"/>
      <c r="V19" s="717"/>
      <c r="W19" s="717"/>
      <c r="X19" s="717"/>
      <c r="Y19" s="717"/>
      <c r="Z19" s="717"/>
      <c r="AA19" s="717"/>
      <c r="AB19" s="717"/>
      <c r="AC19" s="717"/>
      <c r="AD19" s="717"/>
      <c r="AE19" s="717"/>
      <c r="AF19" s="717"/>
      <c r="AG19" s="717"/>
      <c r="AH19" s="717"/>
      <c r="AI19" s="717"/>
      <c r="AJ19" s="717"/>
      <c r="AK19" s="717"/>
      <c r="AL19" s="717"/>
      <c r="AM19" s="717"/>
      <c r="AN19" s="717"/>
      <c r="AO19" s="717"/>
      <c r="AP19" s="717"/>
      <c r="AQ19" s="717"/>
      <c r="AR19" s="717"/>
      <c r="AS19" s="717"/>
      <c r="AT19" s="717"/>
      <c r="AU19" s="717"/>
      <c r="AV19" s="717"/>
      <c r="AW19" s="717"/>
      <c r="AX19" s="717"/>
      <c r="AY19" s="717"/>
      <c r="AZ19" s="717"/>
      <c r="BA19" s="303"/>
    </row>
    <row r="20" spans="1:53" ht="25.5" customHeight="1" x14ac:dyDescent="0.25">
      <c r="A20" s="722" t="str">
        <f>ФОРМА!D8</f>
        <v>ОГРН 1089847302225, ИНН 7842391090, КПП 780101001, 199004, город Санкт-Петербург, пр-кт Средний В.О., д. 4 литер а, пом/ком 6н/177</v>
      </c>
      <c r="B20" s="722"/>
      <c r="C20" s="722"/>
      <c r="D20" s="722"/>
      <c r="E20" s="722"/>
      <c r="F20" s="722"/>
      <c r="G20" s="722"/>
      <c r="H20" s="722"/>
      <c r="I20" s="722"/>
      <c r="J20" s="722"/>
      <c r="K20" s="722"/>
      <c r="L20" s="722"/>
      <c r="M20" s="722"/>
      <c r="N20" s="722"/>
      <c r="O20" s="722"/>
      <c r="P20" s="722"/>
      <c r="Q20" s="722"/>
      <c r="R20" s="722"/>
      <c r="S20" s="722"/>
      <c r="T20" s="722"/>
      <c r="U20" s="722"/>
      <c r="V20" s="722"/>
      <c r="W20" s="722"/>
      <c r="X20" s="722"/>
      <c r="Y20" s="722"/>
      <c r="Z20" s="722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299"/>
    </row>
    <row r="21" spans="1:53" s="304" customFormat="1" ht="21" customHeight="1" x14ac:dyDescent="0.2">
      <c r="A21" s="723" t="s">
        <v>808</v>
      </c>
      <c r="B21" s="723"/>
      <c r="C21" s="723"/>
      <c r="D21" s="723"/>
      <c r="E21" s="723"/>
      <c r="F21" s="723"/>
      <c r="G21" s="723"/>
      <c r="H21" s="723"/>
      <c r="I21" s="723"/>
      <c r="J21" s="723"/>
      <c r="K21" s="723"/>
      <c r="L21" s="723"/>
      <c r="M21" s="723"/>
      <c r="N21" s="723"/>
      <c r="O21" s="723"/>
      <c r="P21" s="723"/>
      <c r="Q21" s="723"/>
      <c r="R21" s="723"/>
      <c r="S21" s="723"/>
      <c r="T21" s="723"/>
      <c r="U21" s="723"/>
      <c r="V21" s="723"/>
      <c r="W21" s="723"/>
      <c r="X21" s="723"/>
      <c r="Y21" s="723"/>
      <c r="Z21" s="723"/>
      <c r="AA21" s="723"/>
      <c r="AB21" s="723"/>
      <c r="AC21" s="723"/>
      <c r="AD21" s="723"/>
      <c r="AE21" s="723"/>
      <c r="AF21" s="723"/>
      <c r="AG21" s="723"/>
      <c r="AH21" s="723"/>
      <c r="AI21" s="723"/>
      <c r="AJ21" s="723"/>
      <c r="AK21" s="723"/>
      <c r="AL21" s="723"/>
      <c r="AM21" s="723"/>
      <c r="AN21" s="723"/>
      <c r="AO21" s="723"/>
      <c r="AP21" s="723"/>
      <c r="AQ21" s="723"/>
      <c r="AR21" s="723"/>
      <c r="AS21" s="723"/>
      <c r="AT21" s="723"/>
      <c r="AU21" s="723"/>
      <c r="AV21" s="723"/>
      <c r="AW21" s="723"/>
      <c r="AX21" s="723"/>
      <c r="AY21" s="723"/>
      <c r="AZ21" s="723"/>
      <c r="BA21" s="303"/>
    </row>
    <row r="22" spans="1:53" ht="25.5" customHeight="1" x14ac:dyDescent="0.25">
      <c r="A22" s="1033"/>
      <c r="B22" s="1033"/>
      <c r="C22" s="1033"/>
      <c r="D22" s="1033"/>
      <c r="E22" s="1033"/>
      <c r="F22" s="1033"/>
      <c r="G22" s="1033"/>
      <c r="H22" s="1033"/>
      <c r="I22" s="1033"/>
      <c r="J22" s="1033"/>
      <c r="K22" s="1033"/>
      <c r="L22" s="1033"/>
      <c r="M22" s="1033"/>
      <c r="N22" s="1033"/>
      <c r="O22" s="1033"/>
      <c r="P22" s="1033"/>
      <c r="Q22" s="1033"/>
      <c r="R22" s="1033"/>
      <c r="S22" s="1033"/>
      <c r="T22" s="1033"/>
      <c r="U22" s="1033"/>
      <c r="V22" s="1033"/>
      <c r="W22" s="1033"/>
      <c r="X22" s="1033"/>
      <c r="Y22" s="1033"/>
      <c r="Z22" s="1033"/>
      <c r="AA22" s="1033"/>
      <c r="AB22" s="1033"/>
      <c r="AC22" s="1033"/>
      <c r="AD22" s="1033"/>
      <c r="AE22" s="1033"/>
      <c r="AF22" s="1033"/>
      <c r="AG22" s="1033"/>
      <c r="AH22" s="1033"/>
      <c r="AI22" s="1033"/>
      <c r="AJ22" s="1033"/>
      <c r="AK22" s="1033"/>
      <c r="AL22" s="1033"/>
      <c r="AM22" s="1033"/>
      <c r="AN22" s="1033"/>
      <c r="AO22" s="1033"/>
      <c r="AP22" s="1033"/>
      <c r="AQ22" s="1033"/>
      <c r="AR22" s="1033"/>
      <c r="AS22" s="1033"/>
      <c r="AT22" s="1033"/>
      <c r="AU22" s="1033"/>
      <c r="AV22" s="1033"/>
      <c r="AW22" s="1033"/>
      <c r="AX22" s="1033"/>
      <c r="AY22" s="1033"/>
      <c r="AZ22" s="1033"/>
      <c r="BA22" s="299"/>
    </row>
    <row r="23" spans="1:53" ht="39" customHeight="1" x14ac:dyDescent="0.25">
      <c r="A23" s="727" t="s">
        <v>604</v>
      </c>
      <c r="B23" s="728"/>
      <c r="C23" s="728"/>
      <c r="D23" s="728"/>
      <c r="E23" s="728"/>
      <c r="F23" s="728"/>
      <c r="G23" s="728"/>
      <c r="H23" s="728"/>
      <c r="I23" s="728"/>
      <c r="J23" s="728"/>
      <c r="K23" s="728"/>
      <c r="L23" s="728"/>
      <c r="M23" s="728"/>
      <c r="N23" s="728"/>
      <c r="O23" s="728"/>
      <c r="P23" s="728"/>
      <c r="Q23" s="728"/>
      <c r="R23" s="728"/>
      <c r="S23" s="728"/>
      <c r="T23" s="728"/>
      <c r="U23" s="728"/>
      <c r="V23" s="728"/>
      <c r="W23" s="728"/>
      <c r="X23" s="728"/>
      <c r="Y23" s="728"/>
      <c r="Z23" s="728"/>
      <c r="AA23" s="728"/>
      <c r="AB23" s="728"/>
      <c r="AC23" s="728"/>
      <c r="AD23" s="728"/>
      <c r="AE23" s="728"/>
      <c r="AF23" s="728"/>
      <c r="AG23" s="728"/>
      <c r="AH23" s="728"/>
      <c r="AI23" s="728"/>
      <c r="AJ23" s="728"/>
      <c r="AK23" s="728"/>
      <c r="AL23" s="728"/>
      <c r="AM23" s="728"/>
      <c r="AN23" s="728"/>
      <c r="AO23" s="728"/>
      <c r="AP23" s="728"/>
      <c r="AQ23" s="728"/>
      <c r="AR23" s="728"/>
      <c r="AS23" s="728"/>
      <c r="AT23" s="728"/>
      <c r="AU23" s="728"/>
      <c r="AV23" s="728"/>
      <c r="AW23" s="728"/>
      <c r="AX23" s="728"/>
      <c r="AY23" s="728"/>
      <c r="AZ23" s="728"/>
      <c r="BA23" s="299"/>
    </row>
    <row r="24" spans="1:53" ht="0.75" hidden="1" customHeight="1" x14ac:dyDescent="0.25">
      <c r="A24" s="299"/>
      <c r="B24" s="299"/>
      <c r="C24" s="299"/>
      <c r="D24" s="299"/>
      <c r="E24" s="299"/>
      <c r="F24" s="299"/>
      <c r="G24" s="299"/>
      <c r="H24" s="299"/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299"/>
      <c r="T24" s="299"/>
      <c r="U24" s="299"/>
      <c r="V24" s="299"/>
      <c r="W24" s="299"/>
      <c r="X24" s="299"/>
      <c r="Y24" s="299"/>
      <c r="Z24" s="299"/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29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</row>
    <row r="25" spans="1:53" ht="11.25" customHeight="1" x14ac:dyDescent="0.3">
      <c r="A25" s="729" t="s">
        <v>19</v>
      </c>
      <c r="B25" s="729"/>
      <c r="C25" s="730">
        <f>ФОРМА!B21</f>
        <v>4</v>
      </c>
      <c r="D25" s="730"/>
      <c r="E25" s="730"/>
      <c r="F25" s="730"/>
      <c r="G25" s="730"/>
      <c r="H25" s="730"/>
      <c r="I25" s="730"/>
      <c r="J25" s="730"/>
      <c r="K25" s="730"/>
      <c r="L25" s="299"/>
      <c r="M25" s="299"/>
      <c r="N25" s="299"/>
      <c r="O25" s="299"/>
      <c r="P25" s="299"/>
      <c r="Q25" s="299"/>
      <c r="R25" s="299"/>
      <c r="S25" s="299"/>
      <c r="T25" s="299"/>
      <c r="U25" s="299"/>
      <c r="V25" s="299"/>
      <c r="W25" s="299"/>
      <c r="X25" s="299"/>
      <c r="Y25" s="299"/>
      <c r="Z25" s="299"/>
      <c r="AA25" s="299"/>
      <c r="AB25" s="299"/>
      <c r="AC25" s="299"/>
      <c r="AD25" s="299"/>
      <c r="AE25" s="299"/>
      <c r="AF25" s="306"/>
      <c r="AG25" s="731"/>
      <c r="AH25" s="731"/>
      <c r="AI25" s="731"/>
      <c r="AJ25" s="306"/>
      <c r="AK25" s="306"/>
      <c r="AL25" s="732">
        <f>ФОРМА!C21</f>
        <v>45354</v>
      </c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31"/>
      <c r="AX25" s="731"/>
      <c r="AY25" s="731"/>
      <c r="AZ25" s="731"/>
      <c r="BA25" s="299"/>
    </row>
    <row r="26" spans="1:53" s="304" customFormat="1" ht="5.0999999999999996" customHeight="1" x14ac:dyDescent="0.2">
      <c r="A26" s="303"/>
      <c r="B26" s="303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303"/>
      <c r="AI26" s="303"/>
      <c r="AJ26" s="303"/>
      <c r="AK26" s="303"/>
      <c r="AL26" s="717" t="s">
        <v>458</v>
      </c>
      <c r="AM26" s="717"/>
      <c r="AN26" s="717"/>
      <c r="AO26" s="717"/>
      <c r="AP26" s="717"/>
      <c r="AQ26" s="717"/>
      <c r="AR26" s="717"/>
      <c r="AS26" s="717"/>
      <c r="AT26" s="717"/>
      <c r="AU26" s="717"/>
      <c r="AV26" s="717"/>
      <c r="AW26" s="303"/>
      <c r="AX26" s="303"/>
      <c r="AY26" s="303"/>
      <c r="AZ26" s="303"/>
      <c r="BA26" s="303"/>
    </row>
    <row r="27" spans="1:53" ht="21" customHeight="1" x14ac:dyDescent="0.25">
      <c r="A27" s="718" t="s">
        <v>785</v>
      </c>
      <c r="B27" s="718"/>
      <c r="C27" s="718"/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718"/>
      <c r="AK27" s="718"/>
      <c r="AL27" s="718"/>
      <c r="AM27" s="718"/>
      <c r="AN27" s="718"/>
      <c r="AO27" s="718"/>
      <c r="AP27" s="718"/>
      <c r="AQ27" s="718"/>
      <c r="AR27" s="718"/>
      <c r="AS27" s="718"/>
      <c r="AT27" s="718"/>
      <c r="AU27" s="718"/>
      <c r="AV27" s="718"/>
      <c r="AW27" s="718"/>
      <c r="AX27" s="718"/>
      <c r="AY27" s="718"/>
      <c r="AZ27" s="718"/>
      <c r="BA27" s="299"/>
    </row>
    <row r="28" spans="1:53" ht="12" customHeight="1" x14ac:dyDescent="0.25">
      <c r="A28" s="735" t="str">
        <f>ПОДПИСИ!B9</f>
        <v>Ведущий инженер-геодезист АО "ЛЭСР"</v>
      </c>
      <c r="B28" s="735"/>
      <c r="C28" s="735"/>
      <c r="D28" s="735"/>
      <c r="E28" s="735"/>
      <c r="F28" s="735"/>
      <c r="G28" s="735"/>
      <c r="H28" s="735"/>
      <c r="I28" s="735"/>
      <c r="J28" s="735"/>
      <c r="K28" s="735"/>
      <c r="L28" s="735"/>
      <c r="M28" s="735"/>
      <c r="N28" s="735"/>
      <c r="O28" s="735"/>
      <c r="P28" s="735"/>
      <c r="Q28" s="735"/>
      <c r="R28" s="735"/>
      <c r="S28" s="735"/>
      <c r="T28" s="735"/>
      <c r="U28" s="735"/>
      <c r="V28" s="735"/>
      <c r="W28" s="735"/>
      <c r="X28" s="735"/>
      <c r="Y28" s="735"/>
      <c r="Z28" s="735"/>
      <c r="AA28" s="735"/>
      <c r="AB28" s="735"/>
      <c r="AC28" s="735"/>
      <c r="AD28" s="735"/>
      <c r="AE28" s="735"/>
      <c r="AF28" s="735"/>
      <c r="AG28" s="735"/>
      <c r="AH28" s="735"/>
      <c r="AI28" s="735"/>
      <c r="AJ28" s="735"/>
      <c r="AK28" s="735"/>
      <c r="AL28" s="735"/>
      <c r="AM28" s="735"/>
      <c r="AN28" s="735"/>
      <c r="AO28" s="735"/>
      <c r="AP28" s="735"/>
      <c r="AQ28" s="735"/>
      <c r="AR28" s="735"/>
      <c r="AS28" s="735"/>
      <c r="AT28" s="735"/>
      <c r="AU28" s="735"/>
      <c r="AV28" s="735"/>
      <c r="AW28" s="735"/>
      <c r="AX28" s="735"/>
      <c r="AY28" s="735"/>
      <c r="AZ28" s="735"/>
      <c r="BA28" s="299"/>
    </row>
    <row r="29" spans="1:53" ht="12" customHeight="1" x14ac:dyDescent="0.25">
      <c r="A29" s="733" t="str">
        <f>CONCATENATE(ПОДПИСИ!C9,", ",ПОДПИСИ!F9)</f>
        <v>Николаева О.И., Приказ №1080 от 04.10.2024</v>
      </c>
      <c r="B29" s="733"/>
      <c r="C29" s="733"/>
      <c r="D29" s="733"/>
      <c r="E29" s="733"/>
      <c r="F29" s="733"/>
      <c r="G29" s="733"/>
      <c r="H29" s="733"/>
      <c r="I29" s="733"/>
      <c r="J29" s="733"/>
      <c r="K29" s="733"/>
      <c r="L29" s="733"/>
      <c r="M29" s="733"/>
      <c r="N29" s="733"/>
      <c r="O29" s="733"/>
      <c r="P29" s="733"/>
      <c r="Q29" s="733"/>
      <c r="R29" s="733"/>
      <c r="S29" s="733"/>
      <c r="T29" s="733"/>
      <c r="U29" s="733"/>
      <c r="V29" s="733"/>
      <c r="W29" s="733"/>
      <c r="X29" s="733"/>
      <c r="Y29" s="733"/>
      <c r="Z29" s="733"/>
      <c r="AA29" s="733"/>
      <c r="AB29" s="733"/>
      <c r="AC29" s="733"/>
      <c r="AD29" s="733"/>
      <c r="AE29" s="733"/>
      <c r="AF29" s="733"/>
      <c r="AG29" s="733"/>
      <c r="AH29" s="733"/>
      <c r="AI29" s="733"/>
      <c r="AJ29" s="733"/>
      <c r="AK29" s="733"/>
      <c r="AL29" s="733"/>
      <c r="AM29" s="733"/>
      <c r="AN29" s="733"/>
      <c r="AO29" s="733"/>
      <c r="AP29" s="733"/>
      <c r="AQ29" s="733"/>
      <c r="AR29" s="733"/>
      <c r="AS29" s="733"/>
      <c r="AT29" s="733"/>
      <c r="AU29" s="733"/>
      <c r="AV29" s="733"/>
      <c r="AW29" s="733"/>
      <c r="AX29" s="733"/>
      <c r="AY29" s="733"/>
      <c r="AZ29" s="733"/>
      <c r="BA29" s="299"/>
    </row>
    <row r="30" spans="1:53" ht="15" customHeight="1" x14ac:dyDescent="0.25">
      <c r="A30" s="723" t="s">
        <v>786</v>
      </c>
      <c r="B30" s="723"/>
      <c r="C30" s="723"/>
      <c r="D30" s="723"/>
      <c r="E30" s="723"/>
      <c r="F30" s="723"/>
      <c r="G30" s="723"/>
      <c r="H30" s="723"/>
      <c r="I30" s="723"/>
      <c r="J30" s="723"/>
      <c r="K30" s="723"/>
      <c r="L30" s="723"/>
      <c r="M30" s="723"/>
      <c r="N30" s="723"/>
      <c r="O30" s="723"/>
      <c r="P30" s="723"/>
      <c r="Q30" s="723"/>
      <c r="R30" s="723"/>
      <c r="S30" s="723"/>
      <c r="T30" s="723"/>
      <c r="U30" s="723"/>
      <c r="V30" s="723"/>
      <c r="W30" s="723"/>
      <c r="X30" s="723"/>
      <c r="Y30" s="723"/>
      <c r="Z30" s="723"/>
      <c r="AA30" s="723"/>
      <c r="AB30" s="723"/>
      <c r="AC30" s="723"/>
      <c r="AD30" s="723"/>
      <c r="AE30" s="723"/>
      <c r="AF30" s="723"/>
      <c r="AG30" s="723"/>
      <c r="AH30" s="723"/>
      <c r="AI30" s="723"/>
      <c r="AJ30" s="723"/>
      <c r="AK30" s="723"/>
      <c r="AL30" s="723"/>
      <c r="AM30" s="723"/>
      <c r="AN30" s="723"/>
      <c r="AO30" s="723"/>
      <c r="AP30" s="723"/>
      <c r="AQ30" s="723"/>
      <c r="AR30" s="723"/>
      <c r="AS30" s="723"/>
      <c r="AT30" s="723"/>
      <c r="AU30" s="723"/>
      <c r="AV30" s="723"/>
      <c r="AW30" s="723"/>
      <c r="AX30" s="723"/>
      <c r="AY30" s="723"/>
      <c r="AZ30" s="723"/>
      <c r="BA30" s="299"/>
    </row>
    <row r="31" spans="1:53" ht="15" customHeight="1" x14ac:dyDescent="0.25">
      <c r="A31" s="724"/>
      <c r="B31" s="724"/>
      <c r="C31" s="724"/>
      <c r="D31" s="724"/>
      <c r="E31" s="724"/>
      <c r="F31" s="724"/>
      <c r="G31" s="724"/>
      <c r="H31" s="724"/>
      <c r="I31" s="724"/>
      <c r="J31" s="724"/>
      <c r="K31" s="724"/>
      <c r="L31" s="724"/>
      <c r="M31" s="724"/>
      <c r="N31" s="724"/>
      <c r="O31" s="724"/>
      <c r="P31" s="724"/>
      <c r="Q31" s="724"/>
      <c r="R31" s="724"/>
      <c r="S31" s="724"/>
      <c r="T31" s="724"/>
      <c r="U31" s="724"/>
      <c r="V31" s="724"/>
      <c r="W31" s="724"/>
      <c r="X31" s="724"/>
      <c r="Y31" s="724"/>
      <c r="Z31" s="724"/>
      <c r="AA31" s="724"/>
      <c r="AB31" s="724"/>
      <c r="AC31" s="724"/>
      <c r="AD31" s="724"/>
      <c r="AE31" s="724"/>
      <c r="AF31" s="724"/>
      <c r="AG31" s="724"/>
      <c r="AH31" s="724"/>
      <c r="AI31" s="724"/>
      <c r="AJ31" s="724"/>
      <c r="AK31" s="724"/>
      <c r="AL31" s="724"/>
      <c r="AM31" s="724"/>
      <c r="AN31" s="724"/>
      <c r="AO31" s="724"/>
      <c r="AP31" s="724"/>
      <c r="AQ31" s="724"/>
      <c r="AR31" s="724"/>
      <c r="AS31" s="724"/>
      <c r="AT31" s="724"/>
      <c r="AU31" s="724"/>
      <c r="AV31" s="724"/>
      <c r="AW31" s="724"/>
      <c r="AX31" s="724"/>
      <c r="AY31" s="724"/>
      <c r="AZ31" s="724"/>
      <c r="BA31" s="299"/>
    </row>
    <row r="32" spans="1:53" ht="21" customHeight="1" x14ac:dyDescent="0.25">
      <c r="A32" s="725" t="s">
        <v>787</v>
      </c>
      <c r="B32" s="725"/>
      <c r="C32" s="725"/>
      <c r="D32" s="725"/>
      <c r="E32" s="725"/>
      <c r="F32" s="725"/>
      <c r="G32" s="725"/>
      <c r="H32" s="725"/>
      <c r="I32" s="725"/>
      <c r="J32" s="725"/>
      <c r="K32" s="725"/>
      <c r="L32" s="725"/>
      <c r="M32" s="725"/>
      <c r="N32" s="725"/>
      <c r="O32" s="725"/>
      <c r="P32" s="725"/>
      <c r="Q32" s="725"/>
      <c r="R32" s="725"/>
      <c r="S32" s="725"/>
      <c r="T32" s="725"/>
      <c r="U32" s="725"/>
      <c r="V32" s="725"/>
      <c r="W32" s="725"/>
      <c r="X32" s="725"/>
      <c r="Y32" s="725"/>
      <c r="Z32" s="725"/>
      <c r="AA32" s="725"/>
      <c r="AB32" s="725"/>
      <c r="AC32" s="725"/>
      <c r="AD32" s="725"/>
      <c r="AE32" s="725"/>
      <c r="AF32" s="725"/>
      <c r="AG32" s="725"/>
      <c r="AH32" s="725"/>
      <c r="AI32" s="725"/>
      <c r="AJ32" s="725"/>
      <c r="AK32" s="725"/>
      <c r="AL32" s="725"/>
      <c r="AM32" s="725"/>
      <c r="AN32" s="725"/>
      <c r="AO32" s="725"/>
      <c r="AP32" s="725"/>
      <c r="AQ32" s="725"/>
      <c r="AR32" s="725"/>
      <c r="AS32" s="725"/>
      <c r="AT32" s="725"/>
      <c r="AU32" s="725"/>
      <c r="AV32" s="725"/>
      <c r="AW32" s="725"/>
      <c r="AX32" s="725"/>
      <c r="AY32" s="725"/>
      <c r="AZ32" s="725"/>
      <c r="BA32" s="299"/>
    </row>
    <row r="33" spans="1:53" ht="12" customHeight="1" x14ac:dyDescent="0.25">
      <c r="A33" s="715" t="s">
        <v>788</v>
      </c>
      <c r="B33" s="715"/>
      <c r="C33" s="715"/>
      <c r="D33" s="715"/>
      <c r="E33" s="715"/>
      <c r="F33" s="715"/>
      <c r="G33" s="715"/>
      <c r="H33" s="715"/>
      <c r="I33" s="715"/>
      <c r="J33" s="715"/>
      <c r="K33" s="715"/>
      <c r="L33" s="715"/>
      <c r="M33" s="715"/>
      <c r="N33" s="715"/>
      <c r="O33" s="715"/>
      <c r="P33" s="715"/>
      <c r="Q33" s="715"/>
      <c r="R33" s="715"/>
      <c r="S33" s="715"/>
      <c r="T33" s="715"/>
      <c r="U33" s="715"/>
      <c r="V33" s="715"/>
      <c r="W33" s="715"/>
      <c r="X33" s="715"/>
      <c r="Y33" s="715"/>
      <c r="Z33" s="715"/>
      <c r="AA33" s="715"/>
      <c r="AB33" s="715"/>
      <c r="AC33" s="715"/>
      <c r="AD33" s="715"/>
      <c r="AE33" s="715"/>
      <c r="AF33" s="715"/>
      <c r="AG33" s="715"/>
      <c r="AH33" s="715"/>
      <c r="AI33" s="715"/>
      <c r="AJ33" s="715"/>
      <c r="AK33" s="715"/>
      <c r="AL33" s="715"/>
      <c r="AM33" s="715"/>
      <c r="AN33" s="715"/>
      <c r="AO33" s="715"/>
      <c r="AP33" s="715"/>
      <c r="AQ33" s="715"/>
      <c r="AR33" s="715"/>
      <c r="AS33" s="715"/>
      <c r="AT33" s="715"/>
      <c r="AU33" s="715"/>
      <c r="AV33" s="715"/>
      <c r="AW33" s="715"/>
      <c r="AX33" s="715"/>
      <c r="AY33" s="715"/>
      <c r="AZ33" s="715"/>
      <c r="BA33" s="299"/>
    </row>
    <row r="34" spans="1:53" ht="12" customHeight="1" x14ac:dyDescent="0.25">
      <c r="A34" s="733" t="str">
        <f>ПОДПИСИ!B15</f>
        <v>Заместитель генерального директора по капитальному  строительству ООО «Электромонтаж-110»</v>
      </c>
      <c r="B34" s="733"/>
      <c r="C34" s="733"/>
      <c r="D34" s="733"/>
      <c r="E34" s="733"/>
      <c r="F34" s="733"/>
      <c r="G34" s="733"/>
      <c r="H34" s="733"/>
      <c r="I34" s="733"/>
      <c r="J34" s="733"/>
      <c r="K34" s="733"/>
      <c r="L34" s="733"/>
      <c r="M34" s="733"/>
      <c r="N34" s="733"/>
      <c r="O34" s="733"/>
      <c r="P34" s="733"/>
      <c r="Q34" s="733"/>
      <c r="R34" s="733"/>
      <c r="S34" s="733"/>
      <c r="T34" s="733"/>
      <c r="U34" s="733"/>
      <c r="V34" s="733"/>
      <c r="W34" s="733"/>
      <c r="X34" s="733"/>
      <c r="Y34" s="733"/>
      <c r="Z34" s="733"/>
      <c r="AA34" s="733"/>
      <c r="AB34" s="733"/>
      <c r="AC34" s="733"/>
      <c r="AD34" s="733"/>
      <c r="AE34" s="733"/>
      <c r="AF34" s="733"/>
      <c r="AG34" s="733"/>
      <c r="AH34" s="733"/>
      <c r="AI34" s="733"/>
      <c r="AJ34" s="733"/>
      <c r="AK34" s="733"/>
      <c r="AL34" s="733"/>
      <c r="AM34" s="733"/>
      <c r="AN34" s="733"/>
      <c r="AO34" s="733"/>
      <c r="AP34" s="733"/>
      <c r="AQ34" s="733"/>
      <c r="AR34" s="733"/>
      <c r="AS34" s="733"/>
      <c r="AT34" s="733"/>
      <c r="AU34" s="733"/>
      <c r="AV34" s="733"/>
      <c r="AW34" s="733"/>
      <c r="AX34" s="733"/>
      <c r="AY34" s="733"/>
      <c r="AZ34" s="733"/>
      <c r="BA34" s="299"/>
    </row>
    <row r="35" spans="1:53" ht="12" customHeight="1" x14ac:dyDescent="0.25">
      <c r="A35" s="733" t="str">
        <f>CONCATENATE(ПОДПИСИ!C15," ",ПОДПИСИ!F15)</f>
        <v>Шлёнский С.В. Приказ №2024-21СМР от 15.05.2024</v>
      </c>
      <c r="B35" s="733"/>
      <c r="C35" s="733"/>
      <c r="D35" s="733"/>
      <c r="E35" s="733"/>
      <c r="F35" s="733"/>
      <c r="G35" s="733"/>
      <c r="H35" s="733"/>
      <c r="I35" s="733"/>
      <c r="J35" s="733"/>
      <c r="K35" s="733"/>
      <c r="L35" s="733"/>
      <c r="M35" s="733"/>
      <c r="N35" s="733"/>
      <c r="O35" s="733"/>
      <c r="P35" s="733"/>
      <c r="Q35" s="733"/>
      <c r="R35" s="733"/>
      <c r="S35" s="733"/>
      <c r="T35" s="733"/>
      <c r="U35" s="733"/>
      <c r="V35" s="733"/>
      <c r="W35" s="733"/>
      <c r="X35" s="733"/>
      <c r="Y35" s="733"/>
      <c r="Z35" s="733"/>
      <c r="AA35" s="733"/>
      <c r="AB35" s="733"/>
      <c r="AC35" s="733"/>
      <c r="AD35" s="733"/>
      <c r="AE35" s="733"/>
      <c r="AF35" s="733"/>
      <c r="AG35" s="733"/>
      <c r="AH35" s="733"/>
      <c r="AI35" s="733"/>
      <c r="AJ35" s="733"/>
      <c r="AK35" s="733"/>
      <c r="AL35" s="733"/>
      <c r="AM35" s="733"/>
      <c r="AN35" s="733"/>
      <c r="AO35" s="733"/>
      <c r="AP35" s="733"/>
      <c r="AQ35" s="733"/>
      <c r="AR35" s="733"/>
      <c r="AS35" s="733"/>
      <c r="AT35" s="733"/>
      <c r="AU35" s="733"/>
      <c r="AV35" s="733"/>
      <c r="AW35" s="733"/>
      <c r="AX35" s="733"/>
      <c r="AY35" s="733"/>
      <c r="AZ35" s="733"/>
      <c r="BA35" s="299"/>
    </row>
    <row r="36" spans="1:53" ht="15" customHeight="1" x14ac:dyDescent="0.25">
      <c r="A36" s="723" t="s">
        <v>789</v>
      </c>
      <c r="B36" s="723"/>
      <c r="C36" s="723"/>
      <c r="D36" s="723"/>
      <c r="E36" s="723"/>
      <c r="F36" s="723"/>
      <c r="G36" s="723"/>
      <c r="H36" s="723"/>
      <c r="I36" s="723"/>
      <c r="J36" s="723"/>
      <c r="K36" s="723"/>
      <c r="L36" s="723"/>
      <c r="M36" s="723"/>
      <c r="N36" s="723"/>
      <c r="O36" s="723"/>
      <c r="P36" s="723"/>
      <c r="Q36" s="723"/>
      <c r="R36" s="723"/>
      <c r="S36" s="723"/>
      <c r="T36" s="723"/>
      <c r="U36" s="723"/>
      <c r="V36" s="723"/>
      <c r="W36" s="723"/>
      <c r="X36" s="723"/>
      <c r="Y36" s="723"/>
      <c r="Z36" s="723"/>
      <c r="AA36" s="723"/>
      <c r="AB36" s="723"/>
      <c r="AC36" s="723"/>
      <c r="AD36" s="723"/>
      <c r="AE36" s="723"/>
      <c r="AF36" s="723"/>
      <c r="AG36" s="723"/>
      <c r="AH36" s="723"/>
      <c r="AI36" s="723"/>
      <c r="AJ36" s="723"/>
      <c r="AK36" s="723"/>
      <c r="AL36" s="723"/>
      <c r="AM36" s="723"/>
      <c r="AN36" s="723"/>
      <c r="AO36" s="723"/>
      <c r="AP36" s="723"/>
      <c r="AQ36" s="723"/>
      <c r="AR36" s="723"/>
      <c r="AS36" s="723"/>
      <c r="AT36" s="723"/>
      <c r="AU36" s="723"/>
      <c r="AV36" s="723"/>
      <c r="AW36" s="723"/>
      <c r="AX36" s="723"/>
      <c r="AY36" s="723"/>
      <c r="AZ36" s="723"/>
      <c r="BA36" s="299"/>
    </row>
    <row r="37" spans="1:53" ht="15" customHeight="1" x14ac:dyDescent="0.25">
      <c r="A37" s="734"/>
      <c r="B37" s="734"/>
      <c r="C37" s="734"/>
      <c r="D37" s="734"/>
      <c r="E37" s="734"/>
      <c r="F37" s="734"/>
      <c r="G37" s="734"/>
      <c r="H37" s="734"/>
      <c r="I37" s="734"/>
      <c r="J37" s="734"/>
      <c r="K37" s="734"/>
      <c r="L37" s="734"/>
      <c r="M37" s="734"/>
      <c r="N37" s="734"/>
      <c r="O37" s="734"/>
      <c r="P37" s="734"/>
      <c r="Q37" s="734"/>
      <c r="R37" s="734"/>
      <c r="S37" s="734"/>
      <c r="T37" s="734"/>
      <c r="U37" s="734"/>
      <c r="V37" s="734"/>
      <c r="W37" s="734"/>
      <c r="X37" s="734"/>
      <c r="Y37" s="734"/>
      <c r="Z37" s="734"/>
      <c r="AA37" s="734"/>
      <c r="AB37" s="734"/>
      <c r="AC37" s="734"/>
      <c r="AD37" s="734"/>
      <c r="AE37" s="734"/>
      <c r="AF37" s="734"/>
      <c r="AG37" s="734"/>
      <c r="AH37" s="734"/>
      <c r="AI37" s="734"/>
      <c r="AJ37" s="734"/>
      <c r="AK37" s="734"/>
      <c r="AL37" s="734"/>
      <c r="AM37" s="734"/>
      <c r="AN37" s="734"/>
      <c r="AO37" s="734"/>
      <c r="AP37" s="734"/>
      <c r="AQ37" s="734"/>
      <c r="AR37" s="734"/>
      <c r="AS37" s="734"/>
      <c r="AT37" s="734"/>
      <c r="AU37" s="734"/>
      <c r="AV37" s="734"/>
      <c r="AW37" s="734"/>
      <c r="AX37" s="734"/>
      <c r="AY37" s="734"/>
      <c r="AZ37" s="734"/>
      <c r="BA37" s="299"/>
    </row>
    <row r="38" spans="1:53" ht="15" customHeight="1" x14ac:dyDescent="0.25">
      <c r="A38" s="725" t="s">
        <v>790</v>
      </c>
      <c r="B38" s="725"/>
      <c r="C38" s="725"/>
      <c r="D38" s="725"/>
      <c r="E38" s="725"/>
      <c r="F38" s="725"/>
      <c r="G38" s="725"/>
      <c r="H38" s="725"/>
      <c r="I38" s="725"/>
      <c r="J38" s="725"/>
      <c r="K38" s="725"/>
      <c r="L38" s="725"/>
      <c r="M38" s="725"/>
      <c r="N38" s="725"/>
      <c r="O38" s="725"/>
      <c r="P38" s="725"/>
      <c r="Q38" s="725"/>
      <c r="R38" s="725"/>
      <c r="S38" s="725"/>
      <c r="T38" s="725"/>
      <c r="U38" s="725"/>
      <c r="V38" s="725"/>
      <c r="W38" s="725"/>
      <c r="X38" s="725"/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5"/>
      <c r="AL38" s="725"/>
      <c r="AM38" s="725"/>
      <c r="AN38" s="725"/>
      <c r="AO38" s="725"/>
      <c r="AP38" s="725"/>
      <c r="AQ38" s="725"/>
      <c r="AR38" s="725"/>
      <c r="AS38" s="725"/>
      <c r="AT38" s="725"/>
      <c r="AU38" s="725"/>
      <c r="AV38" s="725"/>
      <c r="AW38" s="725"/>
      <c r="AX38" s="725"/>
      <c r="AY38" s="725"/>
      <c r="AZ38" s="725"/>
      <c r="BA38" s="299"/>
    </row>
    <row r="39" spans="1:53" ht="23.25" customHeight="1" x14ac:dyDescent="0.25">
      <c r="A39" s="720" t="s">
        <v>816</v>
      </c>
      <c r="B39" s="720"/>
      <c r="C39" s="720"/>
      <c r="D39" s="720"/>
      <c r="E39" s="720"/>
      <c r="F39" s="720"/>
      <c r="G39" s="720"/>
      <c r="H39" s="720"/>
      <c r="I39" s="720"/>
      <c r="J39" s="720"/>
      <c r="K39" s="720"/>
      <c r="L39" s="720"/>
      <c r="M39" s="720"/>
      <c r="N39" s="720"/>
      <c r="O39" s="720"/>
      <c r="P39" s="720"/>
      <c r="Q39" s="720"/>
      <c r="R39" s="720"/>
      <c r="S39" s="720"/>
      <c r="T39" s="720"/>
      <c r="U39" s="720"/>
      <c r="V39" s="720"/>
      <c r="W39" s="720"/>
      <c r="X39" s="720"/>
      <c r="Y39" s="720"/>
      <c r="Z39" s="720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299"/>
    </row>
    <row r="40" spans="1:53" ht="10.5" customHeight="1" x14ac:dyDescent="0.25">
      <c r="A40" s="721" t="str">
        <f>ПОДПИСИ!B17</f>
        <v>Заместитель генерального директора по капитальному  строительству ООО «Электромонтаж-110»</v>
      </c>
      <c r="B40" s="721"/>
      <c r="C40" s="721"/>
      <c r="D40" s="721"/>
      <c r="E40" s="721"/>
      <c r="F40" s="721"/>
      <c r="G40" s="721"/>
      <c r="H40" s="721"/>
      <c r="I40" s="721"/>
      <c r="J40" s="721"/>
      <c r="K40" s="721"/>
      <c r="L40" s="721"/>
      <c r="M40" s="721"/>
      <c r="N40" s="721"/>
      <c r="O40" s="721"/>
      <c r="P40" s="721"/>
      <c r="Q40" s="721"/>
      <c r="R40" s="721"/>
      <c r="S40" s="721"/>
      <c r="T40" s="721"/>
      <c r="U40" s="721"/>
      <c r="V40" s="721"/>
      <c r="W40" s="721"/>
      <c r="X40" s="721"/>
      <c r="Y40" s="721"/>
      <c r="Z40" s="721"/>
      <c r="AA40" s="721"/>
      <c r="AB40" s="721"/>
      <c r="AC40" s="721"/>
      <c r="AD40" s="721"/>
      <c r="AE40" s="721"/>
      <c r="AF40" s="721"/>
      <c r="AG40" s="721"/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299"/>
    </row>
    <row r="41" spans="1:53" ht="15" customHeight="1" x14ac:dyDescent="0.25">
      <c r="A41" s="721" t="str">
        <f>CONCATENATE(ПОДПИСИ!C17," ",ПОДПИСИ!F17)</f>
        <v>Шлёнский С.В. Идентификационный номер №С-78-032783 от 12.07.2017г.; Приказ №2024-20СМР от 15.05.2024</v>
      </c>
      <c r="B41" s="721"/>
      <c r="C41" s="721"/>
      <c r="D41" s="721"/>
      <c r="E41" s="721"/>
      <c r="F41" s="721"/>
      <c r="G41" s="721"/>
      <c r="H41" s="721"/>
      <c r="I41" s="721"/>
      <c r="J41" s="721"/>
      <c r="K41" s="721"/>
      <c r="L41" s="721"/>
      <c r="M41" s="721"/>
      <c r="N41" s="721"/>
      <c r="O41" s="721"/>
      <c r="P41" s="721"/>
      <c r="Q41" s="721"/>
      <c r="R41" s="721"/>
      <c r="S41" s="721"/>
      <c r="T41" s="721"/>
      <c r="U41" s="721"/>
      <c r="V41" s="721"/>
      <c r="W41" s="721"/>
      <c r="X41" s="721"/>
      <c r="Y41" s="721"/>
      <c r="Z41" s="721"/>
      <c r="AA41" s="721"/>
      <c r="AB41" s="721"/>
      <c r="AC41" s="721"/>
      <c r="AD41" s="721"/>
      <c r="AE41" s="721"/>
      <c r="AF41" s="721"/>
      <c r="AG41" s="721"/>
      <c r="AH41" s="721"/>
      <c r="AI41" s="721"/>
      <c r="AJ41" s="721"/>
      <c r="AK41" s="721"/>
      <c r="AL41" s="721"/>
      <c r="AM41" s="721"/>
      <c r="AN41" s="721"/>
      <c r="AO41" s="721"/>
      <c r="AP41" s="721"/>
      <c r="AQ41" s="721"/>
      <c r="AR41" s="721"/>
      <c r="AS41" s="721"/>
      <c r="AT41" s="721"/>
      <c r="AU41" s="721"/>
      <c r="AV41" s="721"/>
      <c r="AW41" s="721"/>
      <c r="AX41" s="721"/>
      <c r="AY41" s="721"/>
      <c r="AZ41" s="721"/>
      <c r="BA41" s="299"/>
    </row>
    <row r="42" spans="1:53" ht="15" customHeight="1" x14ac:dyDescent="0.25">
      <c r="A42" s="740" t="s">
        <v>786</v>
      </c>
      <c r="B42" s="740"/>
      <c r="C42" s="740"/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0"/>
      <c r="P42" s="740"/>
      <c r="Q42" s="740"/>
      <c r="R42" s="740"/>
      <c r="S42" s="740"/>
      <c r="T42" s="740"/>
      <c r="U42" s="740"/>
      <c r="V42" s="740"/>
      <c r="W42" s="740"/>
      <c r="X42" s="740"/>
      <c r="Y42" s="740"/>
      <c r="Z42" s="740"/>
      <c r="AA42" s="740"/>
      <c r="AB42" s="740"/>
      <c r="AC42" s="740"/>
      <c r="AD42" s="740"/>
      <c r="AE42" s="740"/>
      <c r="AF42" s="740"/>
      <c r="AG42" s="740"/>
      <c r="AH42" s="740"/>
      <c r="AI42" s="740"/>
      <c r="AJ42" s="740"/>
      <c r="AK42" s="740"/>
      <c r="AL42" s="740"/>
      <c r="AM42" s="740"/>
      <c r="AN42" s="740"/>
      <c r="AO42" s="740"/>
      <c r="AP42" s="740"/>
      <c r="AQ42" s="740"/>
      <c r="AR42" s="740"/>
      <c r="AS42" s="740"/>
      <c r="AT42" s="740"/>
      <c r="AU42" s="740"/>
      <c r="AV42" s="740"/>
      <c r="AW42" s="740"/>
      <c r="AX42" s="740"/>
      <c r="AY42" s="740"/>
      <c r="AZ42" s="740"/>
      <c r="BA42" s="299"/>
    </row>
    <row r="43" spans="1:53" ht="12.75" customHeight="1" x14ac:dyDescent="0.25">
      <c r="A43" s="741"/>
      <c r="B43" s="741"/>
      <c r="C43" s="741"/>
      <c r="D43" s="741"/>
      <c r="E43" s="741"/>
      <c r="F43" s="741"/>
      <c r="G43" s="741"/>
      <c r="H43" s="741"/>
      <c r="I43" s="741"/>
      <c r="J43" s="741"/>
      <c r="K43" s="741"/>
      <c r="L43" s="741"/>
      <c r="M43" s="741"/>
      <c r="N43" s="741"/>
      <c r="O43" s="741"/>
      <c r="P43" s="741"/>
      <c r="Q43" s="741"/>
      <c r="R43" s="741"/>
      <c r="S43" s="741"/>
      <c r="T43" s="741"/>
      <c r="U43" s="741"/>
      <c r="V43" s="741"/>
      <c r="W43" s="741"/>
      <c r="X43" s="741"/>
      <c r="Y43" s="741"/>
      <c r="Z43" s="741"/>
      <c r="AA43" s="741"/>
      <c r="AB43" s="741"/>
      <c r="AC43" s="741"/>
      <c r="AD43" s="741"/>
      <c r="AE43" s="741"/>
      <c r="AF43" s="741"/>
      <c r="AG43" s="741"/>
      <c r="AH43" s="741"/>
      <c r="AI43" s="741"/>
      <c r="AJ43" s="741"/>
      <c r="AK43" s="741"/>
      <c r="AL43" s="741"/>
      <c r="AM43" s="741"/>
      <c r="AN43" s="741"/>
      <c r="AO43" s="741"/>
      <c r="AP43" s="741"/>
      <c r="AQ43" s="741"/>
      <c r="AR43" s="741"/>
      <c r="AS43" s="741"/>
      <c r="AT43" s="741"/>
      <c r="AU43" s="741"/>
      <c r="AV43" s="741"/>
      <c r="AW43" s="741"/>
      <c r="AX43" s="741"/>
      <c r="AY43" s="741"/>
      <c r="AZ43" s="741"/>
      <c r="BA43" s="299"/>
    </row>
    <row r="44" spans="1:53" ht="8.25" customHeight="1" x14ac:dyDescent="0.25">
      <c r="A44" s="740" t="s">
        <v>817</v>
      </c>
      <c r="B44" s="740"/>
      <c r="C44" s="740"/>
      <c r="D44" s="740"/>
      <c r="E44" s="740"/>
      <c r="F44" s="740"/>
      <c r="G44" s="740"/>
      <c r="H44" s="740"/>
      <c r="I44" s="740"/>
      <c r="J44" s="740"/>
      <c r="K44" s="740"/>
      <c r="L44" s="740"/>
      <c r="M44" s="740"/>
      <c r="N44" s="740"/>
      <c r="O44" s="740"/>
      <c r="P44" s="740"/>
      <c r="Q44" s="740"/>
      <c r="R44" s="740"/>
      <c r="S44" s="740"/>
      <c r="T44" s="740"/>
      <c r="U44" s="740"/>
      <c r="V44" s="740"/>
      <c r="W44" s="740"/>
      <c r="X44" s="740"/>
      <c r="Y44" s="740"/>
      <c r="Z44" s="740"/>
      <c r="AA44" s="740"/>
      <c r="AB44" s="740"/>
      <c r="AC44" s="740"/>
      <c r="AD44" s="740"/>
      <c r="AE44" s="740"/>
      <c r="AF44" s="740"/>
      <c r="AG44" s="740"/>
      <c r="AH44" s="740"/>
      <c r="AI44" s="740"/>
      <c r="AJ44" s="740"/>
      <c r="AK44" s="740"/>
      <c r="AL44" s="740"/>
      <c r="AM44" s="740"/>
      <c r="AN44" s="740"/>
      <c r="AO44" s="740"/>
      <c r="AP44" s="740"/>
      <c r="AQ44" s="740"/>
      <c r="AR44" s="740"/>
      <c r="AS44" s="740"/>
      <c r="AT44" s="740"/>
      <c r="AU44" s="740"/>
      <c r="AV44" s="740"/>
      <c r="AW44" s="740"/>
      <c r="AX44" s="740"/>
      <c r="AY44" s="740"/>
      <c r="AZ44" s="740"/>
      <c r="BA44" s="299"/>
    </row>
    <row r="45" spans="1:53" ht="39" customHeight="1" x14ac:dyDescent="0.25">
      <c r="A45" s="718" t="s">
        <v>791</v>
      </c>
      <c r="B45" s="718"/>
      <c r="C45" s="718"/>
      <c r="D45" s="718"/>
      <c r="E45" s="718"/>
      <c r="F45" s="718"/>
      <c r="G45" s="718"/>
      <c r="H45" s="718"/>
      <c r="I45" s="718"/>
      <c r="J45" s="718"/>
      <c r="K45" s="718"/>
      <c r="L45" s="718"/>
      <c r="M45" s="718"/>
      <c r="N45" s="718"/>
      <c r="O45" s="718"/>
      <c r="P45" s="718"/>
      <c r="Q45" s="718"/>
      <c r="R45" s="718"/>
      <c r="S45" s="718"/>
      <c r="T45" s="718"/>
      <c r="U45" s="718"/>
      <c r="V45" s="718"/>
      <c r="W45" s="718"/>
      <c r="X45" s="718"/>
      <c r="Y45" s="718"/>
      <c r="Z45" s="718"/>
      <c r="AA45" s="718"/>
      <c r="AB45" s="718"/>
      <c r="AC45" s="718"/>
      <c r="AD45" s="718"/>
      <c r="AE45" s="718"/>
      <c r="AF45" s="718"/>
      <c r="AG45" s="718"/>
      <c r="AH45" s="718"/>
      <c r="AI45" s="718"/>
      <c r="AJ45" s="718"/>
      <c r="AK45" s="718"/>
      <c r="AL45" s="718"/>
      <c r="AM45" s="718"/>
      <c r="AN45" s="718"/>
      <c r="AO45" s="718"/>
      <c r="AP45" s="718"/>
      <c r="AQ45" s="718"/>
      <c r="AR45" s="718"/>
      <c r="AS45" s="718"/>
      <c r="AT45" s="718"/>
      <c r="AU45" s="718"/>
      <c r="AV45" s="718"/>
      <c r="AW45" s="718"/>
      <c r="AX45" s="718"/>
      <c r="AY45" s="718"/>
      <c r="AZ45" s="718"/>
      <c r="BA45" s="299"/>
    </row>
    <row r="46" spans="1:53" ht="12" customHeight="1" x14ac:dyDescent="0.25">
      <c r="A46" s="734" t="str">
        <f>ПОДПИСИ!B19</f>
        <v xml:space="preserve"> </v>
      </c>
      <c r="B46" s="734"/>
      <c r="C46" s="734"/>
      <c r="D46" s="734"/>
      <c r="E46" s="734"/>
      <c r="F46" s="734"/>
      <c r="G46" s="734"/>
      <c r="H46" s="734"/>
      <c r="I46" s="734"/>
      <c r="J46" s="734"/>
      <c r="K46" s="734"/>
      <c r="L46" s="734"/>
      <c r="M46" s="734"/>
      <c r="N46" s="734"/>
      <c r="O46" s="734"/>
      <c r="P46" s="734"/>
      <c r="Q46" s="734"/>
      <c r="R46" s="734"/>
      <c r="S46" s="734"/>
      <c r="T46" s="734"/>
      <c r="U46" s="734"/>
      <c r="V46" s="734"/>
      <c r="W46" s="734"/>
      <c r="X46" s="734"/>
      <c r="Y46" s="734"/>
      <c r="Z46" s="734"/>
      <c r="AA46" s="734"/>
      <c r="AB46" s="734"/>
      <c r="AC46" s="734"/>
      <c r="AD46" s="734"/>
      <c r="AE46" s="734"/>
      <c r="AF46" s="734"/>
      <c r="AG46" s="734"/>
      <c r="AH46" s="734"/>
      <c r="AI46" s="734"/>
      <c r="AJ46" s="734"/>
      <c r="AK46" s="734"/>
      <c r="AL46" s="734"/>
      <c r="AM46" s="734"/>
      <c r="AN46" s="734"/>
      <c r="AO46" s="734"/>
      <c r="AP46" s="734"/>
      <c r="AQ46" s="734"/>
      <c r="AR46" s="734"/>
      <c r="AS46" s="734"/>
      <c r="AT46" s="734"/>
      <c r="AU46" s="734"/>
      <c r="AV46" s="734"/>
      <c r="AW46" s="734"/>
      <c r="AX46" s="734"/>
      <c r="AY46" s="734"/>
      <c r="AZ46" s="734"/>
      <c r="BA46" s="299"/>
    </row>
    <row r="47" spans="1:53" ht="11.25" customHeight="1" x14ac:dyDescent="0.25">
      <c r="A47" s="737" t="str">
        <f>CONCATENATE(ПОДПИСИ!C19," ",ПОДПИСИ!F19)</f>
        <v xml:space="preserve">   </v>
      </c>
      <c r="B47" s="737"/>
      <c r="C47" s="737"/>
      <c r="D47" s="737"/>
      <c r="E47" s="737"/>
      <c r="F47" s="737"/>
      <c r="G47" s="737"/>
      <c r="H47" s="737"/>
      <c r="I47" s="737"/>
      <c r="J47" s="737"/>
      <c r="K47" s="737"/>
      <c r="L47" s="737"/>
      <c r="M47" s="737"/>
      <c r="N47" s="737"/>
      <c r="O47" s="737"/>
      <c r="P47" s="737"/>
      <c r="Q47" s="737"/>
      <c r="R47" s="737"/>
      <c r="S47" s="737"/>
      <c r="T47" s="737"/>
      <c r="U47" s="737"/>
      <c r="V47" s="737"/>
      <c r="W47" s="737"/>
      <c r="X47" s="737"/>
      <c r="Y47" s="737"/>
      <c r="Z47" s="737"/>
      <c r="AA47" s="737"/>
      <c r="AB47" s="737"/>
      <c r="AC47" s="737"/>
      <c r="AD47" s="737"/>
      <c r="AE47" s="737"/>
      <c r="AF47" s="737"/>
      <c r="AG47" s="737"/>
      <c r="AH47" s="737"/>
      <c r="AI47" s="737"/>
      <c r="AJ47" s="737"/>
      <c r="AK47" s="737"/>
      <c r="AL47" s="737"/>
      <c r="AM47" s="737"/>
      <c r="AN47" s="737"/>
      <c r="AO47" s="737"/>
      <c r="AP47" s="737"/>
      <c r="AQ47" s="737"/>
      <c r="AR47" s="737"/>
      <c r="AS47" s="737"/>
      <c r="AT47" s="737"/>
      <c r="AU47" s="737"/>
      <c r="AV47" s="737"/>
      <c r="AW47" s="737"/>
      <c r="AX47" s="737"/>
      <c r="AY47" s="737"/>
      <c r="AZ47" s="737"/>
      <c r="BA47" s="299"/>
    </row>
    <row r="48" spans="1:53" ht="6" customHeight="1" x14ac:dyDescent="0.25">
      <c r="A48" s="738" t="s">
        <v>792</v>
      </c>
      <c r="B48" s="738"/>
      <c r="C48" s="738"/>
      <c r="D48" s="738"/>
      <c r="E48" s="738"/>
      <c r="F48" s="738"/>
      <c r="G48" s="738"/>
      <c r="H48" s="738"/>
      <c r="I48" s="738"/>
      <c r="J48" s="738"/>
      <c r="K48" s="738"/>
      <c r="L48" s="738"/>
      <c r="M48" s="738"/>
      <c r="N48" s="738"/>
      <c r="O48" s="738"/>
      <c r="P48" s="738"/>
      <c r="Q48" s="738"/>
      <c r="R48" s="738"/>
      <c r="S48" s="738"/>
      <c r="T48" s="738"/>
      <c r="U48" s="738"/>
      <c r="V48" s="738"/>
      <c r="W48" s="738"/>
      <c r="X48" s="738"/>
      <c r="Y48" s="738"/>
      <c r="Z48" s="738"/>
      <c r="AA48" s="738"/>
      <c r="AB48" s="738"/>
      <c r="AC48" s="738"/>
      <c r="AD48" s="738"/>
      <c r="AE48" s="738"/>
      <c r="AF48" s="738"/>
      <c r="AG48" s="738"/>
      <c r="AH48" s="738"/>
      <c r="AI48" s="738"/>
      <c r="AJ48" s="738"/>
      <c r="AK48" s="738"/>
      <c r="AL48" s="738"/>
      <c r="AM48" s="738"/>
      <c r="AN48" s="738"/>
      <c r="AO48" s="738"/>
      <c r="AP48" s="738"/>
      <c r="AQ48" s="738"/>
      <c r="AR48" s="738"/>
      <c r="AS48" s="738"/>
      <c r="AT48" s="738"/>
      <c r="AU48" s="738"/>
      <c r="AV48" s="738"/>
      <c r="AW48" s="738"/>
      <c r="AX48" s="738"/>
      <c r="AY48" s="738"/>
      <c r="AZ48" s="738"/>
      <c r="BA48" s="299"/>
    </row>
    <row r="49" spans="1:54" ht="15" customHeight="1" x14ac:dyDescent="0.25">
      <c r="A49" s="739"/>
      <c r="B49" s="739"/>
      <c r="C49" s="739"/>
      <c r="D49" s="739"/>
      <c r="E49" s="739"/>
      <c r="F49" s="739"/>
      <c r="G49" s="739"/>
      <c r="H49" s="739"/>
      <c r="I49" s="739"/>
      <c r="J49" s="739"/>
      <c r="K49" s="739"/>
      <c r="L49" s="739"/>
      <c r="M49" s="739"/>
      <c r="N49" s="739"/>
      <c r="O49" s="739"/>
      <c r="P49" s="739"/>
      <c r="Q49" s="739"/>
      <c r="R49" s="739"/>
      <c r="S49" s="739"/>
      <c r="T49" s="739"/>
      <c r="U49" s="739"/>
      <c r="V49" s="739"/>
      <c r="W49" s="739"/>
      <c r="X49" s="739"/>
      <c r="Y49" s="739"/>
      <c r="Z49" s="739"/>
      <c r="AA49" s="739"/>
      <c r="AB49" s="739"/>
      <c r="AC49" s="739"/>
      <c r="AD49" s="739"/>
      <c r="AE49" s="739"/>
      <c r="AF49" s="739"/>
      <c r="AG49" s="739"/>
      <c r="AH49" s="739"/>
      <c r="AI49" s="739"/>
      <c r="AJ49" s="739"/>
      <c r="AK49" s="739"/>
      <c r="AL49" s="739"/>
      <c r="AM49" s="739"/>
      <c r="AN49" s="739"/>
      <c r="AO49" s="739"/>
      <c r="AP49" s="739"/>
      <c r="AQ49" s="739"/>
      <c r="AR49" s="739"/>
      <c r="AS49" s="739"/>
      <c r="AT49" s="739"/>
      <c r="AU49" s="739"/>
      <c r="AV49" s="739"/>
      <c r="AW49" s="739"/>
      <c r="AX49" s="739"/>
      <c r="AY49" s="739"/>
      <c r="AZ49" s="739"/>
      <c r="BA49" s="299"/>
    </row>
    <row r="50" spans="1:54" ht="15" customHeight="1" x14ac:dyDescent="0.25">
      <c r="A50" s="725" t="s">
        <v>793</v>
      </c>
      <c r="B50" s="725"/>
      <c r="C50" s="725"/>
      <c r="D50" s="725"/>
      <c r="E50" s="725"/>
      <c r="F50" s="725"/>
      <c r="G50" s="725"/>
      <c r="H50" s="725"/>
      <c r="I50" s="725"/>
      <c r="J50" s="725"/>
      <c r="K50" s="725"/>
      <c r="L50" s="725"/>
      <c r="M50" s="725"/>
      <c r="N50" s="725"/>
      <c r="O50" s="725"/>
      <c r="P50" s="725"/>
      <c r="Q50" s="725"/>
      <c r="R50" s="725"/>
      <c r="S50" s="725"/>
      <c r="T50" s="725"/>
      <c r="U50" s="725"/>
      <c r="V50" s="725"/>
      <c r="W50" s="725"/>
      <c r="X50" s="725"/>
      <c r="Y50" s="725"/>
      <c r="Z50" s="725"/>
      <c r="AA50" s="725"/>
      <c r="AB50" s="725"/>
      <c r="AC50" s="725"/>
      <c r="AD50" s="725"/>
      <c r="AE50" s="725"/>
      <c r="AF50" s="725"/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299"/>
    </row>
    <row r="51" spans="1:54" ht="21" customHeight="1" x14ac:dyDescent="0.25">
      <c r="A51" s="718" t="s">
        <v>794</v>
      </c>
      <c r="B51" s="718"/>
      <c r="C51" s="718"/>
      <c r="D51" s="718"/>
      <c r="E51" s="718"/>
      <c r="F51" s="718"/>
      <c r="G51" s="718"/>
      <c r="H51" s="718"/>
      <c r="I51" s="718"/>
      <c r="J51" s="718"/>
      <c r="K51" s="718"/>
      <c r="L51" s="718"/>
      <c r="M51" s="718"/>
      <c r="N51" s="718"/>
      <c r="O51" s="718"/>
      <c r="P51" s="718"/>
      <c r="Q51" s="718"/>
      <c r="R51" s="718"/>
      <c r="S51" s="718"/>
      <c r="T51" s="718"/>
      <c r="U51" s="718"/>
      <c r="V51" s="718"/>
      <c r="W51" s="718"/>
      <c r="X51" s="718"/>
      <c r="Y51" s="718"/>
      <c r="Z51" s="718"/>
      <c r="AA51" s="718"/>
      <c r="AB51" s="718"/>
      <c r="AC51" s="718"/>
      <c r="AD51" s="718"/>
      <c r="AE51" s="718"/>
      <c r="AF51" s="718"/>
      <c r="AG51" s="718"/>
      <c r="AH51" s="718"/>
      <c r="AI51" s="718"/>
      <c r="AJ51" s="718"/>
      <c r="AK51" s="718"/>
      <c r="AL51" s="718"/>
      <c r="AM51" s="718"/>
      <c r="AN51" s="718"/>
      <c r="AO51" s="718"/>
      <c r="AP51" s="718"/>
      <c r="AQ51" s="718"/>
      <c r="AR51" s="718"/>
      <c r="AS51" s="718"/>
      <c r="AT51" s="718"/>
      <c r="AU51" s="718"/>
      <c r="AV51" s="718"/>
      <c r="AW51" s="718"/>
      <c r="AX51" s="718"/>
      <c r="AY51" s="718"/>
      <c r="AZ51" s="718"/>
      <c r="BA51" s="299"/>
    </row>
    <row r="52" spans="1:54" ht="12" customHeight="1" x14ac:dyDescent="0.3">
      <c r="A52" s="736" t="str">
        <f>ПОДПИСИ!B14</f>
        <v>Начальник геодезического отдела ООО «Электромонтаж-110»</v>
      </c>
      <c r="B52" s="736"/>
      <c r="C52" s="736"/>
      <c r="D52" s="736"/>
      <c r="E52" s="736"/>
      <c r="F52" s="736"/>
      <c r="G52" s="736"/>
      <c r="H52" s="736"/>
      <c r="I52" s="736"/>
      <c r="J52" s="736"/>
      <c r="K52" s="736"/>
      <c r="L52" s="736"/>
      <c r="M52" s="736"/>
      <c r="N52" s="736"/>
      <c r="O52" s="736"/>
      <c r="P52" s="736"/>
      <c r="Q52" s="736"/>
      <c r="R52" s="736"/>
      <c r="S52" s="736"/>
      <c r="T52" s="736"/>
      <c r="U52" s="736"/>
      <c r="V52" s="736"/>
      <c r="W52" s="736"/>
      <c r="X52" s="736"/>
      <c r="Y52" s="736"/>
      <c r="Z52" s="736"/>
      <c r="AA52" s="736"/>
      <c r="AB52" s="736"/>
      <c r="AC52" s="736"/>
      <c r="AD52" s="736"/>
      <c r="AE52" s="736"/>
      <c r="AF52" s="736"/>
      <c r="AG52" s="736"/>
      <c r="AH52" s="736"/>
      <c r="AI52" s="736"/>
      <c r="AJ52" s="736"/>
      <c r="AK52" s="736"/>
      <c r="AL52" s="736"/>
      <c r="AM52" s="736"/>
      <c r="AN52" s="736"/>
      <c r="AO52" s="736"/>
      <c r="AP52" s="736"/>
      <c r="AQ52" s="736"/>
      <c r="AR52" s="736"/>
      <c r="AS52" s="736"/>
      <c r="AT52" s="736"/>
      <c r="AU52" s="736"/>
      <c r="AV52" s="736"/>
      <c r="AW52" s="736"/>
      <c r="AX52" s="736"/>
      <c r="AY52" s="736"/>
      <c r="AZ52" s="736"/>
      <c r="BA52" s="307"/>
      <c r="BB52" s="293"/>
    </row>
    <row r="53" spans="1:54" ht="12" customHeight="1" x14ac:dyDescent="0.25">
      <c r="A53" s="733" t="str">
        <f>CONCATENATE(ПОДПИСИ!C14," ",ПОДПИСИ!F14)</f>
        <v>Фатахова Е.Я. Приказ №2024-18СМР от 15.05.2024</v>
      </c>
      <c r="B53" s="733"/>
      <c r="C53" s="733"/>
      <c r="D53" s="733"/>
      <c r="E53" s="733"/>
      <c r="F53" s="733"/>
      <c r="G53" s="733"/>
      <c r="H53" s="733"/>
      <c r="I53" s="733"/>
      <c r="J53" s="733"/>
      <c r="K53" s="733"/>
      <c r="L53" s="733"/>
      <c r="M53" s="733"/>
      <c r="N53" s="733"/>
      <c r="O53" s="733"/>
      <c r="P53" s="733"/>
      <c r="Q53" s="733"/>
      <c r="R53" s="733"/>
      <c r="S53" s="733"/>
      <c r="T53" s="733"/>
      <c r="U53" s="733"/>
      <c r="V53" s="733"/>
      <c r="W53" s="733"/>
      <c r="X53" s="733"/>
      <c r="Y53" s="733"/>
      <c r="Z53" s="733"/>
      <c r="AA53" s="733"/>
      <c r="AB53" s="733"/>
      <c r="AC53" s="733"/>
      <c r="AD53" s="733"/>
      <c r="AE53" s="733"/>
      <c r="AF53" s="733"/>
      <c r="AG53" s="733"/>
      <c r="AH53" s="733"/>
      <c r="AI53" s="733"/>
      <c r="AJ53" s="733"/>
      <c r="AK53" s="733"/>
      <c r="AL53" s="733"/>
      <c r="AM53" s="733"/>
      <c r="AN53" s="733"/>
      <c r="AO53" s="733"/>
      <c r="AP53" s="733"/>
      <c r="AQ53" s="733"/>
      <c r="AR53" s="733"/>
      <c r="AS53" s="733"/>
      <c r="AT53" s="733"/>
      <c r="AU53" s="733"/>
      <c r="AV53" s="733"/>
      <c r="AW53" s="733"/>
      <c r="AX53" s="733"/>
      <c r="AY53" s="733"/>
      <c r="AZ53" s="733"/>
      <c r="BA53" s="299"/>
    </row>
    <row r="54" spans="1:54" ht="6" customHeight="1" x14ac:dyDescent="0.25">
      <c r="A54" s="723" t="s">
        <v>792</v>
      </c>
      <c r="B54" s="723"/>
      <c r="C54" s="723"/>
      <c r="D54" s="723"/>
      <c r="E54" s="723"/>
      <c r="F54" s="723"/>
      <c r="G54" s="723"/>
      <c r="H54" s="723"/>
      <c r="I54" s="723"/>
      <c r="J54" s="723"/>
      <c r="K54" s="723"/>
      <c r="L54" s="723"/>
      <c r="M54" s="723"/>
      <c r="N54" s="723"/>
      <c r="O54" s="723"/>
      <c r="P54" s="723"/>
      <c r="Q54" s="723"/>
      <c r="R54" s="723"/>
      <c r="S54" s="723"/>
      <c r="T54" s="723"/>
      <c r="U54" s="723"/>
      <c r="V54" s="723"/>
      <c r="W54" s="723"/>
      <c r="X54" s="723"/>
      <c r="Y54" s="723"/>
      <c r="Z54" s="723"/>
      <c r="AA54" s="723"/>
      <c r="AB54" s="723"/>
      <c r="AC54" s="723"/>
      <c r="AD54" s="723"/>
      <c r="AE54" s="723"/>
      <c r="AF54" s="723"/>
      <c r="AG54" s="723"/>
      <c r="AH54" s="723"/>
      <c r="AI54" s="723"/>
      <c r="AJ54" s="723"/>
      <c r="AK54" s="723"/>
      <c r="AL54" s="723"/>
      <c r="AM54" s="723"/>
      <c r="AN54" s="723"/>
      <c r="AO54" s="723"/>
      <c r="AP54" s="723"/>
      <c r="AQ54" s="723"/>
      <c r="AR54" s="723"/>
      <c r="AS54" s="723"/>
      <c r="AT54" s="723"/>
      <c r="AU54" s="723"/>
      <c r="AV54" s="723"/>
      <c r="AW54" s="723"/>
      <c r="AX54" s="723"/>
      <c r="AY54" s="723"/>
      <c r="AZ54" s="723"/>
      <c r="BA54" s="299"/>
    </row>
    <row r="55" spans="1:54" x14ac:dyDescent="0.25">
      <c r="A55" s="724"/>
      <c r="B55" s="724"/>
      <c r="C55" s="724"/>
      <c r="D55" s="724"/>
      <c r="E55" s="724"/>
      <c r="F55" s="724"/>
      <c r="G55" s="724"/>
      <c r="H55" s="724"/>
      <c r="I55" s="724"/>
      <c r="J55" s="724"/>
      <c r="K55" s="724"/>
      <c r="L55" s="724"/>
      <c r="M55" s="724"/>
      <c r="N55" s="724"/>
      <c r="O55" s="724"/>
      <c r="P55" s="724"/>
      <c r="Q55" s="724"/>
      <c r="R55" s="724"/>
      <c r="S55" s="724"/>
      <c r="T55" s="724"/>
      <c r="U55" s="724"/>
      <c r="V55" s="724"/>
      <c r="W55" s="724"/>
      <c r="X55" s="724"/>
      <c r="Y55" s="724"/>
      <c r="Z55" s="724"/>
      <c r="AA55" s="724"/>
      <c r="AB55" s="724"/>
      <c r="AC55" s="724"/>
      <c r="AD55" s="724"/>
      <c r="AE55" s="724"/>
      <c r="AF55" s="724"/>
      <c r="AG55" s="724"/>
      <c r="AH55" s="724"/>
      <c r="AI55" s="724"/>
      <c r="AJ55" s="724"/>
      <c r="AK55" s="724"/>
      <c r="AL55" s="724"/>
      <c r="AM55" s="724"/>
      <c r="AN55" s="724"/>
      <c r="AO55" s="724"/>
      <c r="AP55" s="724"/>
      <c r="AQ55" s="724"/>
      <c r="AR55" s="724"/>
      <c r="AS55" s="724"/>
      <c r="AT55" s="724"/>
      <c r="AU55" s="724"/>
      <c r="AV55" s="724"/>
      <c r="AW55" s="724"/>
      <c r="AX55" s="724"/>
      <c r="AY55" s="724"/>
      <c r="AZ55" s="724"/>
      <c r="BA55" s="299"/>
    </row>
    <row r="56" spans="1:54" ht="15" customHeight="1" x14ac:dyDescent="0.25">
      <c r="A56" s="725" t="s">
        <v>795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5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5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299"/>
    </row>
    <row r="57" spans="1:54" ht="15" customHeight="1" outlineLevel="1" x14ac:dyDescent="0.25">
      <c r="A57" s="743" t="s">
        <v>82</v>
      </c>
      <c r="B57" s="743"/>
      <c r="C57" s="743"/>
      <c r="D57" s="743"/>
      <c r="E57" s="743"/>
      <c r="F57" s="743"/>
      <c r="G57" s="743"/>
      <c r="H57" s="743"/>
      <c r="I57" s="743"/>
      <c r="J57" s="743"/>
      <c r="K57" s="743"/>
      <c r="L57" s="743"/>
      <c r="M57" s="743"/>
      <c r="N57" s="743"/>
      <c r="O57" s="743"/>
      <c r="P57" s="743"/>
      <c r="Q57" s="743"/>
      <c r="R57" s="743"/>
      <c r="S57" s="743"/>
      <c r="T57" s="743"/>
      <c r="U57" s="743"/>
      <c r="V57" s="743"/>
      <c r="W57" s="743"/>
      <c r="X57" s="743"/>
      <c r="Y57" s="743"/>
      <c r="Z57" s="743"/>
      <c r="AA57" s="743"/>
      <c r="AB57" s="743"/>
      <c r="AC57" s="743"/>
      <c r="AD57" s="743"/>
      <c r="AE57" s="743"/>
      <c r="AF57" s="743"/>
      <c r="AG57" s="743"/>
      <c r="AH57" s="743"/>
      <c r="AI57" s="743"/>
      <c r="AJ57" s="743"/>
      <c r="AK57" s="743"/>
      <c r="BA57" s="299"/>
    </row>
    <row r="58" spans="1:54" ht="25.5" customHeight="1" outlineLevel="1" x14ac:dyDescent="0.25">
      <c r="A58" s="744" t="str">
        <f>CONCATENATE(ПОДПИСИ!B6," ",ПОДПИСИ!C6," ",ПОДПИСИ!F6)</f>
        <v xml:space="preserve">Мастер Всеволожского РЭС филиала ПАО "Россети Ленэнерго" "СЭС" по ВЛ Шенягин А.В.  </v>
      </c>
      <c r="B58" s="744"/>
      <c r="C58" s="744"/>
      <c r="D58" s="744"/>
      <c r="E58" s="744"/>
      <c r="F58" s="744"/>
      <c r="G58" s="744"/>
      <c r="H58" s="744"/>
      <c r="I58" s="744"/>
      <c r="J58" s="744"/>
      <c r="K58" s="744"/>
      <c r="L58" s="744"/>
      <c r="M58" s="744"/>
      <c r="N58" s="744"/>
      <c r="O58" s="744"/>
      <c r="P58" s="744"/>
      <c r="Q58" s="744"/>
      <c r="R58" s="744"/>
      <c r="S58" s="744"/>
      <c r="T58" s="744"/>
      <c r="U58" s="744"/>
      <c r="V58" s="744"/>
      <c r="W58" s="744"/>
      <c r="X58" s="744"/>
      <c r="Y58" s="744"/>
      <c r="Z58" s="744"/>
      <c r="AA58" s="744"/>
      <c r="AB58" s="744"/>
      <c r="AC58" s="744"/>
      <c r="AD58" s="744"/>
      <c r="AE58" s="744"/>
      <c r="AF58" s="744"/>
      <c r="AG58" s="744"/>
      <c r="AH58" s="744"/>
      <c r="AI58" s="744"/>
      <c r="AJ58" s="744"/>
      <c r="AK58" s="744"/>
      <c r="AL58" s="744"/>
      <c r="AM58" s="744"/>
      <c r="AN58" s="744"/>
      <c r="AO58" s="744"/>
      <c r="AP58" s="744"/>
      <c r="AQ58" s="744"/>
      <c r="AR58" s="744"/>
      <c r="AS58" s="744"/>
      <c r="AT58" s="744"/>
      <c r="AU58" s="744"/>
      <c r="AV58" s="744"/>
      <c r="AW58" s="744"/>
      <c r="AX58" s="744"/>
      <c r="AY58" s="744"/>
      <c r="AZ58" s="744"/>
      <c r="BA58" s="299"/>
    </row>
    <row r="59" spans="1:54" ht="8.25" customHeight="1" outlineLevel="1" x14ac:dyDescent="0.25">
      <c r="A59" s="745" t="s">
        <v>531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299"/>
    </row>
    <row r="60" spans="1:54" ht="21" customHeight="1" x14ac:dyDescent="0.25">
      <c r="A60" s="718" t="s">
        <v>796</v>
      </c>
      <c r="B60" s="718"/>
      <c r="C60" s="718"/>
      <c r="D60" s="718"/>
      <c r="E60" s="718"/>
      <c r="F60" s="718"/>
      <c r="G60" s="718"/>
      <c r="H60" s="718"/>
      <c r="I60" s="718"/>
      <c r="J60" s="718"/>
      <c r="K60" s="718"/>
      <c r="L60" s="718"/>
      <c r="M60" s="718"/>
      <c r="N60" s="718"/>
      <c r="O60" s="718"/>
      <c r="P60" s="718"/>
      <c r="Q60" s="718"/>
      <c r="R60" s="718"/>
      <c r="S60" s="718"/>
      <c r="T60" s="718"/>
      <c r="U60" s="718"/>
      <c r="V60" s="718"/>
      <c r="W60" s="718"/>
      <c r="X60" s="718"/>
      <c r="Y60" s="718"/>
      <c r="Z60" s="718"/>
      <c r="AA60" s="718"/>
      <c r="AB60" s="718"/>
      <c r="AC60" s="718"/>
      <c r="AD60" s="718"/>
      <c r="AE60" s="718"/>
      <c r="AF60" s="718"/>
      <c r="AG60" s="718"/>
      <c r="AH60" s="718"/>
      <c r="AI60" s="718"/>
      <c r="AJ60" s="718"/>
      <c r="AK60" s="718"/>
      <c r="AL60" s="718"/>
      <c r="AM60" s="718"/>
      <c r="AN60" s="718"/>
      <c r="AO60" s="718"/>
      <c r="AP60" s="718"/>
      <c r="AQ60" s="718"/>
      <c r="AR60" s="718"/>
      <c r="AS60" s="718"/>
      <c r="AT60" s="718"/>
      <c r="AU60" s="718"/>
      <c r="AV60" s="718"/>
      <c r="AW60" s="718"/>
      <c r="AX60" s="718"/>
      <c r="AY60" s="718"/>
      <c r="AZ60" s="718"/>
      <c r="BA60" s="299"/>
    </row>
    <row r="61" spans="1:54" ht="12" customHeight="1" x14ac:dyDescent="0.25">
      <c r="A61" s="730" t="str">
        <f>ФОРМА!D21</f>
        <v>воздушной линии 0,4кВ</v>
      </c>
      <c r="B61" s="730"/>
      <c r="C61" s="730"/>
      <c r="D61" s="730"/>
      <c r="E61" s="730"/>
      <c r="F61" s="730"/>
      <c r="G61" s="730"/>
      <c r="H61" s="730"/>
      <c r="I61" s="730"/>
      <c r="J61" s="730"/>
      <c r="K61" s="730"/>
      <c r="L61" s="730"/>
      <c r="M61" s="730"/>
      <c r="N61" s="730"/>
      <c r="O61" s="730"/>
      <c r="P61" s="730"/>
      <c r="Q61" s="730"/>
      <c r="R61" s="730"/>
      <c r="S61" s="730"/>
      <c r="T61" s="730"/>
      <c r="U61" s="730"/>
      <c r="V61" s="730"/>
      <c r="W61" s="730"/>
      <c r="X61" s="730"/>
      <c r="Y61" s="730"/>
      <c r="Z61" s="730"/>
      <c r="AA61" s="730"/>
      <c r="AB61" s="730"/>
      <c r="AC61" s="730"/>
      <c r="AD61" s="730"/>
      <c r="AE61" s="730"/>
      <c r="AF61" s="730"/>
      <c r="AG61" s="730"/>
      <c r="AH61" s="730"/>
      <c r="AI61" s="730"/>
      <c r="AJ61" s="730"/>
      <c r="AK61" s="730"/>
      <c r="AL61" s="730"/>
      <c r="AM61" s="730"/>
      <c r="AN61" s="730"/>
      <c r="AO61" s="730"/>
      <c r="AP61" s="730"/>
      <c r="AQ61" s="730"/>
      <c r="AR61" s="730"/>
      <c r="AS61" s="730"/>
      <c r="AT61" s="730"/>
      <c r="AU61" s="730"/>
      <c r="AV61" s="730"/>
      <c r="AW61" s="730"/>
      <c r="AX61" s="730"/>
      <c r="AY61" s="730"/>
      <c r="AZ61" s="730"/>
      <c r="BA61" s="299"/>
    </row>
    <row r="62" spans="1:54" s="304" customFormat="1" ht="6" customHeight="1" x14ac:dyDescent="0.2">
      <c r="A62" s="717" t="s">
        <v>436</v>
      </c>
      <c r="B62" s="717"/>
      <c r="C62" s="717"/>
      <c r="D62" s="717"/>
      <c r="E62" s="717"/>
      <c r="F62" s="717"/>
      <c r="G62" s="717"/>
      <c r="H62" s="717"/>
      <c r="I62" s="717"/>
      <c r="J62" s="717"/>
      <c r="K62" s="717"/>
      <c r="L62" s="717"/>
      <c r="M62" s="717"/>
      <c r="N62" s="717"/>
      <c r="O62" s="717"/>
      <c r="P62" s="717"/>
      <c r="Q62" s="717"/>
      <c r="R62" s="717"/>
      <c r="S62" s="717"/>
      <c r="T62" s="717"/>
      <c r="U62" s="717"/>
      <c r="V62" s="717"/>
      <c r="W62" s="717"/>
      <c r="X62" s="717"/>
      <c r="Y62" s="717"/>
      <c r="Z62" s="717"/>
      <c r="AA62" s="717"/>
      <c r="AB62" s="717"/>
      <c r="AC62" s="717"/>
      <c r="AD62" s="717"/>
      <c r="AE62" s="717"/>
      <c r="AF62" s="717"/>
      <c r="AG62" s="717"/>
      <c r="AH62" s="717"/>
      <c r="AI62" s="717"/>
      <c r="AJ62" s="717"/>
      <c r="AK62" s="717"/>
      <c r="AL62" s="717"/>
      <c r="AM62" s="717"/>
      <c r="AN62" s="717"/>
      <c r="AO62" s="717"/>
      <c r="AP62" s="717"/>
      <c r="AQ62" s="717"/>
      <c r="AR62" s="717"/>
      <c r="AS62" s="717"/>
      <c r="AT62" s="717"/>
      <c r="AU62" s="717"/>
      <c r="AV62" s="717"/>
      <c r="AW62" s="717"/>
      <c r="AX62" s="717"/>
      <c r="AY62" s="717"/>
      <c r="AZ62" s="717"/>
      <c r="BA62" s="303"/>
    </row>
    <row r="63" spans="1:54" ht="48" customHeight="1" x14ac:dyDescent="0.25">
      <c r="A63" s="742" t="s">
        <v>797</v>
      </c>
      <c r="B63" s="742"/>
      <c r="C63" s="742"/>
      <c r="D63" s="742"/>
      <c r="E63" s="742"/>
      <c r="F63" s="742"/>
      <c r="G63" s="742"/>
      <c r="H63" s="742"/>
      <c r="I63" s="742"/>
      <c r="J63" s="742"/>
      <c r="K63" s="742"/>
      <c r="L63" s="742"/>
      <c r="M63" s="742"/>
      <c r="N63" s="742"/>
      <c r="O63" s="742"/>
      <c r="P63" s="742"/>
      <c r="Q63" s="742"/>
      <c r="R63" s="742"/>
      <c r="S63" s="742"/>
      <c r="T63" s="742"/>
      <c r="U63" s="742"/>
      <c r="V63" s="742"/>
      <c r="W63" s="742"/>
      <c r="X63" s="742"/>
      <c r="Y63" s="742"/>
      <c r="Z63" s="742"/>
      <c r="AA63" s="742"/>
      <c r="AB63" s="742"/>
      <c r="AC63" s="742"/>
      <c r="AD63" s="742"/>
      <c r="AE63" s="742"/>
      <c r="AF63" s="742"/>
      <c r="AG63" s="742"/>
      <c r="AH63" s="742"/>
      <c r="AI63" s="742"/>
      <c r="AJ63" s="742"/>
      <c r="AK63" s="742"/>
      <c r="AL63" s="742"/>
      <c r="AM63" s="742"/>
      <c r="AN63" s="742"/>
      <c r="AO63" s="742"/>
      <c r="AP63" s="742"/>
      <c r="AQ63" s="742"/>
      <c r="AR63" s="742"/>
      <c r="AS63" s="742"/>
      <c r="AT63" s="742"/>
      <c r="AU63" s="742"/>
      <c r="AV63" s="742"/>
      <c r="AW63" s="742"/>
      <c r="AX63" s="742"/>
      <c r="AY63" s="742"/>
      <c r="AZ63" s="742"/>
      <c r="BA63" s="299"/>
    </row>
    <row r="64" spans="1:54" ht="11.25" customHeight="1" x14ac:dyDescent="0.25">
      <c r="A64" s="730" t="str">
        <f>ФОРМА!B9</f>
        <v>СЭС-21-080098-ИЛО1</v>
      </c>
      <c r="B64" s="730"/>
      <c r="C64" s="730"/>
      <c r="D64" s="730"/>
      <c r="E64" s="730"/>
      <c r="F64" s="730"/>
      <c r="G64" s="730"/>
      <c r="H64" s="730"/>
      <c r="I64" s="730"/>
      <c r="J64" s="730"/>
      <c r="K64" s="730"/>
      <c r="L64" s="730"/>
      <c r="M64" s="730"/>
      <c r="N64" s="730"/>
      <c r="O64" s="730"/>
      <c r="P64" s="730"/>
      <c r="Q64" s="730"/>
      <c r="R64" s="730"/>
      <c r="S64" s="730"/>
      <c r="T64" s="730"/>
      <c r="U64" s="730"/>
      <c r="V64" s="730"/>
      <c r="W64" s="730"/>
      <c r="X64" s="730"/>
      <c r="Y64" s="730"/>
      <c r="Z64" s="730"/>
      <c r="AA64" s="730"/>
      <c r="AB64" s="730"/>
      <c r="AC64" s="730"/>
      <c r="AD64" s="730"/>
      <c r="AE64" s="730"/>
      <c r="AF64" s="730"/>
      <c r="AG64" s="730"/>
      <c r="AH64" s="730"/>
      <c r="AI64" s="730"/>
      <c r="AJ64" s="730"/>
      <c r="AK64" s="730"/>
      <c r="AL64" s="730"/>
      <c r="AM64" s="730"/>
      <c r="AN64" s="730"/>
      <c r="AO64" s="730"/>
      <c r="AP64" s="730"/>
      <c r="AQ64" s="730"/>
      <c r="AR64" s="730"/>
      <c r="AS64" s="730"/>
      <c r="AT64" s="730"/>
      <c r="AU64" s="730"/>
      <c r="AV64" s="730"/>
      <c r="AW64" s="730"/>
      <c r="AX64" s="730"/>
      <c r="AY64" s="730"/>
      <c r="AZ64" s="730"/>
      <c r="BA64" s="299"/>
    </row>
    <row r="65" spans="1:53" s="304" customFormat="1" ht="6" customHeight="1" x14ac:dyDescent="0.2">
      <c r="A65" s="738" t="s">
        <v>798</v>
      </c>
      <c r="B65" s="738"/>
      <c r="C65" s="738"/>
      <c r="D65" s="738"/>
      <c r="E65" s="738"/>
      <c r="F65" s="738"/>
      <c r="G65" s="738"/>
      <c r="H65" s="738"/>
      <c r="I65" s="738"/>
      <c r="J65" s="738"/>
      <c r="K65" s="738"/>
      <c r="L65" s="738"/>
      <c r="M65" s="738"/>
      <c r="N65" s="738"/>
      <c r="O65" s="738"/>
      <c r="P65" s="738"/>
      <c r="Q65" s="738"/>
      <c r="R65" s="738"/>
      <c r="S65" s="738"/>
      <c r="T65" s="738"/>
      <c r="U65" s="738"/>
      <c r="V65" s="738"/>
      <c r="W65" s="738"/>
      <c r="X65" s="738"/>
      <c r="Y65" s="738"/>
      <c r="Z65" s="738"/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738"/>
      <c r="AL65" s="738"/>
      <c r="AM65" s="738"/>
      <c r="AN65" s="738"/>
      <c r="AO65" s="738"/>
      <c r="AP65" s="738"/>
      <c r="AQ65" s="738"/>
      <c r="AR65" s="738"/>
      <c r="AS65" s="738"/>
      <c r="AT65" s="738"/>
      <c r="AU65" s="738"/>
      <c r="AV65" s="738"/>
      <c r="AW65" s="738"/>
      <c r="AX65" s="738"/>
      <c r="AY65" s="738"/>
      <c r="AZ65" s="738"/>
      <c r="BA65" s="303"/>
    </row>
    <row r="66" spans="1:53" ht="13.2" customHeight="1" x14ac:dyDescent="0.25">
      <c r="A66" s="730" t="str">
        <f>ФОРМА!B8</f>
        <v>ООО «Электромонтаж-110»</v>
      </c>
      <c r="B66" s="730"/>
      <c r="C66" s="730"/>
      <c r="D66" s="730"/>
      <c r="E66" s="730"/>
      <c r="F66" s="730"/>
      <c r="G66" s="730"/>
      <c r="H66" s="730"/>
      <c r="I66" s="730"/>
      <c r="J66" s="730"/>
      <c r="K66" s="730"/>
      <c r="L66" s="730"/>
      <c r="M66" s="730"/>
      <c r="N66" s="730"/>
      <c r="O66" s="730"/>
      <c r="P66" s="730"/>
      <c r="Q66" s="730"/>
      <c r="R66" s="730"/>
      <c r="S66" s="730"/>
      <c r="T66" s="730"/>
      <c r="U66" s="730"/>
      <c r="V66" s="730"/>
      <c r="W66" s="730"/>
      <c r="X66" s="730"/>
      <c r="Y66" s="730"/>
      <c r="Z66" s="730"/>
      <c r="AA66" s="730"/>
      <c r="AB66" s="730"/>
      <c r="AC66" s="730"/>
      <c r="AD66" s="730"/>
      <c r="AE66" s="730"/>
      <c r="AF66" s="730"/>
      <c r="AG66" s="730"/>
      <c r="AH66" s="730"/>
      <c r="AI66" s="730"/>
      <c r="AJ66" s="730"/>
      <c r="AK66" s="730"/>
      <c r="AL66" s="730"/>
      <c r="AM66" s="730"/>
      <c r="AN66" s="730"/>
      <c r="AO66" s="730"/>
      <c r="AP66" s="730"/>
      <c r="AQ66" s="730"/>
      <c r="AR66" s="730"/>
      <c r="AS66" s="730"/>
      <c r="AT66" s="730"/>
      <c r="AU66" s="730"/>
      <c r="AV66" s="730"/>
      <c r="AW66" s="730"/>
      <c r="AX66" s="730"/>
      <c r="AY66" s="730"/>
      <c r="AZ66" s="730"/>
      <c r="BA66" s="299"/>
    </row>
    <row r="67" spans="1:53" s="304" customFormat="1" ht="6" customHeight="1" x14ac:dyDescent="0.2">
      <c r="A67" s="738" t="s">
        <v>799</v>
      </c>
      <c r="B67" s="738"/>
      <c r="C67" s="738"/>
      <c r="D67" s="738"/>
      <c r="E67" s="738"/>
      <c r="F67" s="738"/>
      <c r="G67" s="738"/>
      <c r="H67" s="738"/>
      <c r="I67" s="738"/>
      <c r="J67" s="738"/>
      <c r="K67" s="738"/>
      <c r="L67" s="738"/>
      <c r="M67" s="738"/>
      <c r="N67" s="738"/>
      <c r="O67" s="738"/>
      <c r="P67" s="738"/>
      <c r="Q67" s="738"/>
      <c r="R67" s="738"/>
      <c r="S67" s="738"/>
      <c r="T67" s="738"/>
      <c r="U67" s="738"/>
      <c r="V67" s="738"/>
      <c r="W67" s="738"/>
      <c r="X67" s="738"/>
      <c r="Y67" s="738"/>
      <c r="Z67" s="738"/>
      <c r="AA67" s="738"/>
      <c r="AB67" s="738"/>
      <c r="AC67" s="738"/>
      <c r="AD67" s="738"/>
      <c r="AE67" s="738"/>
      <c r="AF67" s="738"/>
      <c r="AG67" s="738"/>
      <c r="AH67" s="738"/>
      <c r="AI67" s="738"/>
      <c r="AJ67" s="738"/>
      <c r="AK67" s="738"/>
      <c r="AL67" s="738"/>
      <c r="AM67" s="738"/>
      <c r="AN67" s="738"/>
      <c r="AO67" s="738"/>
      <c r="AP67" s="738"/>
      <c r="AQ67" s="738"/>
      <c r="AR67" s="738"/>
      <c r="AS67" s="738"/>
      <c r="AT67" s="738"/>
      <c r="AU67" s="738"/>
      <c r="AV67" s="738"/>
      <c r="AW67" s="738"/>
      <c r="AX67" s="738"/>
      <c r="AY67" s="738"/>
      <c r="AZ67" s="738"/>
      <c r="BA67" s="738"/>
    </row>
    <row r="68" spans="1:53" ht="13.2" customHeight="1" x14ac:dyDescent="0.25">
      <c r="A68" s="730" t="s">
        <v>728</v>
      </c>
      <c r="B68" s="730"/>
      <c r="C68" s="730"/>
      <c r="D68" s="730"/>
      <c r="E68" s="730"/>
      <c r="F68" s="730"/>
      <c r="G68" s="730"/>
      <c r="H68" s="730"/>
      <c r="I68" s="730"/>
      <c r="J68" s="730"/>
      <c r="K68" s="730"/>
      <c r="L68" s="730"/>
      <c r="M68" s="730"/>
      <c r="N68" s="730"/>
      <c r="O68" s="730"/>
      <c r="P68" s="730"/>
      <c r="Q68" s="730"/>
      <c r="R68" s="730"/>
      <c r="S68" s="730"/>
      <c r="T68" s="730"/>
      <c r="U68" s="730"/>
      <c r="V68" s="730"/>
      <c r="W68" s="730"/>
      <c r="X68" s="730"/>
      <c r="Y68" s="730"/>
      <c r="Z68" s="730"/>
      <c r="AA68" s="730"/>
      <c r="AB68" s="730"/>
      <c r="AC68" s="730"/>
      <c r="AD68" s="730"/>
      <c r="AE68" s="730"/>
      <c r="AF68" s="730"/>
      <c r="AG68" s="730"/>
      <c r="AH68" s="730"/>
      <c r="AI68" s="730"/>
      <c r="AJ68" s="730"/>
      <c r="AK68" s="730"/>
      <c r="AL68" s="730"/>
      <c r="AM68" s="730"/>
      <c r="AN68" s="730"/>
      <c r="AO68" s="730"/>
      <c r="AP68" s="730"/>
      <c r="AQ68" s="730"/>
      <c r="AR68" s="730"/>
      <c r="AS68" s="730"/>
      <c r="AT68" s="730"/>
      <c r="AU68" s="730"/>
      <c r="AV68" s="730"/>
      <c r="AW68" s="730"/>
      <c r="AX68" s="730"/>
      <c r="AY68" s="730"/>
      <c r="AZ68" s="730"/>
      <c r="BA68" s="299"/>
    </row>
    <row r="69" spans="1:53" s="304" customFormat="1" ht="6" customHeight="1" x14ac:dyDescent="0.2">
      <c r="A69" s="738" t="s">
        <v>800</v>
      </c>
      <c r="B69" s="738"/>
      <c r="C69" s="738"/>
      <c r="D69" s="738"/>
      <c r="E69" s="738"/>
      <c r="F69" s="738"/>
      <c r="G69" s="738"/>
      <c r="H69" s="738"/>
      <c r="I69" s="738"/>
      <c r="J69" s="738"/>
      <c r="K69" s="738"/>
      <c r="L69" s="738"/>
      <c r="M69" s="738"/>
      <c r="N69" s="738"/>
      <c r="O69" s="738"/>
      <c r="P69" s="738"/>
      <c r="Q69" s="738"/>
      <c r="R69" s="738"/>
      <c r="S69" s="738"/>
      <c r="T69" s="738"/>
      <c r="U69" s="738"/>
      <c r="V69" s="738"/>
      <c r="W69" s="738"/>
      <c r="X69" s="738"/>
      <c r="Y69" s="738"/>
      <c r="Z69" s="738"/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8"/>
      <c r="AR69" s="738"/>
      <c r="AS69" s="738"/>
      <c r="AT69" s="738"/>
      <c r="AU69" s="738"/>
      <c r="AV69" s="738"/>
      <c r="AW69" s="738"/>
      <c r="AX69" s="738"/>
      <c r="AY69" s="738"/>
      <c r="AZ69" s="738"/>
      <c r="BA69" s="738"/>
    </row>
    <row r="70" spans="1:53" ht="12" customHeight="1" x14ac:dyDescent="0.25">
      <c r="A70" s="718" t="s">
        <v>605</v>
      </c>
      <c r="B70" s="718"/>
      <c r="C70" s="718"/>
      <c r="D70" s="718"/>
      <c r="E70" s="718"/>
      <c r="F70" s="718"/>
      <c r="G70" s="718"/>
      <c r="H70" s="718"/>
      <c r="I70" s="718"/>
      <c r="J70" s="718"/>
      <c r="K70" s="718"/>
      <c r="L70" s="718"/>
      <c r="M70" s="718"/>
      <c r="N70" s="718"/>
      <c r="O70" s="718"/>
      <c r="P70" s="718"/>
      <c r="Q70" s="718"/>
      <c r="R70" s="718"/>
      <c r="S70" s="718"/>
      <c r="T70" s="718"/>
      <c r="U70" s="718"/>
      <c r="V70" s="718"/>
      <c r="W70" s="718"/>
      <c r="X70" s="718"/>
      <c r="Y70" s="718"/>
      <c r="Z70" s="718"/>
      <c r="AA70" s="718"/>
      <c r="AB70" s="718"/>
      <c r="AC70" s="718"/>
      <c r="AD70" s="718"/>
      <c r="AE70" s="718"/>
      <c r="AF70" s="718"/>
      <c r="AG70" s="718"/>
      <c r="AH70" s="718"/>
      <c r="AI70" s="718"/>
      <c r="AJ70" s="718"/>
      <c r="AK70" s="718"/>
      <c r="AL70" s="718"/>
      <c r="AM70" s="718"/>
      <c r="AN70" s="718"/>
      <c r="AO70" s="718"/>
      <c r="AP70" s="718"/>
      <c r="AQ70" s="718"/>
      <c r="AR70" s="718"/>
      <c r="AS70" s="718"/>
      <c r="AT70" s="718"/>
      <c r="AU70" s="718"/>
      <c r="AV70" s="718"/>
      <c r="AW70" s="718"/>
      <c r="AX70" s="718"/>
      <c r="AY70" s="718"/>
      <c r="AZ70" s="718"/>
      <c r="BA70" s="299"/>
    </row>
    <row r="71" spans="1:53" ht="6" customHeight="1" x14ac:dyDescent="0.3">
      <c r="A71" s="299"/>
      <c r="B71" s="299"/>
      <c r="C71" s="299"/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731"/>
      <c r="V71" s="731"/>
      <c r="W71" s="731"/>
      <c r="X71" s="731"/>
      <c r="Y71" s="731"/>
      <c r="Z71" s="731"/>
      <c r="AA71" s="731"/>
      <c r="AB71" s="731"/>
      <c r="AC71" s="731"/>
      <c r="AD71" s="731"/>
      <c r="AE71" s="731"/>
      <c r="AF71" s="731"/>
      <c r="AG71" s="731"/>
      <c r="AH71" s="731"/>
      <c r="AI71" s="731"/>
      <c r="AJ71" s="731"/>
      <c r="AK71" s="731"/>
      <c r="AL71" s="731"/>
      <c r="AM71" s="731"/>
      <c r="AN71" s="731"/>
      <c r="AO71" s="731"/>
      <c r="AP71" s="731"/>
      <c r="AQ71" s="731"/>
      <c r="AR71" s="731"/>
      <c r="AS71" s="731"/>
      <c r="AT71" s="731"/>
      <c r="AU71" s="731"/>
      <c r="AV71" s="731"/>
      <c r="AW71" s="731"/>
      <c r="AX71" s="731"/>
      <c r="AY71" s="731"/>
      <c r="AZ71" s="731"/>
      <c r="BA71" s="299"/>
    </row>
    <row r="72" spans="1:53" ht="11.25" customHeight="1" x14ac:dyDescent="0.25">
      <c r="A72" s="715" t="s">
        <v>89</v>
      </c>
      <c r="B72" s="715"/>
      <c r="C72" s="715"/>
      <c r="D72" s="715"/>
      <c r="E72" s="715"/>
      <c r="F72" s="715"/>
      <c r="G72" s="715"/>
      <c r="H72" s="715"/>
      <c r="I72" s="715"/>
      <c r="J72" s="715"/>
      <c r="K72" s="715"/>
      <c r="L72" s="715"/>
      <c r="M72" s="715"/>
      <c r="N72" s="715"/>
      <c r="O72" s="715"/>
      <c r="P72" s="746" t="s">
        <v>65</v>
      </c>
      <c r="Q72" s="746"/>
      <c r="R72" s="746"/>
      <c r="S72" s="746"/>
      <c r="T72" s="746"/>
      <c r="U72" s="746"/>
      <c r="V72" s="746"/>
      <c r="W72" s="746"/>
      <c r="X72" s="746"/>
      <c r="Y72" s="746"/>
      <c r="Z72" s="746"/>
      <c r="AA72" s="746"/>
      <c r="AB72" s="746"/>
      <c r="AC72" s="746"/>
      <c r="AD72" s="746"/>
      <c r="AE72" s="746"/>
      <c r="AF72" s="746"/>
      <c r="AG72" s="746"/>
      <c r="AH72" s="746"/>
      <c r="AI72" s="746"/>
      <c r="AJ72" s="746"/>
      <c r="AK72" s="746"/>
      <c r="AL72" s="746"/>
      <c r="AM72" s="746"/>
      <c r="AN72" s="746"/>
      <c r="AO72" s="746"/>
      <c r="AP72" s="746"/>
      <c r="AQ72" s="746"/>
      <c r="AR72" s="746"/>
      <c r="AS72" s="746"/>
      <c r="AT72" s="746"/>
      <c r="AU72" s="746"/>
      <c r="AV72" s="746"/>
      <c r="AW72" s="746"/>
      <c r="AX72" s="746"/>
      <c r="AY72" s="746"/>
      <c r="AZ72" s="746"/>
      <c r="BA72" s="299"/>
    </row>
    <row r="73" spans="1:53" ht="6" customHeight="1" x14ac:dyDescent="0.25">
      <c r="A73" s="299"/>
      <c r="B73" s="299"/>
      <c r="C73" s="299"/>
      <c r="D73" s="299"/>
      <c r="E73" s="299"/>
      <c r="F73" s="299"/>
      <c r="G73" s="299"/>
      <c r="H73" s="299"/>
      <c r="I73" s="299"/>
      <c r="J73" s="299"/>
      <c r="K73" s="299"/>
      <c r="L73" s="299"/>
      <c r="M73" s="299"/>
      <c r="N73" s="299"/>
      <c r="O73" s="299"/>
      <c r="P73" s="299"/>
      <c r="Q73" s="299"/>
      <c r="R73" s="299"/>
      <c r="S73" s="299"/>
      <c r="T73" s="299"/>
      <c r="U73" s="299"/>
      <c r="V73" s="299"/>
      <c r="W73" s="299"/>
      <c r="X73" s="299"/>
      <c r="Y73" s="299"/>
      <c r="Z73" s="299"/>
      <c r="AA73" s="299"/>
      <c r="AB73" s="299"/>
      <c r="AC73" s="299"/>
      <c r="AD73" s="299"/>
      <c r="AE73" s="299"/>
      <c r="AF73" s="299"/>
      <c r="AG73" s="299"/>
      <c r="AH73" s="299"/>
      <c r="AI73" s="299"/>
      <c r="AJ73" s="299"/>
      <c r="AK73" s="299"/>
      <c r="AL73" s="299"/>
      <c r="AM73" s="299"/>
      <c r="AN73" s="299"/>
      <c r="AO73" s="299"/>
      <c r="AP73" s="299"/>
      <c r="AQ73" s="299"/>
      <c r="AR73" s="299"/>
      <c r="AS73" s="299"/>
      <c r="AT73" s="299"/>
      <c r="AU73" s="299"/>
      <c r="AV73" s="299"/>
      <c r="AW73" s="299"/>
      <c r="AX73" s="299"/>
      <c r="AY73" s="299"/>
      <c r="AZ73" s="299"/>
      <c r="BA73" s="299"/>
    </row>
    <row r="74" spans="1:53" ht="12" customHeight="1" x14ac:dyDescent="0.25">
      <c r="A74" s="715" t="s">
        <v>93</v>
      </c>
      <c r="B74" s="715"/>
      <c r="C74" s="715"/>
      <c r="D74" s="715"/>
      <c r="E74" s="715"/>
      <c r="F74" s="715"/>
      <c r="G74" s="715"/>
      <c r="H74" s="715"/>
      <c r="I74" s="715"/>
      <c r="J74" s="730">
        <f>ФОРМА!F5</f>
        <v>2</v>
      </c>
      <c r="K74" s="730"/>
      <c r="L74" s="730"/>
      <c r="M74" s="730"/>
      <c r="N74" s="730"/>
      <c r="O74" s="730"/>
      <c r="P74" s="718" t="s">
        <v>801</v>
      </c>
      <c r="Q74" s="715"/>
      <c r="R74" s="715"/>
      <c r="S74" s="715"/>
      <c r="T74" s="715"/>
      <c r="U74" s="715"/>
      <c r="V74" s="715"/>
      <c r="W74" s="715"/>
      <c r="X74" s="715"/>
      <c r="Y74" s="715"/>
      <c r="Z74" s="715"/>
      <c r="AA74" s="715"/>
      <c r="AB74" s="715"/>
      <c r="AC74" s="715"/>
      <c r="AD74" s="715"/>
      <c r="AE74" s="715"/>
      <c r="AF74" s="715"/>
      <c r="AG74" s="715"/>
      <c r="AH74" s="715"/>
      <c r="AI74" s="715"/>
      <c r="AJ74" s="715"/>
      <c r="AK74" s="715"/>
      <c r="AL74" s="715"/>
      <c r="AM74" s="715"/>
      <c r="AN74" s="715"/>
      <c r="AO74" s="715"/>
      <c r="AP74" s="715"/>
      <c r="AQ74" s="715"/>
      <c r="AR74" s="715"/>
      <c r="AS74" s="715"/>
      <c r="AT74" s="715"/>
      <c r="AU74" s="715"/>
      <c r="AV74" s="715"/>
      <c r="AW74" s="715"/>
      <c r="AX74" s="715"/>
      <c r="AY74" s="715"/>
      <c r="AZ74" s="715"/>
      <c r="BA74" s="299"/>
    </row>
    <row r="75" spans="1:53" ht="6" customHeight="1" x14ac:dyDescent="0.25">
      <c r="A75" s="299"/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29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</row>
    <row r="76" spans="1:53" ht="12" customHeight="1" x14ac:dyDescent="0.25">
      <c r="A76" s="729" t="s">
        <v>90</v>
      </c>
      <c r="B76" s="729"/>
      <c r="C76" s="729"/>
      <c r="D76" s="729"/>
      <c r="E76" s="729"/>
      <c r="F76" s="729"/>
      <c r="G76" s="729"/>
      <c r="H76" s="750" t="str">
        <f>ФОРМА!E21</f>
        <v>План строительства</v>
      </c>
      <c r="I76" s="750"/>
      <c r="J76" s="750"/>
      <c r="K76" s="750"/>
      <c r="L76" s="750"/>
      <c r="M76" s="750"/>
      <c r="N76" s="750"/>
      <c r="O76" s="750"/>
      <c r="P76" s="750"/>
      <c r="Q76" s="750"/>
      <c r="R76" s="750"/>
      <c r="S76" s="750"/>
      <c r="T76" s="750"/>
      <c r="U76" s="750"/>
      <c r="V76" s="750"/>
      <c r="W76" s="750"/>
      <c r="X76" s="750"/>
      <c r="Y76" s="750"/>
      <c r="Z76" s="750"/>
      <c r="AA76" s="750"/>
      <c r="AB76" s="750"/>
      <c r="AC76" s="750"/>
      <c r="AD76" s="750"/>
      <c r="AE76" s="750"/>
      <c r="AF76" s="750"/>
      <c r="AG76" s="750"/>
      <c r="AH76" s="750"/>
      <c r="AI76" s="750"/>
      <c r="AJ76" s="750"/>
      <c r="AK76" s="750"/>
      <c r="AL76" s="750"/>
      <c r="AM76" s="750"/>
      <c r="AN76" s="750"/>
      <c r="AO76" s="750"/>
      <c r="AP76" s="750"/>
      <c r="AQ76" s="750"/>
      <c r="AR76" s="750"/>
      <c r="AS76" s="750"/>
      <c r="AT76" s="750"/>
      <c r="AU76" s="750"/>
      <c r="AV76" s="750"/>
      <c r="AW76" s="750"/>
      <c r="AX76" s="750"/>
      <c r="AY76" s="750"/>
      <c r="AZ76" s="750"/>
      <c r="BA76" s="299"/>
    </row>
    <row r="77" spans="1:53" s="309" customFormat="1" ht="6" customHeight="1" x14ac:dyDescent="0.3">
      <c r="A77" s="308"/>
      <c r="B77" s="308"/>
      <c r="C77" s="308"/>
      <c r="D77" s="308"/>
      <c r="E77" s="308"/>
      <c r="F77" s="308"/>
      <c r="G77" s="308"/>
      <c r="H77" s="717" t="s">
        <v>802</v>
      </c>
      <c r="I77" s="717"/>
      <c r="J77" s="717"/>
      <c r="K77" s="717"/>
      <c r="L77" s="717"/>
      <c r="M77" s="717"/>
      <c r="N77" s="717"/>
      <c r="O77" s="717"/>
      <c r="P77" s="717"/>
      <c r="Q77" s="717"/>
      <c r="R77" s="717"/>
      <c r="S77" s="717"/>
      <c r="T77" s="717"/>
      <c r="U77" s="717"/>
      <c r="V77" s="717"/>
      <c r="W77" s="717"/>
      <c r="X77" s="717"/>
      <c r="Y77" s="717"/>
      <c r="Z77" s="717"/>
      <c r="AA77" s="717"/>
      <c r="AB77" s="717"/>
      <c r="AC77" s="717"/>
      <c r="AD77" s="717"/>
      <c r="AE77" s="717"/>
      <c r="AF77" s="717"/>
      <c r="AG77" s="717"/>
      <c r="AH77" s="717"/>
      <c r="AI77" s="717"/>
      <c r="AJ77" s="717"/>
      <c r="AK77" s="717"/>
      <c r="AL77" s="717"/>
      <c r="AM77" s="717"/>
      <c r="AN77" s="717"/>
      <c r="AO77" s="717"/>
      <c r="AP77" s="717"/>
      <c r="AQ77" s="717"/>
      <c r="AR77" s="717"/>
      <c r="AS77" s="717"/>
      <c r="AT77" s="717"/>
      <c r="AU77" s="717"/>
      <c r="AV77" s="717"/>
      <c r="AW77" s="717"/>
      <c r="AX77" s="717"/>
      <c r="AY77" s="717"/>
      <c r="AZ77" s="717"/>
      <c r="BA77" s="308"/>
    </row>
    <row r="78" spans="1:53" ht="21" customHeight="1" x14ac:dyDescent="0.25">
      <c r="A78" s="718" t="s">
        <v>785</v>
      </c>
      <c r="B78" s="718"/>
      <c r="C78" s="718"/>
      <c r="D78" s="718"/>
      <c r="E78" s="718"/>
      <c r="F78" s="718"/>
      <c r="G78" s="718"/>
      <c r="H78" s="718"/>
      <c r="I78" s="718"/>
      <c r="J78" s="718"/>
      <c r="K78" s="718"/>
      <c r="L78" s="718"/>
      <c r="M78" s="718"/>
      <c r="N78" s="718"/>
      <c r="O78" s="718"/>
      <c r="P78" s="718"/>
      <c r="Q78" s="718"/>
      <c r="R78" s="718"/>
      <c r="S78" s="718"/>
      <c r="T78" s="718"/>
      <c r="U78" s="718"/>
      <c r="V78" s="718"/>
      <c r="W78" s="718"/>
      <c r="X78" s="718"/>
      <c r="Y78" s="718"/>
      <c r="Z78" s="718"/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/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299"/>
    </row>
    <row r="79" spans="1:53" ht="30" customHeight="1" x14ac:dyDescent="0.3">
      <c r="A79" s="719" t="str">
        <f>ПОДПИСИ!D9</f>
        <v>Николаева О.И.</v>
      </c>
      <c r="B79" s="719"/>
      <c r="C79" s="719"/>
      <c r="D79" s="719"/>
      <c r="E79" s="719"/>
      <c r="F79" s="719"/>
      <c r="G79" s="719"/>
      <c r="H79" s="719"/>
      <c r="I79" s="719"/>
      <c r="J79" s="719"/>
      <c r="K79" s="719"/>
      <c r="L79" s="719"/>
      <c r="M79" s="719"/>
      <c r="N79" s="719"/>
      <c r="O79" s="719"/>
      <c r="P79" s="719"/>
      <c r="Q79" s="719"/>
      <c r="R79" s="719"/>
      <c r="S79" s="719"/>
      <c r="T79" s="719"/>
      <c r="U79" s="719"/>
      <c r="V79" s="719"/>
      <c r="W79" s="719"/>
      <c r="X79" s="719"/>
      <c r="Y79" s="719"/>
      <c r="Z79" s="748"/>
      <c r="AA79" s="748"/>
      <c r="AB79" s="748"/>
      <c r="AC79" s="748"/>
      <c r="AD79" s="748"/>
      <c r="AE79" s="748"/>
      <c r="AF79" s="748"/>
      <c r="AG79" s="748"/>
      <c r="AH79" s="748"/>
      <c r="AI79" s="748"/>
      <c r="AJ79" s="748"/>
      <c r="AK79" s="748"/>
      <c r="AL79" s="748"/>
      <c r="AM79" s="748"/>
      <c r="AN79" s="748"/>
      <c r="AO79" s="749"/>
      <c r="AP79" s="749"/>
      <c r="AQ79" s="749"/>
      <c r="AR79" s="749"/>
      <c r="AS79" s="749"/>
      <c r="AT79" s="749"/>
      <c r="AU79" s="749"/>
      <c r="AV79" s="749"/>
      <c r="AW79" s="749"/>
      <c r="AX79" s="749"/>
      <c r="AY79" s="749"/>
      <c r="AZ79" s="749"/>
      <c r="BA79" s="299"/>
    </row>
    <row r="80" spans="1:53" ht="6" customHeight="1" x14ac:dyDescent="0.25">
      <c r="A80" s="717" t="s">
        <v>804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717"/>
      <c r="T80" s="717"/>
      <c r="U80" s="717"/>
      <c r="V80" s="717"/>
      <c r="W80" s="717"/>
      <c r="X80" s="717"/>
      <c r="Y80" s="717"/>
      <c r="Z80" s="308"/>
      <c r="AA80" s="308"/>
      <c r="AB80" s="308"/>
      <c r="AC80" s="308"/>
      <c r="AD80" s="308"/>
      <c r="AE80" s="308"/>
      <c r="AF80" s="308"/>
      <c r="AG80" s="308"/>
      <c r="AH80" s="308"/>
      <c r="AI80" s="308"/>
      <c r="AJ80" s="308"/>
      <c r="AK80" s="308"/>
      <c r="AL80" s="308"/>
      <c r="AM80" s="308"/>
      <c r="AN80" s="308"/>
      <c r="AO80" s="717" t="s">
        <v>49</v>
      </c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299"/>
    </row>
    <row r="81" spans="1:55" ht="6" customHeight="1" x14ac:dyDescent="0.25">
      <c r="A81" s="299"/>
      <c r="B81" s="299"/>
      <c r="C81" s="299"/>
      <c r="D81" s="299"/>
      <c r="E81" s="299"/>
      <c r="F81" s="299"/>
      <c r="G81" s="299"/>
      <c r="H81" s="299"/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29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29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</row>
    <row r="82" spans="1:55" ht="12" customHeight="1" x14ac:dyDescent="0.25">
      <c r="A82" s="747" t="s">
        <v>788</v>
      </c>
      <c r="B82" s="747"/>
      <c r="C82" s="747"/>
      <c r="D82" s="747"/>
      <c r="E82" s="747"/>
      <c r="F82" s="747"/>
      <c r="G82" s="747"/>
      <c r="H82" s="747"/>
      <c r="I82" s="747"/>
      <c r="J82" s="747"/>
      <c r="K82" s="747"/>
      <c r="L82" s="747"/>
      <c r="M82" s="747"/>
      <c r="N82" s="747"/>
      <c r="O82" s="747"/>
      <c r="P82" s="747"/>
      <c r="Q82" s="747"/>
      <c r="R82" s="747"/>
      <c r="S82" s="747"/>
      <c r="T82" s="747"/>
      <c r="U82" s="747"/>
      <c r="V82" s="747"/>
      <c r="W82" s="747"/>
      <c r="X82" s="747"/>
      <c r="Y82" s="747"/>
      <c r="Z82" s="747"/>
      <c r="AA82" s="747"/>
      <c r="AB82" s="747"/>
      <c r="AC82" s="747"/>
      <c r="AD82" s="747"/>
      <c r="AE82" s="747"/>
      <c r="AF82" s="747"/>
      <c r="AG82" s="747"/>
      <c r="AH82" s="747"/>
      <c r="AI82" s="747"/>
      <c r="AJ82" s="747"/>
      <c r="AK82" s="747"/>
      <c r="AL82" s="747"/>
      <c r="AM82" s="747"/>
      <c r="AN82" s="747"/>
      <c r="AO82" s="747"/>
      <c r="AP82" s="747"/>
      <c r="AQ82" s="747"/>
      <c r="AR82" s="747"/>
      <c r="AS82" s="747"/>
      <c r="AT82" s="747"/>
      <c r="AU82" s="747"/>
      <c r="AV82" s="747"/>
      <c r="AW82" s="747"/>
      <c r="AX82" s="747"/>
      <c r="AY82" s="747"/>
      <c r="AZ82" s="747"/>
      <c r="BA82" s="299"/>
    </row>
    <row r="83" spans="1:55" ht="39" customHeight="1" x14ac:dyDescent="0.3">
      <c r="A83" s="719" t="str">
        <f>ПОДПИСИ!D15</f>
        <v>Шлёнский С.В.</v>
      </c>
      <c r="B83" s="719"/>
      <c r="C83" s="719"/>
      <c r="D83" s="719"/>
      <c r="E83" s="719"/>
      <c r="F83" s="719"/>
      <c r="G83" s="719"/>
      <c r="H83" s="719"/>
      <c r="I83" s="719"/>
      <c r="J83" s="719"/>
      <c r="K83" s="719"/>
      <c r="L83" s="719"/>
      <c r="M83" s="719"/>
      <c r="N83" s="719"/>
      <c r="O83" s="719"/>
      <c r="P83" s="719"/>
      <c r="Q83" s="719"/>
      <c r="R83" s="719"/>
      <c r="S83" s="719"/>
      <c r="T83" s="719"/>
      <c r="U83" s="719"/>
      <c r="V83" s="719"/>
      <c r="W83" s="719"/>
      <c r="X83" s="719"/>
      <c r="Y83" s="719"/>
      <c r="Z83" s="748"/>
      <c r="AA83" s="748"/>
      <c r="AB83" s="748"/>
      <c r="AC83" s="748"/>
      <c r="AD83" s="748"/>
      <c r="AE83" s="748"/>
      <c r="AF83" s="748"/>
      <c r="AG83" s="748"/>
      <c r="AH83" s="748"/>
      <c r="AI83" s="748"/>
      <c r="AJ83" s="748"/>
      <c r="AK83" s="748"/>
      <c r="AL83" s="748"/>
      <c r="AM83" s="748"/>
      <c r="AN83" s="748"/>
      <c r="AO83" s="749"/>
      <c r="AP83" s="749"/>
      <c r="AQ83" s="749"/>
      <c r="AR83" s="749"/>
      <c r="AS83" s="749"/>
      <c r="AT83" s="749"/>
      <c r="AU83" s="749"/>
      <c r="AV83" s="749"/>
      <c r="AW83" s="749"/>
      <c r="AX83" s="749"/>
      <c r="AY83" s="749"/>
      <c r="AZ83" s="749"/>
      <c r="BA83" s="299"/>
    </row>
    <row r="84" spans="1:55" ht="6" customHeight="1" x14ac:dyDescent="0.25">
      <c r="A84" s="717" t="s">
        <v>804</v>
      </c>
      <c r="B84" s="717"/>
      <c r="C84" s="717"/>
      <c r="D84" s="717"/>
      <c r="E84" s="717"/>
      <c r="F84" s="717"/>
      <c r="G84" s="717"/>
      <c r="H84" s="717"/>
      <c r="I84" s="717"/>
      <c r="J84" s="717"/>
      <c r="K84" s="717"/>
      <c r="L84" s="717"/>
      <c r="M84" s="717"/>
      <c r="N84" s="717"/>
      <c r="O84" s="717"/>
      <c r="P84" s="717"/>
      <c r="Q84" s="717"/>
      <c r="R84" s="717"/>
      <c r="S84" s="717"/>
      <c r="T84" s="717"/>
      <c r="U84" s="717"/>
      <c r="V84" s="717"/>
      <c r="W84" s="717"/>
      <c r="X84" s="717"/>
      <c r="Y84" s="717"/>
      <c r="Z84" s="308"/>
      <c r="AA84" s="308"/>
      <c r="AB84" s="308"/>
      <c r="AC84" s="308"/>
      <c r="AD84" s="308"/>
      <c r="AE84" s="308"/>
      <c r="AF84" s="308"/>
      <c r="AG84" s="308"/>
      <c r="AH84" s="308"/>
      <c r="AI84" s="308"/>
      <c r="AJ84" s="308"/>
      <c r="AK84" s="308"/>
      <c r="AL84" s="308"/>
      <c r="AM84" s="308"/>
      <c r="AN84" s="308"/>
      <c r="AO84" s="717" t="s">
        <v>49</v>
      </c>
      <c r="AP84" s="717"/>
      <c r="AQ84" s="717"/>
      <c r="AR84" s="717"/>
      <c r="AS84" s="717"/>
      <c r="AT84" s="717"/>
      <c r="AU84" s="717"/>
      <c r="AV84" s="717"/>
      <c r="AW84" s="717"/>
      <c r="AX84" s="717"/>
      <c r="AY84" s="717"/>
      <c r="AZ84" s="717"/>
      <c r="BA84" s="299"/>
    </row>
    <row r="85" spans="1:55" ht="6" customHeight="1" x14ac:dyDescent="0.2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/>
      <c r="AB85" s="299"/>
      <c r="AC85" s="299"/>
      <c r="AD85" s="299"/>
      <c r="AE85" s="299"/>
      <c r="AF85" s="299"/>
      <c r="AG85" s="299"/>
      <c r="AH85" s="299"/>
      <c r="AI85" s="299"/>
      <c r="AJ85" s="299"/>
      <c r="AK85" s="299"/>
      <c r="AL85" s="299"/>
      <c r="AM85" s="299"/>
      <c r="AN85" s="299"/>
      <c r="AO85" s="299"/>
      <c r="AP85" s="299"/>
      <c r="AQ85" s="299"/>
      <c r="AR85" s="299"/>
      <c r="AS85" s="299"/>
      <c r="AT85" s="299"/>
      <c r="AU85" s="299"/>
      <c r="AV85" s="299"/>
      <c r="AW85" s="299"/>
      <c r="AX85" s="299"/>
      <c r="AY85" s="299"/>
      <c r="AZ85" s="299"/>
      <c r="BA85" s="299"/>
    </row>
    <row r="86" spans="1:55" ht="21" customHeight="1" x14ac:dyDescent="0.25">
      <c r="A86" s="718" t="s">
        <v>805</v>
      </c>
      <c r="B86" s="718"/>
      <c r="C86" s="718"/>
      <c r="D86" s="718"/>
      <c r="E86" s="718"/>
      <c r="F86" s="718"/>
      <c r="G86" s="718"/>
      <c r="H86" s="718"/>
      <c r="I86" s="718"/>
      <c r="J86" s="718"/>
      <c r="K86" s="718"/>
      <c r="L86" s="718"/>
      <c r="M86" s="718"/>
      <c r="N86" s="718"/>
      <c r="O86" s="718"/>
      <c r="P86" s="718"/>
      <c r="Q86" s="718"/>
      <c r="R86" s="718"/>
      <c r="S86" s="718"/>
      <c r="T86" s="718"/>
      <c r="U86" s="718"/>
      <c r="V86" s="718"/>
      <c r="W86" s="718"/>
      <c r="X86" s="718"/>
      <c r="Y86" s="718"/>
      <c r="Z86" s="718"/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299"/>
    </row>
    <row r="87" spans="1:55" ht="39" customHeight="1" x14ac:dyDescent="0.3">
      <c r="A87" s="719" t="str">
        <f>ПОДПИСИ!D17</f>
        <v>Шлёнский С.В.</v>
      </c>
      <c r="B87" s="719"/>
      <c r="C87" s="719"/>
      <c r="D87" s="719"/>
      <c r="E87" s="719"/>
      <c r="F87" s="719"/>
      <c r="G87" s="719"/>
      <c r="H87" s="719"/>
      <c r="I87" s="719"/>
      <c r="J87" s="719"/>
      <c r="K87" s="719"/>
      <c r="L87" s="719"/>
      <c r="M87" s="719"/>
      <c r="N87" s="719"/>
      <c r="O87" s="719"/>
      <c r="P87" s="719"/>
      <c r="Q87" s="719"/>
      <c r="R87" s="719"/>
      <c r="S87" s="719"/>
      <c r="T87" s="719"/>
      <c r="U87" s="719"/>
      <c r="V87" s="719"/>
      <c r="W87" s="719"/>
      <c r="X87" s="719"/>
      <c r="Y87" s="719"/>
      <c r="Z87" s="748"/>
      <c r="AA87" s="748"/>
      <c r="AB87" s="748"/>
      <c r="AC87" s="748"/>
      <c r="AD87" s="748"/>
      <c r="AE87" s="748"/>
      <c r="AF87" s="748"/>
      <c r="AG87" s="748"/>
      <c r="AH87" s="748"/>
      <c r="AI87" s="748"/>
      <c r="AJ87" s="748"/>
      <c r="AK87" s="748"/>
      <c r="AL87" s="748"/>
      <c r="AM87" s="748"/>
      <c r="AN87" s="748"/>
      <c r="AO87" s="751"/>
      <c r="AP87" s="751"/>
      <c r="AQ87" s="751"/>
      <c r="AR87" s="751"/>
      <c r="AS87" s="751"/>
      <c r="AT87" s="751"/>
      <c r="AU87" s="751"/>
      <c r="AV87" s="751"/>
      <c r="AW87" s="751"/>
      <c r="AX87" s="751"/>
      <c r="AY87" s="751"/>
      <c r="AZ87" s="751"/>
      <c r="BA87" s="299"/>
    </row>
    <row r="88" spans="1:55" ht="6" customHeight="1" x14ac:dyDescent="0.25">
      <c r="A88" s="717" t="s">
        <v>804</v>
      </c>
      <c r="B88" s="717"/>
      <c r="C88" s="717"/>
      <c r="D88" s="717"/>
      <c r="E88" s="717"/>
      <c r="F88" s="717"/>
      <c r="G88" s="717"/>
      <c r="H88" s="717"/>
      <c r="I88" s="717"/>
      <c r="J88" s="717"/>
      <c r="K88" s="717"/>
      <c r="L88" s="717"/>
      <c r="M88" s="717"/>
      <c r="N88" s="717"/>
      <c r="O88" s="717"/>
      <c r="P88" s="717"/>
      <c r="Q88" s="717"/>
      <c r="R88" s="717"/>
      <c r="S88" s="717"/>
      <c r="T88" s="717"/>
      <c r="U88" s="717"/>
      <c r="V88" s="717"/>
      <c r="W88" s="717"/>
      <c r="X88" s="717"/>
      <c r="Y88" s="717"/>
      <c r="Z88" s="308"/>
      <c r="AA88" s="308"/>
      <c r="AB88" s="308"/>
      <c r="AC88" s="308"/>
      <c r="AD88" s="308"/>
      <c r="AE88" s="308"/>
      <c r="AF88" s="308"/>
      <c r="AG88" s="308"/>
      <c r="AH88" s="308"/>
      <c r="AI88" s="308"/>
      <c r="AJ88" s="308"/>
      <c r="AK88" s="308"/>
      <c r="AL88" s="308"/>
      <c r="AM88" s="308"/>
      <c r="AN88" s="308"/>
      <c r="AO88" s="717" t="s">
        <v>49</v>
      </c>
      <c r="AP88" s="717"/>
      <c r="AQ88" s="717"/>
      <c r="AR88" s="717"/>
      <c r="AS88" s="717"/>
      <c r="AT88" s="717"/>
      <c r="AU88" s="717"/>
      <c r="AV88" s="717"/>
      <c r="AW88" s="717"/>
      <c r="AX88" s="717"/>
      <c r="AY88" s="717"/>
      <c r="AZ88" s="717"/>
      <c r="BA88" s="299"/>
    </row>
    <row r="89" spans="1:55" ht="6" customHeight="1" x14ac:dyDescent="0.25">
      <c r="A89" s="310"/>
      <c r="B89" s="310"/>
      <c r="C89" s="310"/>
      <c r="D89" s="310"/>
      <c r="E89" s="310"/>
      <c r="F89" s="310"/>
      <c r="G89" s="310"/>
      <c r="H89" s="310"/>
      <c r="I89" s="310"/>
      <c r="J89" s="310"/>
      <c r="K89" s="310"/>
      <c r="L89" s="310"/>
      <c r="M89" s="310"/>
      <c r="N89" s="310"/>
      <c r="O89" s="310"/>
      <c r="P89" s="310"/>
      <c r="Q89" s="310"/>
      <c r="R89" s="310"/>
      <c r="S89" s="310"/>
      <c r="T89" s="310"/>
      <c r="U89" s="310"/>
      <c r="V89" s="310"/>
      <c r="W89" s="310"/>
      <c r="X89" s="310"/>
      <c r="Y89" s="310"/>
      <c r="Z89" s="308"/>
      <c r="AA89" s="308"/>
      <c r="AB89" s="308"/>
      <c r="AC89" s="308"/>
      <c r="AD89" s="308"/>
      <c r="AE89" s="308"/>
      <c r="AF89" s="308"/>
      <c r="AG89" s="308"/>
      <c r="AH89" s="308"/>
      <c r="AI89" s="308"/>
      <c r="AJ89" s="308"/>
      <c r="AK89" s="308"/>
      <c r="AL89" s="308"/>
      <c r="AM89" s="308"/>
      <c r="AN89" s="308"/>
      <c r="AO89" s="310"/>
      <c r="AP89" s="310"/>
      <c r="AQ89" s="310"/>
      <c r="AR89" s="310"/>
      <c r="AS89" s="310"/>
      <c r="AT89" s="310"/>
      <c r="AU89" s="310"/>
      <c r="AV89" s="310"/>
      <c r="AW89" s="310"/>
      <c r="AX89" s="310"/>
      <c r="AY89" s="310"/>
      <c r="AZ89" s="310"/>
      <c r="BA89" s="299"/>
    </row>
    <row r="90" spans="1:55" ht="33" customHeight="1" x14ac:dyDescent="0.25">
      <c r="A90" s="718" t="s">
        <v>806</v>
      </c>
      <c r="B90" s="715"/>
      <c r="C90" s="715"/>
      <c r="D90" s="715"/>
      <c r="E90" s="715"/>
      <c r="F90" s="715"/>
      <c r="G90" s="715"/>
      <c r="H90" s="715"/>
      <c r="I90" s="715"/>
      <c r="J90" s="715"/>
      <c r="K90" s="715"/>
      <c r="L90" s="715"/>
      <c r="M90" s="715"/>
      <c r="N90" s="715"/>
      <c r="O90" s="715"/>
      <c r="P90" s="715"/>
      <c r="Q90" s="715"/>
      <c r="R90" s="715"/>
      <c r="S90" s="715"/>
      <c r="T90" s="715"/>
      <c r="U90" s="715"/>
      <c r="V90" s="715"/>
      <c r="W90" s="715"/>
      <c r="X90" s="715"/>
      <c r="Y90" s="715"/>
      <c r="Z90" s="715"/>
      <c r="AA90" s="715"/>
      <c r="AB90" s="715"/>
      <c r="AC90" s="715"/>
      <c r="AD90" s="715"/>
      <c r="AE90" s="715"/>
      <c r="AF90" s="715"/>
      <c r="AG90" s="715"/>
      <c r="AH90" s="715"/>
      <c r="AI90" s="715"/>
      <c r="AJ90" s="715"/>
      <c r="AK90" s="715"/>
      <c r="AL90" s="715"/>
      <c r="AM90" s="715"/>
      <c r="AN90" s="715"/>
      <c r="AO90" s="715"/>
      <c r="AP90" s="715"/>
      <c r="AQ90" s="715"/>
      <c r="AR90" s="715"/>
      <c r="AS90" s="715"/>
      <c r="AT90" s="715"/>
      <c r="AU90" s="715"/>
      <c r="AV90" s="715"/>
      <c r="AW90" s="715"/>
      <c r="AX90" s="715"/>
      <c r="AY90" s="715"/>
      <c r="AZ90" s="715"/>
      <c r="BA90" s="299"/>
    </row>
    <row r="91" spans="1:55" ht="39" customHeight="1" x14ac:dyDescent="0.3">
      <c r="A91" s="719" t="str">
        <f>ПОДПИСИ!D19</f>
        <v xml:space="preserve"> </v>
      </c>
      <c r="B91" s="719"/>
      <c r="C91" s="719"/>
      <c r="D91" s="719"/>
      <c r="E91" s="719"/>
      <c r="F91" s="719"/>
      <c r="G91" s="719"/>
      <c r="H91" s="719"/>
      <c r="I91" s="719"/>
      <c r="J91" s="719"/>
      <c r="K91" s="719"/>
      <c r="L91" s="719"/>
      <c r="M91" s="719"/>
      <c r="N91" s="719"/>
      <c r="O91" s="719"/>
      <c r="P91" s="719"/>
      <c r="Q91" s="719"/>
      <c r="R91" s="719"/>
      <c r="S91" s="719"/>
      <c r="T91" s="719"/>
      <c r="U91" s="719"/>
      <c r="V91" s="719"/>
      <c r="W91" s="719"/>
      <c r="X91" s="719"/>
      <c r="Y91" s="719"/>
      <c r="Z91" s="748"/>
      <c r="AA91" s="748"/>
      <c r="AB91" s="748"/>
      <c r="AC91" s="748"/>
      <c r="AD91" s="748"/>
      <c r="AE91" s="748"/>
      <c r="AF91" s="748"/>
      <c r="AG91" s="748"/>
      <c r="AH91" s="748"/>
      <c r="AI91" s="748"/>
      <c r="AJ91" s="748"/>
      <c r="AK91" s="748"/>
      <c r="AL91" s="748"/>
      <c r="AM91" s="748"/>
      <c r="AN91" s="748"/>
      <c r="AO91" s="751"/>
      <c r="AP91" s="751"/>
      <c r="AQ91" s="751"/>
      <c r="AR91" s="751"/>
      <c r="AS91" s="751"/>
      <c r="AT91" s="751"/>
      <c r="AU91" s="751"/>
      <c r="AV91" s="751"/>
      <c r="AW91" s="751"/>
      <c r="AX91" s="751"/>
      <c r="AY91" s="751"/>
      <c r="AZ91" s="751"/>
      <c r="BA91" s="311"/>
    </row>
    <row r="92" spans="1:55" ht="6" customHeight="1" x14ac:dyDescent="0.25">
      <c r="A92" s="717" t="s">
        <v>804</v>
      </c>
      <c r="B92" s="717"/>
      <c r="C92" s="717"/>
      <c r="D92" s="717"/>
      <c r="E92" s="717"/>
      <c r="F92" s="717"/>
      <c r="G92" s="717"/>
      <c r="H92" s="717"/>
      <c r="I92" s="717"/>
      <c r="J92" s="717"/>
      <c r="K92" s="717"/>
      <c r="L92" s="717"/>
      <c r="M92" s="717"/>
      <c r="N92" s="717"/>
      <c r="O92" s="717"/>
      <c r="P92" s="717"/>
      <c r="Q92" s="717"/>
      <c r="R92" s="717"/>
      <c r="S92" s="717"/>
      <c r="T92" s="717"/>
      <c r="U92" s="717"/>
      <c r="V92" s="717"/>
      <c r="W92" s="717"/>
      <c r="X92" s="717"/>
      <c r="Y92" s="717"/>
      <c r="Z92" s="308"/>
      <c r="AA92" s="308"/>
      <c r="AB92" s="308"/>
      <c r="AC92" s="308"/>
      <c r="AD92" s="308"/>
      <c r="AE92" s="308"/>
      <c r="AF92" s="308"/>
      <c r="AG92" s="308"/>
      <c r="AH92" s="308"/>
      <c r="AI92" s="308"/>
      <c r="AJ92" s="308"/>
      <c r="AK92" s="308"/>
      <c r="AL92" s="308"/>
      <c r="AM92" s="308"/>
      <c r="AN92" s="308"/>
      <c r="AO92" s="717" t="s">
        <v>49</v>
      </c>
      <c r="AP92" s="717"/>
      <c r="AQ92" s="717"/>
      <c r="AR92" s="717"/>
      <c r="AS92" s="717"/>
      <c r="AT92" s="717"/>
      <c r="AU92" s="717"/>
      <c r="AV92" s="717"/>
      <c r="AW92" s="717"/>
      <c r="AX92" s="717"/>
      <c r="AY92" s="717"/>
      <c r="AZ92" s="717"/>
      <c r="BA92" s="299"/>
    </row>
    <row r="93" spans="1:55" ht="6" customHeight="1" x14ac:dyDescent="0.25">
      <c r="A93" s="299"/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</row>
    <row r="94" spans="1:55" s="313" customFormat="1" ht="21" customHeight="1" x14ac:dyDescent="0.3">
      <c r="A94" s="718" t="s">
        <v>794</v>
      </c>
      <c r="B94" s="718"/>
      <c r="C94" s="718"/>
      <c r="D94" s="718"/>
      <c r="E94" s="718"/>
      <c r="F94" s="718"/>
      <c r="G94" s="718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312"/>
    </row>
    <row r="95" spans="1:55" ht="39" customHeight="1" x14ac:dyDescent="0.3">
      <c r="A95" s="719" t="str">
        <f>ПОДПИСИ!D14</f>
        <v>Фатахова Е.Я.</v>
      </c>
      <c r="B95" s="719"/>
      <c r="C95" s="719"/>
      <c r="D95" s="719"/>
      <c r="E95" s="719"/>
      <c r="F95" s="719"/>
      <c r="G95" s="719"/>
      <c r="H95" s="719"/>
      <c r="I95" s="719"/>
      <c r="J95" s="719"/>
      <c r="K95" s="719"/>
      <c r="L95" s="719"/>
      <c r="M95" s="719"/>
      <c r="N95" s="719"/>
      <c r="O95" s="719"/>
      <c r="P95" s="719"/>
      <c r="Q95" s="719"/>
      <c r="R95" s="719"/>
      <c r="S95" s="719"/>
      <c r="T95" s="719"/>
      <c r="U95" s="719"/>
      <c r="V95" s="719"/>
      <c r="W95" s="719"/>
      <c r="X95" s="719"/>
      <c r="Y95" s="719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748"/>
      <c r="AL95" s="748"/>
      <c r="AM95" s="748"/>
      <c r="AN95" s="748"/>
      <c r="AO95" s="749"/>
      <c r="AP95" s="749"/>
      <c r="AQ95" s="749"/>
      <c r="AR95" s="749"/>
      <c r="AS95" s="749"/>
      <c r="AT95" s="749"/>
      <c r="AU95" s="749"/>
      <c r="AV95" s="749"/>
      <c r="AW95" s="749"/>
      <c r="AX95" s="749"/>
      <c r="AY95" s="749"/>
      <c r="AZ95" s="749"/>
      <c r="BA95" s="314"/>
      <c r="BB95" s="315"/>
      <c r="BC95" s="315"/>
    </row>
    <row r="96" spans="1:55" s="304" customFormat="1" ht="6" customHeight="1" x14ac:dyDescent="0.2">
      <c r="A96" s="717" t="s">
        <v>804</v>
      </c>
      <c r="B96" s="717"/>
      <c r="C96" s="717"/>
      <c r="D96" s="717"/>
      <c r="E96" s="717"/>
      <c r="F96" s="717"/>
      <c r="G96" s="717"/>
      <c r="H96" s="717"/>
      <c r="I96" s="717"/>
      <c r="J96" s="717"/>
      <c r="K96" s="717"/>
      <c r="L96" s="717"/>
      <c r="M96" s="717"/>
      <c r="N96" s="717"/>
      <c r="O96" s="717"/>
      <c r="P96" s="717"/>
      <c r="Q96" s="717"/>
      <c r="R96" s="717"/>
      <c r="S96" s="717"/>
      <c r="T96" s="717"/>
      <c r="U96" s="717"/>
      <c r="V96" s="717"/>
      <c r="W96" s="717"/>
      <c r="X96" s="717"/>
      <c r="Y96" s="717"/>
      <c r="Z96" s="308"/>
      <c r="AA96" s="308"/>
      <c r="AB96" s="308"/>
      <c r="AC96" s="308"/>
      <c r="AD96" s="308"/>
      <c r="AE96" s="308"/>
      <c r="AF96" s="308"/>
      <c r="AG96" s="308"/>
      <c r="AH96" s="308"/>
      <c r="AI96" s="308"/>
      <c r="AJ96" s="308"/>
      <c r="AK96" s="308"/>
      <c r="AL96" s="308"/>
      <c r="AM96" s="308"/>
      <c r="AN96" s="308"/>
      <c r="AO96" s="717" t="s">
        <v>49</v>
      </c>
      <c r="AP96" s="717"/>
      <c r="AQ96" s="717"/>
      <c r="AR96" s="717"/>
      <c r="AS96" s="717"/>
      <c r="AT96" s="717"/>
      <c r="AU96" s="717"/>
      <c r="AV96" s="717"/>
      <c r="AW96" s="717"/>
      <c r="AX96" s="717"/>
      <c r="AY96" s="717"/>
      <c r="AZ96" s="717"/>
      <c r="BA96" s="303"/>
    </row>
    <row r="97" spans="1:52" x14ac:dyDescent="0.25">
      <c r="A97" s="752" t="s">
        <v>959</v>
      </c>
      <c r="B97" s="752"/>
      <c r="C97" s="752"/>
      <c r="D97" s="752"/>
      <c r="E97" s="752"/>
      <c r="F97" s="752"/>
      <c r="G97" s="752"/>
      <c r="H97" s="752"/>
      <c r="I97" s="752"/>
      <c r="J97" s="752"/>
      <c r="K97" s="752"/>
      <c r="L97" s="752"/>
      <c r="M97" s="752"/>
      <c r="N97" s="752"/>
      <c r="O97" s="752"/>
      <c r="P97" s="752"/>
      <c r="Q97" s="752"/>
      <c r="R97" s="752"/>
      <c r="S97" s="752"/>
      <c r="T97" s="752"/>
      <c r="U97" s="752"/>
      <c r="V97" s="752"/>
      <c r="W97" s="752"/>
      <c r="X97" s="752"/>
      <c r="Y97" s="752"/>
      <c r="Z97" s="752"/>
      <c r="AA97" s="752"/>
      <c r="AB97" s="752"/>
      <c r="AC97" s="752"/>
      <c r="AD97" s="752"/>
      <c r="AE97" s="752"/>
      <c r="AF97" s="752"/>
      <c r="AG97" s="752"/>
      <c r="AH97" s="752"/>
      <c r="AI97" s="752"/>
      <c r="AJ97" s="752"/>
      <c r="AK97" s="752"/>
      <c r="AL97" s="752"/>
      <c r="AM97" s="752"/>
      <c r="AN97" s="752"/>
      <c r="AO97" s="752"/>
      <c r="AP97" s="752"/>
      <c r="AQ97" s="752"/>
      <c r="AR97" s="752"/>
      <c r="AS97" s="752"/>
      <c r="AT97" s="752"/>
      <c r="AU97" s="752"/>
      <c r="AV97" s="752"/>
      <c r="AW97" s="752"/>
      <c r="AX97" s="752"/>
      <c r="AY97" s="752"/>
      <c r="AZ97" s="752"/>
    </row>
    <row r="98" spans="1:52" ht="38.25" customHeight="1" x14ac:dyDescent="0.3">
      <c r="A98" s="719" t="str">
        <f>ПОДПИСИ!D6</f>
        <v>Шенягин А.В.</v>
      </c>
      <c r="B98" s="719"/>
      <c r="C98" s="719"/>
      <c r="D98" s="719"/>
      <c r="E98" s="719"/>
      <c r="F98" s="719"/>
      <c r="G98" s="719"/>
      <c r="H98" s="719"/>
      <c r="I98" s="719"/>
      <c r="J98" s="719"/>
      <c r="K98" s="719"/>
      <c r="L98" s="719"/>
      <c r="M98" s="719"/>
      <c r="N98" s="719"/>
      <c r="O98" s="719"/>
      <c r="P98" s="719"/>
      <c r="Q98" s="719"/>
      <c r="R98" s="719"/>
      <c r="S98" s="719"/>
      <c r="T98" s="719"/>
      <c r="U98" s="719"/>
      <c r="V98" s="719"/>
      <c r="W98" s="719"/>
      <c r="X98" s="719"/>
      <c r="Y98" s="719"/>
      <c r="Z98" s="748"/>
      <c r="AA98" s="748"/>
      <c r="AB98" s="748"/>
      <c r="AC98" s="748"/>
      <c r="AD98" s="748"/>
      <c r="AE98" s="748"/>
      <c r="AF98" s="748"/>
      <c r="AG98" s="748"/>
      <c r="AH98" s="748"/>
      <c r="AI98" s="748"/>
      <c r="AJ98" s="748"/>
      <c r="AK98" s="748"/>
      <c r="AL98" s="748"/>
      <c r="AM98" s="748"/>
      <c r="AN98" s="748"/>
      <c r="AO98" s="749"/>
      <c r="AP98" s="749"/>
      <c r="AQ98" s="749"/>
      <c r="AR98" s="749"/>
      <c r="AS98" s="749"/>
      <c r="AT98" s="749"/>
      <c r="AU98" s="749"/>
      <c r="AV98" s="749"/>
      <c r="AW98" s="749"/>
      <c r="AX98" s="749"/>
      <c r="AY98" s="749"/>
      <c r="AZ98" s="749"/>
    </row>
    <row r="99" spans="1:52" ht="6" customHeight="1" x14ac:dyDescent="0.25">
      <c r="A99" s="717" t="s">
        <v>804</v>
      </c>
      <c r="B99" s="717"/>
      <c r="C99" s="717"/>
      <c r="D99" s="717"/>
      <c r="E99" s="717"/>
      <c r="F99" s="717"/>
      <c r="G99" s="717"/>
      <c r="H99" s="717"/>
      <c r="I99" s="717"/>
      <c r="J99" s="717"/>
      <c r="K99" s="717"/>
      <c r="L99" s="717"/>
      <c r="M99" s="717"/>
      <c r="N99" s="717"/>
      <c r="O99" s="717"/>
      <c r="P99" s="717"/>
      <c r="Q99" s="717"/>
      <c r="R99" s="717"/>
      <c r="S99" s="717"/>
      <c r="T99" s="717"/>
      <c r="U99" s="717"/>
      <c r="V99" s="717"/>
      <c r="W99" s="717"/>
      <c r="X99" s="717"/>
      <c r="Y99" s="717"/>
      <c r="Z99" s="308"/>
      <c r="AA99" s="308"/>
      <c r="AB99" s="308"/>
      <c r="AC99" s="308"/>
      <c r="AD99" s="308"/>
      <c r="AE99" s="308"/>
      <c r="AF99" s="308"/>
      <c r="AG99" s="308"/>
      <c r="AH99" s="308"/>
      <c r="AI99" s="308"/>
      <c r="AJ99" s="308"/>
      <c r="AK99" s="308"/>
      <c r="AL99" s="308"/>
      <c r="AM99" s="308"/>
      <c r="AN99" s="308"/>
      <c r="AO99" s="717" t="s">
        <v>49</v>
      </c>
      <c r="AP99" s="717"/>
      <c r="AQ99" s="717"/>
      <c r="AR99" s="717"/>
      <c r="AS99" s="717"/>
      <c r="AT99" s="717"/>
      <c r="AU99" s="717"/>
      <c r="AV99" s="717"/>
      <c r="AW99" s="717"/>
      <c r="AX99" s="717"/>
      <c r="AY99" s="717"/>
      <c r="AZ99" s="717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zoomScale="130" zoomScaleNormal="100" zoomScaleSheetLayoutView="130" workbookViewId="0">
      <pane ySplit="1" topLeftCell="A23" activePane="bottomLeft" state="frozen"/>
      <selection activeCell="AO106" sqref="AO106:AZ106"/>
      <selection pane="bottomLeft" activeCell="AO106" sqref="AO106:AZ106"/>
    </sheetView>
  </sheetViews>
  <sheetFormatPr defaultRowHeight="13.8" outlineLevelRow="1" x14ac:dyDescent="0.25"/>
  <cols>
    <col min="1" max="24" width="1.6640625" style="283" customWidth="1"/>
    <col min="25" max="25" width="4.5546875" style="283" customWidth="1"/>
    <col min="26" max="51" width="1.6640625" style="283" customWidth="1"/>
    <col min="52" max="52" width="4.109375" style="283" customWidth="1"/>
    <col min="53" max="53" width="0.109375" style="283" hidden="1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53" t="s">
        <v>578</v>
      </c>
      <c r="B1" s="753"/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  <c r="W1" s="753"/>
      <c r="X1" s="753"/>
      <c r="Y1" s="753"/>
      <c r="Z1" s="753"/>
      <c r="AA1" s="753"/>
      <c r="AB1" s="753"/>
      <c r="AC1" s="753"/>
      <c r="AD1" s="753"/>
      <c r="AE1" s="753"/>
      <c r="AF1" s="753"/>
      <c r="AG1" s="753"/>
      <c r="AH1" s="753"/>
      <c r="AI1" s="753"/>
      <c r="AJ1" s="753"/>
      <c r="AK1" s="753"/>
      <c r="AL1" s="753"/>
      <c r="AM1" s="753"/>
      <c r="AN1" s="753"/>
      <c r="AO1" s="753"/>
      <c r="AP1" s="753"/>
      <c r="AQ1" s="753"/>
      <c r="AR1" s="753"/>
      <c r="AS1" s="753"/>
      <c r="AT1" s="753"/>
      <c r="AU1" s="753"/>
      <c r="AV1" s="753"/>
      <c r="AW1" s="753"/>
      <c r="AX1" s="753"/>
      <c r="AY1" s="753"/>
      <c r="AZ1" s="753"/>
      <c r="BA1" s="316"/>
    </row>
    <row r="2" spans="1:63" ht="12" customHeight="1" x14ac:dyDescent="0.25">
      <c r="A2" s="754" t="s">
        <v>75</v>
      </c>
      <c r="B2" s="754"/>
      <c r="C2" s="754"/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754"/>
      <c r="U2" s="754"/>
      <c r="V2" s="754"/>
      <c r="W2" s="754"/>
      <c r="X2" s="754"/>
      <c r="Y2" s="754"/>
      <c r="Z2" s="754"/>
      <c r="AA2" s="754"/>
      <c r="AB2" s="754"/>
      <c r="AC2" s="754"/>
      <c r="AD2" s="754"/>
      <c r="AE2" s="754"/>
      <c r="AF2" s="754"/>
      <c r="AG2" s="754"/>
      <c r="AH2" s="754"/>
      <c r="AI2" s="754"/>
      <c r="AJ2" s="754"/>
      <c r="AK2" s="754"/>
      <c r="AL2" s="754"/>
      <c r="AM2" s="754"/>
      <c r="AN2" s="754"/>
      <c r="AO2" s="754"/>
      <c r="AP2" s="754"/>
      <c r="AQ2" s="754"/>
      <c r="AR2" s="754"/>
      <c r="AS2" s="754"/>
      <c r="AT2" s="754"/>
      <c r="AU2" s="754"/>
      <c r="AV2" s="754"/>
      <c r="AW2" s="754"/>
      <c r="AX2" s="754"/>
      <c r="AY2" s="754"/>
      <c r="AZ2" s="7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755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55"/>
      <c r="C3" s="755"/>
      <c r="D3" s="755"/>
      <c r="E3" s="755"/>
      <c r="F3" s="755"/>
      <c r="G3" s="755"/>
      <c r="H3" s="755"/>
      <c r="I3" s="755"/>
      <c r="J3" s="755"/>
      <c r="K3" s="755"/>
      <c r="L3" s="755"/>
      <c r="M3" s="755"/>
      <c r="N3" s="755"/>
      <c r="O3" s="755"/>
      <c r="P3" s="755"/>
      <c r="Q3" s="755"/>
      <c r="R3" s="755"/>
      <c r="S3" s="755"/>
      <c r="T3" s="755"/>
      <c r="U3" s="755"/>
      <c r="V3" s="755"/>
      <c r="W3" s="755"/>
      <c r="X3" s="755"/>
      <c r="Y3" s="755"/>
      <c r="Z3" s="755"/>
      <c r="AA3" s="755"/>
      <c r="AB3" s="755"/>
      <c r="AC3" s="755"/>
      <c r="AD3" s="755"/>
      <c r="AE3" s="755"/>
      <c r="AF3" s="755"/>
      <c r="AG3" s="755"/>
      <c r="AH3" s="755"/>
      <c r="AI3" s="755"/>
      <c r="AJ3" s="755"/>
      <c r="AK3" s="755"/>
      <c r="AL3" s="755"/>
      <c r="AM3" s="755"/>
      <c r="AN3" s="755"/>
      <c r="AO3" s="755"/>
      <c r="AP3" s="755"/>
      <c r="AQ3" s="755"/>
      <c r="AR3" s="755"/>
      <c r="AS3" s="755"/>
      <c r="AT3" s="755"/>
      <c r="AU3" s="755"/>
      <c r="AV3" s="755"/>
      <c r="AW3" s="755"/>
      <c r="AX3" s="755"/>
      <c r="AY3" s="755"/>
      <c r="AZ3" s="7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756" t="s">
        <v>809</v>
      </c>
      <c r="B4" s="756"/>
      <c r="C4" s="756"/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  <c r="X4" s="756"/>
      <c r="Y4" s="756"/>
      <c r="Z4" s="756"/>
      <c r="AA4" s="756"/>
      <c r="AB4" s="756"/>
      <c r="AC4" s="756"/>
      <c r="AD4" s="756"/>
      <c r="AE4" s="756"/>
      <c r="AF4" s="756"/>
      <c r="AG4" s="756"/>
      <c r="AH4" s="756"/>
      <c r="AI4" s="756"/>
      <c r="AJ4" s="756"/>
      <c r="AK4" s="756"/>
      <c r="AL4" s="756"/>
      <c r="AM4" s="756"/>
      <c r="AN4" s="756"/>
      <c r="AO4" s="756"/>
      <c r="AP4" s="756"/>
      <c r="AQ4" s="756"/>
      <c r="AR4" s="756"/>
      <c r="AS4" s="756"/>
      <c r="AT4" s="756"/>
      <c r="AU4" s="756"/>
      <c r="AV4" s="756"/>
      <c r="AW4" s="756"/>
      <c r="AX4" s="756"/>
      <c r="AY4" s="756"/>
      <c r="AZ4" s="7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720" t="s">
        <v>776</v>
      </c>
      <c r="B5" s="720"/>
      <c r="C5" s="720"/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57" t="str">
        <f>ФОРМА!B2</f>
        <v>ПАО "Россети Ленэнерго"</v>
      </c>
      <c r="B6" s="757"/>
      <c r="C6" s="757"/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  <c r="X6" s="757"/>
      <c r="Y6" s="757"/>
      <c r="Z6" s="757"/>
      <c r="AA6" s="757"/>
      <c r="AB6" s="757"/>
      <c r="AC6" s="757"/>
      <c r="AD6" s="757"/>
      <c r="AE6" s="757"/>
      <c r="AF6" s="757"/>
      <c r="AG6" s="757"/>
      <c r="AH6" s="757"/>
      <c r="AI6" s="757"/>
      <c r="AJ6" s="757"/>
      <c r="AK6" s="757"/>
      <c r="AL6" s="757"/>
      <c r="AM6" s="757"/>
      <c r="AN6" s="757"/>
      <c r="AO6" s="757"/>
      <c r="AP6" s="757"/>
      <c r="AQ6" s="757"/>
      <c r="AR6" s="757"/>
      <c r="AS6" s="757"/>
      <c r="AT6" s="757"/>
      <c r="AU6" s="757"/>
      <c r="AV6" s="757"/>
      <c r="AW6" s="757"/>
      <c r="AX6" s="757"/>
      <c r="AY6" s="757"/>
      <c r="AZ6" s="75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56" t="s">
        <v>810</v>
      </c>
      <c r="B7" s="756"/>
      <c r="C7" s="756"/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  <c r="X7" s="756"/>
      <c r="Y7" s="756"/>
      <c r="Z7" s="756"/>
      <c r="AA7" s="756"/>
      <c r="AB7" s="756"/>
      <c r="AC7" s="756"/>
      <c r="AD7" s="756"/>
      <c r="AE7" s="756"/>
      <c r="AF7" s="756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  <c r="AY7" s="756"/>
      <c r="AZ7" s="7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 x14ac:dyDescent="0.25">
      <c r="A8" s="7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57"/>
      <c r="C8" s="757"/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57"/>
      <c r="Y8" s="757"/>
      <c r="Z8" s="757"/>
      <c r="AA8" s="757"/>
      <c r="AB8" s="757"/>
      <c r="AC8" s="757"/>
      <c r="AD8" s="757"/>
      <c r="AE8" s="757"/>
      <c r="AF8" s="757"/>
      <c r="AG8" s="757"/>
      <c r="AH8" s="757"/>
      <c r="AI8" s="757"/>
      <c r="AJ8" s="757"/>
      <c r="AK8" s="757"/>
      <c r="AL8" s="757"/>
      <c r="AM8" s="757"/>
      <c r="AN8" s="757"/>
      <c r="AO8" s="757"/>
      <c r="AP8" s="757"/>
      <c r="AQ8" s="757"/>
      <c r="AR8" s="757"/>
      <c r="AS8" s="757"/>
      <c r="AT8" s="757"/>
      <c r="AU8" s="757"/>
      <c r="AV8" s="757"/>
      <c r="AW8" s="757"/>
      <c r="AX8" s="757"/>
      <c r="AY8" s="757"/>
      <c r="AZ8" s="757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758" t="s">
        <v>811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758"/>
      <c r="AP9" s="758"/>
      <c r="AQ9" s="758"/>
      <c r="AR9" s="758"/>
      <c r="AS9" s="758"/>
      <c r="AT9" s="758"/>
      <c r="AU9" s="758"/>
      <c r="AV9" s="758"/>
      <c r="AW9" s="758"/>
      <c r="AX9" s="758"/>
      <c r="AY9" s="758"/>
      <c r="AZ9" s="7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754" t="s">
        <v>780</v>
      </c>
      <c r="B10" s="754"/>
      <c r="C10" s="754"/>
      <c r="D10" s="754"/>
      <c r="E10" s="754"/>
      <c r="F10" s="754"/>
      <c r="G10" s="754"/>
      <c r="H10" s="754"/>
      <c r="I10" s="754"/>
      <c r="J10" s="754"/>
      <c r="K10" s="754"/>
      <c r="L10" s="754"/>
      <c r="M10" s="754"/>
      <c r="N10" s="754"/>
      <c r="O10" s="754"/>
      <c r="P10" s="754"/>
      <c r="Q10" s="754"/>
      <c r="R10" s="754"/>
      <c r="S10" s="754"/>
      <c r="T10" s="754"/>
      <c r="U10" s="754"/>
      <c r="V10" s="754"/>
      <c r="W10" s="754"/>
      <c r="X10" s="754"/>
      <c r="Y10" s="754"/>
      <c r="Z10" s="754"/>
      <c r="AA10" s="754"/>
      <c r="AB10" s="754"/>
      <c r="AC10" s="754"/>
      <c r="AD10" s="754"/>
      <c r="AE10" s="754"/>
      <c r="AF10" s="754"/>
      <c r="AG10" s="754"/>
      <c r="AH10" s="754"/>
      <c r="AI10" s="754"/>
      <c r="AJ10" s="754"/>
      <c r="AK10" s="754"/>
      <c r="AL10" s="754"/>
      <c r="AM10" s="754"/>
      <c r="AN10" s="754"/>
      <c r="AO10" s="754"/>
      <c r="AP10" s="754"/>
      <c r="AQ10" s="754"/>
      <c r="AR10" s="754"/>
      <c r="AS10" s="754"/>
      <c r="AT10" s="754"/>
      <c r="AU10" s="754"/>
      <c r="AV10" s="754"/>
      <c r="AW10" s="754"/>
      <c r="AX10" s="754"/>
      <c r="AY10" s="754"/>
      <c r="AZ10" s="7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757" t="str">
        <f>ФОРМА!B3</f>
        <v>ООО «Электромонтаж-110»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</row>
    <row r="12" spans="1:63" s="304" customFormat="1" ht="6" customHeight="1" x14ac:dyDescent="0.2">
      <c r="A12" s="756" t="s">
        <v>810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317"/>
    </row>
    <row r="13" spans="1:63" ht="27.75" customHeight="1" x14ac:dyDescent="0.25">
      <c r="A13" s="757" t="str">
        <f>ФОРМА!D3</f>
        <v>ОГРН 1089847302225, ИНН 7842391090, КПП 780101001, 199004, город Санкт-Петербург, пр-кт Средний В.О., д. 4 литер а, пом/ком 6н/177</v>
      </c>
      <c r="B13" s="757"/>
      <c r="C13" s="757"/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  <c r="X13" s="757"/>
      <c r="Y13" s="757"/>
      <c r="Z13" s="757"/>
      <c r="AA13" s="757"/>
      <c r="AB13" s="757"/>
      <c r="AC13" s="757"/>
      <c r="AD13" s="757"/>
      <c r="AE13" s="757"/>
      <c r="AF13" s="757"/>
      <c r="AG13" s="757"/>
      <c r="AH13" s="757"/>
      <c r="AI13" s="757"/>
      <c r="AJ13" s="757"/>
      <c r="AK13" s="757"/>
      <c r="AL13" s="757"/>
      <c r="AM13" s="757"/>
      <c r="AN13" s="757"/>
      <c r="AO13" s="757"/>
      <c r="AP13" s="757"/>
      <c r="AQ13" s="757"/>
      <c r="AR13" s="757"/>
      <c r="AS13" s="757"/>
      <c r="AT13" s="757"/>
      <c r="AU13" s="757"/>
      <c r="AV13" s="757"/>
      <c r="AW13" s="757"/>
      <c r="AX13" s="757"/>
      <c r="AY13" s="757"/>
      <c r="AZ13" s="757"/>
      <c r="BA13" s="757"/>
    </row>
    <row r="14" spans="1:63" s="304" customFormat="1" ht="21" customHeight="1" x14ac:dyDescent="0.2">
      <c r="A14" s="758" t="s">
        <v>812</v>
      </c>
      <c r="B14" s="758"/>
      <c r="C14" s="758"/>
      <c r="D14" s="758"/>
      <c r="E14" s="758"/>
      <c r="F14" s="758"/>
      <c r="G14" s="758"/>
      <c r="H14" s="758"/>
      <c r="I14" s="758"/>
      <c r="J14" s="758"/>
      <c r="K14" s="758"/>
      <c r="L14" s="758"/>
      <c r="M14" s="758"/>
      <c r="N14" s="758"/>
      <c r="O14" s="758"/>
      <c r="P14" s="758"/>
      <c r="Q14" s="758"/>
      <c r="R14" s="758"/>
      <c r="S14" s="758"/>
      <c r="T14" s="758"/>
      <c r="U14" s="758"/>
      <c r="V14" s="758"/>
      <c r="W14" s="758"/>
      <c r="X14" s="758"/>
      <c r="Y14" s="758"/>
      <c r="Z14" s="758"/>
      <c r="AA14" s="758"/>
      <c r="AB14" s="758"/>
      <c r="AC14" s="758"/>
      <c r="AD14" s="758"/>
      <c r="AE14" s="758"/>
      <c r="AF14" s="758"/>
      <c r="AG14" s="758"/>
      <c r="AH14" s="758"/>
      <c r="AI14" s="758"/>
      <c r="AJ14" s="758"/>
      <c r="AK14" s="758"/>
      <c r="AL14" s="758"/>
      <c r="AM14" s="758"/>
      <c r="AN14" s="758"/>
      <c r="AO14" s="758"/>
      <c r="AP14" s="758"/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317"/>
    </row>
    <row r="15" spans="1:63" ht="12" customHeight="1" x14ac:dyDescent="0.25">
      <c r="A15" s="754" t="s">
        <v>77</v>
      </c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316"/>
    </row>
    <row r="16" spans="1:63" ht="12" customHeight="1" x14ac:dyDescent="0.25">
      <c r="A16" s="757" t="str">
        <f>ФОРМА!B8</f>
        <v>ООО «Электромонтаж-110»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  <c r="X16" s="757"/>
      <c r="Y16" s="757"/>
      <c r="Z16" s="757"/>
      <c r="AA16" s="757"/>
      <c r="AB16" s="757"/>
      <c r="AC16" s="757"/>
      <c r="AD16" s="757"/>
      <c r="AE16" s="757"/>
      <c r="AF16" s="757"/>
      <c r="AG16" s="757"/>
      <c r="AH16" s="757"/>
      <c r="AI16" s="757"/>
      <c r="AJ16" s="757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  <c r="AU16" s="757"/>
      <c r="AV16" s="757"/>
      <c r="AW16" s="757"/>
      <c r="AX16" s="757"/>
      <c r="AY16" s="757"/>
      <c r="AZ16" s="757"/>
      <c r="BA16" s="757"/>
    </row>
    <row r="17" spans="1:53" s="304" customFormat="1" ht="9.6" x14ac:dyDescent="0.2">
      <c r="A17" s="756" t="s">
        <v>810</v>
      </c>
      <c r="B17" s="756"/>
      <c r="C17" s="756"/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  <c r="X17" s="756"/>
      <c r="Y17" s="756"/>
      <c r="Z17" s="756"/>
      <c r="AA17" s="756"/>
      <c r="AB17" s="756"/>
      <c r="AC17" s="756"/>
      <c r="AD17" s="756"/>
      <c r="AE17" s="756"/>
      <c r="AF17" s="756"/>
      <c r="AG17" s="756"/>
      <c r="AH17" s="756"/>
      <c r="AI17" s="756"/>
      <c r="AJ17" s="756"/>
      <c r="AK17" s="756"/>
      <c r="AL17" s="756"/>
      <c r="AM17" s="756"/>
      <c r="AN17" s="756"/>
      <c r="AO17" s="756"/>
      <c r="AP17" s="756"/>
      <c r="AQ17" s="756"/>
      <c r="AR17" s="756"/>
      <c r="AS17" s="756"/>
      <c r="AT17" s="756"/>
      <c r="AU17" s="756"/>
      <c r="AV17" s="756"/>
      <c r="AW17" s="756"/>
      <c r="AX17" s="756"/>
      <c r="AY17" s="756"/>
      <c r="AZ17" s="756"/>
      <c r="BA17" s="317"/>
    </row>
    <row r="18" spans="1:53" ht="25.5" customHeight="1" x14ac:dyDescent="0.25">
      <c r="A18" s="757" t="str">
        <f>ФОРМА!D8</f>
        <v>ОГРН 1089847302225, ИНН 7842391090, КПП 780101001, 199004, город Санкт-Петербург, пр-кт Средний В.О., д. 4 литер а, пом/ком 6н/177</v>
      </c>
      <c r="B18" s="757"/>
      <c r="C18" s="757"/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  <c r="X18" s="757"/>
      <c r="Y18" s="757"/>
      <c r="Z18" s="757"/>
      <c r="AA18" s="757"/>
      <c r="AB18" s="757"/>
      <c r="AC18" s="757"/>
      <c r="AD18" s="757"/>
      <c r="AE18" s="757"/>
      <c r="AF18" s="757"/>
      <c r="AG18" s="757"/>
      <c r="AH18" s="757"/>
      <c r="AI18" s="757"/>
      <c r="AJ18" s="75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  <c r="AV18" s="757"/>
      <c r="AW18" s="757"/>
      <c r="AX18" s="757"/>
      <c r="AY18" s="757"/>
      <c r="AZ18" s="757"/>
      <c r="BA18" s="316"/>
    </row>
    <row r="19" spans="1:53" s="304" customFormat="1" ht="9" customHeight="1" x14ac:dyDescent="0.2">
      <c r="A19" s="758" t="s">
        <v>778</v>
      </c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317"/>
    </row>
    <row r="20" spans="1:53" s="304" customFormat="1" ht="15" customHeight="1" x14ac:dyDescent="0.2">
      <c r="A20" s="741"/>
      <c r="B20" s="741"/>
      <c r="C20" s="741"/>
      <c r="D20" s="741"/>
      <c r="E20" s="741"/>
      <c r="F20" s="741"/>
      <c r="G20" s="741"/>
      <c r="H20" s="741"/>
      <c r="I20" s="741"/>
      <c r="J20" s="741"/>
      <c r="K20" s="741"/>
      <c r="L20" s="741"/>
      <c r="M20" s="741"/>
      <c r="N20" s="741"/>
      <c r="O20" s="741"/>
      <c r="P20" s="741"/>
      <c r="Q20" s="741"/>
      <c r="R20" s="741"/>
      <c r="S20" s="741"/>
      <c r="T20" s="741"/>
      <c r="U20" s="741"/>
      <c r="V20" s="741"/>
      <c r="W20" s="741"/>
      <c r="X20" s="741"/>
      <c r="Y20" s="741"/>
      <c r="Z20" s="741"/>
      <c r="AA20" s="741"/>
      <c r="AB20" s="741"/>
      <c r="AC20" s="741"/>
      <c r="AD20" s="741"/>
      <c r="AE20" s="741"/>
      <c r="AF20" s="741"/>
      <c r="AG20" s="741"/>
      <c r="AH20" s="741"/>
      <c r="AI20" s="741"/>
      <c r="AJ20" s="741"/>
      <c r="AK20" s="741"/>
      <c r="AL20" s="741"/>
      <c r="AM20" s="741"/>
      <c r="AN20" s="741"/>
      <c r="AO20" s="741"/>
      <c r="AP20" s="741"/>
      <c r="AQ20" s="741"/>
      <c r="AR20" s="741"/>
      <c r="AS20" s="741"/>
      <c r="AT20" s="741"/>
      <c r="AU20" s="741"/>
      <c r="AV20" s="741"/>
      <c r="AW20" s="741"/>
      <c r="AX20" s="741"/>
      <c r="AY20" s="741"/>
      <c r="AZ20" s="741"/>
      <c r="BA20" s="317"/>
    </row>
    <row r="21" spans="1:53" s="304" customFormat="1" ht="15" customHeight="1" x14ac:dyDescent="0.2">
      <c r="A21" s="740" t="s">
        <v>813</v>
      </c>
      <c r="B21" s="740"/>
      <c r="C21" s="740"/>
      <c r="D21" s="740"/>
      <c r="E21" s="740"/>
      <c r="F21" s="740"/>
      <c r="G21" s="740"/>
      <c r="H21" s="740"/>
      <c r="I21" s="740"/>
      <c r="J21" s="740"/>
      <c r="K21" s="740"/>
      <c r="L21" s="740"/>
      <c r="M21" s="740"/>
      <c r="N21" s="740"/>
      <c r="O21" s="740"/>
      <c r="P21" s="740"/>
      <c r="Q21" s="740"/>
      <c r="R21" s="740"/>
      <c r="S21" s="740"/>
      <c r="T21" s="740"/>
      <c r="U21" s="740"/>
      <c r="V21" s="740"/>
      <c r="W21" s="740"/>
      <c r="X21" s="740"/>
      <c r="Y21" s="740"/>
      <c r="Z21" s="740"/>
      <c r="AA21" s="740"/>
      <c r="AB21" s="740"/>
      <c r="AC21" s="740"/>
      <c r="AD21" s="740"/>
      <c r="AE21" s="740"/>
      <c r="AF21" s="740"/>
      <c r="AG21" s="740"/>
      <c r="AH21" s="740"/>
      <c r="AI21" s="740"/>
      <c r="AJ21" s="740"/>
      <c r="AK21" s="740"/>
      <c r="AL21" s="740"/>
      <c r="AM21" s="740"/>
      <c r="AN21" s="740"/>
      <c r="AO21" s="740"/>
      <c r="AP21" s="740"/>
      <c r="AQ21" s="740"/>
      <c r="AR21" s="740"/>
      <c r="AS21" s="740"/>
      <c r="AT21" s="740"/>
      <c r="AU21" s="740"/>
      <c r="AV21" s="740"/>
      <c r="AW21" s="740"/>
      <c r="AX21" s="740"/>
      <c r="AY21" s="740"/>
      <c r="AZ21" s="740"/>
      <c r="BA21" s="317"/>
    </row>
    <row r="22" spans="1:53" ht="25.5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49.5" customHeight="1" x14ac:dyDescent="0.25">
      <c r="A23" s="761" t="s">
        <v>525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763" t="s">
        <v>19</v>
      </c>
      <c r="B25" s="763"/>
      <c r="C25" s="730">
        <f>ФОРМА!B24</f>
        <v>1</v>
      </c>
      <c r="D25" s="730"/>
      <c r="E25" s="730"/>
      <c r="F25" s="730"/>
      <c r="G25" s="730"/>
      <c r="H25" s="730"/>
      <c r="I25" s="730"/>
      <c r="J25" s="730"/>
      <c r="K25" s="7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764"/>
      <c r="AH25" s="764"/>
      <c r="AI25" s="764"/>
      <c r="AJ25" s="321"/>
      <c r="AK25" s="321"/>
      <c r="AL25" s="732">
        <f>ФОРМА!C24</f>
        <v>45354</v>
      </c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64"/>
      <c r="AX25" s="764"/>
      <c r="AY25" s="764"/>
      <c r="AZ25" s="764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756" t="s">
        <v>458</v>
      </c>
      <c r="AM26" s="756"/>
      <c r="AN26" s="756"/>
      <c r="AO26" s="756"/>
      <c r="AP26" s="756"/>
      <c r="AQ26" s="756"/>
      <c r="AR26" s="756"/>
      <c r="AS26" s="756"/>
      <c r="AT26" s="756"/>
      <c r="AU26" s="756"/>
      <c r="AV26" s="756"/>
      <c r="AW26" s="317"/>
      <c r="AX26" s="317"/>
      <c r="AY26" s="317"/>
      <c r="AZ26" s="317"/>
      <c r="BA26" s="317"/>
    </row>
    <row r="27" spans="1:53" ht="24" customHeight="1" x14ac:dyDescent="0.25">
      <c r="A27" s="720" t="s">
        <v>785</v>
      </c>
      <c r="B27" s="720"/>
      <c r="C27" s="720"/>
      <c r="D27" s="720"/>
      <c r="E27" s="720"/>
      <c r="F27" s="720"/>
      <c r="G27" s="720"/>
      <c r="H27" s="720"/>
      <c r="I27" s="720"/>
      <c r="J27" s="720"/>
      <c r="K27" s="720"/>
      <c r="L27" s="720"/>
      <c r="M27" s="720"/>
      <c r="N27" s="720"/>
      <c r="O27" s="720"/>
      <c r="P27" s="720"/>
      <c r="Q27" s="720"/>
      <c r="R27" s="720"/>
      <c r="S27" s="720"/>
      <c r="T27" s="720"/>
      <c r="U27" s="720"/>
      <c r="V27" s="720"/>
      <c r="W27" s="720"/>
      <c r="X27" s="720"/>
      <c r="Y27" s="720"/>
      <c r="Z27" s="720"/>
      <c r="AA27" s="720"/>
      <c r="AB27" s="720"/>
      <c r="AC27" s="720"/>
      <c r="AD27" s="720"/>
      <c r="AE27" s="720"/>
      <c r="AF27" s="720"/>
      <c r="AG27" s="720"/>
      <c r="AH27" s="720"/>
      <c r="AI27" s="720"/>
      <c r="AJ27" s="720"/>
      <c r="AK27" s="720"/>
      <c r="AL27" s="720"/>
      <c r="AM27" s="720"/>
      <c r="AN27" s="720"/>
      <c r="AO27" s="720"/>
      <c r="AP27" s="720"/>
      <c r="AQ27" s="720"/>
      <c r="AR27" s="720"/>
      <c r="AS27" s="720"/>
      <c r="AT27" s="720"/>
      <c r="AU27" s="720"/>
      <c r="AV27" s="720"/>
      <c r="AW27" s="720"/>
      <c r="AX27" s="720"/>
      <c r="AY27" s="720"/>
      <c r="AZ27" s="720"/>
      <c r="BA27" s="316"/>
    </row>
    <row r="28" spans="1:53" ht="12" customHeight="1" x14ac:dyDescent="0.25">
      <c r="A28" s="759" t="str">
        <f>ПОДПИСИ!B9</f>
        <v>Ведущий инженер-геодезист АО "ЛЭСР"</v>
      </c>
      <c r="B28" s="759"/>
      <c r="C28" s="759"/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759"/>
      <c r="O28" s="759"/>
      <c r="P28" s="759"/>
      <c r="Q28" s="759"/>
      <c r="R28" s="759"/>
      <c r="S28" s="759"/>
      <c r="T28" s="759"/>
      <c r="U28" s="759"/>
      <c r="V28" s="759"/>
      <c r="W28" s="759"/>
      <c r="X28" s="759"/>
      <c r="Y28" s="759"/>
      <c r="Z28" s="759"/>
      <c r="AA28" s="759"/>
      <c r="AB28" s="759"/>
      <c r="AC28" s="759"/>
      <c r="AD28" s="759"/>
      <c r="AE28" s="759"/>
      <c r="AF28" s="759"/>
      <c r="AG28" s="759"/>
      <c r="AH28" s="759"/>
      <c r="AI28" s="759"/>
      <c r="AJ28" s="759"/>
      <c r="AK28" s="759"/>
      <c r="AL28" s="759"/>
      <c r="AM28" s="759"/>
      <c r="AN28" s="759"/>
      <c r="AO28" s="759"/>
      <c r="AP28" s="759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316"/>
    </row>
    <row r="29" spans="1:53" ht="12" customHeight="1" x14ac:dyDescent="0.25">
      <c r="A29" s="760" t="str">
        <f>CONCATENATE(ПОДПИСИ!C9,", ",ПОДПИСИ!F9)</f>
        <v>Николаева О.И., Приказ №1080 от 04.10.2024</v>
      </c>
      <c r="B29" s="760"/>
      <c r="C29" s="760"/>
      <c r="D29" s="760"/>
      <c r="E29" s="760"/>
      <c r="F29" s="760"/>
      <c r="G29" s="760"/>
      <c r="H29" s="760"/>
      <c r="I29" s="760"/>
      <c r="J29" s="760"/>
      <c r="K29" s="760"/>
      <c r="L29" s="760"/>
      <c r="M29" s="760"/>
      <c r="N29" s="760"/>
      <c r="O29" s="760"/>
      <c r="P29" s="760"/>
      <c r="Q29" s="760"/>
      <c r="R29" s="760"/>
      <c r="S29" s="760"/>
      <c r="T29" s="760"/>
      <c r="U29" s="760"/>
      <c r="V29" s="760"/>
      <c r="W29" s="760"/>
      <c r="X29" s="760"/>
      <c r="Y29" s="760"/>
      <c r="Z29" s="760"/>
      <c r="AA29" s="760"/>
      <c r="AB29" s="760"/>
      <c r="AC29" s="760"/>
      <c r="AD29" s="760"/>
      <c r="AE29" s="760"/>
      <c r="AF29" s="760"/>
      <c r="AG29" s="760"/>
      <c r="AH29" s="760"/>
      <c r="AI29" s="760"/>
      <c r="AJ29" s="760"/>
      <c r="AK29" s="760"/>
      <c r="AL29" s="760"/>
      <c r="AM29" s="760"/>
      <c r="AN29" s="760"/>
      <c r="AO29" s="760"/>
      <c r="AP29" s="760"/>
      <c r="AQ29" s="760"/>
      <c r="AR29" s="760"/>
      <c r="AS29" s="760"/>
      <c r="AT29" s="760"/>
      <c r="AU29" s="760"/>
      <c r="AV29" s="760"/>
      <c r="AW29" s="760"/>
      <c r="AX29" s="760"/>
      <c r="AY29" s="760"/>
      <c r="AZ29" s="760"/>
      <c r="BA29" s="316"/>
    </row>
    <row r="30" spans="1:53" ht="15" customHeight="1" x14ac:dyDescent="0.25">
      <c r="A30" s="758" t="s">
        <v>786</v>
      </c>
      <c r="B30" s="758"/>
      <c r="C30" s="758"/>
      <c r="D30" s="758"/>
      <c r="E30" s="758"/>
      <c r="F30" s="758"/>
      <c r="G30" s="758"/>
      <c r="H30" s="758"/>
      <c r="I30" s="758"/>
      <c r="J30" s="758"/>
      <c r="K30" s="758"/>
      <c r="L30" s="758"/>
      <c r="M30" s="758"/>
      <c r="N30" s="758"/>
      <c r="O30" s="758"/>
      <c r="P30" s="758"/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316"/>
    </row>
    <row r="31" spans="1:53" ht="15" customHeight="1" x14ac:dyDescent="0.25">
      <c r="A31" s="741"/>
      <c r="B31" s="741"/>
      <c r="C31" s="741"/>
      <c r="D31" s="741"/>
      <c r="E31" s="741"/>
      <c r="F31" s="741"/>
      <c r="G31" s="741"/>
      <c r="H31" s="741"/>
      <c r="I31" s="741"/>
      <c r="J31" s="741"/>
      <c r="K31" s="741"/>
      <c r="L31" s="741"/>
      <c r="M31" s="741"/>
      <c r="N31" s="741"/>
      <c r="O31" s="741"/>
      <c r="P31" s="741"/>
      <c r="Q31" s="741"/>
      <c r="R31" s="741"/>
      <c r="S31" s="741"/>
      <c r="T31" s="741"/>
      <c r="U31" s="741"/>
      <c r="V31" s="741"/>
      <c r="W31" s="741"/>
      <c r="X31" s="741"/>
      <c r="Y31" s="741"/>
      <c r="Z31" s="741"/>
      <c r="AA31" s="741"/>
      <c r="AB31" s="741"/>
      <c r="AC31" s="741"/>
      <c r="AD31" s="741"/>
      <c r="AE31" s="741"/>
      <c r="AF31" s="741"/>
      <c r="AG31" s="741"/>
      <c r="AH31" s="741"/>
      <c r="AI31" s="741"/>
      <c r="AJ31" s="741"/>
      <c r="AK31" s="741"/>
      <c r="AL31" s="741"/>
      <c r="AM31" s="741"/>
      <c r="AN31" s="741"/>
      <c r="AO31" s="741"/>
      <c r="AP31" s="741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316"/>
    </row>
    <row r="32" spans="1:53" ht="21.75" customHeight="1" x14ac:dyDescent="0.25">
      <c r="A32" s="740" t="s">
        <v>814</v>
      </c>
      <c r="B32" s="740"/>
      <c r="C32" s="740"/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0"/>
      <c r="R32" s="740"/>
      <c r="S32" s="740"/>
      <c r="T32" s="740"/>
      <c r="U32" s="740"/>
      <c r="V32" s="740"/>
      <c r="W32" s="740"/>
      <c r="X32" s="740"/>
      <c r="Y32" s="740"/>
      <c r="Z32" s="740"/>
      <c r="AA32" s="740"/>
      <c r="AB32" s="740"/>
      <c r="AC32" s="740"/>
      <c r="AD32" s="740"/>
      <c r="AE32" s="740"/>
      <c r="AF32" s="740"/>
      <c r="AG32" s="740"/>
      <c r="AH32" s="740"/>
      <c r="AI32" s="740"/>
      <c r="AJ32" s="740"/>
      <c r="AK32" s="740"/>
      <c r="AL32" s="740"/>
      <c r="AM32" s="740"/>
      <c r="AN32" s="740"/>
      <c r="AO32" s="740"/>
      <c r="AP32" s="740"/>
      <c r="AQ32" s="740"/>
      <c r="AR32" s="740"/>
      <c r="AS32" s="740"/>
      <c r="AT32" s="740"/>
      <c r="AU32" s="740"/>
      <c r="AV32" s="740"/>
      <c r="AW32" s="740"/>
      <c r="AX32" s="740"/>
      <c r="AY32" s="740"/>
      <c r="AZ32" s="740"/>
      <c r="BA32" s="316"/>
    </row>
    <row r="33" spans="1:52" ht="12" customHeight="1" x14ac:dyDescent="0.25">
      <c r="A33" s="765" t="s">
        <v>788</v>
      </c>
      <c r="B33" s="766"/>
      <c r="C33" s="766"/>
      <c r="D33" s="766"/>
      <c r="E33" s="766"/>
      <c r="F33" s="766"/>
      <c r="G33" s="766"/>
      <c r="H33" s="766"/>
      <c r="I33" s="766"/>
      <c r="J33" s="766"/>
      <c r="K33" s="766"/>
      <c r="L33" s="766"/>
      <c r="M33" s="766"/>
      <c r="N33" s="766"/>
      <c r="O33" s="766"/>
      <c r="P33" s="766"/>
      <c r="Q33" s="766"/>
      <c r="R33" s="766"/>
      <c r="S33" s="766"/>
      <c r="T33" s="766"/>
      <c r="U33" s="766"/>
      <c r="V33" s="766"/>
      <c r="W33" s="766"/>
      <c r="X33" s="766"/>
      <c r="Y33" s="766"/>
      <c r="Z33" s="766"/>
      <c r="AA33" s="766"/>
      <c r="AB33" s="766"/>
      <c r="AC33" s="766"/>
      <c r="AD33" s="766"/>
      <c r="AE33" s="766"/>
      <c r="AF33" s="766"/>
      <c r="AG33" s="766"/>
      <c r="AH33" s="766"/>
      <c r="AI33" s="766"/>
      <c r="AJ33" s="766"/>
      <c r="AK33" s="766"/>
      <c r="AL33" s="766"/>
      <c r="AM33" s="766"/>
      <c r="AN33" s="766"/>
      <c r="AO33" s="766"/>
      <c r="AP33" s="766"/>
      <c r="AQ33" s="766"/>
      <c r="AR33" s="766"/>
      <c r="AS33" s="766"/>
      <c r="AT33" s="766"/>
      <c r="AU33" s="766"/>
      <c r="AV33" s="766"/>
      <c r="AW33" s="766"/>
      <c r="AX33" s="766"/>
      <c r="AY33" s="766"/>
      <c r="AZ33" s="766"/>
    </row>
    <row r="34" spans="1:52" ht="12" customHeight="1" x14ac:dyDescent="0.25">
      <c r="A34" s="721" t="str">
        <f>ПОДПИСИ!B15</f>
        <v>Заместитель генерального директора по капитальному  строительству ООО «Электромонтаж-110»</v>
      </c>
      <c r="B34" s="721"/>
      <c r="C34" s="721"/>
      <c r="D34" s="721"/>
      <c r="E34" s="721"/>
      <c r="F34" s="721"/>
      <c r="G34" s="721"/>
      <c r="H34" s="721"/>
      <c r="I34" s="721"/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/>
      <c r="U34" s="721"/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</row>
    <row r="35" spans="1:52" ht="12" customHeight="1" x14ac:dyDescent="0.25">
      <c r="A35" s="767" t="str">
        <f>CONCATENATE(ПОДПИСИ!C15," ",ПОДПИСИ!F15)</f>
        <v>Шлёнский С.В. Приказ №2024-21СМР от 15.05.2024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767"/>
      <c r="AO35" s="767"/>
      <c r="AP35" s="767"/>
      <c r="AQ35" s="767"/>
      <c r="AR35" s="767"/>
      <c r="AS35" s="767"/>
      <c r="AT35" s="767"/>
      <c r="AU35" s="767"/>
      <c r="AV35" s="767"/>
      <c r="AW35" s="767"/>
      <c r="AX35" s="767"/>
      <c r="AY35" s="767"/>
      <c r="AZ35" s="767"/>
    </row>
    <row r="36" spans="1:52" ht="6" customHeight="1" x14ac:dyDescent="0.25">
      <c r="A36" s="768" t="s">
        <v>815</v>
      </c>
      <c r="B36" s="768"/>
      <c r="C36" s="768"/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  <c r="AF36" s="768"/>
      <c r="AG36" s="768"/>
      <c r="AH36" s="768"/>
      <c r="AI36" s="768"/>
      <c r="AJ36" s="768"/>
      <c r="AK36" s="768"/>
      <c r="AL36" s="768"/>
      <c r="AM36" s="768"/>
      <c r="AN36" s="768"/>
      <c r="AO36" s="768"/>
      <c r="AP36" s="768"/>
      <c r="AQ36" s="768"/>
      <c r="AR36" s="768"/>
      <c r="AS36" s="768"/>
      <c r="AT36" s="768"/>
      <c r="AU36" s="768"/>
      <c r="AV36" s="768"/>
      <c r="AW36" s="768"/>
      <c r="AX36" s="768"/>
      <c r="AY36" s="768"/>
      <c r="AZ36" s="768"/>
    </row>
    <row r="37" spans="1:52" ht="24" customHeight="1" x14ac:dyDescent="0.25">
      <c r="A37" s="720" t="s">
        <v>816</v>
      </c>
      <c r="B37" s="720"/>
      <c r="C37" s="720"/>
      <c r="D37" s="720"/>
      <c r="E37" s="720"/>
      <c r="F37" s="720"/>
      <c r="G37" s="720"/>
      <c r="H37" s="720"/>
      <c r="I37" s="720"/>
      <c r="J37" s="720"/>
      <c r="K37" s="720"/>
      <c r="L37" s="720"/>
      <c r="M37" s="720"/>
      <c r="N37" s="720"/>
      <c r="O37" s="720"/>
      <c r="P37" s="720"/>
      <c r="Q37" s="720"/>
      <c r="R37" s="720"/>
      <c r="S37" s="720"/>
      <c r="T37" s="720"/>
      <c r="U37" s="720"/>
      <c r="V37" s="720"/>
      <c r="W37" s="720"/>
      <c r="X37" s="720"/>
      <c r="Y37" s="720"/>
      <c r="Z37" s="720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</row>
    <row r="38" spans="1:52" ht="12" customHeight="1" x14ac:dyDescent="0.25">
      <c r="A38" s="721" t="str">
        <f>ПОДПИСИ!B17</f>
        <v>Заместитель генерального директора по капитальному  строительству ООО «Электромонтаж-110»</v>
      </c>
      <c r="B38" s="721"/>
      <c r="C38" s="721"/>
      <c r="D38" s="721"/>
      <c r="E38" s="721"/>
      <c r="F38" s="721"/>
      <c r="G38" s="721"/>
      <c r="H38" s="721"/>
      <c r="I38" s="721"/>
      <c r="J38" s="721"/>
      <c r="K38" s="721"/>
      <c r="L38" s="721"/>
      <c r="M38" s="721"/>
      <c r="N38" s="721"/>
      <c r="O38" s="721"/>
      <c r="P38" s="721"/>
      <c r="Q38" s="721"/>
      <c r="R38" s="721"/>
      <c r="S38" s="721"/>
      <c r="T38" s="721"/>
      <c r="U38" s="721"/>
      <c r="V38" s="721"/>
      <c r="W38" s="721"/>
      <c r="X38" s="721"/>
      <c r="Y38" s="721"/>
      <c r="Z38" s="721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</row>
    <row r="39" spans="1:52" ht="12" customHeight="1" x14ac:dyDescent="0.25">
      <c r="A39" s="721" t="str">
        <f>CONCATENATE(ПОДПИСИ!C17," ",ПОДПИСИ!F17)</f>
        <v>Шлёнский С.В. Идентификационный номер №С-78-032783 от 12.07.2017г.; Приказ №2024-20СМР от 15.05.2024</v>
      </c>
      <c r="B39" s="721"/>
      <c r="C39" s="721"/>
      <c r="D39" s="721"/>
      <c r="E39" s="721"/>
      <c r="F39" s="721"/>
      <c r="G39" s="721"/>
      <c r="H39" s="721"/>
      <c r="I39" s="721"/>
      <c r="J39" s="721"/>
      <c r="K39" s="721"/>
      <c r="L39" s="721"/>
      <c r="M39" s="721"/>
      <c r="N39" s="721"/>
      <c r="O39" s="721"/>
      <c r="P39" s="721"/>
      <c r="Q39" s="721"/>
      <c r="R39" s="721"/>
      <c r="S39" s="721"/>
      <c r="T39" s="721"/>
      <c r="U39" s="721"/>
      <c r="V39" s="721"/>
      <c r="W39" s="721"/>
      <c r="X39" s="721"/>
      <c r="Y39" s="721"/>
      <c r="Z39" s="721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</row>
    <row r="40" spans="1:52" ht="15" customHeight="1" x14ac:dyDescent="0.25">
      <c r="A40" s="740" t="s">
        <v>786</v>
      </c>
      <c r="B40" s="740"/>
      <c r="C40" s="740"/>
      <c r="D40" s="740"/>
      <c r="E40" s="740"/>
      <c r="F40" s="740"/>
      <c r="G40" s="740"/>
      <c r="H40" s="740"/>
      <c r="I40" s="740"/>
      <c r="J40" s="740"/>
      <c r="K40" s="740"/>
      <c r="L40" s="740"/>
      <c r="M40" s="740"/>
      <c r="N40" s="740"/>
      <c r="O40" s="740"/>
      <c r="P40" s="740"/>
      <c r="Q40" s="740"/>
      <c r="R40" s="740"/>
      <c r="S40" s="740"/>
      <c r="T40" s="740"/>
      <c r="U40" s="740"/>
      <c r="V40" s="740"/>
      <c r="W40" s="740"/>
      <c r="X40" s="740"/>
      <c r="Y40" s="740"/>
      <c r="Z40" s="740"/>
      <c r="AA40" s="740"/>
      <c r="AB40" s="740"/>
      <c r="AC40" s="740"/>
      <c r="AD40" s="740"/>
      <c r="AE40" s="740"/>
      <c r="AF40" s="740"/>
      <c r="AG40" s="740"/>
      <c r="AH40" s="740"/>
      <c r="AI40" s="740"/>
      <c r="AJ40" s="740"/>
      <c r="AK40" s="740"/>
      <c r="AL40" s="740"/>
      <c r="AM40" s="740"/>
      <c r="AN40" s="740"/>
      <c r="AO40" s="740"/>
      <c r="AP40" s="740"/>
      <c r="AQ40" s="740"/>
      <c r="AR40" s="740"/>
      <c r="AS40" s="740"/>
      <c r="AT40" s="740"/>
      <c r="AU40" s="740"/>
      <c r="AV40" s="740"/>
      <c r="AW40" s="740"/>
      <c r="AX40" s="740"/>
      <c r="AY40" s="740"/>
      <c r="AZ40" s="740"/>
    </row>
    <row r="41" spans="1:52" ht="12" customHeight="1" x14ac:dyDescent="0.25">
      <c r="A41" s="741"/>
      <c r="B41" s="741"/>
      <c r="C41" s="741"/>
      <c r="D41" s="741"/>
      <c r="E41" s="741"/>
      <c r="F41" s="741"/>
      <c r="G41" s="741"/>
      <c r="H41" s="741"/>
      <c r="I41" s="741"/>
      <c r="J41" s="741"/>
      <c r="K41" s="741"/>
      <c r="L41" s="741"/>
      <c r="M41" s="741"/>
      <c r="N41" s="741"/>
      <c r="O41" s="741"/>
      <c r="P41" s="741"/>
      <c r="Q41" s="741"/>
      <c r="R41" s="741"/>
      <c r="S41" s="741"/>
      <c r="T41" s="741"/>
      <c r="U41" s="741"/>
      <c r="V41" s="741"/>
      <c r="W41" s="741"/>
      <c r="X41" s="741"/>
      <c r="Y41" s="741"/>
      <c r="Z41" s="741"/>
      <c r="AA41" s="741"/>
      <c r="AB41" s="741"/>
      <c r="AC41" s="741"/>
      <c r="AD41" s="741"/>
      <c r="AE41" s="741"/>
      <c r="AF41" s="741"/>
      <c r="AG41" s="741"/>
      <c r="AH41" s="741"/>
      <c r="AI41" s="741"/>
      <c r="AJ41" s="741"/>
      <c r="AK41" s="741"/>
      <c r="AL41" s="741"/>
      <c r="AM41" s="741"/>
      <c r="AN41" s="741"/>
      <c r="AO41" s="741"/>
      <c r="AP41" s="741"/>
      <c r="AQ41" s="741"/>
      <c r="AR41" s="741"/>
      <c r="AS41" s="741"/>
      <c r="AT41" s="741"/>
      <c r="AU41" s="741"/>
      <c r="AV41" s="741"/>
      <c r="AW41" s="741"/>
      <c r="AX41" s="741"/>
      <c r="AY41" s="741"/>
      <c r="AZ41" s="741"/>
    </row>
    <row r="42" spans="1:52" ht="6.75" customHeight="1" x14ac:dyDescent="0.25">
      <c r="A42" s="740" t="s">
        <v>817</v>
      </c>
      <c r="B42" s="740"/>
      <c r="C42" s="740"/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0"/>
      <c r="P42" s="740"/>
      <c r="Q42" s="740"/>
      <c r="R42" s="740"/>
      <c r="S42" s="740"/>
      <c r="T42" s="740"/>
      <c r="U42" s="740"/>
      <c r="V42" s="740"/>
      <c r="W42" s="740"/>
      <c r="X42" s="740"/>
      <c r="Y42" s="740"/>
      <c r="Z42" s="740"/>
      <c r="AA42" s="740"/>
      <c r="AB42" s="740"/>
      <c r="AC42" s="740"/>
      <c r="AD42" s="740"/>
      <c r="AE42" s="740"/>
      <c r="AF42" s="740"/>
      <c r="AG42" s="740"/>
      <c r="AH42" s="740"/>
      <c r="AI42" s="740"/>
      <c r="AJ42" s="740"/>
      <c r="AK42" s="740"/>
      <c r="AL42" s="740"/>
      <c r="AM42" s="740"/>
      <c r="AN42" s="740"/>
      <c r="AO42" s="740"/>
      <c r="AP42" s="740"/>
      <c r="AQ42" s="740"/>
      <c r="AR42" s="740"/>
      <c r="AS42" s="740"/>
      <c r="AT42" s="740"/>
      <c r="AU42" s="740"/>
      <c r="AV42" s="740"/>
      <c r="AW42" s="740"/>
      <c r="AX42" s="740"/>
      <c r="AY42" s="740"/>
      <c r="AZ42" s="740"/>
    </row>
    <row r="43" spans="1:52" ht="35.25" customHeight="1" x14ac:dyDescent="0.25">
      <c r="A43" s="720" t="s">
        <v>818</v>
      </c>
      <c r="B43" s="720"/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</row>
    <row r="44" spans="1:52" ht="12" customHeight="1" x14ac:dyDescent="0.25">
      <c r="A44" s="721" t="str">
        <f>ПОДПИСИ!B19</f>
        <v xml:space="preserve"> </v>
      </c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721"/>
      <c r="Z44" s="721"/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</row>
    <row r="45" spans="1:52" ht="12" customHeight="1" x14ac:dyDescent="0.25">
      <c r="A45" s="721" t="str">
        <f>CONCATENATE(ПОДПИСИ!C19," ",ПОДПИСИ!F19)</f>
        <v xml:space="preserve">   </v>
      </c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721"/>
      <c r="Z45" s="721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</row>
    <row r="46" spans="1:52" ht="6" customHeight="1" x14ac:dyDescent="0.25">
      <c r="A46" s="740" t="s">
        <v>792</v>
      </c>
      <c r="B46" s="740"/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740"/>
      <c r="AL46" s="740"/>
      <c r="AM46" s="740"/>
      <c r="AN46" s="740"/>
      <c r="AO46" s="740"/>
      <c r="AP46" s="740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</row>
    <row r="47" spans="1:52" ht="12" customHeight="1" x14ac:dyDescent="0.25">
      <c r="A47" s="741"/>
      <c r="B47" s="741"/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741"/>
      <c r="AC47" s="741"/>
      <c r="AD47" s="741"/>
      <c r="AE47" s="741"/>
      <c r="AF47" s="741"/>
      <c r="AG47" s="741"/>
      <c r="AH47" s="741"/>
      <c r="AI47" s="741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</row>
    <row r="48" spans="1:52" ht="15" customHeight="1" x14ac:dyDescent="0.25">
      <c r="A48" s="740" t="s">
        <v>793</v>
      </c>
      <c r="B48" s="740"/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</row>
    <row r="49" spans="1:54" ht="36" customHeight="1" x14ac:dyDescent="0.25">
      <c r="A49" s="765" t="s">
        <v>819</v>
      </c>
      <c r="B49" s="765"/>
      <c r="C49" s="765"/>
      <c r="D49" s="765"/>
      <c r="E49" s="765"/>
      <c r="F49" s="765"/>
      <c r="G49" s="765"/>
      <c r="H49" s="765"/>
      <c r="I49" s="765"/>
      <c r="J49" s="765"/>
      <c r="K49" s="765"/>
      <c r="L49" s="765"/>
      <c r="M49" s="765"/>
      <c r="N49" s="765"/>
      <c r="O49" s="765"/>
      <c r="P49" s="765"/>
      <c r="Q49" s="765"/>
      <c r="R49" s="765"/>
      <c r="S49" s="765"/>
      <c r="T49" s="765"/>
      <c r="U49" s="765"/>
      <c r="V49" s="765"/>
      <c r="W49" s="765"/>
      <c r="X49" s="765"/>
      <c r="Y49" s="765"/>
      <c r="Z49" s="765"/>
      <c r="AA49" s="765"/>
      <c r="AB49" s="765"/>
      <c r="AC49" s="765"/>
      <c r="AD49" s="765"/>
      <c r="AE49" s="765"/>
      <c r="AF49" s="765"/>
      <c r="AG49" s="765"/>
      <c r="AH49" s="765"/>
      <c r="AI49" s="765"/>
      <c r="AJ49" s="765"/>
      <c r="AK49" s="765"/>
      <c r="AL49" s="765"/>
      <c r="AM49" s="765"/>
      <c r="AN49" s="765"/>
      <c r="AO49" s="765"/>
      <c r="AP49" s="765"/>
      <c r="AQ49" s="765"/>
      <c r="AR49" s="765"/>
      <c r="AS49" s="765"/>
      <c r="AT49" s="765"/>
      <c r="AU49" s="765"/>
      <c r="AV49" s="765"/>
      <c r="AW49" s="765"/>
      <c r="AX49" s="765"/>
      <c r="AY49" s="765"/>
      <c r="AZ49" s="765"/>
    </row>
    <row r="50" spans="1:54" ht="12" customHeight="1" x14ac:dyDescent="0.3">
      <c r="A50" s="773" t="str">
        <f>ПОДПИСИ!B14</f>
        <v>Начальник геодезического отдела ООО «Электромонтаж-110»</v>
      </c>
      <c r="B50" s="773"/>
      <c r="C50" s="773"/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  <c r="X50" s="773"/>
      <c r="Y50" s="773"/>
      <c r="Z50" s="773"/>
      <c r="AA50" s="773"/>
      <c r="AB50" s="773"/>
      <c r="AC50" s="773"/>
      <c r="AD50" s="773"/>
      <c r="AE50" s="773"/>
      <c r="AF50" s="773"/>
      <c r="AG50" s="773"/>
      <c r="AH50" s="773"/>
      <c r="AI50" s="773"/>
      <c r="AJ50" s="773"/>
      <c r="AK50" s="773"/>
      <c r="AL50" s="773"/>
      <c r="AM50" s="773"/>
      <c r="AN50" s="773"/>
      <c r="AO50" s="773"/>
      <c r="AP50" s="773"/>
      <c r="AQ50" s="773"/>
      <c r="AR50" s="773"/>
      <c r="AS50" s="773"/>
      <c r="AT50" s="773"/>
      <c r="AU50" s="773"/>
      <c r="AV50" s="773"/>
      <c r="AW50" s="773"/>
      <c r="AX50" s="773"/>
      <c r="AY50" s="773"/>
      <c r="AZ50" s="773"/>
      <c r="BA50" s="322"/>
      <c r="BB50" s="293"/>
    </row>
    <row r="51" spans="1:54" ht="12" customHeight="1" x14ac:dyDescent="0.25">
      <c r="A51" s="774" t="str">
        <f>CONCATENATE(ПОДПИСИ!C14," ",ПОДПИСИ!F14)</f>
        <v>Фатахова Е.Я. Приказ №2024-18СМР от 15.05.2024</v>
      </c>
      <c r="B51" s="774"/>
      <c r="C51" s="774"/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  <c r="X51" s="774"/>
      <c r="Y51" s="774"/>
      <c r="Z51" s="774"/>
      <c r="AA51" s="774"/>
      <c r="AB51" s="774"/>
      <c r="AC51" s="774"/>
      <c r="AD51" s="774"/>
      <c r="AE51" s="774"/>
      <c r="AF51" s="774"/>
      <c r="AG51" s="774"/>
      <c r="AH51" s="774"/>
      <c r="AI51" s="774"/>
      <c r="AJ51" s="774"/>
      <c r="AK51" s="774"/>
      <c r="AL51" s="774"/>
      <c r="AM51" s="774"/>
      <c r="AN51" s="774"/>
      <c r="AO51" s="774"/>
      <c r="AP51" s="774"/>
      <c r="AQ51" s="774"/>
      <c r="AR51" s="774"/>
      <c r="AS51" s="774"/>
      <c r="AT51" s="774"/>
      <c r="AU51" s="774"/>
      <c r="AV51" s="774"/>
      <c r="AW51" s="774"/>
      <c r="AX51" s="774"/>
      <c r="AY51" s="774"/>
      <c r="AZ51" s="774"/>
    </row>
    <row r="52" spans="1:54" ht="6" customHeight="1" x14ac:dyDescent="0.25">
      <c r="A52" s="758" t="s">
        <v>792</v>
      </c>
      <c r="B52" s="758"/>
      <c r="C52" s="758"/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758"/>
      <c r="V52" s="758"/>
      <c r="W52" s="758"/>
      <c r="X52" s="758"/>
      <c r="Y52" s="758"/>
      <c r="Z52" s="758"/>
      <c r="AA52" s="758"/>
      <c r="AB52" s="758"/>
      <c r="AC52" s="758"/>
      <c r="AD52" s="758"/>
      <c r="AE52" s="758"/>
      <c r="AF52" s="758"/>
      <c r="AG52" s="758"/>
      <c r="AH52" s="758"/>
      <c r="AI52" s="758"/>
      <c r="AJ52" s="758"/>
      <c r="AK52" s="758"/>
      <c r="AL52" s="758"/>
      <c r="AM52" s="758"/>
      <c r="AN52" s="758"/>
      <c r="AO52" s="758"/>
      <c r="AP52" s="758"/>
      <c r="AQ52" s="758"/>
      <c r="AR52" s="758"/>
      <c r="AS52" s="758"/>
      <c r="AT52" s="758"/>
      <c r="AU52" s="758"/>
      <c r="AV52" s="758"/>
      <c r="AW52" s="758"/>
      <c r="AX52" s="758"/>
      <c r="AY52" s="758"/>
      <c r="AZ52" s="758"/>
    </row>
    <row r="53" spans="1:54" ht="12" customHeight="1" x14ac:dyDescent="0.25">
      <c r="A53" s="775"/>
      <c r="B53" s="775"/>
      <c r="C53" s="775"/>
      <c r="D53" s="775"/>
      <c r="E53" s="775"/>
      <c r="F53" s="775"/>
      <c r="G53" s="775"/>
      <c r="H53" s="775"/>
      <c r="I53" s="775"/>
      <c r="J53" s="775"/>
      <c r="K53" s="775"/>
      <c r="L53" s="775"/>
      <c r="M53" s="775"/>
      <c r="N53" s="775"/>
      <c r="O53" s="775"/>
      <c r="P53" s="775"/>
      <c r="Q53" s="775"/>
      <c r="R53" s="775"/>
      <c r="S53" s="775"/>
      <c r="T53" s="775"/>
      <c r="U53" s="775"/>
      <c r="V53" s="775"/>
      <c r="W53" s="775"/>
      <c r="X53" s="775"/>
      <c r="Y53" s="775"/>
      <c r="Z53" s="775"/>
      <c r="AA53" s="775"/>
      <c r="AB53" s="775"/>
      <c r="AC53" s="775"/>
      <c r="AD53" s="775"/>
      <c r="AE53" s="775"/>
      <c r="AF53" s="775"/>
      <c r="AG53" s="775"/>
      <c r="AH53" s="775"/>
      <c r="AI53" s="775"/>
      <c r="AJ53" s="775"/>
      <c r="AK53" s="775"/>
      <c r="AL53" s="775"/>
      <c r="AM53" s="775"/>
      <c r="AN53" s="775"/>
      <c r="AO53" s="775"/>
      <c r="AP53" s="775"/>
      <c r="AQ53" s="775"/>
      <c r="AR53" s="775"/>
      <c r="AS53" s="775"/>
      <c r="AT53" s="775"/>
      <c r="AU53" s="775"/>
      <c r="AV53" s="775"/>
      <c r="AW53" s="775"/>
      <c r="AX53" s="775"/>
      <c r="AY53" s="775"/>
      <c r="AZ53" s="775"/>
    </row>
    <row r="54" spans="1:54" ht="15" customHeight="1" x14ac:dyDescent="0.25">
      <c r="A54" s="740" t="s">
        <v>793</v>
      </c>
      <c r="B54" s="740"/>
      <c r="C54" s="740"/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  <c r="P54" s="740"/>
      <c r="Q54" s="740"/>
      <c r="R54" s="740"/>
      <c r="S54" s="740"/>
      <c r="T54" s="740"/>
      <c r="U54" s="740"/>
      <c r="V54" s="740"/>
      <c r="W54" s="740"/>
      <c r="X54" s="740"/>
      <c r="Y54" s="740"/>
      <c r="Z54" s="740"/>
      <c r="AA54" s="740"/>
      <c r="AB54" s="740"/>
      <c r="AC54" s="740"/>
      <c r="AD54" s="740"/>
      <c r="AE54" s="740"/>
      <c r="AF54" s="740"/>
      <c r="AG54" s="740"/>
      <c r="AH54" s="740"/>
      <c r="AI54" s="740"/>
      <c r="AJ54" s="740"/>
      <c r="AK54" s="740"/>
      <c r="AL54" s="740"/>
      <c r="AM54" s="740"/>
      <c r="AN54" s="740"/>
      <c r="AO54" s="740"/>
      <c r="AP54" s="740"/>
      <c r="AQ54" s="740"/>
      <c r="AR54" s="740"/>
      <c r="AS54" s="740"/>
      <c r="AT54" s="740"/>
      <c r="AU54" s="740"/>
      <c r="AV54" s="740"/>
      <c r="AW54" s="740"/>
      <c r="AX54" s="740"/>
      <c r="AY54" s="740"/>
      <c r="AZ54" s="740"/>
    </row>
    <row r="55" spans="1:54" ht="15" customHeight="1" outlineLevel="1" x14ac:dyDescent="0.25">
      <c r="A55" s="743" t="s">
        <v>82</v>
      </c>
      <c r="B55" s="743"/>
      <c r="C55" s="743"/>
      <c r="D55" s="743"/>
      <c r="E55" s="743"/>
      <c r="F55" s="743"/>
      <c r="G55" s="743"/>
      <c r="H55" s="743"/>
      <c r="I55" s="743"/>
      <c r="J55" s="743"/>
      <c r="K55" s="743"/>
      <c r="L55" s="743"/>
      <c r="M55" s="743"/>
      <c r="N55" s="743"/>
      <c r="O55" s="743"/>
      <c r="P55" s="743"/>
      <c r="Q55" s="743"/>
      <c r="R55" s="743"/>
      <c r="S55" s="743"/>
      <c r="T55" s="743"/>
      <c r="U55" s="743"/>
      <c r="V55" s="743"/>
      <c r="W55" s="743"/>
      <c r="X55" s="743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AI55" s="743"/>
      <c r="AJ55" s="743"/>
      <c r="AK55" s="743"/>
    </row>
    <row r="56" spans="1:54" ht="24.75" customHeight="1" outlineLevel="1" x14ac:dyDescent="0.25">
      <c r="A56" s="744" t="str">
        <f>CONCATENATE(ПОДПИСИ!B7," ",ПОДПИСИ!C7," ",ПОДПИСИ!F7)</f>
        <v xml:space="preserve">Мастер Всеволожского РЭС филиала ПАО "Россети Ленэнерго" "СЭС" по КЛ Соколов Ю.А.  </v>
      </c>
      <c r="B56" s="744"/>
      <c r="C56" s="744"/>
      <c r="D56" s="744"/>
      <c r="E56" s="744"/>
      <c r="F56" s="744"/>
      <c r="G56" s="744"/>
      <c r="H56" s="744"/>
      <c r="I56" s="744"/>
      <c r="J56" s="744"/>
      <c r="K56" s="744"/>
      <c r="L56" s="744"/>
      <c r="M56" s="744"/>
      <c r="N56" s="744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  <c r="AB56" s="744"/>
      <c r="AC56" s="744"/>
      <c r="AD56" s="744"/>
      <c r="AE56" s="744"/>
      <c r="AF56" s="744"/>
      <c r="AG56" s="744"/>
      <c r="AH56" s="744"/>
      <c r="AI56" s="744"/>
      <c r="AJ56" s="744"/>
      <c r="AK56" s="744"/>
      <c r="AL56" s="744"/>
      <c r="AM56" s="744"/>
      <c r="AN56" s="744"/>
      <c r="AO56" s="744"/>
      <c r="AP56" s="744"/>
      <c r="AQ56" s="744"/>
      <c r="AR56" s="744"/>
      <c r="AS56" s="744"/>
      <c r="AT56" s="744"/>
      <c r="AU56" s="744"/>
      <c r="AV56" s="744"/>
      <c r="AW56" s="744"/>
      <c r="AX56" s="744"/>
      <c r="AY56" s="744"/>
      <c r="AZ56" s="744"/>
    </row>
    <row r="57" spans="1:54" ht="9" customHeight="1" outlineLevel="1" x14ac:dyDescent="0.25">
      <c r="A57" s="745" t="s">
        <v>531</v>
      </c>
      <c r="B57" s="745"/>
      <c r="C57" s="745"/>
      <c r="D57" s="745"/>
      <c r="E57" s="745"/>
      <c r="F57" s="745"/>
      <c r="G57" s="745"/>
      <c r="H57" s="745"/>
      <c r="I57" s="745"/>
      <c r="J57" s="745"/>
      <c r="K57" s="745"/>
      <c r="L57" s="745"/>
      <c r="M57" s="745"/>
      <c r="N57" s="745"/>
      <c r="O57" s="745"/>
      <c r="P57" s="745"/>
      <c r="Q57" s="745"/>
      <c r="R57" s="745"/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/>
      <c r="AG57" s="745"/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/>
      <c r="AV57" s="745"/>
      <c r="AW57" s="745"/>
      <c r="AX57" s="745"/>
      <c r="AY57" s="745"/>
      <c r="AZ57" s="745"/>
    </row>
    <row r="58" spans="1:54" ht="12" customHeight="1" x14ac:dyDescent="0.25">
      <c r="A58" s="766" t="s">
        <v>434</v>
      </c>
      <c r="B58" s="766"/>
      <c r="C58" s="766"/>
      <c r="D58" s="766"/>
      <c r="E58" s="766"/>
      <c r="F58" s="766"/>
      <c r="G58" s="766"/>
      <c r="H58" s="766"/>
      <c r="I58" s="766"/>
      <c r="J58" s="766"/>
      <c r="K58" s="766"/>
      <c r="L58" s="766"/>
      <c r="M58" s="766"/>
      <c r="N58" s="766"/>
      <c r="O58" s="766"/>
      <c r="P58" s="766"/>
      <c r="Q58" s="766"/>
      <c r="R58" s="766"/>
      <c r="S58" s="766"/>
      <c r="T58" s="766"/>
      <c r="U58" s="766"/>
      <c r="V58" s="766"/>
      <c r="W58" s="766"/>
      <c r="X58" s="766"/>
      <c r="Y58" s="766"/>
      <c r="Z58" s="766"/>
      <c r="AA58" s="766"/>
      <c r="AB58" s="766"/>
      <c r="AC58" s="766"/>
      <c r="AD58" s="766"/>
      <c r="AE58" s="766"/>
      <c r="AF58" s="766"/>
      <c r="AG58" s="766"/>
      <c r="AH58" s="766"/>
      <c r="AI58" s="766"/>
      <c r="AJ58" s="766"/>
      <c r="AK58" s="766"/>
      <c r="AL58" s="766"/>
      <c r="AM58" s="766"/>
      <c r="AN58" s="766"/>
      <c r="AO58" s="766"/>
      <c r="AP58" s="766"/>
      <c r="AQ58" s="766"/>
      <c r="AR58" s="766"/>
      <c r="AS58" s="766"/>
      <c r="AT58" s="766"/>
      <c r="AU58" s="766"/>
      <c r="AV58" s="766"/>
      <c r="AW58" s="766"/>
      <c r="AX58" s="766"/>
      <c r="AY58" s="766"/>
      <c r="AZ58" s="766"/>
    </row>
    <row r="59" spans="1:54" ht="12" customHeight="1" x14ac:dyDescent="0.25">
      <c r="A59" s="769" t="str">
        <f>ФОРМА!D24</f>
        <v>кабельной линии 10кВ</v>
      </c>
      <c r="B59" s="769"/>
      <c r="C59" s="769"/>
      <c r="D59" s="769"/>
      <c r="E59" s="769"/>
      <c r="F59" s="769"/>
      <c r="G59" s="769"/>
      <c r="H59" s="769"/>
      <c r="I59" s="769"/>
      <c r="J59" s="769"/>
      <c r="K59" s="769"/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  <c r="AF59" s="769"/>
      <c r="AG59" s="769"/>
      <c r="AH59" s="769"/>
      <c r="AI59" s="769"/>
      <c r="AJ59" s="769"/>
      <c r="AK59" s="769"/>
      <c r="AL59" s="769"/>
      <c r="AM59" s="769"/>
      <c r="AN59" s="769"/>
      <c r="AO59" s="769"/>
      <c r="AP59" s="769"/>
      <c r="AQ59" s="769"/>
      <c r="AR59" s="769"/>
      <c r="AS59" s="769"/>
      <c r="AT59" s="769"/>
      <c r="AU59" s="769"/>
      <c r="AV59" s="769"/>
      <c r="AW59" s="769"/>
      <c r="AX59" s="769"/>
      <c r="AY59" s="769"/>
      <c r="AZ59" s="769"/>
    </row>
    <row r="60" spans="1:54" ht="12" customHeight="1" x14ac:dyDescent="0.25">
      <c r="A60" s="770" t="s">
        <v>435</v>
      </c>
      <c r="B60" s="770"/>
      <c r="C60" s="770"/>
      <c r="D60" s="770"/>
      <c r="E60" s="770"/>
      <c r="F60" s="770"/>
      <c r="G60" s="770"/>
      <c r="H60" s="770"/>
      <c r="I60" s="770"/>
      <c r="J60" s="770"/>
      <c r="K60" s="770"/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  <c r="AF60" s="770"/>
      <c r="AG60" s="770"/>
      <c r="AH60" s="770"/>
      <c r="AI60" s="770"/>
      <c r="AJ60" s="770"/>
      <c r="AK60" s="770"/>
      <c r="AL60" s="770"/>
      <c r="AM60" s="770"/>
      <c r="AN60" s="770"/>
      <c r="AO60" s="770"/>
      <c r="AP60" s="770"/>
      <c r="AQ60" s="770"/>
      <c r="AR60" s="770"/>
      <c r="AS60" s="770"/>
      <c r="AT60" s="770"/>
      <c r="AU60" s="770"/>
      <c r="AV60" s="770"/>
      <c r="AW60" s="770"/>
      <c r="AX60" s="770"/>
      <c r="AY60" s="770"/>
      <c r="AZ60" s="770"/>
    </row>
    <row r="61" spans="1:54" ht="39.75" customHeight="1" x14ac:dyDescent="0.25">
      <c r="A61" s="771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61" s="771"/>
      <c r="C61" s="771"/>
      <c r="D61" s="771"/>
      <c r="E61" s="771"/>
      <c r="F61" s="771"/>
      <c r="G61" s="771"/>
      <c r="H61" s="771"/>
      <c r="I61" s="771"/>
      <c r="J61" s="771"/>
      <c r="K61" s="771"/>
      <c r="L61" s="771"/>
      <c r="M61" s="771"/>
      <c r="N61" s="771"/>
      <c r="O61" s="771"/>
      <c r="P61" s="771"/>
      <c r="Q61" s="771"/>
      <c r="R61" s="771"/>
      <c r="S61" s="771"/>
      <c r="T61" s="771"/>
      <c r="U61" s="771"/>
      <c r="V61" s="771"/>
      <c r="W61" s="771"/>
      <c r="X61" s="771"/>
      <c r="Y61" s="771"/>
      <c r="Z61" s="771"/>
      <c r="AA61" s="771"/>
      <c r="AB61" s="771"/>
      <c r="AC61" s="771"/>
      <c r="AD61" s="771"/>
      <c r="AE61" s="771"/>
      <c r="AF61" s="771"/>
      <c r="AG61" s="771"/>
      <c r="AH61" s="771"/>
      <c r="AI61" s="771"/>
      <c r="AJ61" s="771"/>
      <c r="AK61" s="771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</row>
    <row r="62" spans="1:54" ht="6" customHeight="1" x14ac:dyDescent="0.25">
      <c r="A62" s="772" t="s">
        <v>436</v>
      </c>
      <c r="B62" s="772"/>
      <c r="C62" s="772"/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  <c r="X62" s="772"/>
      <c r="Y62" s="772"/>
      <c r="Z62" s="772"/>
      <c r="AA62" s="772"/>
      <c r="AB62" s="772"/>
      <c r="AC62" s="772"/>
      <c r="AD62" s="772"/>
      <c r="AE62" s="772"/>
      <c r="AF62" s="772"/>
      <c r="AG62" s="772"/>
      <c r="AH62" s="772"/>
      <c r="AI62" s="772"/>
      <c r="AJ62" s="772"/>
      <c r="AK62" s="772"/>
      <c r="AL62" s="772"/>
      <c r="AM62" s="772"/>
      <c r="AN62" s="772"/>
      <c r="AO62" s="772"/>
      <c r="AP62" s="772"/>
      <c r="AQ62" s="772"/>
      <c r="AR62" s="772"/>
      <c r="AS62" s="772"/>
      <c r="AT62" s="772"/>
      <c r="AU62" s="772"/>
      <c r="AV62" s="772"/>
      <c r="AW62" s="772"/>
      <c r="AX62" s="772"/>
      <c r="AY62" s="772"/>
      <c r="AZ62" s="772"/>
    </row>
    <row r="63" spans="1:54" ht="12" customHeight="1" x14ac:dyDescent="0.25">
      <c r="A63" s="779" t="s">
        <v>437</v>
      </c>
      <c r="B63" s="779"/>
      <c r="C63" s="779"/>
      <c r="D63" s="779"/>
      <c r="E63" s="779"/>
      <c r="F63" s="779"/>
      <c r="G63" s="779"/>
      <c r="H63" s="779"/>
      <c r="I63" s="779"/>
      <c r="J63" s="779"/>
      <c r="K63" s="779"/>
      <c r="L63" s="779"/>
      <c r="M63" s="779"/>
      <c r="N63" s="779"/>
      <c r="O63" s="779"/>
      <c r="P63" s="779"/>
      <c r="Q63" s="779"/>
      <c r="R63" s="779"/>
      <c r="S63" s="779"/>
      <c r="T63" s="779"/>
      <c r="U63" s="779"/>
      <c r="V63" s="779"/>
      <c r="W63" s="779"/>
      <c r="X63" s="779"/>
      <c r="Y63" s="779"/>
      <c r="Z63" s="779"/>
      <c r="AA63" s="779"/>
      <c r="AB63" s="779"/>
      <c r="AC63" s="779"/>
      <c r="AD63" s="779"/>
      <c r="AE63" s="779"/>
      <c r="AF63" s="779"/>
      <c r="AG63" s="779"/>
      <c r="AH63" s="779"/>
      <c r="AI63" s="779"/>
      <c r="AJ63" s="779"/>
      <c r="AK63" s="779"/>
      <c r="AL63" s="779"/>
      <c r="AM63" s="779"/>
      <c r="AN63" s="779"/>
      <c r="AO63" s="779"/>
      <c r="AP63" s="779"/>
      <c r="AQ63" s="779"/>
      <c r="AR63" s="779"/>
      <c r="AS63" s="779"/>
      <c r="AT63" s="779"/>
      <c r="AU63" s="779"/>
      <c r="AV63" s="779"/>
      <c r="AW63" s="779"/>
      <c r="AX63" s="779"/>
      <c r="AY63" s="779"/>
      <c r="AZ63" s="779"/>
    </row>
    <row r="64" spans="1:54" ht="12" customHeight="1" x14ac:dyDescent="0.25">
      <c r="A64" s="779" t="s">
        <v>438</v>
      </c>
      <c r="B64" s="779"/>
      <c r="C64" s="779"/>
      <c r="D64" s="779"/>
      <c r="E64" s="779"/>
      <c r="F64" s="779"/>
      <c r="G64" s="779"/>
      <c r="H64" s="779"/>
      <c r="I64" s="779"/>
      <c r="J64" s="779"/>
      <c r="K64" s="779"/>
      <c r="L64" s="779"/>
      <c r="M64" s="779"/>
      <c r="N64" s="779"/>
      <c r="O64" s="779"/>
      <c r="P64" s="779"/>
      <c r="Q64" s="779"/>
      <c r="R64" s="779"/>
      <c r="S64" s="779"/>
      <c r="T64" s="779"/>
      <c r="U64" s="769" t="str">
        <f>ФОРМА!B9</f>
        <v>СЭС-21-080098-ИЛО1</v>
      </c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  <c r="AF64" s="769"/>
      <c r="AG64" s="769"/>
      <c r="AH64" s="769"/>
      <c r="AI64" s="769"/>
      <c r="AJ64" s="769"/>
      <c r="AK64" s="769"/>
      <c r="AL64" s="769"/>
      <c r="AM64" s="769"/>
      <c r="AN64" s="769"/>
      <c r="AO64" s="769"/>
      <c r="AP64" s="769"/>
      <c r="AQ64" s="769"/>
      <c r="AR64" s="769"/>
      <c r="AS64" s="769"/>
      <c r="AT64" s="769"/>
      <c r="AU64" s="769"/>
      <c r="AV64" s="769"/>
      <c r="AW64" s="769"/>
      <c r="AX64" s="769"/>
      <c r="AY64" s="769"/>
      <c r="AZ64" s="769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768" t="s">
        <v>579</v>
      </c>
      <c r="V65" s="768"/>
      <c r="W65" s="768"/>
      <c r="X65" s="768"/>
      <c r="Y65" s="768"/>
      <c r="Z65" s="768"/>
      <c r="AA65" s="768"/>
      <c r="AB65" s="768"/>
      <c r="AC65" s="768"/>
      <c r="AD65" s="768"/>
      <c r="AE65" s="768"/>
      <c r="AF65" s="768"/>
      <c r="AG65" s="768"/>
      <c r="AH65" s="768"/>
      <c r="AI65" s="768"/>
      <c r="AJ65" s="768"/>
      <c r="AK65" s="768"/>
      <c r="AL65" s="768"/>
      <c r="AM65" s="768"/>
      <c r="AN65" s="768"/>
      <c r="AO65" s="768"/>
      <c r="AP65" s="768"/>
      <c r="AQ65" s="768"/>
      <c r="AR65" s="768"/>
      <c r="AS65" s="768"/>
      <c r="AT65" s="768"/>
      <c r="AU65" s="768"/>
      <c r="AV65" s="768"/>
      <c r="AW65" s="768"/>
      <c r="AX65" s="768"/>
      <c r="AY65" s="768"/>
      <c r="AZ65" s="768"/>
    </row>
    <row r="66" spans="1:56" ht="12" customHeight="1" x14ac:dyDescent="0.25">
      <c r="A66" s="769" t="str">
        <f>ФОРМА!B8</f>
        <v>ООО «Электромонтаж-110»</v>
      </c>
      <c r="B66" s="769"/>
      <c r="C66" s="769"/>
      <c r="D66" s="769"/>
      <c r="E66" s="769"/>
      <c r="F66" s="769"/>
      <c r="G66" s="769"/>
      <c r="H66" s="769"/>
      <c r="I66" s="769"/>
      <c r="J66" s="769"/>
      <c r="K66" s="769"/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  <c r="AF66" s="769"/>
      <c r="AG66" s="769"/>
      <c r="AH66" s="769"/>
      <c r="AI66" s="769"/>
      <c r="AJ66" s="769"/>
      <c r="AK66" s="769"/>
      <c r="AL66" s="769"/>
      <c r="AM66" s="769"/>
      <c r="AN66" s="769"/>
      <c r="AO66" s="769"/>
      <c r="AP66" s="769"/>
      <c r="AQ66" s="769"/>
      <c r="AR66" s="769"/>
      <c r="AS66" s="769"/>
      <c r="AT66" s="769"/>
      <c r="AU66" s="769"/>
      <c r="AV66" s="769"/>
      <c r="AW66" s="769"/>
      <c r="AX66" s="769"/>
      <c r="AY66" s="769"/>
      <c r="AZ66" s="769"/>
    </row>
    <row r="67" spans="1:56" s="301" customFormat="1" ht="6" customHeight="1" x14ac:dyDescent="0.3">
      <c r="A67" s="772" t="s">
        <v>582</v>
      </c>
      <c r="B67" s="772"/>
      <c r="C67" s="772"/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  <c r="X67" s="772"/>
      <c r="Y67" s="772"/>
      <c r="Z67" s="772"/>
      <c r="AA67" s="772"/>
      <c r="AB67" s="772"/>
      <c r="AC67" s="772"/>
      <c r="AD67" s="772"/>
      <c r="AE67" s="772"/>
      <c r="AF67" s="772"/>
      <c r="AG67" s="772"/>
      <c r="AH67" s="772"/>
      <c r="AI67" s="772"/>
      <c r="AJ67" s="772"/>
      <c r="AK67" s="772"/>
      <c r="AL67" s="772"/>
      <c r="AM67" s="772"/>
      <c r="AN67" s="772"/>
      <c r="AO67" s="772"/>
      <c r="AP67" s="772"/>
      <c r="AQ67" s="772"/>
      <c r="AR67" s="772"/>
      <c r="AS67" s="772"/>
      <c r="AT67" s="772"/>
      <c r="AU67" s="772"/>
      <c r="AV67" s="772"/>
      <c r="AW67" s="772"/>
      <c r="AX67" s="772"/>
      <c r="AY67" s="772"/>
      <c r="AZ67" s="772"/>
      <c r="BA67" s="772"/>
    </row>
    <row r="68" spans="1:56" ht="12" customHeight="1" x14ac:dyDescent="0.25">
      <c r="A68" s="776" t="s">
        <v>439</v>
      </c>
      <c r="B68" s="776"/>
      <c r="C68" s="776"/>
      <c r="D68" s="776"/>
      <c r="E68" s="776"/>
      <c r="F68" s="776"/>
      <c r="G68" s="776"/>
      <c r="H68" s="776"/>
      <c r="I68" s="776"/>
      <c r="J68" s="776"/>
      <c r="K68" s="776"/>
      <c r="L68" s="776"/>
      <c r="M68" s="776"/>
      <c r="N68" s="776"/>
      <c r="O68" s="776"/>
      <c r="P68" s="776"/>
      <c r="Q68" s="776"/>
      <c r="R68" s="776"/>
      <c r="S68" s="777" t="s">
        <v>440</v>
      </c>
      <c r="T68" s="777"/>
      <c r="U68" s="777"/>
      <c r="V68" s="777"/>
      <c r="W68" s="777"/>
      <c r="X68" s="777"/>
      <c r="Y68" s="777"/>
      <c r="Z68" s="777"/>
      <c r="AA68" s="777"/>
      <c r="AB68" s="777"/>
      <c r="AC68" s="777"/>
      <c r="AD68" s="777"/>
      <c r="AE68" s="777"/>
      <c r="AF68" s="777"/>
      <c r="AG68" s="777"/>
      <c r="AH68" s="777"/>
      <c r="AI68" s="777"/>
      <c r="AJ68" s="777"/>
      <c r="AK68" s="777"/>
      <c r="AL68" s="777"/>
      <c r="AM68" s="777"/>
      <c r="AN68" s="777"/>
      <c r="AO68" s="777"/>
      <c r="AP68" s="777"/>
      <c r="AQ68" s="777"/>
      <c r="AR68" s="777"/>
      <c r="AS68" s="777"/>
      <c r="AT68" s="777"/>
      <c r="AU68" s="777"/>
      <c r="AV68" s="777"/>
      <c r="AW68" s="777"/>
      <c r="AX68" s="777"/>
      <c r="AY68" s="777"/>
      <c r="AZ68" s="777"/>
    </row>
    <row r="69" spans="1:56" ht="12" customHeight="1" x14ac:dyDescent="0.25">
      <c r="A69" s="778" t="s">
        <v>528</v>
      </c>
      <c r="B69" s="778"/>
      <c r="C69" s="778"/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  <c r="X69" s="778"/>
      <c r="Y69" s="778"/>
      <c r="Z69" s="778"/>
      <c r="AA69" s="778"/>
      <c r="AB69" s="778"/>
      <c r="AC69" s="778"/>
      <c r="AD69" s="778"/>
      <c r="AE69" s="778"/>
      <c r="AF69" s="778"/>
      <c r="AG69" s="778"/>
      <c r="AH69" s="778"/>
      <c r="AI69" s="778"/>
      <c r="AJ69" s="778"/>
      <c r="AK69" s="778"/>
      <c r="AL69" s="778"/>
      <c r="AM69" s="778"/>
      <c r="AN69" s="778"/>
      <c r="AO69" s="778"/>
      <c r="AP69" s="778"/>
      <c r="AQ69" s="778"/>
      <c r="AR69" s="778"/>
      <c r="AS69" s="778"/>
      <c r="AT69" s="778"/>
      <c r="AU69" s="778"/>
      <c r="AV69" s="778"/>
      <c r="AW69" s="778"/>
      <c r="AX69" s="778"/>
      <c r="AY69" s="778"/>
      <c r="AZ69" s="778"/>
      <c r="BD69" s="290"/>
    </row>
    <row r="70" spans="1:56" ht="12" customHeight="1" x14ac:dyDescent="0.25">
      <c r="A70" s="766" t="s">
        <v>441</v>
      </c>
      <c r="B70" s="766"/>
      <c r="C70" s="766"/>
      <c r="D70" s="766"/>
      <c r="E70" s="766"/>
      <c r="F70" s="766"/>
      <c r="G70" s="766"/>
      <c r="H70" s="766"/>
      <c r="I70" s="766"/>
      <c r="J70" s="766"/>
      <c r="K70" s="766"/>
      <c r="L70" s="766"/>
      <c r="M70" s="766"/>
      <c r="N70" s="766"/>
      <c r="O70" s="766"/>
      <c r="P70" s="766"/>
      <c r="Q70" s="766"/>
      <c r="R70" s="766"/>
      <c r="S70" s="766"/>
      <c r="T70" s="766"/>
      <c r="U70" s="766"/>
      <c r="V70" s="766"/>
      <c r="W70" s="766"/>
      <c r="X70" s="766"/>
      <c r="Y70" s="766"/>
      <c r="Z70" s="766"/>
      <c r="AA70" s="766"/>
      <c r="AB70" s="766"/>
      <c r="AC70" s="766"/>
      <c r="AD70" s="766"/>
      <c r="AE70" s="766"/>
      <c r="AF70" s="766"/>
      <c r="AG70" s="766"/>
      <c r="AH70" s="766"/>
      <c r="AI70" s="766"/>
      <c r="AJ70" s="766"/>
      <c r="AK70" s="766"/>
      <c r="AL70" s="766"/>
      <c r="AM70" s="766"/>
      <c r="AN70" s="766"/>
      <c r="AO70" s="766"/>
      <c r="AP70" s="766"/>
      <c r="AQ70" s="766"/>
      <c r="AR70" s="766"/>
      <c r="AS70" s="766"/>
      <c r="AT70" s="766"/>
      <c r="AU70" s="766"/>
      <c r="AV70" s="766"/>
      <c r="AW70" s="766"/>
      <c r="AX70" s="766"/>
      <c r="AY70" s="766"/>
      <c r="AZ70" s="766"/>
      <c r="BA70" s="766"/>
      <c r="BD70" s="290"/>
    </row>
    <row r="71" spans="1:56" ht="12" customHeight="1" x14ac:dyDescent="0.25">
      <c r="A71" s="766" t="s">
        <v>529</v>
      </c>
      <c r="B71" s="766"/>
      <c r="C71" s="766"/>
      <c r="D71" s="766"/>
      <c r="E71" s="766"/>
      <c r="F71" s="766"/>
      <c r="G71" s="766"/>
      <c r="H71" s="766"/>
      <c r="I71" s="766"/>
      <c r="J71" s="766"/>
      <c r="K71" s="766"/>
      <c r="L71" s="766"/>
      <c r="M71" s="766"/>
      <c r="N71" s="766"/>
      <c r="O71" s="766"/>
      <c r="P71" s="766"/>
      <c r="Q71" s="766"/>
      <c r="R71" s="766"/>
      <c r="S71" s="766"/>
      <c r="T71" s="766"/>
      <c r="U71" s="766"/>
      <c r="V71" s="766"/>
      <c r="W71" s="766"/>
      <c r="X71" s="766"/>
      <c r="Y71" s="766"/>
      <c r="Z71" s="766"/>
      <c r="AA71" s="766"/>
      <c r="AB71" s="766"/>
      <c r="AC71" s="766"/>
      <c r="AD71" s="766"/>
      <c r="AE71" s="766"/>
      <c r="AF71" s="766"/>
      <c r="AG71" s="766"/>
      <c r="AH71" s="766"/>
      <c r="AI71" s="766"/>
      <c r="AJ71" s="766"/>
      <c r="AK71" s="766"/>
      <c r="AL71" s="766"/>
      <c r="AM71" s="766"/>
      <c r="AN71" s="766"/>
      <c r="AO71" s="766"/>
      <c r="AP71" s="766"/>
      <c r="AQ71" s="766"/>
      <c r="AR71" s="766"/>
      <c r="AS71" s="766"/>
      <c r="AT71" s="766"/>
      <c r="AU71" s="766"/>
      <c r="AV71" s="766"/>
      <c r="AW71" s="766"/>
      <c r="AX71" s="766"/>
      <c r="AY71" s="766"/>
      <c r="AZ71" s="766"/>
      <c r="BA71" s="325"/>
      <c r="BD71" s="296"/>
    </row>
    <row r="72" spans="1:56" ht="12" customHeight="1" x14ac:dyDescent="0.25">
      <c r="A72" s="777" t="str">
        <f>ФОРМА!B9</f>
        <v>СЭС-21-080098-ИЛО1</v>
      </c>
      <c r="B72" s="777"/>
      <c r="C72" s="777"/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7"/>
      <c r="S72" s="777"/>
      <c r="T72" s="777"/>
      <c r="U72" s="777"/>
      <c r="V72" s="777"/>
      <c r="W72" s="777"/>
      <c r="X72" s="777"/>
      <c r="Y72" s="777"/>
      <c r="Z72" s="777"/>
      <c r="AA72" s="777"/>
      <c r="AB72" s="777"/>
      <c r="AC72" s="777"/>
      <c r="AD72" s="777"/>
      <c r="AE72" s="777"/>
      <c r="AF72" s="777"/>
      <c r="AG72" s="777"/>
      <c r="AH72" s="777"/>
      <c r="AI72" s="777"/>
      <c r="AJ72" s="777"/>
      <c r="AK72" s="777"/>
      <c r="AL72" s="777"/>
      <c r="AM72" s="777"/>
      <c r="AN72" s="777"/>
      <c r="AO72" s="777"/>
      <c r="AP72" s="777"/>
      <c r="AQ72" s="777"/>
      <c r="AR72" s="777"/>
      <c r="AS72" s="777"/>
      <c r="AT72" s="777"/>
      <c r="AU72" s="777"/>
      <c r="AV72" s="777"/>
      <c r="AW72" s="777"/>
      <c r="AX72" s="777"/>
      <c r="AY72" s="777"/>
      <c r="AZ72" s="777"/>
      <c r="BD72" s="296"/>
    </row>
    <row r="73" spans="1:56" s="326" customFormat="1" ht="6" customHeight="1" x14ac:dyDescent="0.3">
      <c r="A73" s="784" t="s">
        <v>579</v>
      </c>
      <c r="B73" s="784"/>
      <c r="C73" s="784"/>
      <c r="D73" s="784"/>
      <c r="E73" s="784"/>
      <c r="F73" s="784"/>
      <c r="G73" s="784"/>
      <c r="H73" s="784"/>
      <c r="I73" s="784"/>
      <c r="J73" s="784"/>
      <c r="K73" s="784"/>
      <c r="L73" s="784"/>
      <c r="M73" s="784"/>
      <c r="N73" s="784"/>
      <c r="O73" s="784"/>
      <c r="P73" s="784"/>
      <c r="Q73" s="784"/>
      <c r="R73" s="784"/>
      <c r="S73" s="784"/>
      <c r="T73" s="784"/>
      <c r="U73" s="784"/>
      <c r="V73" s="784"/>
      <c r="W73" s="784"/>
      <c r="X73" s="784"/>
      <c r="Y73" s="784"/>
      <c r="Z73" s="784"/>
      <c r="AA73" s="784"/>
      <c r="AB73" s="784"/>
      <c r="AC73" s="784"/>
      <c r="AD73" s="784"/>
      <c r="AE73" s="784"/>
      <c r="AF73" s="784"/>
      <c r="AG73" s="784"/>
      <c r="AH73" s="784"/>
      <c r="AI73" s="784"/>
      <c r="AJ73" s="784"/>
      <c r="AK73" s="784"/>
      <c r="AL73" s="784"/>
      <c r="AM73" s="784"/>
      <c r="AN73" s="784"/>
      <c r="AO73" s="784"/>
      <c r="AP73" s="784"/>
      <c r="AQ73" s="784"/>
      <c r="AR73" s="784"/>
      <c r="AS73" s="784"/>
      <c r="AT73" s="784"/>
      <c r="AU73" s="784"/>
      <c r="AV73" s="784"/>
      <c r="AW73" s="784"/>
      <c r="AX73" s="784"/>
      <c r="AY73" s="784"/>
      <c r="AZ73" s="784"/>
    </row>
    <row r="74" spans="1:56" ht="12" customHeight="1" x14ac:dyDescent="0.25">
      <c r="A74" s="785" t="str">
        <f>ФОРМА!B8</f>
        <v>ООО «Электромонтаж-110»</v>
      </c>
      <c r="B74" s="785"/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  <c r="AF74" s="785"/>
      <c r="AG74" s="785"/>
      <c r="AH74" s="785"/>
      <c r="AI74" s="785"/>
      <c r="AJ74" s="785"/>
      <c r="AK74" s="785"/>
      <c r="AL74" s="785"/>
      <c r="AM74" s="785"/>
      <c r="AN74" s="785"/>
      <c r="AO74" s="785"/>
      <c r="AP74" s="785"/>
      <c r="AQ74" s="785"/>
      <c r="AR74" s="785"/>
      <c r="AS74" s="785"/>
      <c r="AT74" s="785"/>
      <c r="AU74" s="785"/>
      <c r="AV74" s="785"/>
      <c r="AW74" s="785"/>
      <c r="AX74" s="785"/>
      <c r="AY74" s="785"/>
      <c r="AZ74" s="785"/>
      <c r="BD74" s="296"/>
    </row>
    <row r="75" spans="1:56" s="327" customFormat="1" ht="6" customHeight="1" x14ac:dyDescent="0.3">
      <c r="A75" s="784" t="s">
        <v>581</v>
      </c>
      <c r="B75" s="784"/>
      <c r="C75" s="784"/>
      <c r="D75" s="784"/>
      <c r="E75" s="784"/>
      <c r="F75" s="784"/>
      <c r="G75" s="784"/>
      <c r="H75" s="784"/>
      <c r="I75" s="784"/>
      <c r="J75" s="784"/>
      <c r="K75" s="784"/>
      <c r="L75" s="784"/>
      <c r="M75" s="784"/>
      <c r="N75" s="784"/>
      <c r="O75" s="784"/>
      <c r="P75" s="784"/>
      <c r="Q75" s="784"/>
      <c r="R75" s="784"/>
      <c r="S75" s="784"/>
      <c r="T75" s="784"/>
      <c r="U75" s="784"/>
      <c r="V75" s="784"/>
      <c r="W75" s="784"/>
      <c r="X75" s="784"/>
      <c r="Y75" s="784"/>
      <c r="Z75" s="784"/>
      <c r="AA75" s="784"/>
      <c r="AB75" s="784"/>
      <c r="AC75" s="784"/>
      <c r="AD75" s="784"/>
      <c r="AE75" s="784"/>
      <c r="AF75" s="784"/>
      <c r="AG75" s="784"/>
      <c r="AH75" s="784"/>
      <c r="AI75" s="784"/>
      <c r="AJ75" s="784"/>
      <c r="AK75" s="784"/>
      <c r="AL75" s="784"/>
      <c r="AM75" s="784"/>
      <c r="AN75" s="784"/>
      <c r="AO75" s="784"/>
      <c r="AP75" s="784"/>
      <c r="AQ75" s="784"/>
      <c r="AR75" s="784"/>
      <c r="AS75" s="784"/>
      <c r="AT75" s="784"/>
      <c r="AU75" s="784"/>
      <c r="AV75" s="784"/>
      <c r="AW75" s="784"/>
      <c r="AX75" s="784"/>
      <c r="AY75" s="784"/>
      <c r="AZ75" s="784"/>
    </row>
    <row r="76" spans="1:56" ht="12" customHeight="1" x14ac:dyDescent="0.25">
      <c r="A76" s="786" t="s">
        <v>728</v>
      </c>
      <c r="B76" s="786"/>
      <c r="C76" s="786"/>
      <c r="D76" s="786"/>
      <c r="E76" s="786"/>
      <c r="F76" s="786"/>
      <c r="G76" s="786"/>
      <c r="H76" s="786"/>
      <c r="I76" s="786"/>
      <c r="J76" s="786"/>
      <c r="K76" s="786"/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  <c r="AF76" s="786"/>
      <c r="AG76" s="786"/>
      <c r="AH76" s="786"/>
      <c r="AI76" s="786"/>
      <c r="AJ76" s="786"/>
      <c r="AK76" s="786"/>
      <c r="AL76" s="786"/>
      <c r="AM76" s="786"/>
      <c r="AN76" s="786"/>
      <c r="AO76" s="786"/>
      <c r="AP76" s="786"/>
      <c r="AQ76" s="786"/>
      <c r="AR76" s="786"/>
      <c r="AS76" s="786"/>
      <c r="AT76" s="786"/>
      <c r="AU76" s="786"/>
      <c r="AV76" s="786"/>
      <c r="AW76" s="786"/>
      <c r="AX76" s="786"/>
      <c r="AY76" s="786"/>
      <c r="AZ76" s="786"/>
    </row>
    <row r="77" spans="1:56" s="313" customFormat="1" ht="6" customHeight="1" x14ac:dyDescent="0.3">
      <c r="A77" s="787" t="s">
        <v>580</v>
      </c>
      <c r="B77" s="787"/>
      <c r="C77" s="787"/>
      <c r="D77" s="787"/>
      <c r="E77" s="787"/>
      <c r="F77" s="787"/>
      <c r="G77" s="787"/>
      <c r="H77" s="787"/>
      <c r="I77" s="787"/>
      <c r="J77" s="787"/>
      <c r="K77" s="787"/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  <c r="AF77" s="787"/>
      <c r="AG77" s="787"/>
      <c r="AH77" s="787"/>
      <c r="AI77" s="787"/>
      <c r="AJ77" s="787"/>
      <c r="AK77" s="787"/>
      <c r="AL77" s="787"/>
      <c r="AM77" s="787"/>
      <c r="AN77" s="787"/>
      <c r="AO77" s="787"/>
      <c r="AP77" s="787"/>
      <c r="AQ77" s="787"/>
      <c r="AR77" s="787"/>
      <c r="AS77" s="787"/>
      <c r="AT77" s="787"/>
      <c r="AU77" s="787"/>
      <c r="AV77" s="787"/>
      <c r="AW77" s="787"/>
      <c r="AX77" s="787"/>
      <c r="AY77" s="787"/>
      <c r="AZ77" s="787"/>
    </row>
    <row r="78" spans="1:56" x14ac:dyDescent="0.25">
      <c r="A78" s="782" t="s">
        <v>442</v>
      </c>
      <c r="B78" s="782"/>
      <c r="C78" s="782"/>
      <c r="D78" s="782"/>
      <c r="E78" s="782"/>
      <c r="F78" s="782"/>
      <c r="G78" s="782"/>
      <c r="H78" s="782"/>
      <c r="I78" s="782"/>
      <c r="J78" s="782"/>
      <c r="K78" s="782"/>
      <c r="L78" s="782"/>
      <c r="M78" s="782"/>
      <c r="N78" s="782"/>
      <c r="O78" s="782"/>
      <c r="P78" s="782"/>
      <c r="Q78" s="782"/>
      <c r="R78" s="782"/>
      <c r="S78" s="782"/>
      <c r="T78" s="782"/>
      <c r="U78" s="782"/>
      <c r="V78" s="782"/>
      <c r="W78" s="782"/>
      <c r="X78" s="782"/>
      <c r="Y78" s="782"/>
      <c r="Z78" s="782"/>
      <c r="AA78" s="782"/>
      <c r="AB78" s="782"/>
      <c r="AC78" s="782"/>
      <c r="AD78" s="782"/>
      <c r="AE78" s="782"/>
      <c r="AF78" s="782"/>
      <c r="AG78" s="782"/>
      <c r="AH78" s="782"/>
      <c r="AI78" s="782"/>
      <c r="AJ78" s="782"/>
      <c r="AK78" s="782"/>
    </row>
    <row r="79" spans="1:56" ht="14.4" x14ac:dyDescent="0.3">
      <c r="U79" s="780"/>
      <c r="V79" s="780"/>
      <c r="W79" s="780"/>
      <c r="X79" s="780"/>
      <c r="Y79" s="780"/>
      <c r="Z79" s="780"/>
      <c r="AA79" s="780"/>
      <c r="AB79" s="780"/>
      <c r="AC79" s="780"/>
      <c r="AD79" s="780"/>
      <c r="AE79" s="780"/>
      <c r="AF79" s="780"/>
      <c r="AG79" s="780"/>
      <c r="AH79" s="780"/>
      <c r="AI79" s="780"/>
      <c r="AJ79" s="780"/>
      <c r="AK79" s="780"/>
      <c r="AL79" s="780"/>
      <c r="AM79" s="780"/>
      <c r="AN79" s="780"/>
      <c r="AO79" s="780"/>
      <c r="AP79" s="780"/>
      <c r="AQ79" s="780"/>
      <c r="AR79" s="780"/>
      <c r="AS79" s="780"/>
      <c r="AT79" s="780"/>
      <c r="AU79" s="780"/>
      <c r="AV79" s="780"/>
      <c r="AW79" s="780"/>
      <c r="AX79" s="780"/>
      <c r="AY79" s="780"/>
      <c r="AZ79" s="780"/>
    </row>
    <row r="80" spans="1:56" ht="12" customHeight="1" x14ac:dyDescent="0.25">
      <c r="A80" s="743" t="s">
        <v>89</v>
      </c>
      <c r="B80" s="743"/>
      <c r="C80" s="743"/>
      <c r="D80" s="743"/>
      <c r="E80" s="743"/>
      <c r="F80" s="743"/>
      <c r="G80" s="743"/>
      <c r="H80" s="743"/>
      <c r="I80" s="743"/>
      <c r="J80" s="743"/>
      <c r="K80" s="743"/>
      <c r="L80" s="743"/>
      <c r="M80" s="743"/>
      <c r="N80" s="743"/>
      <c r="O80" s="743"/>
      <c r="P80" s="781" t="s">
        <v>65</v>
      </c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  <c r="AF80" s="781"/>
      <c r="AG80" s="781"/>
      <c r="AH80" s="781"/>
      <c r="AI80" s="781"/>
      <c r="AJ80" s="781"/>
      <c r="AK80" s="781"/>
      <c r="AL80" s="781"/>
      <c r="AM80" s="781"/>
      <c r="AN80" s="781"/>
      <c r="AO80" s="781"/>
      <c r="AP80" s="781"/>
      <c r="AQ80" s="781"/>
      <c r="AR80" s="781"/>
      <c r="AS80" s="781"/>
      <c r="AT80" s="781"/>
      <c r="AU80" s="781"/>
      <c r="AV80" s="781"/>
      <c r="AW80" s="781"/>
      <c r="AX80" s="781"/>
      <c r="AY80" s="781"/>
      <c r="AZ80" s="781"/>
    </row>
    <row r="81" spans="1:53" ht="11.25" customHeight="1" x14ac:dyDescent="0.25"/>
    <row r="82" spans="1:53" ht="12" customHeight="1" x14ac:dyDescent="0.25">
      <c r="A82" s="782" t="s">
        <v>93</v>
      </c>
      <c r="B82" s="782"/>
      <c r="C82" s="782"/>
      <c r="D82" s="782"/>
      <c r="E82" s="782"/>
      <c r="F82" s="782"/>
      <c r="G82" s="782"/>
      <c r="H82" s="782"/>
      <c r="I82" s="782"/>
      <c r="J82" s="783">
        <f>ФОРМА!F5</f>
        <v>2</v>
      </c>
      <c r="K82" s="783"/>
      <c r="L82" s="783"/>
      <c r="M82" s="783"/>
      <c r="N82" s="783"/>
      <c r="O82" s="783"/>
      <c r="P82" s="743" t="s">
        <v>801</v>
      </c>
      <c r="Q82" s="743"/>
      <c r="R82" s="743"/>
      <c r="S82" s="743"/>
      <c r="T82" s="743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743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</row>
    <row r="84" spans="1:53" ht="12" customHeight="1" x14ac:dyDescent="0.25">
      <c r="A84" s="782" t="s">
        <v>90</v>
      </c>
      <c r="B84" s="782"/>
      <c r="C84" s="782"/>
      <c r="D84" s="782"/>
      <c r="E84" s="782"/>
      <c r="F84" s="782"/>
      <c r="G84" s="782"/>
      <c r="H84" s="792" t="s">
        <v>724</v>
      </c>
      <c r="I84" s="792"/>
      <c r="J84" s="792"/>
      <c r="K84" s="792"/>
      <c r="L84" s="792"/>
      <c r="M84" s="792"/>
      <c r="N84" s="792"/>
      <c r="O84" s="792"/>
      <c r="P84" s="792"/>
      <c r="Q84" s="792"/>
      <c r="R84" s="792"/>
      <c r="S84" s="792"/>
      <c r="T84" s="792"/>
      <c r="U84" s="792"/>
      <c r="V84" s="792"/>
      <c r="W84" s="792"/>
      <c r="X84" s="792"/>
      <c r="Y84" s="792"/>
      <c r="Z84" s="792"/>
      <c r="AA84" s="792"/>
      <c r="AB84" s="792"/>
      <c r="AC84" s="792"/>
      <c r="AD84" s="792"/>
      <c r="AE84" s="792"/>
      <c r="AF84" s="792"/>
      <c r="AG84" s="792"/>
      <c r="AH84" s="792"/>
      <c r="AI84" s="792"/>
      <c r="AJ84" s="792"/>
      <c r="AK84" s="792"/>
      <c r="AL84" s="792"/>
      <c r="AM84" s="792"/>
      <c r="AN84" s="792"/>
      <c r="AO84" s="792"/>
      <c r="AP84" s="792"/>
      <c r="AQ84" s="792"/>
      <c r="AR84" s="792"/>
      <c r="AS84" s="792"/>
      <c r="AT84" s="792"/>
      <c r="AU84" s="792"/>
      <c r="AV84" s="792"/>
      <c r="AW84" s="792"/>
      <c r="AX84" s="792"/>
      <c r="AY84" s="792"/>
      <c r="AZ84" s="792"/>
    </row>
    <row r="85" spans="1:53" s="324" customFormat="1" ht="6" customHeight="1" x14ac:dyDescent="0.3">
      <c r="H85" s="793" t="s">
        <v>530</v>
      </c>
      <c r="I85" s="793"/>
      <c r="J85" s="793"/>
      <c r="K85" s="793"/>
      <c r="L85" s="793"/>
      <c r="M85" s="793"/>
      <c r="N85" s="793"/>
      <c r="O85" s="793"/>
      <c r="P85" s="793"/>
      <c r="Q85" s="793"/>
      <c r="R85" s="793"/>
      <c r="S85" s="79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</row>
    <row r="86" spans="1:53" ht="24" customHeight="1" x14ac:dyDescent="0.25">
      <c r="A86" s="788" t="s">
        <v>785</v>
      </c>
      <c r="B86" s="788"/>
      <c r="C86" s="788"/>
      <c r="D86" s="788"/>
      <c r="E86" s="788"/>
      <c r="F86" s="788"/>
      <c r="G86" s="788"/>
      <c r="H86" s="788"/>
      <c r="I86" s="788"/>
      <c r="J86" s="788"/>
      <c r="K86" s="788"/>
      <c r="L86" s="788"/>
      <c r="M86" s="788"/>
      <c r="N86" s="788"/>
      <c r="O86" s="788"/>
      <c r="P86" s="788"/>
      <c r="Q86" s="788"/>
      <c r="R86" s="788"/>
      <c r="S86" s="788"/>
      <c r="T86" s="788"/>
      <c r="U86" s="788"/>
      <c r="V86" s="788"/>
      <c r="W86" s="788"/>
      <c r="X86" s="788"/>
      <c r="Y86" s="788"/>
      <c r="Z86" s="788"/>
      <c r="AA86" s="788"/>
      <c r="AB86" s="788"/>
      <c r="AC86" s="788"/>
      <c r="AD86" s="788"/>
      <c r="AE86" s="788"/>
      <c r="AF86" s="788"/>
      <c r="AG86" s="788"/>
      <c r="AH86" s="788"/>
      <c r="AI86" s="788"/>
      <c r="AJ86" s="788"/>
      <c r="AK86" s="788"/>
      <c r="AL86" s="788"/>
      <c r="AM86" s="788"/>
      <c r="AN86" s="788"/>
      <c r="AO86" s="788"/>
      <c r="AP86" s="788"/>
      <c r="AQ86" s="788"/>
      <c r="AR86" s="788"/>
      <c r="AS86" s="788"/>
      <c r="AT86" s="788"/>
      <c r="AU86" s="788"/>
      <c r="AV86" s="788"/>
      <c r="AW86" s="788"/>
      <c r="AX86" s="788"/>
      <c r="AY86" s="788"/>
      <c r="AZ86" s="788"/>
    </row>
    <row r="87" spans="1:53" ht="30" customHeight="1" x14ac:dyDescent="0.3">
      <c r="A87" s="794" t="str">
        <f>ПОДПИСИ!D9</f>
        <v>Николаева О.И.</v>
      </c>
      <c r="B87" s="794"/>
      <c r="C87" s="794"/>
      <c r="D87" s="794"/>
      <c r="E87" s="794"/>
      <c r="F87" s="794"/>
      <c r="G87" s="794"/>
      <c r="H87" s="794"/>
      <c r="I87" s="794"/>
      <c r="J87" s="794"/>
      <c r="K87" s="794"/>
      <c r="L87" s="794"/>
      <c r="M87" s="794"/>
      <c r="N87" s="794"/>
      <c r="O87" s="794"/>
      <c r="P87" s="794"/>
      <c r="Q87" s="794"/>
      <c r="R87" s="794"/>
      <c r="S87" s="794"/>
      <c r="T87" s="794"/>
      <c r="U87" s="794"/>
      <c r="V87" s="794"/>
      <c r="W87" s="794"/>
      <c r="X87" s="794"/>
      <c r="Y87" s="794"/>
      <c r="Z87" s="795"/>
      <c r="AA87" s="795"/>
      <c r="AB87" s="795"/>
      <c r="AC87" s="795"/>
      <c r="AD87" s="795"/>
      <c r="AE87" s="795"/>
      <c r="AF87" s="795"/>
      <c r="AG87" s="795"/>
      <c r="AH87" s="795"/>
      <c r="AI87" s="795"/>
      <c r="AJ87" s="795"/>
      <c r="AK87" s="795"/>
      <c r="AL87" s="795"/>
      <c r="AM87" s="795"/>
      <c r="AN87" s="795"/>
      <c r="AO87" s="796"/>
      <c r="AP87" s="796"/>
      <c r="AQ87" s="796"/>
      <c r="AR87" s="796"/>
      <c r="AS87" s="796"/>
      <c r="AT87" s="796"/>
      <c r="AU87" s="796"/>
      <c r="AV87" s="796"/>
      <c r="AW87" s="796"/>
      <c r="AX87" s="796"/>
      <c r="AY87" s="796"/>
      <c r="AZ87" s="796"/>
    </row>
    <row r="88" spans="1:53" s="313" customFormat="1" ht="6" customHeight="1" x14ac:dyDescent="0.3">
      <c r="A88" s="768" t="s">
        <v>804</v>
      </c>
      <c r="B88" s="768"/>
      <c r="C88" s="768"/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  <c r="X88" s="768"/>
      <c r="Y88" s="7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768" t="s">
        <v>49</v>
      </c>
      <c r="AP88" s="768"/>
      <c r="AQ88" s="768"/>
      <c r="AR88" s="768"/>
      <c r="AS88" s="768"/>
      <c r="AT88" s="768"/>
      <c r="AU88" s="768"/>
      <c r="AV88" s="768"/>
      <c r="AW88" s="768"/>
      <c r="AX88" s="768"/>
      <c r="AY88" s="768"/>
      <c r="AZ88" s="768"/>
    </row>
    <row r="89" spans="1:53" ht="6" customHeight="1" x14ac:dyDescent="0.25"/>
    <row r="90" spans="1:53" ht="12" customHeight="1" x14ac:dyDescent="0.25">
      <c r="A90" s="788" t="s">
        <v>820</v>
      </c>
      <c r="B90" s="743"/>
      <c r="C90" s="743"/>
      <c r="D90" s="743"/>
      <c r="E90" s="743"/>
      <c r="F90" s="743"/>
      <c r="G90" s="743"/>
      <c r="H90" s="743"/>
      <c r="I90" s="743"/>
      <c r="J90" s="743"/>
      <c r="K90" s="743"/>
      <c r="L90" s="743"/>
      <c r="M90" s="743"/>
      <c r="N90" s="743"/>
      <c r="O90" s="743"/>
      <c r="P90" s="743"/>
      <c r="Q90" s="743"/>
      <c r="R90" s="743"/>
      <c r="S90" s="743"/>
      <c r="T90" s="743"/>
      <c r="U90" s="743"/>
      <c r="V90" s="743"/>
      <c r="W90" s="743"/>
      <c r="X90" s="743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AI90" s="743"/>
      <c r="AJ90" s="743"/>
      <c r="AK90" s="743"/>
      <c r="AL90" s="743"/>
      <c r="AM90" s="743"/>
      <c r="AN90" s="743"/>
      <c r="AO90" s="743"/>
      <c r="AP90" s="743"/>
      <c r="AQ90" s="743"/>
      <c r="AR90" s="743"/>
      <c r="AS90" s="743"/>
      <c r="AT90" s="743"/>
      <c r="AU90" s="743"/>
      <c r="AV90" s="743"/>
      <c r="AW90" s="743"/>
      <c r="AX90" s="743"/>
      <c r="AY90" s="743"/>
      <c r="AZ90" s="743"/>
    </row>
    <row r="91" spans="1:53" ht="30" customHeight="1" x14ac:dyDescent="0.3">
      <c r="A91" s="789" t="str">
        <f>ПОДПИСИ!D15</f>
        <v>Шлёнский С.В.</v>
      </c>
      <c r="B91" s="789"/>
      <c r="C91" s="789"/>
      <c r="D91" s="789"/>
      <c r="E91" s="789"/>
      <c r="F91" s="789"/>
      <c r="G91" s="789"/>
      <c r="H91" s="789"/>
      <c r="I91" s="789"/>
      <c r="J91" s="789"/>
      <c r="K91" s="789"/>
      <c r="L91" s="789"/>
      <c r="M91" s="789"/>
      <c r="N91" s="789"/>
      <c r="O91" s="789"/>
      <c r="P91" s="789"/>
      <c r="Q91" s="789"/>
      <c r="R91" s="789"/>
      <c r="S91" s="789"/>
      <c r="T91" s="789"/>
      <c r="U91" s="789"/>
      <c r="V91" s="789"/>
      <c r="W91" s="789"/>
      <c r="X91" s="789"/>
      <c r="Y91" s="789"/>
      <c r="Z91" s="790"/>
      <c r="AA91" s="790"/>
      <c r="AB91" s="790"/>
      <c r="AC91" s="790"/>
      <c r="AD91" s="790"/>
      <c r="AE91" s="790"/>
      <c r="AF91" s="790"/>
      <c r="AG91" s="790"/>
      <c r="AH91" s="790"/>
      <c r="AI91" s="790"/>
      <c r="AJ91" s="790"/>
      <c r="AK91" s="790"/>
      <c r="AL91" s="790"/>
      <c r="AM91" s="790"/>
      <c r="AN91" s="790"/>
      <c r="AO91" s="791"/>
      <c r="AP91" s="791"/>
      <c r="AQ91" s="791"/>
      <c r="AR91" s="791"/>
      <c r="AS91" s="791"/>
      <c r="AT91" s="791"/>
      <c r="AU91" s="791"/>
      <c r="AV91" s="791"/>
      <c r="AW91" s="791"/>
      <c r="AX91" s="791"/>
      <c r="AY91" s="791"/>
      <c r="AZ91" s="791"/>
      <c r="BA91" s="329"/>
    </row>
    <row r="92" spans="1:53" s="332" customFormat="1" ht="6" customHeight="1" x14ac:dyDescent="0.15">
      <c r="A92" s="768" t="s">
        <v>804</v>
      </c>
      <c r="B92" s="768"/>
      <c r="C92" s="768"/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  <c r="X92" s="768"/>
      <c r="Y92" s="7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768" t="s">
        <v>49</v>
      </c>
      <c r="AP92" s="768"/>
      <c r="AQ92" s="768"/>
      <c r="AR92" s="768"/>
      <c r="AS92" s="768"/>
      <c r="AT92" s="768"/>
      <c r="AU92" s="768"/>
      <c r="AV92" s="768"/>
      <c r="AW92" s="768"/>
      <c r="AX92" s="768"/>
      <c r="AY92" s="768"/>
      <c r="AZ92" s="768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799" t="s">
        <v>816</v>
      </c>
      <c r="B94" s="799"/>
      <c r="C94" s="799"/>
      <c r="D94" s="799"/>
      <c r="E94" s="799"/>
      <c r="F94" s="799"/>
      <c r="G94" s="799"/>
      <c r="H94" s="799"/>
      <c r="I94" s="799"/>
      <c r="J94" s="799"/>
      <c r="K94" s="799"/>
      <c r="L94" s="799"/>
      <c r="M94" s="799"/>
      <c r="N94" s="799"/>
      <c r="O94" s="799"/>
      <c r="P94" s="799"/>
      <c r="Q94" s="799"/>
      <c r="R94" s="799"/>
      <c r="S94" s="799"/>
      <c r="T94" s="799"/>
      <c r="U94" s="799"/>
      <c r="V94" s="799"/>
      <c r="W94" s="799"/>
      <c r="X94" s="799"/>
      <c r="Y94" s="799"/>
      <c r="Z94" s="799"/>
      <c r="AA94" s="799"/>
      <c r="AB94" s="799"/>
      <c r="AC94" s="799"/>
      <c r="AD94" s="799"/>
      <c r="AE94" s="799"/>
      <c r="AF94" s="799"/>
      <c r="AG94" s="799"/>
      <c r="AH94" s="799"/>
      <c r="AI94" s="799"/>
      <c r="AJ94" s="799"/>
      <c r="AK94" s="799"/>
      <c r="AL94" s="799"/>
      <c r="AM94" s="799"/>
      <c r="AN94" s="799"/>
      <c r="AO94" s="799"/>
      <c r="AP94" s="799"/>
      <c r="AQ94" s="799"/>
      <c r="AR94" s="799"/>
      <c r="AS94" s="799"/>
      <c r="AT94" s="799"/>
      <c r="AU94" s="799"/>
      <c r="AV94" s="799"/>
      <c r="AW94" s="799"/>
      <c r="AX94" s="799"/>
      <c r="AY94" s="799"/>
      <c r="AZ94" s="799"/>
      <c r="BA94" s="329"/>
    </row>
    <row r="95" spans="1:53" ht="30" customHeight="1" x14ac:dyDescent="0.3">
      <c r="A95" s="789" t="str">
        <f>ПОДПИСИ!D17</f>
        <v>Шлёнский С.В.</v>
      </c>
      <c r="B95" s="789"/>
      <c r="C95" s="789"/>
      <c r="D95" s="789"/>
      <c r="E95" s="789"/>
      <c r="F95" s="789"/>
      <c r="G95" s="789"/>
      <c r="H95" s="789"/>
      <c r="I95" s="789"/>
      <c r="J95" s="789"/>
      <c r="K95" s="789"/>
      <c r="L95" s="789"/>
      <c r="M95" s="789"/>
      <c r="N95" s="789"/>
      <c r="O95" s="789"/>
      <c r="P95" s="789"/>
      <c r="Q95" s="789"/>
      <c r="R95" s="789"/>
      <c r="S95" s="789"/>
      <c r="T95" s="789"/>
      <c r="U95" s="789"/>
      <c r="V95" s="789"/>
      <c r="W95" s="789"/>
      <c r="X95" s="789"/>
      <c r="Y95" s="789"/>
      <c r="Z95" s="790"/>
      <c r="AA95" s="790"/>
      <c r="AB95" s="790"/>
      <c r="AC95" s="790"/>
      <c r="AD95" s="790"/>
      <c r="AE95" s="790"/>
      <c r="AF95" s="790"/>
      <c r="AG95" s="790"/>
      <c r="AH95" s="790"/>
      <c r="AI95" s="790"/>
      <c r="AJ95" s="790"/>
      <c r="AK95" s="790"/>
      <c r="AL95" s="790"/>
      <c r="AM95" s="790"/>
      <c r="AN95" s="790"/>
      <c r="AO95" s="800"/>
      <c r="AP95" s="800"/>
      <c r="AQ95" s="800"/>
      <c r="AR95" s="800"/>
      <c r="AS95" s="800"/>
      <c r="AT95" s="800"/>
      <c r="AU95" s="800"/>
      <c r="AV95" s="800"/>
      <c r="AW95" s="800"/>
      <c r="AX95" s="800"/>
      <c r="AY95" s="800"/>
      <c r="AZ95" s="800"/>
      <c r="BA95" s="800"/>
    </row>
    <row r="96" spans="1:53" ht="6" customHeight="1" x14ac:dyDescent="0.25">
      <c r="A96" s="768" t="s">
        <v>804</v>
      </c>
      <c r="B96" s="768"/>
      <c r="C96" s="768"/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  <c r="X96" s="768"/>
      <c r="Y96" s="7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768" t="s">
        <v>49</v>
      </c>
      <c r="AP96" s="768"/>
      <c r="AQ96" s="768"/>
      <c r="AR96" s="768"/>
      <c r="AS96" s="768"/>
      <c r="AT96" s="768"/>
      <c r="AU96" s="768"/>
      <c r="AV96" s="768"/>
      <c r="AW96" s="768"/>
      <c r="AX96" s="768"/>
      <c r="AY96" s="768"/>
      <c r="AZ96" s="768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797" t="s">
        <v>806</v>
      </c>
      <c r="B98" s="798"/>
      <c r="C98" s="798"/>
      <c r="D98" s="798"/>
      <c r="E98" s="798"/>
      <c r="F98" s="798"/>
      <c r="G98" s="798"/>
      <c r="H98" s="798"/>
      <c r="I98" s="798"/>
      <c r="J98" s="798"/>
      <c r="K98" s="798"/>
      <c r="L98" s="798"/>
      <c r="M98" s="798"/>
      <c r="N98" s="798"/>
      <c r="O98" s="798"/>
      <c r="P98" s="798"/>
      <c r="Q98" s="798"/>
      <c r="R98" s="798"/>
      <c r="S98" s="798"/>
      <c r="T98" s="798"/>
      <c r="U98" s="798"/>
      <c r="V98" s="798"/>
      <c r="W98" s="798"/>
      <c r="X98" s="798"/>
      <c r="Y98" s="798"/>
      <c r="Z98" s="798"/>
      <c r="AA98" s="798"/>
      <c r="AB98" s="798"/>
      <c r="AC98" s="798"/>
      <c r="AD98" s="798"/>
      <c r="AE98" s="798"/>
      <c r="AF98" s="798"/>
      <c r="AG98" s="798"/>
      <c r="AH98" s="798"/>
      <c r="AI98" s="798"/>
      <c r="AJ98" s="798"/>
      <c r="AK98" s="798"/>
      <c r="AL98" s="798"/>
      <c r="AM98" s="798"/>
      <c r="AN98" s="798"/>
      <c r="AO98" s="798"/>
      <c r="AP98" s="798"/>
      <c r="AQ98" s="798"/>
      <c r="AR98" s="798"/>
      <c r="AS98" s="798"/>
      <c r="AT98" s="798"/>
      <c r="AU98" s="798"/>
      <c r="AV98" s="798"/>
      <c r="AW98" s="798"/>
      <c r="AX98" s="798"/>
      <c r="AY98" s="798"/>
      <c r="AZ98" s="798"/>
      <c r="BA98" s="329"/>
    </row>
    <row r="99" spans="1:55" ht="30" customHeight="1" x14ac:dyDescent="0.3">
      <c r="A99" s="789" t="str">
        <f>ПОДПИСИ!D19</f>
        <v xml:space="preserve"> </v>
      </c>
      <c r="B99" s="789"/>
      <c r="C99" s="789"/>
      <c r="D99" s="789"/>
      <c r="E99" s="789"/>
      <c r="F99" s="789"/>
      <c r="G99" s="789"/>
      <c r="H99" s="789"/>
      <c r="I99" s="789"/>
      <c r="J99" s="789"/>
      <c r="K99" s="789"/>
      <c r="L99" s="789"/>
      <c r="M99" s="789"/>
      <c r="N99" s="789"/>
      <c r="O99" s="789"/>
      <c r="P99" s="789"/>
      <c r="Q99" s="789"/>
      <c r="R99" s="789"/>
      <c r="S99" s="789"/>
      <c r="T99" s="789"/>
      <c r="U99" s="789"/>
      <c r="V99" s="789"/>
      <c r="W99" s="789"/>
      <c r="X99" s="789"/>
      <c r="Y99" s="789"/>
      <c r="Z99" s="790"/>
      <c r="AA99" s="790"/>
      <c r="AB99" s="790"/>
      <c r="AC99" s="790"/>
      <c r="AD99" s="790"/>
      <c r="AE99" s="790"/>
      <c r="AF99" s="790"/>
      <c r="AG99" s="790"/>
      <c r="AH99" s="790"/>
      <c r="AI99" s="790"/>
      <c r="AJ99" s="790"/>
      <c r="AK99" s="790"/>
      <c r="AL99" s="790"/>
      <c r="AM99" s="790"/>
      <c r="AN99" s="790"/>
      <c r="AO99" s="791"/>
      <c r="AP99" s="791"/>
      <c r="AQ99" s="791"/>
      <c r="AR99" s="791"/>
      <c r="AS99" s="791"/>
      <c r="AT99" s="791"/>
      <c r="AU99" s="791"/>
      <c r="AV99" s="791"/>
      <c r="AW99" s="791"/>
      <c r="AX99" s="791"/>
      <c r="AY99" s="791"/>
      <c r="AZ99" s="791"/>
      <c r="BA99" s="335"/>
    </row>
    <row r="100" spans="1:55" ht="6" customHeight="1" x14ac:dyDescent="0.25">
      <c r="A100" s="768" t="s">
        <v>804</v>
      </c>
      <c r="B100" s="768"/>
      <c r="C100" s="768"/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  <c r="X100" s="768"/>
      <c r="Y100" s="7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768" t="s">
        <v>49</v>
      </c>
      <c r="AP100" s="768"/>
      <c r="AQ100" s="768"/>
      <c r="AR100" s="768"/>
      <c r="AS100" s="768"/>
      <c r="AT100" s="768"/>
      <c r="AU100" s="768"/>
      <c r="AV100" s="768"/>
      <c r="AW100" s="768"/>
      <c r="AX100" s="768"/>
      <c r="AY100" s="768"/>
      <c r="AZ100" s="768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797" t="s">
        <v>821</v>
      </c>
      <c r="B102" s="797"/>
      <c r="C102" s="797"/>
      <c r="D102" s="797"/>
      <c r="E102" s="797"/>
      <c r="F102" s="797"/>
      <c r="G102" s="797"/>
      <c r="H102" s="797"/>
      <c r="I102" s="797"/>
      <c r="J102" s="797"/>
      <c r="K102" s="797"/>
      <c r="L102" s="797"/>
      <c r="M102" s="797"/>
      <c r="N102" s="797"/>
      <c r="O102" s="797"/>
      <c r="P102" s="797"/>
      <c r="Q102" s="797"/>
      <c r="R102" s="797"/>
      <c r="S102" s="797"/>
      <c r="T102" s="797"/>
      <c r="U102" s="797"/>
      <c r="V102" s="797"/>
      <c r="W102" s="797"/>
      <c r="X102" s="797"/>
      <c r="Y102" s="797"/>
      <c r="Z102" s="797"/>
      <c r="AA102" s="797"/>
      <c r="AB102" s="797"/>
      <c r="AC102" s="797"/>
      <c r="AD102" s="797"/>
      <c r="AE102" s="797"/>
      <c r="AF102" s="797"/>
      <c r="AG102" s="797"/>
      <c r="AH102" s="797"/>
      <c r="AI102" s="797"/>
      <c r="AJ102" s="797"/>
      <c r="AK102" s="797"/>
      <c r="AL102" s="797"/>
      <c r="AM102" s="797"/>
      <c r="AN102" s="797"/>
      <c r="AO102" s="797"/>
      <c r="AP102" s="797"/>
      <c r="AQ102" s="797"/>
      <c r="AR102" s="797"/>
      <c r="AS102" s="797"/>
      <c r="AT102" s="797"/>
      <c r="AU102" s="797"/>
      <c r="AV102" s="797"/>
      <c r="AW102" s="797"/>
      <c r="AX102" s="797"/>
      <c r="AY102" s="797"/>
      <c r="AZ102" s="797"/>
      <c r="BA102" s="329"/>
    </row>
    <row r="103" spans="1:55" ht="30" customHeight="1" x14ac:dyDescent="0.3">
      <c r="A103" s="789" t="str">
        <f>ПОДПИСИ!D14</f>
        <v>Фатахова Е.Я.</v>
      </c>
      <c r="B103" s="789"/>
      <c r="C103" s="789"/>
      <c r="D103" s="789"/>
      <c r="E103" s="789"/>
      <c r="F103" s="789"/>
      <c r="G103" s="789"/>
      <c r="H103" s="789"/>
      <c r="I103" s="789"/>
      <c r="J103" s="789"/>
      <c r="K103" s="789"/>
      <c r="L103" s="789"/>
      <c r="M103" s="789"/>
      <c r="N103" s="789"/>
      <c r="O103" s="789"/>
      <c r="P103" s="789"/>
      <c r="Q103" s="789"/>
      <c r="R103" s="789"/>
      <c r="S103" s="789"/>
      <c r="T103" s="789"/>
      <c r="U103" s="789"/>
      <c r="V103" s="789"/>
      <c r="W103" s="789"/>
      <c r="X103" s="789"/>
      <c r="Y103" s="789"/>
      <c r="Z103" s="790"/>
      <c r="AA103" s="790"/>
      <c r="AB103" s="790"/>
      <c r="AC103" s="790"/>
      <c r="AD103" s="790"/>
      <c r="AE103" s="790"/>
      <c r="AF103" s="790"/>
      <c r="AG103" s="790"/>
      <c r="AH103" s="790"/>
      <c r="AI103" s="790"/>
      <c r="AJ103" s="790"/>
      <c r="AK103" s="790"/>
      <c r="AL103" s="790"/>
      <c r="AM103" s="790"/>
      <c r="AN103" s="790"/>
      <c r="AO103" s="791"/>
      <c r="AP103" s="791"/>
      <c r="AQ103" s="791"/>
      <c r="AR103" s="791"/>
      <c r="AS103" s="791"/>
      <c r="AT103" s="791"/>
      <c r="AU103" s="791"/>
      <c r="AV103" s="791"/>
      <c r="AW103" s="791"/>
      <c r="AX103" s="791"/>
      <c r="AY103" s="791"/>
      <c r="AZ103" s="791"/>
      <c r="BA103" s="336"/>
      <c r="BB103" s="315"/>
      <c r="BC103" s="315"/>
    </row>
    <row r="104" spans="1:55" s="304" customFormat="1" ht="6" customHeight="1" x14ac:dyDescent="0.2">
      <c r="A104" s="768" t="s">
        <v>804</v>
      </c>
      <c r="B104" s="768"/>
      <c r="C104" s="768"/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  <c r="X104" s="768"/>
      <c r="Y104" s="7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768" t="s">
        <v>49</v>
      </c>
      <c r="AP104" s="768"/>
      <c r="AQ104" s="768"/>
      <c r="AR104" s="768"/>
      <c r="AS104" s="768"/>
      <c r="AT104" s="768"/>
      <c r="AU104" s="768"/>
      <c r="AV104" s="768"/>
      <c r="AW104" s="768"/>
      <c r="AX104" s="768"/>
      <c r="AY104" s="768"/>
      <c r="AZ104" s="768"/>
    </row>
    <row r="105" spans="1:55" x14ac:dyDescent="0.25">
      <c r="A105" s="752" t="s">
        <v>959</v>
      </c>
      <c r="B105" s="752"/>
      <c r="C105" s="752"/>
      <c r="D105" s="752"/>
      <c r="E105" s="752"/>
      <c r="F105" s="752"/>
      <c r="G105" s="752"/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  <c r="X105" s="752"/>
      <c r="Y105" s="752"/>
      <c r="Z105" s="752"/>
      <c r="AA105" s="752"/>
      <c r="AB105" s="752"/>
      <c r="AC105" s="752"/>
      <c r="AD105" s="752"/>
      <c r="AE105" s="752"/>
      <c r="AF105" s="752"/>
      <c r="AG105" s="752"/>
      <c r="AH105" s="752"/>
      <c r="AI105" s="752"/>
      <c r="AJ105" s="752"/>
      <c r="AK105" s="752"/>
      <c r="AL105" s="752"/>
      <c r="AM105" s="752"/>
      <c r="AN105" s="752"/>
      <c r="AO105" s="752"/>
      <c r="AP105" s="752"/>
      <c r="AQ105" s="752"/>
      <c r="AR105" s="752"/>
      <c r="AS105" s="752"/>
      <c r="AT105" s="752"/>
      <c r="AU105" s="752"/>
      <c r="AV105" s="752"/>
      <c r="AW105" s="752"/>
      <c r="AX105" s="752"/>
      <c r="AY105" s="752"/>
      <c r="AZ105" s="752"/>
    </row>
    <row r="106" spans="1:55" ht="31.5" customHeight="1" x14ac:dyDescent="0.3">
      <c r="A106" s="719" t="str">
        <f>ПОДПИСИ!D7</f>
        <v>Соколов Ю.А.</v>
      </c>
      <c r="B106" s="719"/>
      <c r="C106" s="719"/>
      <c r="D106" s="719"/>
      <c r="E106" s="719"/>
      <c r="F106" s="719"/>
      <c r="G106" s="719"/>
      <c r="H106" s="719"/>
      <c r="I106" s="719"/>
      <c r="J106" s="719"/>
      <c r="K106" s="719"/>
      <c r="L106" s="719"/>
      <c r="M106" s="719"/>
      <c r="N106" s="719"/>
      <c r="O106" s="719"/>
      <c r="P106" s="719"/>
      <c r="Q106" s="719"/>
      <c r="R106" s="719"/>
      <c r="S106" s="719"/>
      <c r="T106" s="719"/>
      <c r="U106" s="719"/>
      <c r="V106" s="719"/>
      <c r="W106" s="719"/>
      <c r="X106" s="719"/>
      <c r="Y106" s="719"/>
      <c r="Z106" s="748"/>
      <c r="AA106" s="748"/>
      <c r="AB106" s="748"/>
      <c r="AC106" s="748"/>
      <c r="AD106" s="748"/>
      <c r="AE106" s="748"/>
      <c r="AF106" s="748"/>
      <c r="AG106" s="748"/>
      <c r="AH106" s="748"/>
      <c r="AI106" s="748"/>
      <c r="AJ106" s="748"/>
      <c r="AK106" s="748"/>
      <c r="AL106" s="748"/>
      <c r="AM106" s="748"/>
      <c r="AN106" s="748"/>
      <c r="AO106" s="749"/>
      <c r="AP106" s="749"/>
      <c r="AQ106" s="749"/>
      <c r="AR106" s="749"/>
      <c r="AS106" s="749"/>
      <c r="AT106" s="749"/>
      <c r="AU106" s="749"/>
      <c r="AV106" s="749"/>
      <c r="AW106" s="749"/>
      <c r="AX106" s="749"/>
      <c r="AY106" s="749"/>
      <c r="AZ106" s="749"/>
    </row>
    <row r="107" spans="1:55" ht="6.75" customHeight="1" x14ac:dyDescent="0.25">
      <c r="A107" s="717" t="s">
        <v>804</v>
      </c>
      <c r="B107" s="717"/>
      <c r="C107" s="717"/>
      <c r="D107" s="717"/>
      <c r="E107" s="717"/>
      <c r="F107" s="717"/>
      <c r="G107" s="717"/>
      <c r="H107" s="717"/>
      <c r="I107" s="717"/>
      <c r="J107" s="717"/>
      <c r="K107" s="717"/>
      <c r="L107" s="717"/>
      <c r="M107" s="717"/>
      <c r="N107" s="717"/>
      <c r="O107" s="717"/>
      <c r="P107" s="717"/>
      <c r="Q107" s="717"/>
      <c r="R107" s="717"/>
      <c r="S107" s="717"/>
      <c r="T107" s="717"/>
      <c r="U107" s="717"/>
      <c r="V107" s="717"/>
      <c r="W107" s="717"/>
      <c r="X107" s="717"/>
      <c r="Y107" s="717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717" t="s">
        <v>49</v>
      </c>
      <c r="AP107" s="717"/>
      <c r="AQ107" s="717"/>
      <c r="AR107" s="717"/>
      <c r="AS107" s="717"/>
      <c r="AT107" s="717"/>
      <c r="AU107" s="717"/>
      <c r="AV107" s="717"/>
      <c r="AW107" s="717"/>
      <c r="AX107" s="717"/>
      <c r="AY107" s="717"/>
      <c r="AZ107" s="71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zoomScale="130" zoomScaleNormal="100" zoomScaleSheetLayoutView="130" workbookViewId="0">
      <pane ySplit="1" topLeftCell="A72" activePane="bottomLeft" state="frozen"/>
      <selection activeCell="AO106" sqref="AO106:AZ106"/>
      <selection pane="bottomLeft" activeCell="AO106" sqref="AO106:AZ106"/>
    </sheetView>
  </sheetViews>
  <sheetFormatPr defaultRowHeight="13.8" outlineLevelRow="1" x14ac:dyDescent="0.25"/>
  <cols>
    <col min="1" max="24" width="1.6640625" style="283" customWidth="1"/>
    <col min="25" max="25" width="4.5546875" style="283" customWidth="1"/>
    <col min="26" max="51" width="1.6640625" style="283" customWidth="1"/>
    <col min="52" max="52" width="4.109375" style="283" customWidth="1"/>
    <col min="53" max="53" width="0.109375" style="283" hidden="1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53" t="s">
        <v>578</v>
      </c>
      <c r="B1" s="753"/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  <c r="W1" s="753"/>
      <c r="X1" s="753"/>
      <c r="Y1" s="753"/>
      <c r="Z1" s="753"/>
      <c r="AA1" s="753"/>
      <c r="AB1" s="753"/>
      <c r="AC1" s="753"/>
      <c r="AD1" s="753"/>
      <c r="AE1" s="753"/>
      <c r="AF1" s="753"/>
      <c r="AG1" s="753"/>
      <c r="AH1" s="753"/>
      <c r="AI1" s="753"/>
      <c r="AJ1" s="753"/>
      <c r="AK1" s="753"/>
      <c r="AL1" s="753"/>
      <c r="AM1" s="753"/>
      <c r="AN1" s="753"/>
      <c r="AO1" s="753"/>
      <c r="AP1" s="753"/>
      <c r="AQ1" s="753"/>
      <c r="AR1" s="753"/>
      <c r="AS1" s="753"/>
      <c r="AT1" s="753"/>
      <c r="AU1" s="753"/>
      <c r="AV1" s="753"/>
      <c r="AW1" s="753"/>
      <c r="AX1" s="753"/>
      <c r="AY1" s="753"/>
      <c r="AZ1" s="753"/>
      <c r="BA1" s="316"/>
    </row>
    <row r="2" spans="1:63" ht="12" customHeight="1" x14ac:dyDescent="0.25">
      <c r="A2" s="754" t="s">
        <v>75</v>
      </c>
      <c r="B2" s="754"/>
      <c r="C2" s="754"/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754"/>
      <c r="U2" s="754"/>
      <c r="V2" s="754"/>
      <c r="W2" s="754"/>
      <c r="X2" s="754"/>
      <c r="Y2" s="754"/>
      <c r="Z2" s="754"/>
      <c r="AA2" s="754"/>
      <c r="AB2" s="754"/>
      <c r="AC2" s="754"/>
      <c r="AD2" s="754"/>
      <c r="AE2" s="754"/>
      <c r="AF2" s="754"/>
      <c r="AG2" s="754"/>
      <c r="AH2" s="754"/>
      <c r="AI2" s="754"/>
      <c r="AJ2" s="754"/>
      <c r="AK2" s="754"/>
      <c r="AL2" s="754"/>
      <c r="AM2" s="754"/>
      <c r="AN2" s="754"/>
      <c r="AO2" s="754"/>
      <c r="AP2" s="754"/>
      <c r="AQ2" s="754"/>
      <c r="AR2" s="754"/>
      <c r="AS2" s="754"/>
      <c r="AT2" s="754"/>
      <c r="AU2" s="754"/>
      <c r="AV2" s="754"/>
      <c r="AW2" s="754"/>
      <c r="AX2" s="754"/>
      <c r="AY2" s="754"/>
      <c r="AZ2" s="7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755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55"/>
      <c r="C3" s="755"/>
      <c r="D3" s="755"/>
      <c r="E3" s="755"/>
      <c r="F3" s="755"/>
      <c r="G3" s="755"/>
      <c r="H3" s="755"/>
      <c r="I3" s="755"/>
      <c r="J3" s="755"/>
      <c r="K3" s="755"/>
      <c r="L3" s="755"/>
      <c r="M3" s="755"/>
      <c r="N3" s="755"/>
      <c r="O3" s="755"/>
      <c r="P3" s="755"/>
      <c r="Q3" s="755"/>
      <c r="R3" s="755"/>
      <c r="S3" s="755"/>
      <c r="T3" s="755"/>
      <c r="U3" s="755"/>
      <c r="V3" s="755"/>
      <c r="W3" s="755"/>
      <c r="X3" s="755"/>
      <c r="Y3" s="755"/>
      <c r="Z3" s="755"/>
      <c r="AA3" s="755"/>
      <c r="AB3" s="755"/>
      <c r="AC3" s="755"/>
      <c r="AD3" s="755"/>
      <c r="AE3" s="755"/>
      <c r="AF3" s="755"/>
      <c r="AG3" s="755"/>
      <c r="AH3" s="755"/>
      <c r="AI3" s="755"/>
      <c r="AJ3" s="755"/>
      <c r="AK3" s="755"/>
      <c r="AL3" s="755"/>
      <c r="AM3" s="755"/>
      <c r="AN3" s="755"/>
      <c r="AO3" s="755"/>
      <c r="AP3" s="755"/>
      <c r="AQ3" s="755"/>
      <c r="AR3" s="755"/>
      <c r="AS3" s="755"/>
      <c r="AT3" s="755"/>
      <c r="AU3" s="755"/>
      <c r="AV3" s="755"/>
      <c r="AW3" s="755"/>
      <c r="AX3" s="755"/>
      <c r="AY3" s="755"/>
      <c r="AZ3" s="7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756" t="s">
        <v>809</v>
      </c>
      <c r="B4" s="756"/>
      <c r="C4" s="756"/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  <c r="X4" s="756"/>
      <c r="Y4" s="756"/>
      <c r="Z4" s="756"/>
      <c r="AA4" s="756"/>
      <c r="AB4" s="756"/>
      <c r="AC4" s="756"/>
      <c r="AD4" s="756"/>
      <c r="AE4" s="756"/>
      <c r="AF4" s="756"/>
      <c r="AG4" s="756"/>
      <c r="AH4" s="756"/>
      <c r="AI4" s="756"/>
      <c r="AJ4" s="756"/>
      <c r="AK4" s="756"/>
      <c r="AL4" s="756"/>
      <c r="AM4" s="756"/>
      <c r="AN4" s="756"/>
      <c r="AO4" s="756"/>
      <c r="AP4" s="756"/>
      <c r="AQ4" s="756"/>
      <c r="AR4" s="756"/>
      <c r="AS4" s="756"/>
      <c r="AT4" s="756"/>
      <c r="AU4" s="756"/>
      <c r="AV4" s="756"/>
      <c r="AW4" s="756"/>
      <c r="AX4" s="756"/>
      <c r="AY4" s="756"/>
      <c r="AZ4" s="7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720" t="s">
        <v>776</v>
      </c>
      <c r="B5" s="720"/>
      <c r="C5" s="720"/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57" t="str">
        <f>ФОРМА!B2</f>
        <v>ПАО "Россети Ленэнерго"</v>
      </c>
      <c r="B6" s="757"/>
      <c r="C6" s="757"/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  <c r="X6" s="757"/>
      <c r="Y6" s="757"/>
      <c r="Z6" s="757"/>
      <c r="AA6" s="757"/>
      <c r="AB6" s="757"/>
      <c r="AC6" s="757"/>
      <c r="AD6" s="757"/>
      <c r="AE6" s="757"/>
      <c r="AF6" s="757"/>
      <c r="AG6" s="757"/>
      <c r="AH6" s="757"/>
      <c r="AI6" s="757"/>
      <c r="AJ6" s="757"/>
      <c r="AK6" s="757"/>
      <c r="AL6" s="757"/>
      <c r="AM6" s="757"/>
      <c r="AN6" s="757"/>
      <c r="AO6" s="757"/>
      <c r="AP6" s="757"/>
      <c r="AQ6" s="757"/>
      <c r="AR6" s="757"/>
      <c r="AS6" s="757"/>
      <c r="AT6" s="757"/>
      <c r="AU6" s="757"/>
      <c r="AV6" s="757"/>
      <c r="AW6" s="757"/>
      <c r="AX6" s="757"/>
      <c r="AY6" s="757"/>
      <c r="AZ6" s="75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56" t="s">
        <v>810</v>
      </c>
      <c r="B7" s="756"/>
      <c r="C7" s="756"/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  <c r="X7" s="756"/>
      <c r="Y7" s="756"/>
      <c r="Z7" s="756"/>
      <c r="AA7" s="756"/>
      <c r="AB7" s="756"/>
      <c r="AC7" s="756"/>
      <c r="AD7" s="756"/>
      <c r="AE7" s="756"/>
      <c r="AF7" s="756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  <c r="AY7" s="756"/>
      <c r="AZ7" s="7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60.75" customHeight="1" x14ac:dyDescent="0.25">
      <c r="A8" s="7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57"/>
      <c r="C8" s="757"/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57"/>
      <c r="Y8" s="757"/>
      <c r="Z8" s="757"/>
      <c r="AA8" s="757"/>
      <c r="AB8" s="757"/>
      <c r="AC8" s="757"/>
      <c r="AD8" s="757"/>
      <c r="AE8" s="757"/>
      <c r="AF8" s="757"/>
      <c r="AG8" s="757"/>
      <c r="AH8" s="757"/>
      <c r="AI8" s="757"/>
      <c r="AJ8" s="757"/>
      <c r="AK8" s="757"/>
      <c r="AL8" s="757"/>
      <c r="AM8" s="757"/>
      <c r="AN8" s="757"/>
      <c r="AO8" s="757"/>
      <c r="AP8" s="757"/>
      <c r="AQ8" s="757"/>
      <c r="AR8" s="757"/>
      <c r="AS8" s="757"/>
      <c r="AT8" s="757"/>
      <c r="AU8" s="757"/>
      <c r="AV8" s="757"/>
      <c r="AW8" s="757"/>
      <c r="AX8" s="757"/>
      <c r="AY8" s="757"/>
      <c r="AZ8" s="757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758" t="s">
        <v>811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758"/>
      <c r="AP9" s="758"/>
      <c r="AQ9" s="758"/>
      <c r="AR9" s="758"/>
      <c r="AS9" s="758"/>
      <c r="AT9" s="758"/>
      <c r="AU9" s="758"/>
      <c r="AV9" s="758"/>
      <c r="AW9" s="758"/>
      <c r="AX9" s="758"/>
      <c r="AY9" s="758"/>
      <c r="AZ9" s="7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754" t="s">
        <v>780</v>
      </c>
      <c r="B10" s="754"/>
      <c r="C10" s="754"/>
      <c r="D10" s="754"/>
      <c r="E10" s="754"/>
      <c r="F10" s="754"/>
      <c r="G10" s="754"/>
      <c r="H10" s="754"/>
      <c r="I10" s="754"/>
      <c r="J10" s="754"/>
      <c r="K10" s="754"/>
      <c r="L10" s="754"/>
      <c r="M10" s="754"/>
      <c r="N10" s="754"/>
      <c r="O10" s="754"/>
      <c r="P10" s="754"/>
      <c r="Q10" s="754"/>
      <c r="R10" s="754"/>
      <c r="S10" s="754"/>
      <c r="T10" s="754"/>
      <c r="U10" s="754"/>
      <c r="V10" s="754"/>
      <c r="W10" s="754"/>
      <c r="X10" s="754"/>
      <c r="Y10" s="754"/>
      <c r="Z10" s="754"/>
      <c r="AA10" s="754"/>
      <c r="AB10" s="754"/>
      <c r="AC10" s="754"/>
      <c r="AD10" s="754"/>
      <c r="AE10" s="754"/>
      <c r="AF10" s="754"/>
      <c r="AG10" s="754"/>
      <c r="AH10" s="754"/>
      <c r="AI10" s="754"/>
      <c r="AJ10" s="754"/>
      <c r="AK10" s="754"/>
      <c r="AL10" s="754"/>
      <c r="AM10" s="754"/>
      <c r="AN10" s="754"/>
      <c r="AO10" s="754"/>
      <c r="AP10" s="754"/>
      <c r="AQ10" s="754"/>
      <c r="AR10" s="754"/>
      <c r="AS10" s="754"/>
      <c r="AT10" s="754"/>
      <c r="AU10" s="754"/>
      <c r="AV10" s="754"/>
      <c r="AW10" s="754"/>
      <c r="AX10" s="754"/>
      <c r="AY10" s="754"/>
      <c r="AZ10" s="7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757" t="str">
        <f>ФОРМА!B3</f>
        <v>ООО «Электромонтаж-110»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</row>
    <row r="12" spans="1:63" s="304" customFormat="1" ht="6" customHeight="1" x14ac:dyDescent="0.2">
      <c r="A12" s="756" t="s">
        <v>810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317"/>
    </row>
    <row r="13" spans="1:63" ht="27" customHeight="1" x14ac:dyDescent="0.25">
      <c r="A13" s="757" t="str">
        <f>ФОРМА!D3</f>
        <v>ОГРН 1089847302225, ИНН 7842391090, КПП 780101001, 199004, город Санкт-Петербург, пр-кт Средний В.О., д. 4 литер а, пом/ком 6н/177</v>
      </c>
      <c r="B13" s="757"/>
      <c r="C13" s="757"/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  <c r="X13" s="757"/>
      <c r="Y13" s="757"/>
      <c r="Z13" s="757"/>
      <c r="AA13" s="757"/>
      <c r="AB13" s="757"/>
      <c r="AC13" s="757"/>
      <c r="AD13" s="757"/>
      <c r="AE13" s="757"/>
      <c r="AF13" s="757"/>
      <c r="AG13" s="757"/>
      <c r="AH13" s="757"/>
      <c r="AI13" s="757"/>
      <c r="AJ13" s="757"/>
      <c r="AK13" s="757"/>
      <c r="AL13" s="757"/>
      <c r="AM13" s="757"/>
      <c r="AN13" s="757"/>
      <c r="AO13" s="757"/>
      <c r="AP13" s="757"/>
      <c r="AQ13" s="757"/>
      <c r="AR13" s="757"/>
      <c r="AS13" s="757"/>
      <c r="AT13" s="757"/>
      <c r="AU13" s="757"/>
      <c r="AV13" s="757"/>
      <c r="AW13" s="757"/>
      <c r="AX13" s="757"/>
      <c r="AY13" s="757"/>
      <c r="AZ13" s="757"/>
      <c r="BA13" s="757"/>
    </row>
    <row r="14" spans="1:63" s="304" customFormat="1" ht="21" customHeight="1" x14ac:dyDescent="0.2">
      <c r="A14" s="758" t="s">
        <v>812</v>
      </c>
      <c r="B14" s="758"/>
      <c r="C14" s="758"/>
      <c r="D14" s="758"/>
      <c r="E14" s="758"/>
      <c r="F14" s="758"/>
      <c r="G14" s="758"/>
      <c r="H14" s="758"/>
      <c r="I14" s="758"/>
      <c r="J14" s="758"/>
      <c r="K14" s="758"/>
      <c r="L14" s="758"/>
      <c r="M14" s="758"/>
      <c r="N14" s="758"/>
      <c r="O14" s="758"/>
      <c r="P14" s="758"/>
      <c r="Q14" s="758"/>
      <c r="R14" s="758"/>
      <c r="S14" s="758"/>
      <c r="T14" s="758"/>
      <c r="U14" s="758"/>
      <c r="V14" s="758"/>
      <c r="W14" s="758"/>
      <c r="X14" s="758"/>
      <c r="Y14" s="758"/>
      <c r="Z14" s="758"/>
      <c r="AA14" s="758"/>
      <c r="AB14" s="758"/>
      <c r="AC14" s="758"/>
      <c r="AD14" s="758"/>
      <c r="AE14" s="758"/>
      <c r="AF14" s="758"/>
      <c r="AG14" s="758"/>
      <c r="AH14" s="758"/>
      <c r="AI14" s="758"/>
      <c r="AJ14" s="758"/>
      <c r="AK14" s="758"/>
      <c r="AL14" s="758"/>
      <c r="AM14" s="758"/>
      <c r="AN14" s="758"/>
      <c r="AO14" s="758"/>
      <c r="AP14" s="758"/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317"/>
    </row>
    <row r="15" spans="1:63" ht="14.25" customHeight="1" x14ac:dyDescent="0.25">
      <c r="A15" s="754" t="s">
        <v>77</v>
      </c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316"/>
    </row>
    <row r="16" spans="1:63" ht="12" customHeight="1" x14ac:dyDescent="0.25">
      <c r="A16" s="757" t="str">
        <f>ФОРМА!B8</f>
        <v>ООО «Электромонтаж-110»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  <c r="X16" s="757"/>
      <c r="Y16" s="757"/>
      <c r="Z16" s="757"/>
      <c r="AA16" s="757"/>
      <c r="AB16" s="757"/>
      <c r="AC16" s="757"/>
      <c r="AD16" s="757"/>
      <c r="AE16" s="757"/>
      <c r="AF16" s="757"/>
      <c r="AG16" s="757"/>
      <c r="AH16" s="757"/>
      <c r="AI16" s="757"/>
      <c r="AJ16" s="757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  <c r="AU16" s="757"/>
      <c r="AV16" s="757"/>
      <c r="AW16" s="757"/>
      <c r="AX16" s="757"/>
      <c r="AY16" s="757"/>
      <c r="AZ16" s="757"/>
      <c r="BA16" s="757"/>
    </row>
    <row r="17" spans="1:53" s="304" customFormat="1" ht="9.6" x14ac:dyDescent="0.2">
      <c r="A17" s="756" t="s">
        <v>810</v>
      </c>
      <c r="B17" s="756"/>
      <c r="C17" s="756"/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  <c r="X17" s="756"/>
      <c r="Y17" s="756"/>
      <c r="Z17" s="756"/>
      <c r="AA17" s="756"/>
      <c r="AB17" s="756"/>
      <c r="AC17" s="756"/>
      <c r="AD17" s="756"/>
      <c r="AE17" s="756"/>
      <c r="AF17" s="756"/>
      <c r="AG17" s="756"/>
      <c r="AH17" s="756"/>
      <c r="AI17" s="756"/>
      <c r="AJ17" s="756"/>
      <c r="AK17" s="756"/>
      <c r="AL17" s="756"/>
      <c r="AM17" s="756"/>
      <c r="AN17" s="756"/>
      <c r="AO17" s="756"/>
      <c r="AP17" s="756"/>
      <c r="AQ17" s="756"/>
      <c r="AR17" s="756"/>
      <c r="AS17" s="756"/>
      <c r="AT17" s="756"/>
      <c r="AU17" s="756"/>
      <c r="AV17" s="756"/>
      <c r="AW17" s="756"/>
      <c r="AX17" s="756"/>
      <c r="AY17" s="756"/>
      <c r="AZ17" s="756"/>
      <c r="BA17" s="317"/>
    </row>
    <row r="18" spans="1:53" ht="27.75" customHeight="1" x14ac:dyDescent="0.25">
      <c r="A18" s="757" t="str">
        <f>ФОРМА!D8</f>
        <v>ОГРН 1089847302225, ИНН 7842391090, КПП 780101001, 199004, город Санкт-Петербург, пр-кт Средний В.О., д. 4 литер а, пом/ком 6н/177</v>
      </c>
      <c r="B18" s="757"/>
      <c r="C18" s="757"/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  <c r="X18" s="757"/>
      <c r="Y18" s="757"/>
      <c r="Z18" s="757"/>
      <c r="AA18" s="757"/>
      <c r="AB18" s="757"/>
      <c r="AC18" s="757"/>
      <c r="AD18" s="757"/>
      <c r="AE18" s="757"/>
      <c r="AF18" s="757"/>
      <c r="AG18" s="757"/>
      <c r="AH18" s="757"/>
      <c r="AI18" s="757"/>
      <c r="AJ18" s="75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  <c r="AV18" s="757"/>
      <c r="AW18" s="757"/>
      <c r="AX18" s="757"/>
      <c r="AY18" s="757"/>
      <c r="AZ18" s="757"/>
      <c r="BA18" s="316"/>
    </row>
    <row r="19" spans="1:53" s="304" customFormat="1" ht="6" customHeight="1" x14ac:dyDescent="0.2">
      <c r="A19" s="1034" t="s">
        <v>778</v>
      </c>
      <c r="B19" s="1034"/>
      <c r="C19" s="1034"/>
      <c r="D19" s="1034"/>
      <c r="E19" s="1034"/>
      <c r="F19" s="1034"/>
      <c r="G19" s="1034"/>
      <c r="H19" s="1034"/>
      <c r="I19" s="1034"/>
      <c r="J19" s="1034"/>
      <c r="K19" s="1034"/>
      <c r="L19" s="1034"/>
      <c r="M19" s="1034"/>
      <c r="N19" s="1034"/>
      <c r="O19" s="1034"/>
      <c r="P19" s="1034"/>
      <c r="Q19" s="1034"/>
      <c r="R19" s="1034"/>
      <c r="S19" s="1034"/>
      <c r="T19" s="1034"/>
      <c r="U19" s="1034"/>
      <c r="V19" s="1034"/>
      <c r="W19" s="1034"/>
      <c r="X19" s="1034"/>
      <c r="Y19" s="1034"/>
      <c r="Z19" s="1034"/>
      <c r="AA19" s="1034"/>
      <c r="AB19" s="1034"/>
      <c r="AC19" s="1034"/>
      <c r="AD19" s="1034"/>
      <c r="AE19" s="1034"/>
      <c r="AF19" s="1034"/>
      <c r="AG19" s="1034"/>
      <c r="AH19" s="1034"/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/>
      <c r="AX19" s="1034"/>
      <c r="AY19" s="1034"/>
      <c r="AZ19" s="1034"/>
      <c r="BA19" s="317"/>
    </row>
    <row r="20" spans="1:53" s="304" customFormat="1" ht="15" customHeight="1" x14ac:dyDescent="0.2">
      <c r="A20" s="741"/>
      <c r="B20" s="741"/>
      <c r="C20" s="741"/>
      <c r="D20" s="741"/>
      <c r="E20" s="741"/>
      <c r="F20" s="741"/>
      <c r="G20" s="741"/>
      <c r="H20" s="741"/>
      <c r="I20" s="741"/>
      <c r="J20" s="741"/>
      <c r="K20" s="741"/>
      <c r="L20" s="741"/>
      <c r="M20" s="741"/>
      <c r="N20" s="741"/>
      <c r="O20" s="741"/>
      <c r="P20" s="741"/>
      <c r="Q20" s="741"/>
      <c r="R20" s="741"/>
      <c r="S20" s="741"/>
      <c r="T20" s="741"/>
      <c r="U20" s="741"/>
      <c r="V20" s="741"/>
      <c r="W20" s="741"/>
      <c r="X20" s="741"/>
      <c r="Y20" s="741"/>
      <c r="Z20" s="741"/>
      <c r="AA20" s="741"/>
      <c r="AB20" s="741"/>
      <c r="AC20" s="741"/>
      <c r="AD20" s="741"/>
      <c r="AE20" s="741"/>
      <c r="AF20" s="741"/>
      <c r="AG20" s="741"/>
      <c r="AH20" s="741"/>
      <c r="AI20" s="741"/>
      <c r="AJ20" s="741"/>
      <c r="AK20" s="741"/>
      <c r="AL20" s="741"/>
      <c r="AM20" s="741"/>
      <c r="AN20" s="741"/>
      <c r="AO20" s="741"/>
      <c r="AP20" s="741"/>
      <c r="AQ20" s="741"/>
      <c r="AR20" s="741"/>
      <c r="AS20" s="741"/>
      <c r="AT20" s="741"/>
      <c r="AU20" s="741"/>
      <c r="AV20" s="741"/>
      <c r="AW20" s="741"/>
      <c r="AX20" s="741"/>
      <c r="AY20" s="741"/>
      <c r="AZ20" s="741"/>
      <c r="BA20" s="317"/>
    </row>
    <row r="21" spans="1:53" s="304" customFormat="1" ht="15" customHeight="1" x14ac:dyDescent="0.2">
      <c r="A21" s="740" t="s">
        <v>813</v>
      </c>
      <c r="B21" s="740"/>
      <c r="C21" s="740"/>
      <c r="D21" s="740"/>
      <c r="E21" s="740"/>
      <c r="F21" s="740"/>
      <c r="G21" s="740"/>
      <c r="H21" s="740"/>
      <c r="I21" s="740"/>
      <c r="J21" s="740"/>
      <c r="K21" s="740"/>
      <c r="L21" s="740"/>
      <c r="M21" s="740"/>
      <c r="N21" s="740"/>
      <c r="O21" s="740"/>
      <c r="P21" s="740"/>
      <c r="Q21" s="740"/>
      <c r="R21" s="740"/>
      <c r="S21" s="740"/>
      <c r="T21" s="740"/>
      <c r="U21" s="740"/>
      <c r="V21" s="740"/>
      <c r="W21" s="740"/>
      <c r="X21" s="740"/>
      <c r="Y21" s="740"/>
      <c r="Z21" s="740"/>
      <c r="AA21" s="740"/>
      <c r="AB21" s="740"/>
      <c r="AC21" s="740"/>
      <c r="AD21" s="740"/>
      <c r="AE21" s="740"/>
      <c r="AF21" s="740"/>
      <c r="AG21" s="740"/>
      <c r="AH21" s="740"/>
      <c r="AI21" s="740"/>
      <c r="AJ21" s="740"/>
      <c r="AK21" s="740"/>
      <c r="AL21" s="740"/>
      <c r="AM21" s="740"/>
      <c r="AN21" s="740"/>
      <c r="AO21" s="740"/>
      <c r="AP21" s="740"/>
      <c r="AQ21" s="740"/>
      <c r="AR21" s="740"/>
      <c r="AS21" s="740"/>
      <c r="AT21" s="740"/>
      <c r="AU21" s="740"/>
      <c r="AV21" s="740"/>
      <c r="AW21" s="740"/>
      <c r="AX21" s="740"/>
      <c r="AY21" s="740"/>
      <c r="AZ21" s="740"/>
      <c r="BA21" s="317"/>
    </row>
    <row r="22" spans="1:53" ht="25.5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30" customHeight="1" x14ac:dyDescent="0.25">
      <c r="A23" s="761" t="s">
        <v>525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763" t="s">
        <v>19</v>
      </c>
      <c r="B25" s="763"/>
      <c r="C25" s="730">
        <f>ФОРМА!B25</f>
        <v>2</v>
      </c>
      <c r="D25" s="730"/>
      <c r="E25" s="730"/>
      <c r="F25" s="730"/>
      <c r="G25" s="730"/>
      <c r="H25" s="730"/>
      <c r="I25" s="730"/>
      <c r="J25" s="730"/>
      <c r="K25" s="7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764"/>
      <c r="AH25" s="764"/>
      <c r="AI25" s="764"/>
      <c r="AJ25" s="321"/>
      <c r="AK25" s="321"/>
      <c r="AL25" s="732">
        <f>ФОРМА!C25</f>
        <v>45354</v>
      </c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64"/>
      <c r="AX25" s="764"/>
      <c r="AY25" s="764"/>
      <c r="AZ25" s="764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756" t="s">
        <v>458</v>
      </c>
      <c r="AM26" s="756"/>
      <c r="AN26" s="756"/>
      <c r="AO26" s="756"/>
      <c r="AP26" s="756"/>
      <c r="AQ26" s="756"/>
      <c r="AR26" s="756"/>
      <c r="AS26" s="756"/>
      <c r="AT26" s="756"/>
      <c r="AU26" s="756"/>
      <c r="AV26" s="756"/>
      <c r="AW26" s="317"/>
      <c r="AX26" s="317"/>
      <c r="AY26" s="317"/>
      <c r="AZ26" s="317"/>
      <c r="BA26" s="317"/>
    </row>
    <row r="27" spans="1:53" ht="24" customHeight="1" x14ac:dyDescent="0.25">
      <c r="A27" s="720" t="s">
        <v>785</v>
      </c>
      <c r="B27" s="720"/>
      <c r="C27" s="720"/>
      <c r="D27" s="720"/>
      <c r="E27" s="720"/>
      <c r="F27" s="720"/>
      <c r="G27" s="720"/>
      <c r="H27" s="720"/>
      <c r="I27" s="720"/>
      <c r="J27" s="720"/>
      <c r="K27" s="720"/>
      <c r="L27" s="720"/>
      <c r="M27" s="720"/>
      <c r="N27" s="720"/>
      <c r="O27" s="720"/>
      <c r="P27" s="720"/>
      <c r="Q27" s="720"/>
      <c r="R27" s="720"/>
      <c r="S27" s="720"/>
      <c r="T27" s="720"/>
      <c r="U27" s="720"/>
      <c r="V27" s="720"/>
      <c r="W27" s="720"/>
      <c r="X27" s="720"/>
      <c r="Y27" s="720"/>
      <c r="Z27" s="720"/>
      <c r="AA27" s="720"/>
      <c r="AB27" s="720"/>
      <c r="AC27" s="720"/>
      <c r="AD27" s="720"/>
      <c r="AE27" s="720"/>
      <c r="AF27" s="720"/>
      <c r="AG27" s="720"/>
      <c r="AH27" s="720"/>
      <c r="AI27" s="720"/>
      <c r="AJ27" s="720"/>
      <c r="AK27" s="720"/>
      <c r="AL27" s="720"/>
      <c r="AM27" s="720"/>
      <c r="AN27" s="720"/>
      <c r="AO27" s="720"/>
      <c r="AP27" s="720"/>
      <c r="AQ27" s="720"/>
      <c r="AR27" s="720"/>
      <c r="AS27" s="720"/>
      <c r="AT27" s="720"/>
      <c r="AU27" s="720"/>
      <c r="AV27" s="720"/>
      <c r="AW27" s="720"/>
      <c r="AX27" s="720"/>
      <c r="AY27" s="720"/>
      <c r="AZ27" s="720"/>
      <c r="BA27" s="316"/>
    </row>
    <row r="28" spans="1:53" ht="12" customHeight="1" x14ac:dyDescent="0.25">
      <c r="A28" s="759" t="str">
        <f>ПОДПИСИ!B9</f>
        <v>Ведущий инженер-геодезист АО "ЛЭСР"</v>
      </c>
      <c r="B28" s="759"/>
      <c r="C28" s="759"/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759"/>
      <c r="O28" s="759"/>
      <c r="P28" s="759"/>
      <c r="Q28" s="759"/>
      <c r="R28" s="759"/>
      <c r="S28" s="759"/>
      <c r="T28" s="759"/>
      <c r="U28" s="759"/>
      <c r="V28" s="759"/>
      <c r="W28" s="759"/>
      <c r="X28" s="759"/>
      <c r="Y28" s="759"/>
      <c r="Z28" s="759"/>
      <c r="AA28" s="759"/>
      <c r="AB28" s="759"/>
      <c r="AC28" s="759"/>
      <c r="AD28" s="759"/>
      <c r="AE28" s="759"/>
      <c r="AF28" s="759"/>
      <c r="AG28" s="759"/>
      <c r="AH28" s="759"/>
      <c r="AI28" s="759"/>
      <c r="AJ28" s="759"/>
      <c r="AK28" s="759"/>
      <c r="AL28" s="759"/>
      <c r="AM28" s="759"/>
      <c r="AN28" s="759"/>
      <c r="AO28" s="759"/>
      <c r="AP28" s="759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316"/>
    </row>
    <row r="29" spans="1:53" ht="12" customHeight="1" x14ac:dyDescent="0.25">
      <c r="A29" s="760" t="str">
        <f>CONCATENATE(ПОДПИСИ!C9,", ",ПОДПИСИ!F9)</f>
        <v>Николаева О.И., Приказ №1080 от 04.10.2024</v>
      </c>
      <c r="B29" s="760"/>
      <c r="C29" s="760"/>
      <c r="D29" s="760"/>
      <c r="E29" s="760"/>
      <c r="F29" s="760"/>
      <c r="G29" s="760"/>
      <c r="H29" s="760"/>
      <c r="I29" s="760"/>
      <c r="J29" s="760"/>
      <c r="K29" s="760"/>
      <c r="L29" s="760"/>
      <c r="M29" s="760"/>
      <c r="N29" s="760"/>
      <c r="O29" s="760"/>
      <c r="P29" s="760"/>
      <c r="Q29" s="760"/>
      <c r="R29" s="760"/>
      <c r="S29" s="760"/>
      <c r="T29" s="760"/>
      <c r="U29" s="760"/>
      <c r="V29" s="760"/>
      <c r="W29" s="760"/>
      <c r="X29" s="760"/>
      <c r="Y29" s="760"/>
      <c r="Z29" s="760"/>
      <c r="AA29" s="760"/>
      <c r="AB29" s="760"/>
      <c r="AC29" s="760"/>
      <c r="AD29" s="760"/>
      <c r="AE29" s="760"/>
      <c r="AF29" s="760"/>
      <c r="AG29" s="760"/>
      <c r="AH29" s="760"/>
      <c r="AI29" s="760"/>
      <c r="AJ29" s="760"/>
      <c r="AK29" s="760"/>
      <c r="AL29" s="760"/>
      <c r="AM29" s="760"/>
      <c r="AN29" s="760"/>
      <c r="AO29" s="760"/>
      <c r="AP29" s="760"/>
      <c r="AQ29" s="760"/>
      <c r="AR29" s="760"/>
      <c r="AS29" s="760"/>
      <c r="AT29" s="760"/>
      <c r="AU29" s="760"/>
      <c r="AV29" s="760"/>
      <c r="AW29" s="760"/>
      <c r="AX29" s="760"/>
      <c r="AY29" s="760"/>
      <c r="AZ29" s="760"/>
      <c r="BA29" s="316"/>
    </row>
    <row r="30" spans="1:53" ht="15" customHeight="1" x14ac:dyDescent="0.25">
      <c r="A30" s="758" t="s">
        <v>786</v>
      </c>
      <c r="B30" s="758"/>
      <c r="C30" s="758"/>
      <c r="D30" s="758"/>
      <c r="E30" s="758"/>
      <c r="F30" s="758"/>
      <c r="G30" s="758"/>
      <c r="H30" s="758"/>
      <c r="I30" s="758"/>
      <c r="J30" s="758"/>
      <c r="K30" s="758"/>
      <c r="L30" s="758"/>
      <c r="M30" s="758"/>
      <c r="N30" s="758"/>
      <c r="O30" s="758"/>
      <c r="P30" s="758"/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316"/>
    </row>
    <row r="31" spans="1:53" ht="15" customHeight="1" x14ac:dyDescent="0.25">
      <c r="A31" s="741"/>
      <c r="B31" s="741"/>
      <c r="C31" s="741"/>
      <c r="D31" s="741"/>
      <c r="E31" s="741"/>
      <c r="F31" s="741"/>
      <c r="G31" s="741"/>
      <c r="H31" s="741"/>
      <c r="I31" s="741"/>
      <c r="J31" s="741"/>
      <c r="K31" s="741"/>
      <c r="L31" s="741"/>
      <c r="M31" s="741"/>
      <c r="N31" s="741"/>
      <c r="O31" s="741"/>
      <c r="P31" s="741"/>
      <c r="Q31" s="741"/>
      <c r="R31" s="741"/>
      <c r="S31" s="741"/>
      <c r="T31" s="741"/>
      <c r="U31" s="741"/>
      <c r="V31" s="741"/>
      <c r="W31" s="741"/>
      <c r="X31" s="741"/>
      <c r="Y31" s="741"/>
      <c r="Z31" s="741"/>
      <c r="AA31" s="741"/>
      <c r="AB31" s="741"/>
      <c r="AC31" s="741"/>
      <c r="AD31" s="741"/>
      <c r="AE31" s="741"/>
      <c r="AF31" s="741"/>
      <c r="AG31" s="741"/>
      <c r="AH31" s="741"/>
      <c r="AI31" s="741"/>
      <c r="AJ31" s="741"/>
      <c r="AK31" s="741"/>
      <c r="AL31" s="741"/>
      <c r="AM31" s="741"/>
      <c r="AN31" s="741"/>
      <c r="AO31" s="741"/>
      <c r="AP31" s="741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316"/>
    </row>
    <row r="32" spans="1:53" ht="21.75" customHeight="1" x14ac:dyDescent="0.25">
      <c r="A32" s="740" t="s">
        <v>814</v>
      </c>
      <c r="B32" s="740"/>
      <c r="C32" s="740"/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0"/>
      <c r="R32" s="740"/>
      <c r="S32" s="740"/>
      <c r="T32" s="740"/>
      <c r="U32" s="740"/>
      <c r="V32" s="740"/>
      <c r="W32" s="740"/>
      <c r="X32" s="740"/>
      <c r="Y32" s="740"/>
      <c r="Z32" s="740"/>
      <c r="AA32" s="740"/>
      <c r="AB32" s="740"/>
      <c r="AC32" s="740"/>
      <c r="AD32" s="740"/>
      <c r="AE32" s="740"/>
      <c r="AF32" s="740"/>
      <c r="AG32" s="740"/>
      <c r="AH32" s="740"/>
      <c r="AI32" s="740"/>
      <c r="AJ32" s="740"/>
      <c r="AK32" s="740"/>
      <c r="AL32" s="740"/>
      <c r="AM32" s="740"/>
      <c r="AN32" s="740"/>
      <c r="AO32" s="740"/>
      <c r="AP32" s="740"/>
      <c r="AQ32" s="740"/>
      <c r="AR32" s="740"/>
      <c r="AS32" s="740"/>
      <c r="AT32" s="740"/>
      <c r="AU32" s="740"/>
      <c r="AV32" s="740"/>
      <c r="AW32" s="740"/>
      <c r="AX32" s="740"/>
      <c r="AY32" s="740"/>
      <c r="AZ32" s="740"/>
      <c r="BA32" s="316"/>
    </row>
    <row r="33" spans="1:52" ht="12" customHeight="1" x14ac:dyDescent="0.25">
      <c r="A33" s="765" t="s">
        <v>788</v>
      </c>
      <c r="B33" s="766"/>
      <c r="C33" s="766"/>
      <c r="D33" s="766"/>
      <c r="E33" s="766"/>
      <c r="F33" s="766"/>
      <c r="G33" s="766"/>
      <c r="H33" s="766"/>
      <c r="I33" s="766"/>
      <c r="J33" s="766"/>
      <c r="K33" s="766"/>
      <c r="L33" s="766"/>
      <c r="M33" s="766"/>
      <c r="N33" s="766"/>
      <c r="O33" s="766"/>
      <c r="P33" s="766"/>
      <c r="Q33" s="766"/>
      <c r="R33" s="766"/>
      <c r="S33" s="766"/>
      <c r="T33" s="766"/>
      <c r="U33" s="766"/>
      <c r="V33" s="766"/>
      <c r="W33" s="766"/>
      <c r="X33" s="766"/>
      <c r="Y33" s="766"/>
      <c r="Z33" s="766"/>
      <c r="AA33" s="766"/>
      <c r="AB33" s="766"/>
      <c r="AC33" s="766"/>
      <c r="AD33" s="766"/>
      <c r="AE33" s="766"/>
      <c r="AF33" s="766"/>
      <c r="AG33" s="766"/>
      <c r="AH33" s="766"/>
      <c r="AI33" s="766"/>
      <c r="AJ33" s="766"/>
      <c r="AK33" s="766"/>
      <c r="AL33" s="766"/>
      <c r="AM33" s="766"/>
      <c r="AN33" s="766"/>
      <c r="AO33" s="766"/>
      <c r="AP33" s="766"/>
      <c r="AQ33" s="766"/>
      <c r="AR33" s="766"/>
      <c r="AS33" s="766"/>
      <c r="AT33" s="766"/>
      <c r="AU33" s="766"/>
      <c r="AV33" s="766"/>
      <c r="AW33" s="766"/>
      <c r="AX33" s="766"/>
      <c r="AY33" s="766"/>
      <c r="AZ33" s="766"/>
    </row>
    <row r="34" spans="1:52" ht="12" customHeight="1" x14ac:dyDescent="0.25">
      <c r="A34" s="721" t="str">
        <f>ПОДПИСИ!B15</f>
        <v>Заместитель генерального директора по капитальному  строительству ООО «Электромонтаж-110»</v>
      </c>
      <c r="B34" s="721"/>
      <c r="C34" s="721"/>
      <c r="D34" s="721"/>
      <c r="E34" s="721"/>
      <c r="F34" s="721"/>
      <c r="G34" s="721"/>
      <c r="H34" s="721"/>
      <c r="I34" s="721"/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/>
      <c r="U34" s="721"/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</row>
    <row r="35" spans="1:52" ht="12" customHeight="1" x14ac:dyDescent="0.25">
      <c r="A35" s="767" t="str">
        <f>CONCATENATE(ПОДПИСИ!C15," ",ПОДПИСИ!F15)</f>
        <v>Шлёнский С.В. Приказ №2024-21СМР от 15.05.2024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767"/>
      <c r="AO35" s="767"/>
      <c r="AP35" s="767"/>
      <c r="AQ35" s="767"/>
      <c r="AR35" s="767"/>
      <c r="AS35" s="767"/>
      <c r="AT35" s="767"/>
      <c r="AU35" s="767"/>
      <c r="AV35" s="767"/>
      <c r="AW35" s="767"/>
      <c r="AX35" s="767"/>
      <c r="AY35" s="767"/>
      <c r="AZ35" s="767"/>
    </row>
    <row r="36" spans="1:52" ht="6" customHeight="1" x14ac:dyDescent="0.25">
      <c r="A36" s="768" t="s">
        <v>815</v>
      </c>
      <c r="B36" s="768"/>
      <c r="C36" s="768"/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  <c r="AF36" s="768"/>
      <c r="AG36" s="768"/>
      <c r="AH36" s="768"/>
      <c r="AI36" s="768"/>
      <c r="AJ36" s="768"/>
      <c r="AK36" s="768"/>
      <c r="AL36" s="768"/>
      <c r="AM36" s="768"/>
      <c r="AN36" s="768"/>
      <c r="AO36" s="768"/>
      <c r="AP36" s="768"/>
      <c r="AQ36" s="768"/>
      <c r="AR36" s="768"/>
      <c r="AS36" s="768"/>
      <c r="AT36" s="768"/>
      <c r="AU36" s="768"/>
      <c r="AV36" s="768"/>
      <c r="AW36" s="768"/>
      <c r="AX36" s="768"/>
      <c r="AY36" s="768"/>
      <c r="AZ36" s="768"/>
    </row>
    <row r="37" spans="1:52" ht="24" customHeight="1" x14ac:dyDescent="0.25">
      <c r="A37" s="720" t="s">
        <v>816</v>
      </c>
      <c r="B37" s="720"/>
      <c r="C37" s="720"/>
      <c r="D37" s="720"/>
      <c r="E37" s="720"/>
      <c r="F37" s="720"/>
      <c r="G37" s="720"/>
      <c r="H37" s="720"/>
      <c r="I37" s="720"/>
      <c r="J37" s="720"/>
      <c r="K37" s="720"/>
      <c r="L37" s="720"/>
      <c r="M37" s="720"/>
      <c r="N37" s="720"/>
      <c r="O37" s="720"/>
      <c r="P37" s="720"/>
      <c r="Q37" s="720"/>
      <c r="R37" s="720"/>
      <c r="S37" s="720"/>
      <c r="T37" s="720"/>
      <c r="U37" s="720"/>
      <c r="V37" s="720"/>
      <c r="W37" s="720"/>
      <c r="X37" s="720"/>
      <c r="Y37" s="720"/>
      <c r="Z37" s="720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</row>
    <row r="38" spans="1:52" ht="12" customHeight="1" x14ac:dyDescent="0.25">
      <c r="A38" s="721" t="str">
        <f>ПОДПИСИ!B17</f>
        <v>Заместитель генерального директора по капитальному  строительству ООО «Электромонтаж-110»</v>
      </c>
      <c r="B38" s="721"/>
      <c r="C38" s="721"/>
      <c r="D38" s="721"/>
      <c r="E38" s="721"/>
      <c r="F38" s="721"/>
      <c r="G38" s="721"/>
      <c r="H38" s="721"/>
      <c r="I38" s="721"/>
      <c r="J38" s="721"/>
      <c r="K38" s="721"/>
      <c r="L38" s="721"/>
      <c r="M38" s="721"/>
      <c r="N38" s="721"/>
      <c r="O38" s="721"/>
      <c r="P38" s="721"/>
      <c r="Q38" s="721"/>
      <c r="R38" s="721"/>
      <c r="S38" s="721"/>
      <c r="T38" s="721"/>
      <c r="U38" s="721"/>
      <c r="V38" s="721"/>
      <c r="W38" s="721"/>
      <c r="X38" s="721"/>
      <c r="Y38" s="721"/>
      <c r="Z38" s="721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</row>
    <row r="39" spans="1:52" ht="12" customHeight="1" x14ac:dyDescent="0.25">
      <c r="A39" s="721" t="str">
        <f>CONCATENATE(ПОДПИСИ!C17," ",ПОДПИСИ!F17)</f>
        <v>Шлёнский С.В. Идентификационный номер №С-78-032783 от 12.07.2017г.; Приказ №2024-20СМР от 15.05.2024</v>
      </c>
      <c r="B39" s="721"/>
      <c r="C39" s="721"/>
      <c r="D39" s="721"/>
      <c r="E39" s="721"/>
      <c r="F39" s="721"/>
      <c r="G39" s="721"/>
      <c r="H39" s="721"/>
      <c r="I39" s="721"/>
      <c r="J39" s="721"/>
      <c r="K39" s="721"/>
      <c r="L39" s="721"/>
      <c r="M39" s="721"/>
      <c r="N39" s="721"/>
      <c r="O39" s="721"/>
      <c r="P39" s="721"/>
      <c r="Q39" s="721"/>
      <c r="R39" s="721"/>
      <c r="S39" s="721"/>
      <c r="T39" s="721"/>
      <c r="U39" s="721"/>
      <c r="V39" s="721"/>
      <c r="W39" s="721"/>
      <c r="X39" s="721"/>
      <c r="Y39" s="721"/>
      <c r="Z39" s="721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</row>
    <row r="40" spans="1:52" ht="15" customHeight="1" x14ac:dyDescent="0.25">
      <c r="A40" s="740" t="s">
        <v>786</v>
      </c>
      <c r="B40" s="740"/>
      <c r="C40" s="740"/>
      <c r="D40" s="740"/>
      <c r="E40" s="740"/>
      <c r="F40" s="740"/>
      <c r="G40" s="740"/>
      <c r="H40" s="740"/>
      <c r="I40" s="740"/>
      <c r="J40" s="740"/>
      <c r="K40" s="740"/>
      <c r="L40" s="740"/>
      <c r="M40" s="740"/>
      <c r="N40" s="740"/>
      <c r="O40" s="740"/>
      <c r="P40" s="740"/>
      <c r="Q40" s="740"/>
      <c r="R40" s="740"/>
      <c r="S40" s="740"/>
      <c r="T40" s="740"/>
      <c r="U40" s="740"/>
      <c r="V40" s="740"/>
      <c r="W40" s="740"/>
      <c r="X40" s="740"/>
      <c r="Y40" s="740"/>
      <c r="Z40" s="740"/>
      <c r="AA40" s="740"/>
      <c r="AB40" s="740"/>
      <c r="AC40" s="740"/>
      <c r="AD40" s="740"/>
      <c r="AE40" s="740"/>
      <c r="AF40" s="740"/>
      <c r="AG40" s="740"/>
      <c r="AH40" s="740"/>
      <c r="AI40" s="740"/>
      <c r="AJ40" s="740"/>
      <c r="AK40" s="740"/>
      <c r="AL40" s="740"/>
      <c r="AM40" s="740"/>
      <c r="AN40" s="740"/>
      <c r="AO40" s="740"/>
      <c r="AP40" s="740"/>
      <c r="AQ40" s="740"/>
      <c r="AR40" s="740"/>
      <c r="AS40" s="740"/>
      <c r="AT40" s="740"/>
      <c r="AU40" s="740"/>
      <c r="AV40" s="740"/>
      <c r="AW40" s="740"/>
      <c r="AX40" s="740"/>
      <c r="AY40" s="740"/>
      <c r="AZ40" s="740"/>
    </row>
    <row r="41" spans="1:52" ht="12" customHeight="1" x14ac:dyDescent="0.25">
      <c r="A41" s="741"/>
      <c r="B41" s="741"/>
      <c r="C41" s="741"/>
      <c r="D41" s="741"/>
      <c r="E41" s="741"/>
      <c r="F41" s="741"/>
      <c r="G41" s="741"/>
      <c r="H41" s="741"/>
      <c r="I41" s="741"/>
      <c r="J41" s="741"/>
      <c r="K41" s="741"/>
      <c r="L41" s="741"/>
      <c r="M41" s="741"/>
      <c r="N41" s="741"/>
      <c r="O41" s="741"/>
      <c r="P41" s="741"/>
      <c r="Q41" s="741"/>
      <c r="R41" s="741"/>
      <c r="S41" s="741"/>
      <c r="T41" s="741"/>
      <c r="U41" s="741"/>
      <c r="V41" s="741"/>
      <c r="W41" s="741"/>
      <c r="X41" s="741"/>
      <c r="Y41" s="741"/>
      <c r="Z41" s="741"/>
      <c r="AA41" s="741"/>
      <c r="AB41" s="741"/>
      <c r="AC41" s="741"/>
      <c r="AD41" s="741"/>
      <c r="AE41" s="741"/>
      <c r="AF41" s="741"/>
      <c r="AG41" s="741"/>
      <c r="AH41" s="741"/>
      <c r="AI41" s="741"/>
      <c r="AJ41" s="741"/>
      <c r="AK41" s="741"/>
      <c r="AL41" s="741"/>
      <c r="AM41" s="741"/>
      <c r="AN41" s="741"/>
      <c r="AO41" s="741"/>
      <c r="AP41" s="741"/>
      <c r="AQ41" s="741"/>
      <c r="AR41" s="741"/>
      <c r="AS41" s="741"/>
      <c r="AT41" s="741"/>
      <c r="AU41" s="741"/>
      <c r="AV41" s="741"/>
      <c r="AW41" s="741"/>
      <c r="AX41" s="741"/>
      <c r="AY41" s="741"/>
      <c r="AZ41" s="741"/>
    </row>
    <row r="42" spans="1:52" ht="6.75" customHeight="1" x14ac:dyDescent="0.25">
      <c r="A42" s="740" t="s">
        <v>817</v>
      </c>
      <c r="B42" s="740"/>
      <c r="C42" s="740"/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0"/>
      <c r="P42" s="740"/>
      <c r="Q42" s="740"/>
      <c r="R42" s="740"/>
      <c r="S42" s="740"/>
      <c r="T42" s="740"/>
      <c r="U42" s="740"/>
      <c r="V42" s="740"/>
      <c r="W42" s="740"/>
      <c r="X42" s="740"/>
      <c r="Y42" s="740"/>
      <c r="Z42" s="740"/>
      <c r="AA42" s="740"/>
      <c r="AB42" s="740"/>
      <c r="AC42" s="740"/>
      <c r="AD42" s="740"/>
      <c r="AE42" s="740"/>
      <c r="AF42" s="740"/>
      <c r="AG42" s="740"/>
      <c r="AH42" s="740"/>
      <c r="AI42" s="740"/>
      <c r="AJ42" s="740"/>
      <c r="AK42" s="740"/>
      <c r="AL42" s="740"/>
      <c r="AM42" s="740"/>
      <c r="AN42" s="740"/>
      <c r="AO42" s="740"/>
      <c r="AP42" s="740"/>
      <c r="AQ42" s="740"/>
      <c r="AR42" s="740"/>
      <c r="AS42" s="740"/>
      <c r="AT42" s="740"/>
      <c r="AU42" s="740"/>
      <c r="AV42" s="740"/>
      <c r="AW42" s="740"/>
      <c r="AX42" s="740"/>
      <c r="AY42" s="740"/>
      <c r="AZ42" s="740"/>
    </row>
    <row r="43" spans="1:52" ht="35.25" customHeight="1" x14ac:dyDescent="0.25">
      <c r="A43" s="720" t="s">
        <v>818</v>
      </c>
      <c r="B43" s="720"/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</row>
    <row r="44" spans="1:52" ht="12" customHeight="1" x14ac:dyDescent="0.25">
      <c r="A44" s="721" t="str">
        <f>ПОДПИСИ!B19</f>
        <v xml:space="preserve"> </v>
      </c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721"/>
      <c r="Z44" s="721"/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</row>
    <row r="45" spans="1:52" ht="12" customHeight="1" x14ac:dyDescent="0.25">
      <c r="A45" s="721" t="str">
        <f>CONCATENATE(ПОДПИСИ!C19," ",ПОДПИСИ!F19)</f>
        <v xml:space="preserve">   </v>
      </c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721"/>
      <c r="Z45" s="721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</row>
    <row r="46" spans="1:52" ht="6" customHeight="1" x14ac:dyDescent="0.25">
      <c r="A46" s="740" t="s">
        <v>792</v>
      </c>
      <c r="B46" s="740"/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740"/>
      <c r="AL46" s="740"/>
      <c r="AM46" s="740"/>
      <c r="AN46" s="740"/>
      <c r="AO46" s="740"/>
      <c r="AP46" s="740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</row>
    <row r="47" spans="1:52" ht="12" customHeight="1" x14ac:dyDescent="0.25">
      <c r="A47" s="741"/>
      <c r="B47" s="741"/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741"/>
      <c r="AC47" s="741"/>
      <c r="AD47" s="741"/>
      <c r="AE47" s="741"/>
      <c r="AF47" s="741"/>
      <c r="AG47" s="741"/>
      <c r="AH47" s="741"/>
      <c r="AI47" s="741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</row>
    <row r="48" spans="1:52" ht="15" customHeight="1" x14ac:dyDescent="0.25">
      <c r="A48" s="740" t="s">
        <v>793</v>
      </c>
      <c r="B48" s="740"/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</row>
    <row r="49" spans="1:54" ht="36" customHeight="1" x14ac:dyDescent="0.25">
      <c r="A49" s="765" t="s">
        <v>819</v>
      </c>
      <c r="B49" s="765"/>
      <c r="C49" s="765"/>
      <c r="D49" s="765"/>
      <c r="E49" s="765"/>
      <c r="F49" s="765"/>
      <c r="G49" s="765"/>
      <c r="H49" s="765"/>
      <c r="I49" s="765"/>
      <c r="J49" s="765"/>
      <c r="K49" s="765"/>
      <c r="L49" s="765"/>
      <c r="M49" s="765"/>
      <c r="N49" s="765"/>
      <c r="O49" s="765"/>
      <c r="P49" s="765"/>
      <c r="Q49" s="765"/>
      <c r="R49" s="765"/>
      <c r="S49" s="765"/>
      <c r="T49" s="765"/>
      <c r="U49" s="765"/>
      <c r="V49" s="765"/>
      <c r="W49" s="765"/>
      <c r="X49" s="765"/>
      <c r="Y49" s="765"/>
      <c r="Z49" s="765"/>
      <c r="AA49" s="765"/>
      <c r="AB49" s="765"/>
      <c r="AC49" s="765"/>
      <c r="AD49" s="765"/>
      <c r="AE49" s="765"/>
      <c r="AF49" s="765"/>
      <c r="AG49" s="765"/>
      <c r="AH49" s="765"/>
      <c r="AI49" s="765"/>
      <c r="AJ49" s="765"/>
      <c r="AK49" s="765"/>
      <c r="AL49" s="765"/>
      <c r="AM49" s="765"/>
      <c r="AN49" s="765"/>
      <c r="AO49" s="765"/>
      <c r="AP49" s="765"/>
      <c r="AQ49" s="765"/>
      <c r="AR49" s="765"/>
      <c r="AS49" s="765"/>
      <c r="AT49" s="765"/>
      <c r="AU49" s="765"/>
      <c r="AV49" s="765"/>
      <c r="AW49" s="765"/>
      <c r="AX49" s="765"/>
      <c r="AY49" s="765"/>
      <c r="AZ49" s="765"/>
    </row>
    <row r="50" spans="1:54" ht="12" customHeight="1" x14ac:dyDescent="0.3">
      <c r="A50" s="773" t="str">
        <f>ПОДПИСИ!B14</f>
        <v>Начальник геодезического отдела ООО «Электромонтаж-110»</v>
      </c>
      <c r="B50" s="773"/>
      <c r="C50" s="773"/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  <c r="X50" s="773"/>
      <c r="Y50" s="773"/>
      <c r="Z50" s="773"/>
      <c r="AA50" s="773"/>
      <c r="AB50" s="773"/>
      <c r="AC50" s="773"/>
      <c r="AD50" s="773"/>
      <c r="AE50" s="773"/>
      <c r="AF50" s="773"/>
      <c r="AG50" s="773"/>
      <c r="AH50" s="773"/>
      <c r="AI50" s="773"/>
      <c r="AJ50" s="773"/>
      <c r="AK50" s="773"/>
      <c r="AL50" s="773"/>
      <c r="AM50" s="773"/>
      <c r="AN50" s="773"/>
      <c r="AO50" s="773"/>
      <c r="AP50" s="773"/>
      <c r="AQ50" s="773"/>
      <c r="AR50" s="773"/>
      <c r="AS50" s="773"/>
      <c r="AT50" s="773"/>
      <c r="AU50" s="773"/>
      <c r="AV50" s="773"/>
      <c r="AW50" s="773"/>
      <c r="AX50" s="773"/>
      <c r="AY50" s="773"/>
      <c r="AZ50" s="773"/>
      <c r="BA50" s="322"/>
      <c r="BB50" s="293"/>
    </row>
    <row r="51" spans="1:54" ht="12" customHeight="1" x14ac:dyDescent="0.25">
      <c r="A51" s="774" t="str">
        <f>CONCATENATE(ПОДПИСИ!C14," ",ПОДПИСИ!F14)</f>
        <v>Фатахова Е.Я. Приказ №2024-18СМР от 15.05.2024</v>
      </c>
      <c r="B51" s="774"/>
      <c r="C51" s="774"/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  <c r="X51" s="774"/>
      <c r="Y51" s="774"/>
      <c r="Z51" s="774"/>
      <c r="AA51" s="774"/>
      <c r="AB51" s="774"/>
      <c r="AC51" s="774"/>
      <c r="AD51" s="774"/>
      <c r="AE51" s="774"/>
      <c r="AF51" s="774"/>
      <c r="AG51" s="774"/>
      <c r="AH51" s="774"/>
      <c r="AI51" s="774"/>
      <c r="AJ51" s="774"/>
      <c r="AK51" s="774"/>
      <c r="AL51" s="774"/>
      <c r="AM51" s="774"/>
      <c r="AN51" s="774"/>
      <c r="AO51" s="774"/>
      <c r="AP51" s="774"/>
      <c r="AQ51" s="774"/>
      <c r="AR51" s="774"/>
      <c r="AS51" s="774"/>
      <c r="AT51" s="774"/>
      <c r="AU51" s="774"/>
      <c r="AV51" s="774"/>
      <c r="AW51" s="774"/>
      <c r="AX51" s="774"/>
      <c r="AY51" s="774"/>
      <c r="AZ51" s="774"/>
    </row>
    <row r="52" spans="1:54" ht="6" customHeight="1" x14ac:dyDescent="0.25">
      <c r="A52" s="758" t="s">
        <v>792</v>
      </c>
      <c r="B52" s="758"/>
      <c r="C52" s="758"/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758"/>
      <c r="V52" s="758"/>
      <c r="W52" s="758"/>
      <c r="X52" s="758"/>
      <c r="Y52" s="758"/>
      <c r="Z52" s="758"/>
      <c r="AA52" s="758"/>
      <c r="AB52" s="758"/>
      <c r="AC52" s="758"/>
      <c r="AD52" s="758"/>
      <c r="AE52" s="758"/>
      <c r="AF52" s="758"/>
      <c r="AG52" s="758"/>
      <c r="AH52" s="758"/>
      <c r="AI52" s="758"/>
      <c r="AJ52" s="758"/>
      <c r="AK52" s="758"/>
      <c r="AL52" s="758"/>
      <c r="AM52" s="758"/>
      <c r="AN52" s="758"/>
      <c r="AO52" s="758"/>
      <c r="AP52" s="758"/>
      <c r="AQ52" s="758"/>
      <c r="AR52" s="758"/>
      <c r="AS52" s="758"/>
      <c r="AT52" s="758"/>
      <c r="AU52" s="758"/>
      <c r="AV52" s="758"/>
      <c r="AW52" s="758"/>
      <c r="AX52" s="758"/>
      <c r="AY52" s="758"/>
      <c r="AZ52" s="758"/>
    </row>
    <row r="53" spans="1:54" ht="12" customHeight="1" x14ac:dyDescent="0.25">
      <c r="A53" s="775"/>
      <c r="B53" s="775"/>
      <c r="C53" s="775"/>
      <c r="D53" s="775"/>
      <c r="E53" s="775"/>
      <c r="F53" s="775"/>
      <c r="G53" s="775"/>
      <c r="H53" s="775"/>
      <c r="I53" s="775"/>
      <c r="J53" s="775"/>
      <c r="K53" s="775"/>
      <c r="L53" s="775"/>
      <c r="M53" s="775"/>
      <c r="N53" s="775"/>
      <c r="O53" s="775"/>
      <c r="P53" s="775"/>
      <c r="Q53" s="775"/>
      <c r="R53" s="775"/>
      <c r="S53" s="775"/>
      <c r="T53" s="775"/>
      <c r="U53" s="775"/>
      <c r="V53" s="775"/>
      <c r="W53" s="775"/>
      <c r="X53" s="775"/>
      <c r="Y53" s="775"/>
      <c r="Z53" s="775"/>
      <c r="AA53" s="775"/>
      <c r="AB53" s="775"/>
      <c r="AC53" s="775"/>
      <c r="AD53" s="775"/>
      <c r="AE53" s="775"/>
      <c r="AF53" s="775"/>
      <c r="AG53" s="775"/>
      <c r="AH53" s="775"/>
      <c r="AI53" s="775"/>
      <c r="AJ53" s="775"/>
      <c r="AK53" s="775"/>
      <c r="AL53" s="775"/>
      <c r="AM53" s="775"/>
      <c r="AN53" s="775"/>
      <c r="AO53" s="775"/>
      <c r="AP53" s="775"/>
      <c r="AQ53" s="775"/>
      <c r="AR53" s="775"/>
      <c r="AS53" s="775"/>
      <c r="AT53" s="775"/>
      <c r="AU53" s="775"/>
      <c r="AV53" s="775"/>
      <c r="AW53" s="775"/>
      <c r="AX53" s="775"/>
      <c r="AY53" s="775"/>
      <c r="AZ53" s="775"/>
    </row>
    <row r="54" spans="1:54" ht="15" customHeight="1" x14ac:dyDescent="0.25">
      <c r="A54" s="740" t="s">
        <v>793</v>
      </c>
      <c r="B54" s="740"/>
      <c r="C54" s="740"/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  <c r="P54" s="740"/>
      <c r="Q54" s="740"/>
      <c r="R54" s="740"/>
      <c r="S54" s="740"/>
      <c r="T54" s="740"/>
      <c r="U54" s="740"/>
      <c r="V54" s="740"/>
      <c r="W54" s="740"/>
      <c r="X54" s="740"/>
      <c r="Y54" s="740"/>
      <c r="Z54" s="740"/>
      <c r="AA54" s="740"/>
      <c r="AB54" s="740"/>
      <c r="AC54" s="740"/>
      <c r="AD54" s="740"/>
      <c r="AE54" s="740"/>
      <c r="AF54" s="740"/>
      <c r="AG54" s="740"/>
      <c r="AH54" s="740"/>
      <c r="AI54" s="740"/>
      <c r="AJ54" s="740"/>
      <c r="AK54" s="740"/>
      <c r="AL54" s="740"/>
      <c r="AM54" s="740"/>
      <c r="AN54" s="740"/>
      <c r="AO54" s="740"/>
      <c r="AP54" s="740"/>
      <c r="AQ54" s="740"/>
      <c r="AR54" s="740"/>
      <c r="AS54" s="740"/>
      <c r="AT54" s="740"/>
      <c r="AU54" s="740"/>
      <c r="AV54" s="740"/>
      <c r="AW54" s="740"/>
      <c r="AX54" s="740"/>
      <c r="AY54" s="740"/>
      <c r="AZ54" s="740"/>
    </row>
    <row r="55" spans="1:54" ht="11.25" customHeight="1" outlineLevel="1" x14ac:dyDescent="0.25">
      <c r="A55" s="743" t="s">
        <v>82</v>
      </c>
      <c r="B55" s="743"/>
      <c r="C55" s="743"/>
      <c r="D55" s="743"/>
      <c r="E55" s="743"/>
      <c r="F55" s="743"/>
      <c r="G55" s="743"/>
      <c r="H55" s="743"/>
      <c r="I55" s="743"/>
      <c r="J55" s="743"/>
      <c r="K55" s="743"/>
      <c r="L55" s="743"/>
      <c r="M55" s="743"/>
      <c r="N55" s="743"/>
      <c r="O55" s="743"/>
      <c r="P55" s="743"/>
      <c r="Q55" s="743"/>
      <c r="R55" s="743"/>
      <c r="S55" s="743"/>
      <c r="T55" s="743"/>
      <c r="U55" s="743"/>
      <c r="V55" s="743"/>
      <c r="W55" s="743"/>
      <c r="X55" s="743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AI55" s="743"/>
      <c r="AJ55" s="743"/>
      <c r="AK55" s="743"/>
    </row>
    <row r="56" spans="1:54" ht="24" customHeight="1" outlineLevel="1" x14ac:dyDescent="0.25">
      <c r="A56" s="744" t="str">
        <f>CONCATENATE(ПОДПИСИ!B6," ",ПОДПИСИ!C6," ",ПОДПИСИ!F6)</f>
        <v xml:space="preserve">Мастер Всеволожского РЭС филиала ПАО "Россети Ленэнерго" "СЭС" по ВЛ Шенягин А.В.  </v>
      </c>
      <c r="B56" s="744"/>
      <c r="C56" s="744"/>
      <c r="D56" s="744"/>
      <c r="E56" s="744"/>
      <c r="F56" s="744"/>
      <c r="G56" s="744"/>
      <c r="H56" s="744"/>
      <c r="I56" s="744"/>
      <c r="J56" s="744"/>
      <c r="K56" s="744"/>
      <c r="L56" s="744"/>
      <c r="M56" s="744"/>
      <c r="N56" s="744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  <c r="AB56" s="744"/>
      <c r="AC56" s="744"/>
      <c r="AD56" s="744"/>
      <c r="AE56" s="744"/>
      <c r="AF56" s="744"/>
      <c r="AG56" s="744"/>
      <c r="AH56" s="744"/>
      <c r="AI56" s="744"/>
      <c r="AJ56" s="744"/>
      <c r="AK56" s="744"/>
      <c r="AL56" s="744"/>
      <c r="AM56" s="744"/>
      <c r="AN56" s="744"/>
      <c r="AO56" s="744"/>
      <c r="AP56" s="744"/>
      <c r="AQ56" s="744"/>
      <c r="AR56" s="744"/>
      <c r="AS56" s="744"/>
      <c r="AT56" s="744"/>
      <c r="AU56" s="744"/>
      <c r="AV56" s="744"/>
      <c r="AW56" s="744"/>
      <c r="AX56" s="744"/>
      <c r="AY56" s="744"/>
      <c r="AZ56" s="744"/>
    </row>
    <row r="57" spans="1:54" ht="9.75" customHeight="1" outlineLevel="1" x14ac:dyDescent="0.25">
      <c r="A57" s="745" t="s">
        <v>531</v>
      </c>
      <c r="B57" s="745"/>
      <c r="C57" s="745"/>
      <c r="D57" s="745"/>
      <c r="E57" s="745"/>
      <c r="F57" s="745"/>
      <c r="G57" s="745"/>
      <c r="H57" s="745"/>
      <c r="I57" s="745"/>
      <c r="J57" s="745"/>
      <c r="K57" s="745"/>
      <c r="L57" s="745"/>
      <c r="M57" s="745"/>
      <c r="N57" s="745"/>
      <c r="O57" s="745"/>
      <c r="P57" s="745"/>
      <c r="Q57" s="745"/>
      <c r="R57" s="745"/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/>
      <c r="AG57" s="745"/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/>
      <c r="AV57" s="745"/>
      <c r="AW57" s="745"/>
      <c r="AX57" s="745"/>
      <c r="AY57" s="745"/>
      <c r="AZ57" s="745"/>
    </row>
    <row r="58" spans="1:54" ht="12" customHeight="1" x14ac:dyDescent="0.25">
      <c r="A58" s="766" t="s">
        <v>434</v>
      </c>
      <c r="B58" s="766"/>
      <c r="C58" s="766"/>
      <c r="D58" s="766"/>
      <c r="E58" s="766"/>
      <c r="F58" s="766"/>
      <c r="G58" s="766"/>
      <c r="H58" s="766"/>
      <c r="I58" s="766"/>
      <c r="J58" s="766"/>
      <c r="K58" s="766"/>
      <c r="L58" s="766"/>
      <c r="M58" s="766"/>
      <c r="N58" s="766"/>
      <c r="O58" s="766"/>
      <c r="P58" s="766"/>
      <c r="Q58" s="766"/>
      <c r="R58" s="766"/>
      <c r="S58" s="766"/>
      <c r="T58" s="766"/>
      <c r="U58" s="766"/>
      <c r="V58" s="766"/>
      <c r="W58" s="766"/>
      <c r="X58" s="766"/>
      <c r="Y58" s="766"/>
      <c r="Z58" s="766"/>
      <c r="AA58" s="766"/>
      <c r="AB58" s="766"/>
      <c r="AC58" s="766"/>
      <c r="AD58" s="766"/>
      <c r="AE58" s="766"/>
      <c r="AF58" s="766"/>
      <c r="AG58" s="766"/>
      <c r="AH58" s="766"/>
      <c r="AI58" s="766"/>
      <c r="AJ58" s="766"/>
      <c r="AK58" s="766"/>
      <c r="AL58" s="766"/>
      <c r="AM58" s="766"/>
      <c r="AN58" s="766"/>
      <c r="AO58" s="766"/>
      <c r="AP58" s="766"/>
      <c r="AQ58" s="766"/>
      <c r="AR58" s="766"/>
      <c r="AS58" s="766"/>
      <c r="AT58" s="766"/>
      <c r="AU58" s="766"/>
      <c r="AV58" s="766"/>
      <c r="AW58" s="766"/>
      <c r="AX58" s="766"/>
      <c r="AY58" s="766"/>
      <c r="AZ58" s="766"/>
    </row>
    <row r="59" spans="1:54" ht="12" customHeight="1" x14ac:dyDescent="0.25">
      <c r="A59" s="769" t="str">
        <f>ФОРМА!D25</f>
        <v>воздушной линии 10кВ</v>
      </c>
      <c r="B59" s="769"/>
      <c r="C59" s="769"/>
      <c r="D59" s="769"/>
      <c r="E59" s="769"/>
      <c r="F59" s="769"/>
      <c r="G59" s="769"/>
      <c r="H59" s="769"/>
      <c r="I59" s="769"/>
      <c r="J59" s="769"/>
      <c r="K59" s="769"/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  <c r="AF59" s="769"/>
      <c r="AG59" s="769"/>
      <c r="AH59" s="769"/>
      <c r="AI59" s="769"/>
      <c r="AJ59" s="769"/>
      <c r="AK59" s="769"/>
      <c r="AL59" s="769"/>
      <c r="AM59" s="769"/>
      <c r="AN59" s="769"/>
      <c r="AO59" s="769"/>
      <c r="AP59" s="769"/>
      <c r="AQ59" s="769"/>
      <c r="AR59" s="769"/>
      <c r="AS59" s="769"/>
      <c r="AT59" s="769"/>
      <c r="AU59" s="769"/>
      <c r="AV59" s="769"/>
      <c r="AW59" s="769"/>
      <c r="AX59" s="769"/>
      <c r="AY59" s="769"/>
      <c r="AZ59" s="769"/>
    </row>
    <row r="60" spans="1:54" ht="12" customHeight="1" x14ac:dyDescent="0.25">
      <c r="A60" s="770" t="s">
        <v>435</v>
      </c>
      <c r="B60" s="770"/>
      <c r="C60" s="770"/>
      <c r="D60" s="770"/>
      <c r="E60" s="770"/>
      <c r="F60" s="770"/>
      <c r="G60" s="770"/>
      <c r="H60" s="770"/>
      <c r="I60" s="770"/>
      <c r="J60" s="770"/>
      <c r="K60" s="770"/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  <c r="AF60" s="770"/>
      <c r="AG60" s="770"/>
      <c r="AH60" s="770"/>
      <c r="AI60" s="770"/>
      <c r="AJ60" s="770"/>
      <c r="AK60" s="770"/>
      <c r="AL60" s="770"/>
      <c r="AM60" s="770"/>
      <c r="AN60" s="770"/>
      <c r="AO60" s="770"/>
      <c r="AP60" s="770"/>
      <c r="AQ60" s="770"/>
      <c r="AR60" s="770"/>
      <c r="AS60" s="770"/>
      <c r="AT60" s="770"/>
      <c r="AU60" s="770"/>
      <c r="AV60" s="770"/>
      <c r="AW60" s="770"/>
      <c r="AX60" s="770"/>
      <c r="AY60" s="770"/>
      <c r="AZ60" s="770"/>
    </row>
    <row r="61" spans="1:54" ht="72" customHeight="1" x14ac:dyDescent="0.25">
      <c r="A61" s="771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61" s="771"/>
      <c r="C61" s="771"/>
      <c r="D61" s="771"/>
      <c r="E61" s="771"/>
      <c r="F61" s="771"/>
      <c r="G61" s="771"/>
      <c r="H61" s="771"/>
      <c r="I61" s="771"/>
      <c r="J61" s="771"/>
      <c r="K61" s="771"/>
      <c r="L61" s="771"/>
      <c r="M61" s="771"/>
      <c r="N61" s="771"/>
      <c r="O61" s="771"/>
      <c r="P61" s="771"/>
      <c r="Q61" s="771"/>
      <c r="R61" s="771"/>
      <c r="S61" s="771"/>
      <c r="T61" s="771"/>
      <c r="U61" s="771"/>
      <c r="V61" s="771"/>
      <c r="W61" s="771"/>
      <c r="X61" s="771"/>
      <c r="Y61" s="771"/>
      <c r="Z61" s="771"/>
      <c r="AA61" s="771"/>
      <c r="AB61" s="771"/>
      <c r="AC61" s="771"/>
      <c r="AD61" s="771"/>
      <c r="AE61" s="771"/>
      <c r="AF61" s="771"/>
      <c r="AG61" s="771"/>
      <c r="AH61" s="771"/>
      <c r="AI61" s="771"/>
      <c r="AJ61" s="771"/>
      <c r="AK61" s="771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</row>
    <row r="62" spans="1:54" ht="6" customHeight="1" x14ac:dyDescent="0.25">
      <c r="A62" s="77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62" s="772"/>
      <c r="C62" s="772"/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  <c r="X62" s="772"/>
      <c r="Y62" s="772"/>
      <c r="Z62" s="772"/>
      <c r="AA62" s="772"/>
      <c r="AB62" s="772"/>
      <c r="AC62" s="772"/>
      <c r="AD62" s="772"/>
      <c r="AE62" s="772"/>
      <c r="AF62" s="772"/>
      <c r="AG62" s="772"/>
      <c r="AH62" s="772"/>
      <c r="AI62" s="772"/>
      <c r="AJ62" s="772"/>
      <c r="AK62" s="772"/>
      <c r="AL62" s="772"/>
      <c r="AM62" s="772"/>
      <c r="AN62" s="772"/>
      <c r="AO62" s="772"/>
      <c r="AP62" s="772"/>
      <c r="AQ62" s="772"/>
      <c r="AR62" s="772"/>
      <c r="AS62" s="772"/>
      <c r="AT62" s="772"/>
      <c r="AU62" s="772"/>
      <c r="AV62" s="772"/>
      <c r="AW62" s="772"/>
      <c r="AX62" s="772"/>
      <c r="AY62" s="772"/>
      <c r="AZ62" s="772"/>
    </row>
    <row r="63" spans="1:54" ht="12" customHeight="1" x14ac:dyDescent="0.25">
      <c r="A63" s="779" t="s">
        <v>437</v>
      </c>
      <c r="B63" s="779"/>
      <c r="C63" s="779"/>
      <c r="D63" s="779"/>
      <c r="E63" s="779"/>
      <c r="F63" s="779"/>
      <c r="G63" s="779"/>
      <c r="H63" s="779"/>
      <c r="I63" s="779"/>
      <c r="J63" s="779"/>
      <c r="K63" s="779"/>
      <c r="L63" s="779"/>
      <c r="M63" s="779"/>
      <c r="N63" s="779"/>
      <c r="O63" s="779"/>
      <c r="P63" s="779"/>
      <c r="Q63" s="779"/>
      <c r="R63" s="779"/>
      <c r="S63" s="779"/>
      <c r="T63" s="779"/>
      <c r="U63" s="779"/>
      <c r="V63" s="779"/>
      <c r="W63" s="779"/>
      <c r="X63" s="779"/>
      <c r="Y63" s="779"/>
      <c r="Z63" s="779"/>
      <c r="AA63" s="779"/>
      <c r="AB63" s="779"/>
      <c r="AC63" s="779"/>
      <c r="AD63" s="779"/>
      <c r="AE63" s="779"/>
      <c r="AF63" s="779"/>
      <c r="AG63" s="779"/>
      <c r="AH63" s="779"/>
      <c r="AI63" s="779"/>
      <c r="AJ63" s="779"/>
      <c r="AK63" s="779"/>
      <c r="AL63" s="779"/>
      <c r="AM63" s="779"/>
      <c r="AN63" s="779"/>
      <c r="AO63" s="779"/>
      <c r="AP63" s="779"/>
      <c r="AQ63" s="779"/>
      <c r="AR63" s="779"/>
      <c r="AS63" s="779"/>
      <c r="AT63" s="779"/>
      <c r="AU63" s="779"/>
      <c r="AV63" s="779"/>
      <c r="AW63" s="779"/>
      <c r="AX63" s="779"/>
      <c r="AY63" s="779"/>
      <c r="AZ63" s="779"/>
    </row>
    <row r="64" spans="1:54" ht="12" customHeight="1" x14ac:dyDescent="0.25">
      <c r="A64" s="779" t="s">
        <v>438</v>
      </c>
      <c r="B64" s="779"/>
      <c r="C64" s="779"/>
      <c r="D64" s="779"/>
      <c r="E64" s="779"/>
      <c r="F64" s="779"/>
      <c r="G64" s="779"/>
      <c r="H64" s="779"/>
      <c r="I64" s="779"/>
      <c r="J64" s="779"/>
      <c r="K64" s="779"/>
      <c r="L64" s="779"/>
      <c r="M64" s="779"/>
      <c r="N64" s="779"/>
      <c r="O64" s="779"/>
      <c r="P64" s="779"/>
      <c r="Q64" s="779"/>
      <c r="R64" s="779"/>
      <c r="S64" s="779"/>
      <c r="T64" s="779"/>
      <c r="U64" s="769" t="str">
        <f>ФОРМА!B9</f>
        <v>СЭС-21-080098-ИЛО1</v>
      </c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  <c r="AF64" s="769"/>
      <c r="AG64" s="769"/>
      <c r="AH64" s="769"/>
      <c r="AI64" s="769"/>
      <c r="AJ64" s="769"/>
      <c r="AK64" s="769"/>
      <c r="AL64" s="769"/>
      <c r="AM64" s="769"/>
      <c r="AN64" s="769"/>
      <c r="AO64" s="769"/>
      <c r="AP64" s="769"/>
      <c r="AQ64" s="769"/>
      <c r="AR64" s="769"/>
      <c r="AS64" s="769"/>
      <c r="AT64" s="769"/>
      <c r="AU64" s="769"/>
      <c r="AV64" s="769"/>
      <c r="AW64" s="769"/>
      <c r="AX64" s="769"/>
      <c r="AY64" s="769"/>
      <c r="AZ64" s="769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768" t="s">
        <v>579</v>
      </c>
      <c r="V65" s="768"/>
      <c r="W65" s="768"/>
      <c r="X65" s="768"/>
      <c r="Y65" s="768"/>
      <c r="Z65" s="768"/>
      <c r="AA65" s="768"/>
      <c r="AB65" s="768"/>
      <c r="AC65" s="768"/>
      <c r="AD65" s="768"/>
      <c r="AE65" s="768"/>
      <c r="AF65" s="768"/>
      <c r="AG65" s="768"/>
      <c r="AH65" s="768"/>
      <c r="AI65" s="768"/>
      <c r="AJ65" s="768"/>
      <c r="AK65" s="768"/>
      <c r="AL65" s="768"/>
      <c r="AM65" s="768"/>
      <c r="AN65" s="768"/>
      <c r="AO65" s="768"/>
      <c r="AP65" s="768"/>
      <c r="AQ65" s="768"/>
      <c r="AR65" s="768"/>
      <c r="AS65" s="768"/>
      <c r="AT65" s="768"/>
      <c r="AU65" s="768"/>
      <c r="AV65" s="768"/>
      <c r="AW65" s="768"/>
      <c r="AX65" s="768"/>
      <c r="AY65" s="768"/>
      <c r="AZ65" s="768"/>
    </row>
    <row r="66" spans="1:56" ht="12" customHeight="1" x14ac:dyDescent="0.25">
      <c r="A66" s="769" t="str">
        <f>ФОРМА!B8</f>
        <v>ООО «Электромонтаж-110»</v>
      </c>
      <c r="B66" s="769"/>
      <c r="C66" s="769"/>
      <c r="D66" s="769"/>
      <c r="E66" s="769"/>
      <c r="F66" s="769"/>
      <c r="G66" s="769"/>
      <c r="H66" s="769"/>
      <c r="I66" s="769"/>
      <c r="J66" s="769"/>
      <c r="K66" s="769"/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  <c r="AF66" s="769"/>
      <c r="AG66" s="769"/>
      <c r="AH66" s="769"/>
      <c r="AI66" s="769"/>
      <c r="AJ66" s="769"/>
      <c r="AK66" s="769"/>
      <c r="AL66" s="769"/>
      <c r="AM66" s="769"/>
      <c r="AN66" s="769"/>
      <c r="AO66" s="769"/>
      <c r="AP66" s="769"/>
      <c r="AQ66" s="769"/>
      <c r="AR66" s="769"/>
      <c r="AS66" s="769"/>
      <c r="AT66" s="769"/>
      <c r="AU66" s="769"/>
      <c r="AV66" s="769"/>
      <c r="AW66" s="769"/>
      <c r="AX66" s="769"/>
      <c r="AY66" s="769"/>
      <c r="AZ66" s="769"/>
    </row>
    <row r="67" spans="1:56" s="301" customFormat="1" ht="6" customHeight="1" x14ac:dyDescent="0.3">
      <c r="A67" s="772" t="s">
        <v>582</v>
      </c>
      <c r="B67" s="772"/>
      <c r="C67" s="772"/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  <c r="X67" s="772"/>
      <c r="Y67" s="772"/>
      <c r="Z67" s="772"/>
      <c r="AA67" s="772"/>
      <c r="AB67" s="772"/>
      <c r="AC67" s="772"/>
      <c r="AD67" s="772"/>
      <c r="AE67" s="772"/>
      <c r="AF67" s="772"/>
      <c r="AG67" s="772"/>
      <c r="AH67" s="772"/>
      <c r="AI67" s="772"/>
      <c r="AJ67" s="772"/>
      <c r="AK67" s="772"/>
      <c r="AL67" s="772"/>
      <c r="AM67" s="772"/>
      <c r="AN67" s="772"/>
      <c r="AO67" s="772"/>
      <c r="AP67" s="772"/>
      <c r="AQ67" s="772"/>
      <c r="AR67" s="772"/>
      <c r="AS67" s="772"/>
      <c r="AT67" s="772"/>
      <c r="AU67" s="772"/>
      <c r="AV67" s="772"/>
      <c r="AW67" s="772"/>
      <c r="AX67" s="772"/>
      <c r="AY67" s="772"/>
      <c r="AZ67" s="772"/>
      <c r="BA67" s="772"/>
    </row>
    <row r="68" spans="1:56" ht="12" customHeight="1" x14ac:dyDescent="0.25">
      <c r="A68" s="776" t="s">
        <v>439</v>
      </c>
      <c r="B68" s="776"/>
      <c r="C68" s="776"/>
      <c r="D68" s="776"/>
      <c r="E68" s="776"/>
      <c r="F68" s="776"/>
      <c r="G68" s="776"/>
      <c r="H68" s="776"/>
      <c r="I68" s="776"/>
      <c r="J68" s="776"/>
      <c r="K68" s="776"/>
      <c r="L68" s="776"/>
      <c r="M68" s="776"/>
      <c r="N68" s="776"/>
      <c r="O68" s="776"/>
      <c r="P68" s="776"/>
      <c r="Q68" s="776"/>
      <c r="R68" s="776"/>
      <c r="S68" s="777" t="s">
        <v>440</v>
      </c>
      <c r="T68" s="777"/>
      <c r="U68" s="777"/>
      <c r="V68" s="777"/>
      <c r="W68" s="777"/>
      <c r="X68" s="777"/>
      <c r="Y68" s="777"/>
      <c r="Z68" s="777"/>
      <c r="AA68" s="777"/>
      <c r="AB68" s="777"/>
      <c r="AC68" s="777"/>
      <c r="AD68" s="777"/>
      <c r="AE68" s="777"/>
      <c r="AF68" s="777"/>
      <c r="AG68" s="777"/>
      <c r="AH68" s="777"/>
      <c r="AI68" s="777"/>
      <c r="AJ68" s="777"/>
      <c r="AK68" s="777"/>
      <c r="AL68" s="777"/>
      <c r="AM68" s="777"/>
      <c r="AN68" s="777"/>
      <c r="AO68" s="777"/>
      <c r="AP68" s="777"/>
      <c r="AQ68" s="777"/>
      <c r="AR68" s="777"/>
      <c r="AS68" s="777"/>
      <c r="AT68" s="777"/>
      <c r="AU68" s="777"/>
      <c r="AV68" s="777"/>
      <c r="AW68" s="777"/>
      <c r="AX68" s="777"/>
      <c r="AY68" s="777"/>
      <c r="AZ68" s="777"/>
    </row>
    <row r="69" spans="1:56" ht="12" customHeight="1" x14ac:dyDescent="0.25">
      <c r="A69" s="778" t="s">
        <v>528</v>
      </c>
      <c r="B69" s="778"/>
      <c r="C69" s="778"/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  <c r="X69" s="778"/>
      <c r="Y69" s="778"/>
      <c r="Z69" s="778"/>
      <c r="AA69" s="778"/>
      <c r="AB69" s="778"/>
      <c r="AC69" s="778"/>
      <c r="AD69" s="778"/>
      <c r="AE69" s="778"/>
      <c r="AF69" s="778"/>
      <c r="AG69" s="778"/>
      <c r="AH69" s="778"/>
      <c r="AI69" s="778"/>
      <c r="AJ69" s="778"/>
      <c r="AK69" s="778"/>
      <c r="AL69" s="778"/>
      <c r="AM69" s="778"/>
      <c r="AN69" s="778"/>
      <c r="AO69" s="778"/>
      <c r="AP69" s="778"/>
      <c r="AQ69" s="778"/>
      <c r="AR69" s="778"/>
      <c r="AS69" s="778"/>
      <c r="AT69" s="778"/>
      <c r="AU69" s="778"/>
      <c r="AV69" s="778"/>
      <c r="AW69" s="778"/>
      <c r="AX69" s="778"/>
      <c r="AY69" s="778"/>
      <c r="AZ69" s="778"/>
      <c r="BD69" s="290"/>
    </row>
    <row r="70" spans="1:56" ht="12" customHeight="1" x14ac:dyDescent="0.25">
      <c r="A70" s="766" t="s">
        <v>441</v>
      </c>
      <c r="B70" s="766"/>
      <c r="C70" s="766"/>
      <c r="D70" s="766"/>
      <c r="E70" s="766"/>
      <c r="F70" s="766"/>
      <c r="G70" s="766"/>
      <c r="H70" s="766"/>
      <c r="I70" s="766"/>
      <c r="J70" s="766"/>
      <c r="K70" s="766"/>
      <c r="L70" s="766"/>
      <c r="M70" s="766"/>
      <c r="N70" s="766"/>
      <c r="O70" s="766"/>
      <c r="P70" s="766"/>
      <c r="Q70" s="766"/>
      <c r="R70" s="766"/>
      <c r="S70" s="766"/>
      <c r="T70" s="766"/>
      <c r="U70" s="766"/>
      <c r="V70" s="766"/>
      <c r="W70" s="766"/>
      <c r="X70" s="766"/>
      <c r="Y70" s="766"/>
      <c r="Z70" s="766"/>
      <c r="AA70" s="766"/>
      <c r="AB70" s="766"/>
      <c r="AC70" s="766"/>
      <c r="AD70" s="766"/>
      <c r="AE70" s="766"/>
      <c r="AF70" s="766"/>
      <c r="AG70" s="766"/>
      <c r="AH70" s="766"/>
      <c r="AI70" s="766"/>
      <c r="AJ70" s="766"/>
      <c r="AK70" s="766"/>
      <c r="AL70" s="766"/>
      <c r="AM70" s="766"/>
      <c r="AN70" s="766"/>
      <c r="AO70" s="766"/>
      <c r="AP70" s="766"/>
      <c r="AQ70" s="766"/>
      <c r="AR70" s="766"/>
      <c r="AS70" s="766"/>
      <c r="AT70" s="766"/>
      <c r="AU70" s="766"/>
      <c r="AV70" s="766"/>
      <c r="AW70" s="766"/>
      <c r="AX70" s="766"/>
      <c r="AY70" s="766"/>
      <c r="AZ70" s="766"/>
      <c r="BA70" s="766"/>
      <c r="BD70" s="290"/>
    </row>
    <row r="71" spans="1:56" ht="12" customHeight="1" x14ac:dyDescent="0.25">
      <c r="A71" s="766" t="s">
        <v>529</v>
      </c>
      <c r="B71" s="766"/>
      <c r="C71" s="766"/>
      <c r="D71" s="766"/>
      <c r="E71" s="766"/>
      <c r="F71" s="766"/>
      <c r="G71" s="766"/>
      <c r="H71" s="766"/>
      <c r="I71" s="766"/>
      <c r="J71" s="766"/>
      <c r="K71" s="766"/>
      <c r="L71" s="766"/>
      <c r="M71" s="766"/>
      <c r="N71" s="766"/>
      <c r="O71" s="766"/>
      <c r="P71" s="766"/>
      <c r="Q71" s="766"/>
      <c r="R71" s="766"/>
      <c r="S71" s="766"/>
      <c r="T71" s="766"/>
      <c r="U71" s="766"/>
      <c r="V71" s="766"/>
      <c r="W71" s="766"/>
      <c r="X71" s="766"/>
      <c r="Y71" s="766"/>
      <c r="Z71" s="766"/>
      <c r="AA71" s="766"/>
      <c r="AB71" s="766"/>
      <c r="AC71" s="766"/>
      <c r="AD71" s="766"/>
      <c r="AE71" s="766"/>
      <c r="AF71" s="766"/>
      <c r="AG71" s="766"/>
      <c r="AH71" s="766"/>
      <c r="AI71" s="766"/>
      <c r="AJ71" s="766"/>
      <c r="AK71" s="766"/>
      <c r="AL71" s="766"/>
      <c r="AM71" s="766"/>
      <c r="AN71" s="766"/>
      <c r="AO71" s="766"/>
      <c r="AP71" s="766"/>
      <c r="AQ71" s="766"/>
      <c r="AR71" s="766"/>
      <c r="AS71" s="766"/>
      <c r="AT71" s="766"/>
      <c r="AU71" s="766"/>
      <c r="AV71" s="766"/>
      <c r="AW71" s="766"/>
      <c r="AX71" s="766"/>
      <c r="AY71" s="766"/>
      <c r="AZ71" s="766"/>
      <c r="BA71" s="325"/>
      <c r="BD71" s="296"/>
    </row>
    <row r="72" spans="1:56" ht="12" customHeight="1" x14ac:dyDescent="0.25">
      <c r="A72" s="777" t="str">
        <f>ФОРМА!B9</f>
        <v>СЭС-21-080098-ИЛО1</v>
      </c>
      <c r="B72" s="777"/>
      <c r="C72" s="777"/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7"/>
      <c r="S72" s="777"/>
      <c r="T72" s="777"/>
      <c r="U72" s="777"/>
      <c r="V72" s="777"/>
      <c r="W72" s="777"/>
      <c r="X72" s="777"/>
      <c r="Y72" s="777"/>
      <c r="Z72" s="777"/>
      <c r="AA72" s="777"/>
      <c r="AB72" s="777"/>
      <c r="AC72" s="777"/>
      <c r="AD72" s="777"/>
      <c r="AE72" s="777"/>
      <c r="AF72" s="777"/>
      <c r="AG72" s="777"/>
      <c r="AH72" s="777"/>
      <c r="AI72" s="777"/>
      <c r="AJ72" s="777"/>
      <c r="AK72" s="777"/>
      <c r="AL72" s="777"/>
      <c r="AM72" s="777"/>
      <c r="AN72" s="777"/>
      <c r="AO72" s="777"/>
      <c r="AP72" s="777"/>
      <c r="AQ72" s="777"/>
      <c r="AR72" s="777"/>
      <c r="AS72" s="777"/>
      <c r="AT72" s="777"/>
      <c r="AU72" s="777"/>
      <c r="AV72" s="777"/>
      <c r="AW72" s="777"/>
      <c r="AX72" s="777"/>
      <c r="AY72" s="777"/>
      <c r="AZ72" s="777"/>
      <c r="BD72" s="296"/>
    </row>
    <row r="73" spans="1:56" s="326" customFormat="1" ht="6" customHeight="1" x14ac:dyDescent="0.3">
      <c r="A73" s="784" t="s">
        <v>579</v>
      </c>
      <c r="B73" s="784"/>
      <c r="C73" s="784"/>
      <c r="D73" s="784"/>
      <c r="E73" s="784"/>
      <c r="F73" s="784"/>
      <c r="G73" s="784"/>
      <c r="H73" s="784"/>
      <c r="I73" s="784"/>
      <c r="J73" s="784"/>
      <c r="K73" s="784"/>
      <c r="L73" s="784"/>
      <c r="M73" s="784"/>
      <c r="N73" s="784"/>
      <c r="O73" s="784"/>
      <c r="P73" s="784"/>
      <c r="Q73" s="784"/>
      <c r="R73" s="784"/>
      <c r="S73" s="784"/>
      <c r="T73" s="784"/>
      <c r="U73" s="784"/>
      <c r="V73" s="784"/>
      <c r="W73" s="784"/>
      <c r="X73" s="784"/>
      <c r="Y73" s="784"/>
      <c r="Z73" s="784"/>
      <c r="AA73" s="784"/>
      <c r="AB73" s="784"/>
      <c r="AC73" s="784"/>
      <c r="AD73" s="784"/>
      <c r="AE73" s="784"/>
      <c r="AF73" s="784"/>
      <c r="AG73" s="784"/>
      <c r="AH73" s="784"/>
      <c r="AI73" s="784"/>
      <c r="AJ73" s="784"/>
      <c r="AK73" s="784"/>
      <c r="AL73" s="784"/>
      <c r="AM73" s="784"/>
      <c r="AN73" s="784"/>
      <c r="AO73" s="784"/>
      <c r="AP73" s="784"/>
      <c r="AQ73" s="784"/>
      <c r="AR73" s="784"/>
      <c r="AS73" s="784"/>
      <c r="AT73" s="784"/>
      <c r="AU73" s="784"/>
      <c r="AV73" s="784"/>
      <c r="AW73" s="784"/>
      <c r="AX73" s="784"/>
      <c r="AY73" s="784"/>
      <c r="AZ73" s="784"/>
    </row>
    <row r="74" spans="1:56" ht="12" customHeight="1" x14ac:dyDescent="0.25">
      <c r="A74" s="785" t="str">
        <f>ФОРМА!B8</f>
        <v>ООО «Электромонтаж-110»</v>
      </c>
      <c r="B74" s="785"/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  <c r="AF74" s="785"/>
      <c r="AG74" s="785"/>
      <c r="AH74" s="785"/>
      <c r="AI74" s="785"/>
      <c r="AJ74" s="785"/>
      <c r="AK74" s="785"/>
      <c r="AL74" s="785"/>
      <c r="AM74" s="785"/>
      <c r="AN74" s="785"/>
      <c r="AO74" s="785"/>
      <c r="AP74" s="785"/>
      <c r="AQ74" s="785"/>
      <c r="AR74" s="785"/>
      <c r="AS74" s="785"/>
      <c r="AT74" s="785"/>
      <c r="AU74" s="785"/>
      <c r="AV74" s="785"/>
      <c r="AW74" s="785"/>
      <c r="AX74" s="785"/>
      <c r="AY74" s="785"/>
      <c r="AZ74" s="785"/>
      <c r="BD74" s="296"/>
    </row>
    <row r="75" spans="1:56" s="327" customFormat="1" ht="6" customHeight="1" x14ac:dyDescent="0.3">
      <c r="A75" s="784" t="s">
        <v>581</v>
      </c>
      <c r="B75" s="784"/>
      <c r="C75" s="784"/>
      <c r="D75" s="784"/>
      <c r="E75" s="784"/>
      <c r="F75" s="784"/>
      <c r="G75" s="784"/>
      <c r="H75" s="784"/>
      <c r="I75" s="784"/>
      <c r="J75" s="784"/>
      <c r="K75" s="784"/>
      <c r="L75" s="784"/>
      <c r="M75" s="784"/>
      <c r="N75" s="784"/>
      <c r="O75" s="784"/>
      <c r="P75" s="784"/>
      <c r="Q75" s="784"/>
      <c r="R75" s="784"/>
      <c r="S75" s="784"/>
      <c r="T75" s="784"/>
      <c r="U75" s="784"/>
      <c r="V75" s="784"/>
      <c r="W75" s="784"/>
      <c r="X75" s="784"/>
      <c r="Y75" s="784"/>
      <c r="Z75" s="784"/>
      <c r="AA75" s="784"/>
      <c r="AB75" s="784"/>
      <c r="AC75" s="784"/>
      <c r="AD75" s="784"/>
      <c r="AE75" s="784"/>
      <c r="AF75" s="784"/>
      <c r="AG75" s="784"/>
      <c r="AH75" s="784"/>
      <c r="AI75" s="784"/>
      <c r="AJ75" s="784"/>
      <c r="AK75" s="784"/>
      <c r="AL75" s="784"/>
      <c r="AM75" s="784"/>
      <c r="AN75" s="784"/>
      <c r="AO75" s="784"/>
      <c r="AP75" s="784"/>
      <c r="AQ75" s="784"/>
      <c r="AR75" s="784"/>
      <c r="AS75" s="784"/>
      <c r="AT75" s="784"/>
      <c r="AU75" s="784"/>
      <c r="AV75" s="784"/>
      <c r="AW75" s="784"/>
      <c r="AX75" s="784"/>
      <c r="AY75" s="784"/>
      <c r="AZ75" s="784"/>
    </row>
    <row r="76" spans="1:56" ht="12" customHeight="1" x14ac:dyDescent="0.25">
      <c r="A76" s="786" t="s">
        <v>728</v>
      </c>
      <c r="B76" s="786"/>
      <c r="C76" s="786"/>
      <c r="D76" s="786"/>
      <c r="E76" s="786"/>
      <c r="F76" s="786"/>
      <c r="G76" s="786"/>
      <c r="H76" s="786"/>
      <c r="I76" s="786"/>
      <c r="J76" s="786"/>
      <c r="K76" s="786"/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  <c r="AF76" s="786"/>
      <c r="AG76" s="786"/>
      <c r="AH76" s="786"/>
      <c r="AI76" s="786"/>
      <c r="AJ76" s="786"/>
      <c r="AK76" s="786"/>
      <c r="AL76" s="786"/>
      <c r="AM76" s="786"/>
      <c r="AN76" s="786"/>
      <c r="AO76" s="786"/>
      <c r="AP76" s="786"/>
      <c r="AQ76" s="786"/>
      <c r="AR76" s="786"/>
      <c r="AS76" s="786"/>
      <c r="AT76" s="786"/>
      <c r="AU76" s="786"/>
      <c r="AV76" s="786"/>
      <c r="AW76" s="786"/>
      <c r="AX76" s="786"/>
      <c r="AY76" s="786"/>
      <c r="AZ76" s="786"/>
    </row>
    <row r="77" spans="1:56" s="313" customFormat="1" ht="6" customHeight="1" x14ac:dyDescent="0.3">
      <c r="A77" s="787" t="s">
        <v>580</v>
      </c>
      <c r="B77" s="787"/>
      <c r="C77" s="787"/>
      <c r="D77" s="787"/>
      <c r="E77" s="787"/>
      <c r="F77" s="787"/>
      <c r="G77" s="787"/>
      <c r="H77" s="787"/>
      <c r="I77" s="787"/>
      <c r="J77" s="787"/>
      <c r="K77" s="787"/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  <c r="AF77" s="787"/>
      <c r="AG77" s="787"/>
      <c r="AH77" s="787"/>
      <c r="AI77" s="787"/>
      <c r="AJ77" s="787"/>
      <c r="AK77" s="787"/>
      <c r="AL77" s="787"/>
      <c r="AM77" s="787"/>
      <c r="AN77" s="787"/>
      <c r="AO77" s="787"/>
      <c r="AP77" s="787"/>
      <c r="AQ77" s="787"/>
      <c r="AR77" s="787"/>
      <c r="AS77" s="787"/>
      <c r="AT77" s="787"/>
      <c r="AU77" s="787"/>
      <c r="AV77" s="787"/>
      <c r="AW77" s="787"/>
      <c r="AX77" s="787"/>
      <c r="AY77" s="787"/>
      <c r="AZ77" s="787"/>
    </row>
    <row r="78" spans="1:56" x14ac:dyDescent="0.25">
      <c r="A78" s="782" t="s">
        <v>442</v>
      </c>
      <c r="B78" s="782"/>
      <c r="C78" s="782"/>
      <c r="D78" s="782"/>
      <c r="E78" s="782"/>
      <c r="F78" s="782"/>
      <c r="G78" s="782"/>
      <c r="H78" s="782"/>
      <c r="I78" s="782"/>
      <c r="J78" s="782"/>
      <c r="K78" s="782"/>
      <c r="L78" s="782"/>
      <c r="M78" s="782"/>
      <c r="N78" s="782"/>
      <c r="O78" s="782"/>
      <c r="P78" s="782"/>
      <c r="Q78" s="782"/>
      <c r="R78" s="782"/>
      <c r="S78" s="782"/>
      <c r="T78" s="782"/>
      <c r="U78" s="782"/>
      <c r="V78" s="782"/>
      <c r="W78" s="782"/>
      <c r="X78" s="782"/>
      <c r="Y78" s="782"/>
      <c r="Z78" s="782"/>
      <c r="AA78" s="782"/>
      <c r="AB78" s="782"/>
      <c r="AC78" s="782"/>
      <c r="AD78" s="782"/>
      <c r="AE78" s="782"/>
      <c r="AF78" s="782"/>
      <c r="AG78" s="782"/>
      <c r="AH78" s="782"/>
      <c r="AI78" s="782"/>
      <c r="AJ78" s="782"/>
      <c r="AK78" s="782"/>
    </row>
    <row r="79" spans="1:56" ht="14.4" x14ac:dyDescent="0.3">
      <c r="U79" s="780"/>
      <c r="V79" s="780"/>
      <c r="W79" s="780"/>
      <c r="X79" s="780"/>
      <c r="Y79" s="780"/>
      <c r="Z79" s="780"/>
      <c r="AA79" s="780"/>
      <c r="AB79" s="780"/>
      <c r="AC79" s="780"/>
      <c r="AD79" s="780"/>
      <c r="AE79" s="780"/>
      <c r="AF79" s="780"/>
      <c r="AG79" s="780"/>
      <c r="AH79" s="780"/>
      <c r="AI79" s="780"/>
      <c r="AJ79" s="780"/>
      <c r="AK79" s="780"/>
      <c r="AL79" s="780"/>
      <c r="AM79" s="780"/>
      <c r="AN79" s="780"/>
      <c r="AO79" s="780"/>
      <c r="AP79" s="780"/>
      <c r="AQ79" s="780"/>
      <c r="AR79" s="780"/>
      <c r="AS79" s="780"/>
      <c r="AT79" s="780"/>
      <c r="AU79" s="780"/>
      <c r="AV79" s="780"/>
      <c r="AW79" s="780"/>
      <c r="AX79" s="780"/>
      <c r="AY79" s="780"/>
      <c r="AZ79" s="780"/>
    </row>
    <row r="80" spans="1:56" ht="12" customHeight="1" x14ac:dyDescent="0.25">
      <c r="A80" s="743" t="s">
        <v>89</v>
      </c>
      <c r="B80" s="743"/>
      <c r="C80" s="743"/>
      <c r="D80" s="743"/>
      <c r="E80" s="743"/>
      <c r="F80" s="743"/>
      <c r="G80" s="743"/>
      <c r="H80" s="743"/>
      <c r="I80" s="743"/>
      <c r="J80" s="743"/>
      <c r="K80" s="743"/>
      <c r="L80" s="743"/>
      <c r="M80" s="743"/>
      <c r="N80" s="743"/>
      <c r="O80" s="743"/>
      <c r="P80" s="781" t="s">
        <v>65</v>
      </c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  <c r="AF80" s="781"/>
      <c r="AG80" s="781"/>
      <c r="AH80" s="781"/>
      <c r="AI80" s="781"/>
      <c r="AJ80" s="781"/>
      <c r="AK80" s="781"/>
      <c r="AL80" s="781"/>
      <c r="AM80" s="781"/>
      <c r="AN80" s="781"/>
      <c r="AO80" s="781"/>
      <c r="AP80" s="781"/>
      <c r="AQ80" s="781"/>
      <c r="AR80" s="781"/>
      <c r="AS80" s="781"/>
      <c r="AT80" s="781"/>
      <c r="AU80" s="781"/>
      <c r="AV80" s="781"/>
      <c r="AW80" s="781"/>
      <c r="AX80" s="781"/>
      <c r="AY80" s="781"/>
      <c r="AZ80" s="781"/>
    </row>
    <row r="81" spans="1:53" ht="11.25" customHeight="1" x14ac:dyDescent="0.25"/>
    <row r="82" spans="1:53" ht="12" customHeight="1" x14ac:dyDescent="0.25">
      <c r="A82" s="782" t="s">
        <v>93</v>
      </c>
      <c r="B82" s="782"/>
      <c r="C82" s="782"/>
      <c r="D82" s="782"/>
      <c r="E82" s="782"/>
      <c r="F82" s="782"/>
      <c r="G82" s="782"/>
      <c r="H82" s="782"/>
      <c r="I82" s="782"/>
      <c r="J82" s="783">
        <f>ФОРМА!F5</f>
        <v>2</v>
      </c>
      <c r="K82" s="783"/>
      <c r="L82" s="783"/>
      <c r="M82" s="783"/>
      <c r="N82" s="783"/>
      <c r="O82" s="783"/>
      <c r="P82" s="743" t="s">
        <v>801</v>
      </c>
      <c r="Q82" s="743"/>
      <c r="R82" s="743"/>
      <c r="S82" s="743"/>
      <c r="T82" s="743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743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</row>
    <row r="84" spans="1:53" ht="12" customHeight="1" x14ac:dyDescent="0.25">
      <c r="A84" s="782" t="s">
        <v>90</v>
      </c>
      <c r="B84" s="782"/>
      <c r="C84" s="782"/>
      <c r="D84" s="782"/>
      <c r="E84" s="782"/>
      <c r="F84" s="782"/>
      <c r="G84" s="782"/>
      <c r="H84" s="792" t="str">
        <f>ФОРМА!E25</f>
        <v>План строительства</v>
      </c>
      <c r="I84" s="792"/>
      <c r="J84" s="792"/>
      <c r="K84" s="792"/>
      <c r="L84" s="792"/>
      <c r="M84" s="792"/>
      <c r="N84" s="792"/>
      <c r="O84" s="792"/>
      <c r="P84" s="792"/>
      <c r="Q84" s="792"/>
      <c r="R84" s="792"/>
      <c r="S84" s="792"/>
      <c r="T84" s="792"/>
      <c r="U84" s="792"/>
      <c r="V84" s="792"/>
      <c r="W84" s="792"/>
      <c r="X84" s="792"/>
      <c r="Y84" s="792"/>
      <c r="Z84" s="792"/>
      <c r="AA84" s="792"/>
      <c r="AB84" s="792"/>
      <c r="AC84" s="792"/>
      <c r="AD84" s="792"/>
      <c r="AE84" s="792"/>
      <c r="AF84" s="792"/>
      <c r="AG84" s="792"/>
      <c r="AH84" s="792"/>
      <c r="AI84" s="792"/>
      <c r="AJ84" s="792"/>
      <c r="AK84" s="792"/>
      <c r="AL84" s="792"/>
      <c r="AM84" s="792"/>
      <c r="AN84" s="792"/>
      <c r="AO84" s="792"/>
      <c r="AP84" s="792"/>
      <c r="AQ84" s="792"/>
      <c r="AR84" s="792"/>
      <c r="AS84" s="792"/>
      <c r="AT84" s="792"/>
      <c r="AU84" s="792"/>
      <c r="AV84" s="792"/>
      <c r="AW84" s="792"/>
      <c r="AX84" s="792"/>
      <c r="AY84" s="792"/>
      <c r="AZ84" s="792"/>
    </row>
    <row r="85" spans="1:53" s="324" customFormat="1" ht="6" customHeight="1" x14ac:dyDescent="0.3">
      <c r="H85" s="793" t="s">
        <v>530</v>
      </c>
      <c r="I85" s="793"/>
      <c r="J85" s="793"/>
      <c r="K85" s="793"/>
      <c r="L85" s="793"/>
      <c r="M85" s="793"/>
      <c r="N85" s="793"/>
      <c r="O85" s="793"/>
      <c r="P85" s="793"/>
      <c r="Q85" s="793"/>
      <c r="R85" s="793"/>
      <c r="S85" s="79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</row>
    <row r="86" spans="1:53" ht="24" customHeight="1" x14ac:dyDescent="0.25">
      <c r="A86" s="788" t="s">
        <v>785</v>
      </c>
      <c r="B86" s="788"/>
      <c r="C86" s="788"/>
      <c r="D86" s="788"/>
      <c r="E86" s="788"/>
      <c r="F86" s="788"/>
      <c r="G86" s="788"/>
      <c r="H86" s="788"/>
      <c r="I86" s="788"/>
      <c r="J86" s="788"/>
      <c r="K86" s="788"/>
      <c r="L86" s="788"/>
      <c r="M86" s="788"/>
      <c r="N86" s="788"/>
      <c r="O86" s="788"/>
      <c r="P86" s="788"/>
      <c r="Q86" s="788"/>
      <c r="R86" s="788"/>
      <c r="S86" s="788"/>
      <c r="T86" s="788"/>
      <c r="U86" s="788"/>
      <c r="V86" s="788"/>
      <c r="W86" s="788"/>
      <c r="X86" s="788"/>
      <c r="Y86" s="788"/>
      <c r="Z86" s="788"/>
      <c r="AA86" s="788"/>
      <c r="AB86" s="788"/>
      <c r="AC86" s="788"/>
      <c r="AD86" s="788"/>
      <c r="AE86" s="788"/>
      <c r="AF86" s="788"/>
      <c r="AG86" s="788"/>
      <c r="AH86" s="788"/>
      <c r="AI86" s="788"/>
      <c r="AJ86" s="788"/>
      <c r="AK86" s="788"/>
      <c r="AL86" s="788"/>
      <c r="AM86" s="788"/>
      <c r="AN86" s="788"/>
      <c r="AO86" s="788"/>
      <c r="AP86" s="788"/>
      <c r="AQ86" s="788"/>
      <c r="AR86" s="788"/>
      <c r="AS86" s="788"/>
      <c r="AT86" s="788"/>
      <c r="AU86" s="788"/>
      <c r="AV86" s="788"/>
      <c r="AW86" s="788"/>
      <c r="AX86" s="788"/>
      <c r="AY86" s="788"/>
      <c r="AZ86" s="788"/>
    </row>
    <row r="87" spans="1:53" ht="30" customHeight="1" x14ac:dyDescent="0.3">
      <c r="A87" s="794" t="str">
        <f>ПОДПИСИ!D9</f>
        <v>Николаева О.И.</v>
      </c>
      <c r="B87" s="794"/>
      <c r="C87" s="794"/>
      <c r="D87" s="794"/>
      <c r="E87" s="794"/>
      <c r="F87" s="794"/>
      <c r="G87" s="794"/>
      <c r="H87" s="794"/>
      <c r="I87" s="794"/>
      <c r="J87" s="794"/>
      <c r="K87" s="794"/>
      <c r="L87" s="794"/>
      <c r="M87" s="794"/>
      <c r="N87" s="794"/>
      <c r="O87" s="794"/>
      <c r="P87" s="794"/>
      <c r="Q87" s="794"/>
      <c r="R87" s="794"/>
      <c r="S87" s="794"/>
      <c r="T87" s="794"/>
      <c r="U87" s="794"/>
      <c r="V87" s="794"/>
      <c r="W87" s="794"/>
      <c r="X87" s="794"/>
      <c r="Y87" s="794"/>
      <c r="Z87" s="795"/>
      <c r="AA87" s="795"/>
      <c r="AB87" s="795"/>
      <c r="AC87" s="795"/>
      <c r="AD87" s="795"/>
      <c r="AE87" s="795"/>
      <c r="AF87" s="795"/>
      <c r="AG87" s="795"/>
      <c r="AH87" s="795"/>
      <c r="AI87" s="795"/>
      <c r="AJ87" s="795"/>
      <c r="AK87" s="795"/>
      <c r="AL87" s="795"/>
      <c r="AM87" s="795"/>
      <c r="AN87" s="795"/>
      <c r="AO87" s="796"/>
      <c r="AP87" s="796"/>
      <c r="AQ87" s="796"/>
      <c r="AR87" s="796"/>
      <c r="AS87" s="796"/>
      <c r="AT87" s="796"/>
      <c r="AU87" s="796"/>
      <c r="AV87" s="796"/>
      <c r="AW87" s="796"/>
      <c r="AX87" s="796"/>
      <c r="AY87" s="796"/>
      <c r="AZ87" s="796"/>
    </row>
    <row r="88" spans="1:53" s="313" customFormat="1" ht="6" customHeight="1" x14ac:dyDescent="0.3">
      <c r="A88" s="768" t="s">
        <v>804</v>
      </c>
      <c r="B88" s="768"/>
      <c r="C88" s="768"/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  <c r="X88" s="768"/>
      <c r="Y88" s="7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768" t="s">
        <v>49</v>
      </c>
      <c r="AP88" s="768"/>
      <c r="AQ88" s="768"/>
      <c r="AR88" s="768"/>
      <c r="AS88" s="768"/>
      <c r="AT88" s="768"/>
      <c r="AU88" s="768"/>
      <c r="AV88" s="768"/>
      <c r="AW88" s="768"/>
      <c r="AX88" s="768"/>
      <c r="AY88" s="768"/>
      <c r="AZ88" s="768"/>
    </row>
    <row r="89" spans="1:53" ht="6" customHeight="1" x14ac:dyDescent="0.25"/>
    <row r="90" spans="1:53" ht="12" customHeight="1" x14ac:dyDescent="0.25">
      <c r="A90" s="788" t="s">
        <v>820</v>
      </c>
      <c r="B90" s="743"/>
      <c r="C90" s="743"/>
      <c r="D90" s="743"/>
      <c r="E90" s="743"/>
      <c r="F90" s="743"/>
      <c r="G90" s="743"/>
      <c r="H90" s="743"/>
      <c r="I90" s="743"/>
      <c r="J90" s="743"/>
      <c r="K90" s="743"/>
      <c r="L90" s="743"/>
      <c r="M90" s="743"/>
      <c r="N90" s="743"/>
      <c r="O90" s="743"/>
      <c r="P90" s="743"/>
      <c r="Q90" s="743"/>
      <c r="R90" s="743"/>
      <c r="S90" s="743"/>
      <c r="T90" s="743"/>
      <c r="U90" s="743"/>
      <c r="V90" s="743"/>
      <c r="W90" s="743"/>
      <c r="X90" s="743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AI90" s="743"/>
      <c r="AJ90" s="743"/>
      <c r="AK90" s="743"/>
      <c r="AL90" s="743"/>
      <c r="AM90" s="743"/>
      <c r="AN90" s="743"/>
      <c r="AO90" s="743"/>
      <c r="AP90" s="743"/>
      <c r="AQ90" s="743"/>
      <c r="AR90" s="743"/>
      <c r="AS90" s="743"/>
      <c r="AT90" s="743"/>
      <c r="AU90" s="743"/>
      <c r="AV90" s="743"/>
      <c r="AW90" s="743"/>
      <c r="AX90" s="743"/>
      <c r="AY90" s="743"/>
      <c r="AZ90" s="743"/>
    </row>
    <row r="91" spans="1:53" ht="30" customHeight="1" x14ac:dyDescent="0.3">
      <c r="A91" s="789" t="str">
        <f>ПОДПИСИ!D15</f>
        <v>Шлёнский С.В.</v>
      </c>
      <c r="B91" s="789"/>
      <c r="C91" s="789"/>
      <c r="D91" s="789"/>
      <c r="E91" s="789"/>
      <c r="F91" s="789"/>
      <c r="G91" s="789"/>
      <c r="H91" s="789"/>
      <c r="I91" s="789"/>
      <c r="J91" s="789"/>
      <c r="K91" s="789"/>
      <c r="L91" s="789"/>
      <c r="M91" s="789"/>
      <c r="N91" s="789"/>
      <c r="O91" s="789"/>
      <c r="P91" s="789"/>
      <c r="Q91" s="789"/>
      <c r="R91" s="789"/>
      <c r="S91" s="789"/>
      <c r="T91" s="789"/>
      <c r="U91" s="789"/>
      <c r="V91" s="789"/>
      <c r="W91" s="789"/>
      <c r="X91" s="789"/>
      <c r="Y91" s="789"/>
      <c r="Z91" s="790"/>
      <c r="AA91" s="790"/>
      <c r="AB91" s="790"/>
      <c r="AC91" s="790"/>
      <c r="AD91" s="790"/>
      <c r="AE91" s="790"/>
      <c r="AF91" s="790"/>
      <c r="AG91" s="790"/>
      <c r="AH91" s="790"/>
      <c r="AI91" s="790"/>
      <c r="AJ91" s="790"/>
      <c r="AK91" s="790"/>
      <c r="AL91" s="790"/>
      <c r="AM91" s="790"/>
      <c r="AN91" s="790"/>
      <c r="AO91" s="791"/>
      <c r="AP91" s="791"/>
      <c r="AQ91" s="791"/>
      <c r="AR91" s="791"/>
      <c r="AS91" s="791"/>
      <c r="AT91" s="791"/>
      <c r="AU91" s="791"/>
      <c r="AV91" s="791"/>
      <c r="AW91" s="791"/>
      <c r="AX91" s="791"/>
      <c r="AY91" s="791"/>
      <c r="AZ91" s="791"/>
      <c r="BA91" s="329"/>
    </row>
    <row r="92" spans="1:53" s="332" customFormat="1" ht="6" customHeight="1" x14ac:dyDescent="0.15">
      <c r="A92" s="768" t="s">
        <v>804</v>
      </c>
      <c r="B92" s="768"/>
      <c r="C92" s="768"/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  <c r="X92" s="768"/>
      <c r="Y92" s="7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768" t="s">
        <v>49</v>
      </c>
      <c r="AP92" s="768"/>
      <c r="AQ92" s="768"/>
      <c r="AR92" s="768"/>
      <c r="AS92" s="768"/>
      <c r="AT92" s="768"/>
      <c r="AU92" s="768"/>
      <c r="AV92" s="768"/>
      <c r="AW92" s="768"/>
      <c r="AX92" s="768"/>
      <c r="AY92" s="768"/>
      <c r="AZ92" s="768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799" t="s">
        <v>816</v>
      </c>
      <c r="B94" s="799"/>
      <c r="C94" s="799"/>
      <c r="D94" s="799"/>
      <c r="E94" s="799"/>
      <c r="F94" s="799"/>
      <c r="G94" s="799"/>
      <c r="H94" s="799"/>
      <c r="I94" s="799"/>
      <c r="J94" s="799"/>
      <c r="K94" s="799"/>
      <c r="L94" s="799"/>
      <c r="M94" s="799"/>
      <c r="N94" s="799"/>
      <c r="O94" s="799"/>
      <c r="P94" s="799"/>
      <c r="Q94" s="799"/>
      <c r="R94" s="799"/>
      <c r="S94" s="799"/>
      <c r="T94" s="799"/>
      <c r="U94" s="799"/>
      <c r="V94" s="799"/>
      <c r="W94" s="799"/>
      <c r="X94" s="799"/>
      <c r="Y94" s="799"/>
      <c r="Z94" s="799"/>
      <c r="AA94" s="799"/>
      <c r="AB94" s="799"/>
      <c r="AC94" s="799"/>
      <c r="AD94" s="799"/>
      <c r="AE94" s="799"/>
      <c r="AF94" s="799"/>
      <c r="AG94" s="799"/>
      <c r="AH94" s="799"/>
      <c r="AI94" s="799"/>
      <c r="AJ94" s="799"/>
      <c r="AK94" s="799"/>
      <c r="AL94" s="799"/>
      <c r="AM94" s="799"/>
      <c r="AN94" s="799"/>
      <c r="AO94" s="799"/>
      <c r="AP94" s="799"/>
      <c r="AQ94" s="799"/>
      <c r="AR94" s="799"/>
      <c r="AS94" s="799"/>
      <c r="AT94" s="799"/>
      <c r="AU94" s="799"/>
      <c r="AV94" s="799"/>
      <c r="AW94" s="799"/>
      <c r="AX94" s="799"/>
      <c r="AY94" s="799"/>
      <c r="AZ94" s="799"/>
      <c r="BA94" s="329"/>
    </row>
    <row r="95" spans="1:53" ht="30" customHeight="1" x14ac:dyDescent="0.3">
      <c r="A95" s="789" t="str">
        <f>ПОДПИСИ!D17</f>
        <v>Шлёнский С.В.</v>
      </c>
      <c r="B95" s="789"/>
      <c r="C95" s="789"/>
      <c r="D95" s="789"/>
      <c r="E95" s="789"/>
      <c r="F95" s="789"/>
      <c r="G95" s="789"/>
      <c r="H95" s="789"/>
      <c r="I95" s="789"/>
      <c r="J95" s="789"/>
      <c r="K95" s="789"/>
      <c r="L95" s="789"/>
      <c r="M95" s="789"/>
      <c r="N95" s="789"/>
      <c r="O95" s="789"/>
      <c r="P95" s="789"/>
      <c r="Q95" s="789"/>
      <c r="R95" s="789"/>
      <c r="S95" s="789"/>
      <c r="T95" s="789"/>
      <c r="U95" s="789"/>
      <c r="V95" s="789"/>
      <c r="W95" s="789"/>
      <c r="X95" s="789"/>
      <c r="Y95" s="789"/>
      <c r="Z95" s="790"/>
      <c r="AA95" s="790"/>
      <c r="AB95" s="790"/>
      <c r="AC95" s="790"/>
      <c r="AD95" s="790"/>
      <c r="AE95" s="790"/>
      <c r="AF95" s="790"/>
      <c r="AG95" s="790"/>
      <c r="AH95" s="790"/>
      <c r="AI95" s="790"/>
      <c r="AJ95" s="790"/>
      <c r="AK95" s="790"/>
      <c r="AL95" s="790"/>
      <c r="AM95" s="790"/>
      <c r="AN95" s="790"/>
      <c r="AO95" s="800"/>
      <c r="AP95" s="800"/>
      <c r="AQ95" s="800"/>
      <c r="AR95" s="800"/>
      <c r="AS95" s="800"/>
      <c r="AT95" s="800"/>
      <c r="AU95" s="800"/>
      <c r="AV95" s="800"/>
      <c r="AW95" s="800"/>
      <c r="AX95" s="800"/>
      <c r="AY95" s="800"/>
      <c r="AZ95" s="800"/>
      <c r="BA95" s="800"/>
    </row>
    <row r="96" spans="1:53" ht="6" customHeight="1" x14ac:dyDescent="0.25">
      <c r="A96" s="768" t="s">
        <v>804</v>
      </c>
      <c r="B96" s="768"/>
      <c r="C96" s="768"/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  <c r="X96" s="768"/>
      <c r="Y96" s="7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768" t="s">
        <v>49</v>
      </c>
      <c r="AP96" s="768"/>
      <c r="AQ96" s="768"/>
      <c r="AR96" s="768"/>
      <c r="AS96" s="768"/>
      <c r="AT96" s="768"/>
      <c r="AU96" s="768"/>
      <c r="AV96" s="768"/>
      <c r="AW96" s="768"/>
      <c r="AX96" s="768"/>
      <c r="AY96" s="768"/>
      <c r="AZ96" s="768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797" t="s">
        <v>806</v>
      </c>
      <c r="B98" s="798"/>
      <c r="C98" s="798"/>
      <c r="D98" s="798"/>
      <c r="E98" s="798"/>
      <c r="F98" s="798"/>
      <c r="G98" s="798"/>
      <c r="H98" s="798"/>
      <c r="I98" s="798"/>
      <c r="J98" s="798"/>
      <c r="K98" s="798"/>
      <c r="L98" s="798"/>
      <c r="M98" s="798"/>
      <c r="N98" s="798"/>
      <c r="O98" s="798"/>
      <c r="P98" s="798"/>
      <c r="Q98" s="798"/>
      <c r="R98" s="798"/>
      <c r="S98" s="798"/>
      <c r="T98" s="798"/>
      <c r="U98" s="798"/>
      <c r="V98" s="798"/>
      <c r="W98" s="798"/>
      <c r="X98" s="798"/>
      <c r="Y98" s="798"/>
      <c r="Z98" s="798"/>
      <c r="AA98" s="798"/>
      <c r="AB98" s="798"/>
      <c r="AC98" s="798"/>
      <c r="AD98" s="798"/>
      <c r="AE98" s="798"/>
      <c r="AF98" s="798"/>
      <c r="AG98" s="798"/>
      <c r="AH98" s="798"/>
      <c r="AI98" s="798"/>
      <c r="AJ98" s="798"/>
      <c r="AK98" s="798"/>
      <c r="AL98" s="798"/>
      <c r="AM98" s="798"/>
      <c r="AN98" s="798"/>
      <c r="AO98" s="798"/>
      <c r="AP98" s="798"/>
      <c r="AQ98" s="798"/>
      <c r="AR98" s="798"/>
      <c r="AS98" s="798"/>
      <c r="AT98" s="798"/>
      <c r="AU98" s="798"/>
      <c r="AV98" s="798"/>
      <c r="AW98" s="798"/>
      <c r="AX98" s="798"/>
      <c r="AY98" s="798"/>
      <c r="AZ98" s="798"/>
      <c r="BA98" s="329"/>
    </row>
    <row r="99" spans="1:55" ht="30" customHeight="1" x14ac:dyDescent="0.3">
      <c r="A99" s="789" t="str">
        <f>ПОДПИСИ!D19</f>
        <v xml:space="preserve"> </v>
      </c>
      <c r="B99" s="789"/>
      <c r="C99" s="789"/>
      <c r="D99" s="789"/>
      <c r="E99" s="789"/>
      <c r="F99" s="789"/>
      <c r="G99" s="789"/>
      <c r="H99" s="789"/>
      <c r="I99" s="789"/>
      <c r="J99" s="789"/>
      <c r="K99" s="789"/>
      <c r="L99" s="789"/>
      <c r="M99" s="789"/>
      <c r="N99" s="789"/>
      <c r="O99" s="789"/>
      <c r="P99" s="789"/>
      <c r="Q99" s="789"/>
      <c r="R99" s="789"/>
      <c r="S99" s="789"/>
      <c r="T99" s="789"/>
      <c r="U99" s="789"/>
      <c r="V99" s="789"/>
      <c r="W99" s="789"/>
      <c r="X99" s="789"/>
      <c r="Y99" s="789"/>
      <c r="Z99" s="790"/>
      <c r="AA99" s="790"/>
      <c r="AB99" s="790"/>
      <c r="AC99" s="790"/>
      <c r="AD99" s="790"/>
      <c r="AE99" s="790"/>
      <c r="AF99" s="790"/>
      <c r="AG99" s="790"/>
      <c r="AH99" s="790"/>
      <c r="AI99" s="790"/>
      <c r="AJ99" s="790"/>
      <c r="AK99" s="790"/>
      <c r="AL99" s="790"/>
      <c r="AM99" s="790"/>
      <c r="AN99" s="790"/>
      <c r="AO99" s="791"/>
      <c r="AP99" s="791"/>
      <c r="AQ99" s="791"/>
      <c r="AR99" s="791"/>
      <c r="AS99" s="791"/>
      <c r="AT99" s="791"/>
      <c r="AU99" s="791"/>
      <c r="AV99" s="791"/>
      <c r="AW99" s="791"/>
      <c r="AX99" s="791"/>
      <c r="AY99" s="791"/>
      <c r="AZ99" s="791"/>
      <c r="BA99" s="335"/>
    </row>
    <row r="100" spans="1:55" ht="6" customHeight="1" x14ac:dyDescent="0.25">
      <c r="A100" s="768" t="s">
        <v>804</v>
      </c>
      <c r="B100" s="768"/>
      <c r="C100" s="768"/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  <c r="X100" s="768"/>
      <c r="Y100" s="7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768" t="s">
        <v>49</v>
      </c>
      <c r="AP100" s="768"/>
      <c r="AQ100" s="768"/>
      <c r="AR100" s="768"/>
      <c r="AS100" s="768"/>
      <c r="AT100" s="768"/>
      <c r="AU100" s="768"/>
      <c r="AV100" s="768"/>
      <c r="AW100" s="768"/>
      <c r="AX100" s="768"/>
      <c r="AY100" s="768"/>
      <c r="AZ100" s="768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797" t="s">
        <v>821</v>
      </c>
      <c r="B102" s="797"/>
      <c r="C102" s="797"/>
      <c r="D102" s="797"/>
      <c r="E102" s="797"/>
      <c r="F102" s="797"/>
      <c r="G102" s="797"/>
      <c r="H102" s="797"/>
      <c r="I102" s="797"/>
      <c r="J102" s="797"/>
      <c r="K102" s="797"/>
      <c r="L102" s="797"/>
      <c r="M102" s="797"/>
      <c r="N102" s="797"/>
      <c r="O102" s="797"/>
      <c r="P102" s="797"/>
      <c r="Q102" s="797"/>
      <c r="R102" s="797"/>
      <c r="S102" s="797"/>
      <c r="T102" s="797"/>
      <c r="U102" s="797"/>
      <c r="V102" s="797"/>
      <c r="W102" s="797"/>
      <c r="X102" s="797"/>
      <c r="Y102" s="797"/>
      <c r="Z102" s="797"/>
      <c r="AA102" s="797"/>
      <c r="AB102" s="797"/>
      <c r="AC102" s="797"/>
      <c r="AD102" s="797"/>
      <c r="AE102" s="797"/>
      <c r="AF102" s="797"/>
      <c r="AG102" s="797"/>
      <c r="AH102" s="797"/>
      <c r="AI102" s="797"/>
      <c r="AJ102" s="797"/>
      <c r="AK102" s="797"/>
      <c r="AL102" s="797"/>
      <c r="AM102" s="797"/>
      <c r="AN102" s="797"/>
      <c r="AO102" s="797"/>
      <c r="AP102" s="797"/>
      <c r="AQ102" s="797"/>
      <c r="AR102" s="797"/>
      <c r="AS102" s="797"/>
      <c r="AT102" s="797"/>
      <c r="AU102" s="797"/>
      <c r="AV102" s="797"/>
      <c r="AW102" s="797"/>
      <c r="AX102" s="797"/>
      <c r="AY102" s="797"/>
      <c r="AZ102" s="797"/>
      <c r="BA102" s="329"/>
    </row>
    <row r="103" spans="1:55" ht="30" customHeight="1" x14ac:dyDescent="0.3">
      <c r="A103" s="789" t="str">
        <f>ПОДПИСИ!D14</f>
        <v>Фатахова Е.Я.</v>
      </c>
      <c r="B103" s="789"/>
      <c r="C103" s="789"/>
      <c r="D103" s="789"/>
      <c r="E103" s="789"/>
      <c r="F103" s="789"/>
      <c r="G103" s="789"/>
      <c r="H103" s="789"/>
      <c r="I103" s="789"/>
      <c r="J103" s="789"/>
      <c r="K103" s="789"/>
      <c r="L103" s="789"/>
      <c r="M103" s="789"/>
      <c r="N103" s="789"/>
      <c r="O103" s="789"/>
      <c r="P103" s="789"/>
      <c r="Q103" s="789"/>
      <c r="R103" s="789"/>
      <c r="S103" s="789"/>
      <c r="T103" s="789"/>
      <c r="U103" s="789"/>
      <c r="V103" s="789"/>
      <c r="W103" s="789"/>
      <c r="X103" s="789"/>
      <c r="Y103" s="789"/>
      <c r="Z103" s="790"/>
      <c r="AA103" s="790"/>
      <c r="AB103" s="790"/>
      <c r="AC103" s="790"/>
      <c r="AD103" s="790"/>
      <c r="AE103" s="790"/>
      <c r="AF103" s="790"/>
      <c r="AG103" s="790"/>
      <c r="AH103" s="790"/>
      <c r="AI103" s="790"/>
      <c r="AJ103" s="790"/>
      <c r="AK103" s="790"/>
      <c r="AL103" s="790"/>
      <c r="AM103" s="790"/>
      <c r="AN103" s="790"/>
      <c r="AO103" s="791"/>
      <c r="AP103" s="791"/>
      <c r="AQ103" s="791"/>
      <c r="AR103" s="791"/>
      <c r="AS103" s="791"/>
      <c r="AT103" s="791"/>
      <c r="AU103" s="791"/>
      <c r="AV103" s="791"/>
      <c r="AW103" s="791"/>
      <c r="AX103" s="791"/>
      <c r="AY103" s="791"/>
      <c r="AZ103" s="791"/>
      <c r="BA103" s="336"/>
      <c r="BB103" s="315"/>
      <c r="BC103" s="315"/>
    </row>
    <row r="104" spans="1:55" s="304" customFormat="1" ht="6" customHeight="1" x14ac:dyDescent="0.2">
      <c r="A104" s="768" t="s">
        <v>804</v>
      </c>
      <c r="B104" s="768"/>
      <c r="C104" s="768"/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  <c r="X104" s="768"/>
      <c r="Y104" s="7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768" t="s">
        <v>49</v>
      </c>
      <c r="AP104" s="768"/>
      <c r="AQ104" s="768"/>
      <c r="AR104" s="768"/>
      <c r="AS104" s="768"/>
      <c r="AT104" s="768"/>
      <c r="AU104" s="768"/>
      <c r="AV104" s="768"/>
      <c r="AW104" s="768"/>
      <c r="AX104" s="768"/>
      <c r="AY104" s="768"/>
      <c r="AZ104" s="768"/>
    </row>
    <row r="105" spans="1:55" x14ac:dyDescent="0.25">
      <c r="A105" s="752" t="s">
        <v>959</v>
      </c>
      <c r="B105" s="752"/>
      <c r="C105" s="752"/>
      <c r="D105" s="752"/>
      <c r="E105" s="752"/>
      <c r="F105" s="752"/>
      <c r="G105" s="752"/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  <c r="X105" s="752"/>
      <c r="Y105" s="752"/>
      <c r="Z105" s="752"/>
      <c r="AA105" s="752"/>
      <c r="AB105" s="752"/>
      <c r="AC105" s="752"/>
      <c r="AD105" s="752"/>
      <c r="AE105" s="752"/>
      <c r="AF105" s="752"/>
      <c r="AG105" s="752"/>
      <c r="AH105" s="752"/>
      <c r="AI105" s="752"/>
      <c r="AJ105" s="752"/>
      <c r="AK105" s="752"/>
      <c r="AL105" s="752"/>
      <c r="AM105" s="752"/>
      <c r="AN105" s="752"/>
      <c r="AO105" s="752"/>
      <c r="AP105" s="752"/>
      <c r="AQ105" s="752"/>
      <c r="AR105" s="752"/>
      <c r="AS105" s="752"/>
      <c r="AT105" s="752"/>
      <c r="AU105" s="752"/>
      <c r="AV105" s="752"/>
      <c r="AW105" s="752"/>
      <c r="AX105" s="752"/>
      <c r="AY105" s="752"/>
      <c r="AZ105" s="752"/>
    </row>
    <row r="106" spans="1:55" ht="30" customHeight="1" x14ac:dyDescent="0.3">
      <c r="A106" s="719" t="str">
        <f>ПОДПИСИ!D6</f>
        <v>Шенягин А.В.</v>
      </c>
      <c r="B106" s="719"/>
      <c r="C106" s="719"/>
      <c r="D106" s="719"/>
      <c r="E106" s="719"/>
      <c r="F106" s="719"/>
      <c r="G106" s="719"/>
      <c r="H106" s="719"/>
      <c r="I106" s="719"/>
      <c r="J106" s="719"/>
      <c r="K106" s="719"/>
      <c r="L106" s="719"/>
      <c r="M106" s="719"/>
      <c r="N106" s="719"/>
      <c r="O106" s="719"/>
      <c r="P106" s="719"/>
      <c r="Q106" s="719"/>
      <c r="R106" s="719"/>
      <c r="S106" s="719"/>
      <c r="T106" s="719"/>
      <c r="U106" s="719"/>
      <c r="V106" s="719"/>
      <c r="W106" s="719"/>
      <c r="X106" s="719"/>
      <c r="Y106" s="719"/>
      <c r="Z106" s="748"/>
      <c r="AA106" s="748"/>
      <c r="AB106" s="748"/>
      <c r="AC106" s="748"/>
      <c r="AD106" s="748"/>
      <c r="AE106" s="748"/>
      <c r="AF106" s="748"/>
      <c r="AG106" s="748"/>
      <c r="AH106" s="748"/>
      <c r="AI106" s="748"/>
      <c r="AJ106" s="748"/>
      <c r="AK106" s="748"/>
      <c r="AL106" s="748"/>
      <c r="AM106" s="748"/>
      <c r="AN106" s="748"/>
      <c r="AO106" s="749"/>
      <c r="AP106" s="749"/>
      <c r="AQ106" s="749"/>
      <c r="AR106" s="749"/>
      <c r="AS106" s="749"/>
      <c r="AT106" s="749"/>
      <c r="AU106" s="749"/>
      <c r="AV106" s="749"/>
      <c r="AW106" s="749"/>
      <c r="AX106" s="749"/>
      <c r="AY106" s="749"/>
      <c r="AZ106" s="749"/>
    </row>
    <row r="107" spans="1:55" ht="9" customHeight="1" x14ac:dyDescent="0.25">
      <c r="A107" s="717" t="s">
        <v>804</v>
      </c>
      <c r="B107" s="717"/>
      <c r="C107" s="717"/>
      <c r="D107" s="717"/>
      <c r="E107" s="717"/>
      <c r="F107" s="717"/>
      <c r="G107" s="717"/>
      <c r="H107" s="717"/>
      <c r="I107" s="717"/>
      <c r="J107" s="717"/>
      <c r="K107" s="717"/>
      <c r="L107" s="717"/>
      <c r="M107" s="717"/>
      <c r="N107" s="717"/>
      <c r="O107" s="717"/>
      <c r="P107" s="717"/>
      <c r="Q107" s="717"/>
      <c r="R107" s="717"/>
      <c r="S107" s="717"/>
      <c r="T107" s="717"/>
      <c r="U107" s="717"/>
      <c r="V107" s="717"/>
      <c r="W107" s="717"/>
      <c r="X107" s="717"/>
      <c r="Y107" s="717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717" t="s">
        <v>49</v>
      </c>
      <c r="AP107" s="717"/>
      <c r="AQ107" s="717"/>
      <c r="AR107" s="717"/>
      <c r="AS107" s="717"/>
      <c r="AT107" s="717"/>
      <c r="AU107" s="717"/>
      <c r="AV107" s="717"/>
      <c r="AW107" s="717"/>
      <c r="AX107" s="717"/>
      <c r="AY107" s="717"/>
      <c r="AZ107" s="717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zoomScale="130" zoomScaleNormal="100" zoomScaleSheetLayoutView="130" workbookViewId="0">
      <pane ySplit="1" topLeftCell="A86" activePane="bottomLeft" state="frozen"/>
      <selection activeCell="K32" sqref="K32"/>
      <selection pane="bottomLeft" activeCell="AO106" sqref="AO106:AZ106"/>
    </sheetView>
  </sheetViews>
  <sheetFormatPr defaultRowHeight="13.8" outlineLevelRow="1" x14ac:dyDescent="0.25"/>
  <cols>
    <col min="1" max="24" width="1.6640625" style="283" customWidth="1"/>
    <col min="25" max="25" width="4.5546875" style="283" customWidth="1"/>
    <col min="26" max="51" width="1.6640625" style="283" customWidth="1"/>
    <col min="52" max="52" width="4.109375" style="283" customWidth="1"/>
    <col min="53" max="53" width="0.109375" style="283" hidden="1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53" t="s">
        <v>578</v>
      </c>
      <c r="B1" s="753"/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  <c r="W1" s="753"/>
      <c r="X1" s="753"/>
      <c r="Y1" s="753"/>
      <c r="Z1" s="753"/>
      <c r="AA1" s="753"/>
      <c r="AB1" s="753"/>
      <c r="AC1" s="753"/>
      <c r="AD1" s="753"/>
      <c r="AE1" s="753"/>
      <c r="AF1" s="753"/>
      <c r="AG1" s="753"/>
      <c r="AH1" s="753"/>
      <c r="AI1" s="753"/>
      <c r="AJ1" s="753"/>
      <c r="AK1" s="753"/>
      <c r="AL1" s="753"/>
      <c r="AM1" s="753"/>
      <c r="AN1" s="753"/>
      <c r="AO1" s="753"/>
      <c r="AP1" s="753"/>
      <c r="AQ1" s="753"/>
      <c r="AR1" s="753"/>
      <c r="AS1" s="753"/>
      <c r="AT1" s="753"/>
      <c r="AU1" s="753"/>
      <c r="AV1" s="753"/>
      <c r="AW1" s="753"/>
      <c r="AX1" s="753"/>
      <c r="AY1" s="753"/>
      <c r="AZ1" s="753"/>
      <c r="BA1" s="316"/>
    </row>
    <row r="2" spans="1:63" ht="12" customHeight="1" x14ac:dyDescent="0.25">
      <c r="A2" s="754" t="s">
        <v>75</v>
      </c>
      <c r="B2" s="754"/>
      <c r="C2" s="754"/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754"/>
      <c r="U2" s="754"/>
      <c r="V2" s="754"/>
      <c r="W2" s="754"/>
      <c r="X2" s="754"/>
      <c r="Y2" s="754"/>
      <c r="Z2" s="754"/>
      <c r="AA2" s="754"/>
      <c r="AB2" s="754"/>
      <c r="AC2" s="754"/>
      <c r="AD2" s="754"/>
      <c r="AE2" s="754"/>
      <c r="AF2" s="754"/>
      <c r="AG2" s="754"/>
      <c r="AH2" s="754"/>
      <c r="AI2" s="754"/>
      <c r="AJ2" s="754"/>
      <c r="AK2" s="754"/>
      <c r="AL2" s="754"/>
      <c r="AM2" s="754"/>
      <c r="AN2" s="754"/>
      <c r="AO2" s="754"/>
      <c r="AP2" s="754"/>
      <c r="AQ2" s="754"/>
      <c r="AR2" s="754"/>
      <c r="AS2" s="754"/>
      <c r="AT2" s="754"/>
      <c r="AU2" s="754"/>
      <c r="AV2" s="754"/>
      <c r="AW2" s="754"/>
      <c r="AX2" s="754"/>
      <c r="AY2" s="754"/>
      <c r="AZ2" s="7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755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55"/>
      <c r="C3" s="755"/>
      <c r="D3" s="755"/>
      <c r="E3" s="755"/>
      <c r="F3" s="755"/>
      <c r="G3" s="755"/>
      <c r="H3" s="755"/>
      <c r="I3" s="755"/>
      <c r="J3" s="755"/>
      <c r="K3" s="755"/>
      <c r="L3" s="755"/>
      <c r="M3" s="755"/>
      <c r="N3" s="755"/>
      <c r="O3" s="755"/>
      <c r="P3" s="755"/>
      <c r="Q3" s="755"/>
      <c r="R3" s="755"/>
      <c r="S3" s="755"/>
      <c r="T3" s="755"/>
      <c r="U3" s="755"/>
      <c r="V3" s="755"/>
      <c r="W3" s="755"/>
      <c r="X3" s="755"/>
      <c r="Y3" s="755"/>
      <c r="Z3" s="755"/>
      <c r="AA3" s="755"/>
      <c r="AB3" s="755"/>
      <c r="AC3" s="755"/>
      <c r="AD3" s="755"/>
      <c r="AE3" s="755"/>
      <c r="AF3" s="755"/>
      <c r="AG3" s="755"/>
      <c r="AH3" s="755"/>
      <c r="AI3" s="755"/>
      <c r="AJ3" s="755"/>
      <c r="AK3" s="755"/>
      <c r="AL3" s="755"/>
      <c r="AM3" s="755"/>
      <c r="AN3" s="755"/>
      <c r="AO3" s="755"/>
      <c r="AP3" s="755"/>
      <c r="AQ3" s="755"/>
      <c r="AR3" s="755"/>
      <c r="AS3" s="755"/>
      <c r="AT3" s="755"/>
      <c r="AU3" s="755"/>
      <c r="AV3" s="755"/>
      <c r="AW3" s="755"/>
      <c r="AX3" s="755"/>
      <c r="AY3" s="755"/>
      <c r="AZ3" s="7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756" t="s">
        <v>809</v>
      </c>
      <c r="B4" s="756"/>
      <c r="C4" s="756"/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  <c r="X4" s="756"/>
      <c r="Y4" s="756"/>
      <c r="Z4" s="756"/>
      <c r="AA4" s="756"/>
      <c r="AB4" s="756"/>
      <c r="AC4" s="756"/>
      <c r="AD4" s="756"/>
      <c r="AE4" s="756"/>
      <c r="AF4" s="756"/>
      <c r="AG4" s="756"/>
      <c r="AH4" s="756"/>
      <c r="AI4" s="756"/>
      <c r="AJ4" s="756"/>
      <c r="AK4" s="756"/>
      <c r="AL4" s="756"/>
      <c r="AM4" s="756"/>
      <c r="AN4" s="756"/>
      <c r="AO4" s="756"/>
      <c r="AP4" s="756"/>
      <c r="AQ4" s="756"/>
      <c r="AR4" s="756"/>
      <c r="AS4" s="756"/>
      <c r="AT4" s="756"/>
      <c r="AU4" s="756"/>
      <c r="AV4" s="756"/>
      <c r="AW4" s="756"/>
      <c r="AX4" s="756"/>
      <c r="AY4" s="756"/>
      <c r="AZ4" s="7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720" t="s">
        <v>776</v>
      </c>
      <c r="B5" s="720"/>
      <c r="C5" s="720"/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57" t="str">
        <f>ФОРМА!B2</f>
        <v>ПАО "Россети Ленэнерго"</v>
      </c>
      <c r="B6" s="757"/>
      <c r="C6" s="757"/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  <c r="X6" s="757"/>
      <c r="Y6" s="757"/>
      <c r="Z6" s="757"/>
      <c r="AA6" s="757"/>
      <c r="AB6" s="757"/>
      <c r="AC6" s="757"/>
      <c r="AD6" s="757"/>
      <c r="AE6" s="757"/>
      <c r="AF6" s="757"/>
      <c r="AG6" s="757"/>
      <c r="AH6" s="757"/>
      <c r="AI6" s="757"/>
      <c r="AJ6" s="757"/>
      <c r="AK6" s="757"/>
      <c r="AL6" s="757"/>
      <c r="AM6" s="757"/>
      <c r="AN6" s="757"/>
      <c r="AO6" s="757"/>
      <c r="AP6" s="757"/>
      <c r="AQ6" s="757"/>
      <c r="AR6" s="757"/>
      <c r="AS6" s="757"/>
      <c r="AT6" s="757"/>
      <c r="AU6" s="757"/>
      <c r="AV6" s="757"/>
      <c r="AW6" s="757"/>
      <c r="AX6" s="757"/>
      <c r="AY6" s="757"/>
      <c r="AZ6" s="75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56" t="s">
        <v>810</v>
      </c>
      <c r="B7" s="756"/>
      <c r="C7" s="756"/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  <c r="X7" s="756"/>
      <c r="Y7" s="756"/>
      <c r="Z7" s="756"/>
      <c r="AA7" s="756"/>
      <c r="AB7" s="756"/>
      <c r="AC7" s="756"/>
      <c r="AD7" s="756"/>
      <c r="AE7" s="756"/>
      <c r="AF7" s="756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  <c r="AY7" s="756"/>
      <c r="AZ7" s="7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57" customHeight="1" x14ac:dyDescent="0.25">
      <c r="A8" s="7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57"/>
      <c r="C8" s="757"/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57"/>
      <c r="Y8" s="757"/>
      <c r="Z8" s="757"/>
      <c r="AA8" s="757"/>
      <c r="AB8" s="757"/>
      <c r="AC8" s="757"/>
      <c r="AD8" s="757"/>
      <c r="AE8" s="757"/>
      <c r="AF8" s="757"/>
      <c r="AG8" s="757"/>
      <c r="AH8" s="757"/>
      <c r="AI8" s="757"/>
      <c r="AJ8" s="757"/>
      <c r="AK8" s="757"/>
      <c r="AL8" s="757"/>
      <c r="AM8" s="757"/>
      <c r="AN8" s="757"/>
      <c r="AO8" s="757"/>
      <c r="AP8" s="757"/>
      <c r="AQ8" s="757"/>
      <c r="AR8" s="757"/>
      <c r="AS8" s="757"/>
      <c r="AT8" s="757"/>
      <c r="AU8" s="757"/>
      <c r="AV8" s="757"/>
      <c r="AW8" s="757"/>
      <c r="AX8" s="757"/>
      <c r="AY8" s="757"/>
      <c r="AZ8" s="757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758" t="s">
        <v>811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758"/>
      <c r="AP9" s="758"/>
      <c r="AQ9" s="758"/>
      <c r="AR9" s="758"/>
      <c r="AS9" s="758"/>
      <c r="AT9" s="758"/>
      <c r="AU9" s="758"/>
      <c r="AV9" s="758"/>
      <c r="AW9" s="758"/>
      <c r="AX9" s="758"/>
      <c r="AY9" s="758"/>
      <c r="AZ9" s="7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754" t="s">
        <v>780</v>
      </c>
      <c r="B10" s="754"/>
      <c r="C10" s="754"/>
      <c r="D10" s="754"/>
      <c r="E10" s="754"/>
      <c r="F10" s="754"/>
      <c r="G10" s="754"/>
      <c r="H10" s="754"/>
      <c r="I10" s="754"/>
      <c r="J10" s="754"/>
      <c r="K10" s="754"/>
      <c r="L10" s="754"/>
      <c r="M10" s="754"/>
      <c r="N10" s="754"/>
      <c r="O10" s="754"/>
      <c r="P10" s="754"/>
      <c r="Q10" s="754"/>
      <c r="R10" s="754"/>
      <c r="S10" s="754"/>
      <c r="T10" s="754"/>
      <c r="U10" s="754"/>
      <c r="V10" s="754"/>
      <c r="W10" s="754"/>
      <c r="X10" s="754"/>
      <c r="Y10" s="754"/>
      <c r="Z10" s="754"/>
      <c r="AA10" s="754"/>
      <c r="AB10" s="754"/>
      <c r="AC10" s="754"/>
      <c r="AD10" s="754"/>
      <c r="AE10" s="754"/>
      <c r="AF10" s="754"/>
      <c r="AG10" s="754"/>
      <c r="AH10" s="754"/>
      <c r="AI10" s="754"/>
      <c r="AJ10" s="754"/>
      <c r="AK10" s="754"/>
      <c r="AL10" s="754"/>
      <c r="AM10" s="754"/>
      <c r="AN10" s="754"/>
      <c r="AO10" s="754"/>
      <c r="AP10" s="754"/>
      <c r="AQ10" s="754"/>
      <c r="AR10" s="754"/>
      <c r="AS10" s="754"/>
      <c r="AT10" s="754"/>
      <c r="AU10" s="754"/>
      <c r="AV10" s="754"/>
      <c r="AW10" s="754"/>
      <c r="AX10" s="754"/>
      <c r="AY10" s="754"/>
      <c r="AZ10" s="7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757" t="str">
        <f>ФОРМА!B3</f>
        <v>ООО «Электромонтаж-110»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</row>
    <row r="12" spans="1:63" s="304" customFormat="1" ht="6" customHeight="1" x14ac:dyDescent="0.2">
      <c r="A12" s="756" t="s">
        <v>810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317"/>
    </row>
    <row r="13" spans="1:63" ht="27.75" customHeight="1" x14ac:dyDescent="0.25">
      <c r="A13" s="757" t="str">
        <f>ФОРМА!D3</f>
        <v>ОГРН 1089847302225, ИНН 7842391090, КПП 780101001, 199004, город Санкт-Петербург, пр-кт Средний В.О., д. 4 литер а, пом/ком 6н/177</v>
      </c>
      <c r="B13" s="757"/>
      <c r="C13" s="757"/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  <c r="X13" s="757"/>
      <c r="Y13" s="757"/>
      <c r="Z13" s="757"/>
      <c r="AA13" s="757"/>
      <c r="AB13" s="757"/>
      <c r="AC13" s="757"/>
      <c r="AD13" s="757"/>
      <c r="AE13" s="757"/>
      <c r="AF13" s="757"/>
      <c r="AG13" s="757"/>
      <c r="AH13" s="757"/>
      <c r="AI13" s="757"/>
      <c r="AJ13" s="757"/>
      <c r="AK13" s="757"/>
      <c r="AL13" s="757"/>
      <c r="AM13" s="757"/>
      <c r="AN13" s="757"/>
      <c r="AO13" s="757"/>
      <c r="AP13" s="757"/>
      <c r="AQ13" s="757"/>
      <c r="AR13" s="757"/>
      <c r="AS13" s="757"/>
      <c r="AT13" s="757"/>
      <c r="AU13" s="757"/>
      <c r="AV13" s="757"/>
      <c r="AW13" s="757"/>
      <c r="AX13" s="757"/>
      <c r="AY13" s="757"/>
      <c r="AZ13" s="757"/>
      <c r="BA13" s="757"/>
    </row>
    <row r="14" spans="1:63" s="304" customFormat="1" ht="21" customHeight="1" x14ac:dyDescent="0.2">
      <c r="A14" s="758" t="s">
        <v>812</v>
      </c>
      <c r="B14" s="758"/>
      <c r="C14" s="758"/>
      <c r="D14" s="758"/>
      <c r="E14" s="758"/>
      <c r="F14" s="758"/>
      <c r="G14" s="758"/>
      <c r="H14" s="758"/>
      <c r="I14" s="758"/>
      <c r="J14" s="758"/>
      <c r="K14" s="758"/>
      <c r="L14" s="758"/>
      <c r="M14" s="758"/>
      <c r="N14" s="758"/>
      <c r="O14" s="758"/>
      <c r="P14" s="758"/>
      <c r="Q14" s="758"/>
      <c r="R14" s="758"/>
      <c r="S14" s="758"/>
      <c r="T14" s="758"/>
      <c r="U14" s="758"/>
      <c r="V14" s="758"/>
      <c r="W14" s="758"/>
      <c r="X14" s="758"/>
      <c r="Y14" s="758"/>
      <c r="Z14" s="758"/>
      <c r="AA14" s="758"/>
      <c r="AB14" s="758"/>
      <c r="AC14" s="758"/>
      <c r="AD14" s="758"/>
      <c r="AE14" s="758"/>
      <c r="AF14" s="758"/>
      <c r="AG14" s="758"/>
      <c r="AH14" s="758"/>
      <c r="AI14" s="758"/>
      <c r="AJ14" s="758"/>
      <c r="AK14" s="758"/>
      <c r="AL14" s="758"/>
      <c r="AM14" s="758"/>
      <c r="AN14" s="758"/>
      <c r="AO14" s="758"/>
      <c r="AP14" s="758"/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317"/>
    </row>
    <row r="15" spans="1:63" ht="12" customHeight="1" x14ac:dyDescent="0.25">
      <c r="A15" s="754" t="s">
        <v>77</v>
      </c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316"/>
    </row>
    <row r="16" spans="1:63" ht="12" customHeight="1" x14ac:dyDescent="0.25">
      <c r="A16" s="757" t="str">
        <f>ФОРМА!B8</f>
        <v>ООО «Электромонтаж-110»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  <c r="X16" s="757"/>
      <c r="Y16" s="757"/>
      <c r="Z16" s="757"/>
      <c r="AA16" s="757"/>
      <c r="AB16" s="757"/>
      <c r="AC16" s="757"/>
      <c r="AD16" s="757"/>
      <c r="AE16" s="757"/>
      <c r="AF16" s="757"/>
      <c r="AG16" s="757"/>
      <c r="AH16" s="757"/>
      <c r="AI16" s="757"/>
      <c r="AJ16" s="757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  <c r="AU16" s="757"/>
      <c r="AV16" s="757"/>
      <c r="AW16" s="757"/>
      <c r="AX16" s="757"/>
      <c r="AY16" s="757"/>
      <c r="AZ16" s="757"/>
      <c r="BA16" s="757"/>
    </row>
    <row r="17" spans="1:53" s="304" customFormat="1" ht="9.6" x14ac:dyDescent="0.2">
      <c r="A17" s="756" t="s">
        <v>810</v>
      </c>
      <c r="B17" s="756"/>
      <c r="C17" s="756"/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  <c r="X17" s="756"/>
      <c r="Y17" s="756"/>
      <c r="Z17" s="756"/>
      <c r="AA17" s="756"/>
      <c r="AB17" s="756"/>
      <c r="AC17" s="756"/>
      <c r="AD17" s="756"/>
      <c r="AE17" s="756"/>
      <c r="AF17" s="756"/>
      <c r="AG17" s="756"/>
      <c r="AH17" s="756"/>
      <c r="AI17" s="756"/>
      <c r="AJ17" s="756"/>
      <c r="AK17" s="756"/>
      <c r="AL17" s="756"/>
      <c r="AM17" s="756"/>
      <c r="AN17" s="756"/>
      <c r="AO17" s="756"/>
      <c r="AP17" s="756"/>
      <c r="AQ17" s="756"/>
      <c r="AR17" s="756"/>
      <c r="AS17" s="756"/>
      <c r="AT17" s="756"/>
      <c r="AU17" s="756"/>
      <c r="AV17" s="756"/>
      <c r="AW17" s="756"/>
      <c r="AX17" s="756"/>
      <c r="AY17" s="756"/>
      <c r="AZ17" s="756"/>
      <c r="BA17" s="317"/>
    </row>
    <row r="18" spans="1:53" ht="25.5" customHeight="1" x14ac:dyDescent="0.25">
      <c r="A18" s="757" t="str">
        <f>ФОРМА!D8</f>
        <v>ОГРН 1089847302225, ИНН 7842391090, КПП 780101001, 199004, город Санкт-Петербург, пр-кт Средний В.О., д. 4 литер а, пом/ком 6н/177</v>
      </c>
      <c r="B18" s="757"/>
      <c r="C18" s="757"/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  <c r="X18" s="757"/>
      <c r="Y18" s="757"/>
      <c r="Z18" s="757"/>
      <c r="AA18" s="757"/>
      <c r="AB18" s="757"/>
      <c r="AC18" s="757"/>
      <c r="AD18" s="757"/>
      <c r="AE18" s="757"/>
      <c r="AF18" s="757"/>
      <c r="AG18" s="757"/>
      <c r="AH18" s="757"/>
      <c r="AI18" s="757"/>
      <c r="AJ18" s="75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  <c r="AV18" s="757"/>
      <c r="AW18" s="757"/>
      <c r="AX18" s="757"/>
      <c r="AY18" s="757"/>
      <c r="AZ18" s="757"/>
      <c r="BA18" s="316"/>
    </row>
    <row r="19" spans="1:53" s="304" customFormat="1" ht="6.75" customHeight="1" x14ac:dyDescent="0.2">
      <c r="A19" s="758" t="s">
        <v>778</v>
      </c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317"/>
    </row>
    <row r="20" spans="1:53" s="304" customFormat="1" ht="15" customHeight="1" x14ac:dyDescent="0.2">
      <c r="A20" s="741"/>
      <c r="B20" s="741"/>
      <c r="C20" s="741"/>
      <c r="D20" s="741"/>
      <c r="E20" s="741"/>
      <c r="F20" s="741"/>
      <c r="G20" s="741"/>
      <c r="H20" s="741"/>
      <c r="I20" s="741"/>
      <c r="J20" s="741"/>
      <c r="K20" s="741"/>
      <c r="L20" s="741"/>
      <c r="M20" s="741"/>
      <c r="N20" s="741"/>
      <c r="O20" s="741"/>
      <c r="P20" s="741"/>
      <c r="Q20" s="741"/>
      <c r="R20" s="741"/>
      <c r="S20" s="741"/>
      <c r="T20" s="741"/>
      <c r="U20" s="741"/>
      <c r="V20" s="741"/>
      <c r="W20" s="741"/>
      <c r="X20" s="741"/>
      <c r="Y20" s="741"/>
      <c r="Z20" s="741"/>
      <c r="AA20" s="741"/>
      <c r="AB20" s="741"/>
      <c r="AC20" s="741"/>
      <c r="AD20" s="741"/>
      <c r="AE20" s="741"/>
      <c r="AF20" s="741"/>
      <c r="AG20" s="741"/>
      <c r="AH20" s="741"/>
      <c r="AI20" s="741"/>
      <c r="AJ20" s="741"/>
      <c r="AK20" s="741"/>
      <c r="AL20" s="741"/>
      <c r="AM20" s="741"/>
      <c r="AN20" s="741"/>
      <c r="AO20" s="741"/>
      <c r="AP20" s="741"/>
      <c r="AQ20" s="741"/>
      <c r="AR20" s="741"/>
      <c r="AS20" s="741"/>
      <c r="AT20" s="741"/>
      <c r="AU20" s="741"/>
      <c r="AV20" s="741"/>
      <c r="AW20" s="741"/>
      <c r="AX20" s="741"/>
      <c r="AY20" s="741"/>
      <c r="AZ20" s="741"/>
      <c r="BA20" s="317"/>
    </row>
    <row r="21" spans="1:53" s="304" customFormat="1" ht="15" customHeight="1" x14ac:dyDescent="0.2">
      <c r="A21" s="740" t="s">
        <v>813</v>
      </c>
      <c r="B21" s="740"/>
      <c r="C21" s="740"/>
      <c r="D21" s="740"/>
      <c r="E21" s="740"/>
      <c r="F21" s="740"/>
      <c r="G21" s="740"/>
      <c r="H21" s="740"/>
      <c r="I21" s="740"/>
      <c r="J21" s="740"/>
      <c r="K21" s="740"/>
      <c r="L21" s="740"/>
      <c r="M21" s="740"/>
      <c r="N21" s="740"/>
      <c r="O21" s="740"/>
      <c r="P21" s="740"/>
      <c r="Q21" s="740"/>
      <c r="R21" s="740"/>
      <c r="S21" s="740"/>
      <c r="T21" s="740"/>
      <c r="U21" s="740"/>
      <c r="V21" s="740"/>
      <c r="W21" s="740"/>
      <c r="X21" s="740"/>
      <c r="Y21" s="740"/>
      <c r="Z21" s="740"/>
      <c r="AA21" s="740"/>
      <c r="AB21" s="740"/>
      <c r="AC21" s="740"/>
      <c r="AD21" s="740"/>
      <c r="AE21" s="740"/>
      <c r="AF21" s="740"/>
      <c r="AG21" s="740"/>
      <c r="AH21" s="740"/>
      <c r="AI21" s="740"/>
      <c r="AJ21" s="740"/>
      <c r="AK21" s="740"/>
      <c r="AL21" s="740"/>
      <c r="AM21" s="740"/>
      <c r="AN21" s="740"/>
      <c r="AO21" s="740"/>
      <c r="AP21" s="740"/>
      <c r="AQ21" s="740"/>
      <c r="AR21" s="740"/>
      <c r="AS21" s="740"/>
      <c r="AT21" s="740"/>
      <c r="AU21" s="740"/>
      <c r="AV21" s="740"/>
      <c r="AW21" s="740"/>
      <c r="AX21" s="740"/>
      <c r="AY21" s="740"/>
      <c r="AZ21" s="740"/>
      <c r="BA21" s="317"/>
    </row>
    <row r="22" spans="1:53" ht="25.5" customHeight="1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30.75" customHeight="1" x14ac:dyDescent="0.25">
      <c r="A23" s="761" t="s">
        <v>525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763" t="s">
        <v>19</v>
      </c>
      <c r="B25" s="763"/>
      <c r="C25" s="730">
        <f>ФОРМА!B26</f>
        <v>3</v>
      </c>
      <c r="D25" s="730"/>
      <c r="E25" s="730"/>
      <c r="F25" s="730"/>
      <c r="G25" s="730"/>
      <c r="H25" s="730"/>
      <c r="I25" s="730"/>
      <c r="J25" s="730"/>
      <c r="K25" s="7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764"/>
      <c r="AH25" s="764"/>
      <c r="AI25" s="764"/>
      <c r="AJ25" s="321"/>
      <c r="AK25" s="321"/>
      <c r="AL25" s="732">
        <f>ФОРМА!C26</f>
        <v>45354</v>
      </c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64"/>
      <c r="AX25" s="764"/>
      <c r="AY25" s="764"/>
      <c r="AZ25" s="764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756" t="s">
        <v>458</v>
      </c>
      <c r="AM26" s="756"/>
      <c r="AN26" s="756"/>
      <c r="AO26" s="756"/>
      <c r="AP26" s="756"/>
      <c r="AQ26" s="756"/>
      <c r="AR26" s="756"/>
      <c r="AS26" s="756"/>
      <c r="AT26" s="756"/>
      <c r="AU26" s="756"/>
      <c r="AV26" s="756"/>
      <c r="AW26" s="317"/>
      <c r="AX26" s="317"/>
      <c r="AY26" s="317"/>
      <c r="AZ26" s="317"/>
      <c r="BA26" s="317"/>
    </row>
    <row r="27" spans="1:53" ht="24" customHeight="1" x14ac:dyDescent="0.25">
      <c r="A27" s="720" t="s">
        <v>785</v>
      </c>
      <c r="B27" s="720"/>
      <c r="C27" s="720"/>
      <c r="D27" s="720"/>
      <c r="E27" s="720"/>
      <c r="F27" s="720"/>
      <c r="G27" s="720"/>
      <c r="H27" s="720"/>
      <c r="I27" s="720"/>
      <c r="J27" s="720"/>
      <c r="K27" s="720"/>
      <c r="L27" s="720"/>
      <c r="M27" s="720"/>
      <c r="N27" s="720"/>
      <c r="O27" s="720"/>
      <c r="P27" s="720"/>
      <c r="Q27" s="720"/>
      <c r="R27" s="720"/>
      <c r="S27" s="720"/>
      <c r="T27" s="720"/>
      <c r="U27" s="720"/>
      <c r="V27" s="720"/>
      <c r="W27" s="720"/>
      <c r="X27" s="720"/>
      <c r="Y27" s="720"/>
      <c r="Z27" s="720"/>
      <c r="AA27" s="720"/>
      <c r="AB27" s="720"/>
      <c r="AC27" s="720"/>
      <c r="AD27" s="720"/>
      <c r="AE27" s="720"/>
      <c r="AF27" s="720"/>
      <c r="AG27" s="720"/>
      <c r="AH27" s="720"/>
      <c r="AI27" s="720"/>
      <c r="AJ27" s="720"/>
      <c r="AK27" s="720"/>
      <c r="AL27" s="720"/>
      <c r="AM27" s="720"/>
      <c r="AN27" s="720"/>
      <c r="AO27" s="720"/>
      <c r="AP27" s="720"/>
      <c r="AQ27" s="720"/>
      <c r="AR27" s="720"/>
      <c r="AS27" s="720"/>
      <c r="AT27" s="720"/>
      <c r="AU27" s="720"/>
      <c r="AV27" s="720"/>
      <c r="AW27" s="720"/>
      <c r="AX27" s="720"/>
      <c r="AY27" s="720"/>
      <c r="AZ27" s="720"/>
      <c r="BA27" s="316"/>
    </row>
    <row r="28" spans="1:53" ht="12" customHeight="1" x14ac:dyDescent="0.25">
      <c r="A28" s="759" t="str">
        <f>ПОДПИСИ!B9</f>
        <v>Ведущий инженер-геодезист АО "ЛЭСР"</v>
      </c>
      <c r="B28" s="759"/>
      <c r="C28" s="759"/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759"/>
      <c r="O28" s="759"/>
      <c r="P28" s="759"/>
      <c r="Q28" s="759"/>
      <c r="R28" s="759"/>
      <c r="S28" s="759"/>
      <c r="T28" s="759"/>
      <c r="U28" s="759"/>
      <c r="V28" s="759"/>
      <c r="W28" s="759"/>
      <c r="X28" s="759"/>
      <c r="Y28" s="759"/>
      <c r="Z28" s="759"/>
      <c r="AA28" s="759"/>
      <c r="AB28" s="759"/>
      <c r="AC28" s="759"/>
      <c r="AD28" s="759"/>
      <c r="AE28" s="759"/>
      <c r="AF28" s="759"/>
      <c r="AG28" s="759"/>
      <c r="AH28" s="759"/>
      <c r="AI28" s="759"/>
      <c r="AJ28" s="759"/>
      <c r="AK28" s="759"/>
      <c r="AL28" s="759"/>
      <c r="AM28" s="759"/>
      <c r="AN28" s="759"/>
      <c r="AO28" s="759"/>
      <c r="AP28" s="759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316"/>
    </row>
    <row r="29" spans="1:53" ht="12" customHeight="1" x14ac:dyDescent="0.25">
      <c r="A29" s="760" t="str">
        <f>CONCATENATE(ПОДПИСИ!C9,", ",ПОДПИСИ!F9)</f>
        <v>Николаева О.И., Приказ №1080 от 04.10.2024</v>
      </c>
      <c r="B29" s="760"/>
      <c r="C29" s="760"/>
      <c r="D29" s="760"/>
      <c r="E29" s="760"/>
      <c r="F29" s="760"/>
      <c r="G29" s="760"/>
      <c r="H29" s="760"/>
      <c r="I29" s="760"/>
      <c r="J29" s="760"/>
      <c r="K29" s="760"/>
      <c r="L29" s="760"/>
      <c r="M29" s="760"/>
      <c r="N29" s="760"/>
      <c r="O29" s="760"/>
      <c r="P29" s="760"/>
      <c r="Q29" s="760"/>
      <c r="R29" s="760"/>
      <c r="S29" s="760"/>
      <c r="T29" s="760"/>
      <c r="U29" s="760"/>
      <c r="V29" s="760"/>
      <c r="W29" s="760"/>
      <c r="X29" s="760"/>
      <c r="Y29" s="760"/>
      <c r="Z29" s="760"/>
      <c r="AA29" s="760"/>
      <c r="AB29" s="760"/>
      <c r="AC29" s="760"/>
      <c r="AD29" s="760"/>
      <c r="AE29" s="760"/>
      <c r="AF29" s="760"/>
      <c r="AG29" s="760"/>
      <c r="AH29" s="760"/>
      <c r="AI29" s="760"/>
      <c r="AJ29" s="760"/>
      <c r="AK29" s="760"/>
      <c r="AL29" s="760"/>
      <c r="AM29" s="760"/>
      <c r="AN29" s="760"/>
      <c r="AO29" s="760"/>
      <c r="AP29" s="760"/>
      <c r="AQ29" s="760"/>
      <c r="AR29" s="760"/>
      <c r="AS29" s="760"/>
      <c r="AT29" s="760"/>
      <c r="AU29" s="760"/>
      <c r="AV29" s="760"/>
      <c r="AW29" s="760"/>
      <c r="AX29" s="760"/>
      <c r="AY29" s="760"/>
      <c r="AZ29" s="760"/>
      <c r="BA29" s="316"/>
    </row>
    <row r="30" spans="1:53" ht="15" customHeight="1" x14ac:dyDescent="0.25">
      <c r="A30" s="758" t="s">
        <v>786</v>
      </c>
      <c r="B30" s="758"/>
      <c r="C30" s="758"/>
      <c r="D30" s="758"/>
      <c r="E30" s="758"/>
      <c r="F30" s="758"/>
      <c r="G30" s="758"/>
      <c r="H30" s="758"/>
      <c r="I30" s="758"/>
      <c r="J30" s="758"/>
      <c r="K30" s="758"/>
      <c r="L30" s="758"/>
      <c r="M30" s="758"/>
      <c r="N30" s="758"/>
      <c r="O30" s="758"/>
      <c r="P30" s="758"/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316"/>
    </row>
    <row r="31" spans="1:53" ht="15" customHeight="1" x14ac:dyDescent="0.25">
      <c r="A31" s="741"/>
      <c r="B31" s="741"/>
      <c r="C31" s="741"/>
      <c r="D31" s="741"/>
      <c r="E31" s="741"/>
      <c r="F31" s="741"/>
      <c r="G31" s="741"/>
      <c r="H31" s="741"/>
      <c r="I31" s="741"/>
      <c r="J31" s="741"/>
      <c r="K31" s="741"/>
      <c r="L31" s="741"/>
      <c r="M31" s="741"/>
      <c r="N31" s="741"/>
      <c r="O31" s="741"/>
      <c r="P31" s="741"/>
      <c r="Q31" s="741"/>
      <c r="R31" s="741"/>
      <c r="S31" s="741"/>
      <c r="T31" s="741"/>
      <c r="U31" s="741"/>
      <c r="V31" s="741"/>
      <c r="W31" s="741"/>
      <c r="X31" s="741"/>
      <c r="Y31" s="741"/>
      <c r="Z31" s="741"/>
      <c r="AA31" s="741"/>
      <c r="AB31" s="741"/>
      <c r="AC31" s="741"/>
      <c r="AD31" s="741"/>
      <c r="AE31" s="741"/>
      <c r="AF31" s="741"/>
      <c r="AG31" s="741"/>
      <c r="AH31" s="741"/>
      <c r="AI31" s="741"/>
      <c r="AJ31" s="741"/>
      <c r="AK31" s="741"/>
      <c r="AL31" s="741"/>
      <c r="AM31" s="741"/>
      <c r="AN31" s="741"/>
      <c r="AO31" s="741"/>
      <c r="AP31" s="741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316"/>
    </row>
    <row r="32" spans="1:53" ht="21.75" customHeight="1" x14ac:dyDescent="0.25">
      <c r="A32" s="740" t="s">
        <v>814</v>
      </c>
      <c r="B32" s="740"/>
      <c r="C32" s="740"/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0"/>
      <c r="R32" s="740"/>
      <c r="S32" s="740"/>
      <c r="T32" s="740"/>
      <c r="U32" s="740"/>
      <c r="V32" s="740"/>
      <c r="W32" s="740"/>
      <c r="X32" s="740"/>
      <c r="Y32" s="740"/>
      <c r="Z32" s="740"/>
      <c r="AA32" s="740"/>
      <c r="AB32" s="740"/>
      <c r="AC32" s="740"/>
      <c r="AD32" s="740"/>
      <c r="AE32" s="740"/>
      <c r="AF32" s="740"/>
      <c r="AG32" s="740"/>
      <c r="AH32" s="740"/>
      <c r="AI32" s="740"/>
      <c r="AJ32" s="740"/>
      <c r="AK32" s="740"/>
      <c r="AL32" s="740"/>
      <c r="AM32" s="740"/>
      <c r="AN32" s="740"/>
      <c r="AO32" s="740"/>
      <c r="AP32" s="740"/>
      <c r="AQ32" s="740"/>
      <c r="AR32" s="740"/>
      <c r="AS32" s="740"/>
      <c r="AT32" s="740"/>
      <c r="AU32" s="740"/>
      <c r="AV32" s="740"/>
      <c r="AW32" s="740"/>
      <c r="AX32" s="740"/>
      <c r="AY32" s="740"/>
      <c r="AZ32" s="740"/>
      <c r="BA32" s="316"/>
    </row>
    <row r="33" spans="1:52" ht="12" customHeight="1" x14ac:dyDescent="0.25">
      <c r="A33" s="765" t="s">
        <v>788</v>
      </c>
      <c r="B33" s="766"/>
      <c r="C33" s="766"/>
      <c r="D33" s="766"/>
      <c r="E33" s="766"/>
      <c r="F33" s="766"/>
      <c r="G33" s="766"/>
      <c r="H33" s="766"/>
      <c r="I33" s="766"/>
      <c r="J33" s="766"/>
      <c r="K33" s="766"/>
      <c r="L33" s="766"/>
      <c r="M33" s="766"/>
      <c r="N33" s="766"/>
      <c r="O33" s="766"/>
      <c r="P33" s="766"/>
      <c r="Q33" s="766"/>
      <c r="R33" s="766"/>
      <c r="S33" s="766"/>
      <c r="T33" s="766"/>
      <c r="U33" s="766"/>
      <c r="V33" s="766"/>
      <c r="W33" s="766"/>
      <c r="X33" s="766"/>
      <c r="Y33" s="766"/>
      <c r="Z33" s="766"/>
      <c r="AA33" s="766"/>
      <c r="AB33" s="766"/>
      <c r="AC33" s="766"/>
      <c r="AD33" s="766"/>
      <c r="AE33" s="766"/>
      <c r="AF33" s="766"/>
      <c r="AG33" s="766"/>
      <c r="AH33" s="766"/>
      <c r="AI33" s="766"/>
      <c r="AJ33" s="766"/>
      <c r="AK33" s="766"/>
      <c r="AL33" s="766"/>
      <c r="AM33" s="766"/>
      <c r="AN33" s="766"/>
      <c r="AO33" s="766"/>
      <c r="AP33" s="766"/>
      <c r="AQ33" s="766"/>
      <c r="AR33" s="766"/>
      <c r="AS33" s="766"/>
      <c r="AT33" s="766"/>
      <c r="AU33" s="766"/>
      <c r="AV33" s="766"/>
      <c r="AW33" s="766"/>
      <c r="AX33" s="766"/>
      <c r="AY33" s="766"/>
      <c r="AZ33" s="766"/>
    </row>
    <row r="34" spans="1:52" ht="12" customHeight="1" x14ac:dyDescent="0.25">
      <c r="A34" s="721" t="str">
        <f>ПОДПИСИ!B15</f>
        <v>Заместитель генерального директора по капитальному  строительству ООО «Электромонтаж-110»</v>
      </c>
      <c r="B34" s="721"/>
      <c r="C34" s="721"/>
      <c r="D34" s="721"/>
      <c r="E34" s="721"/>
      <c r="F34" s="721"/>
      <c r="G34" s="721"/>
      <c r="H34" s="721"/>
      <c r="I34" s="721"/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/>
      <c r="U34" s="721"/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</row>
    <row r="35" spans="1:52" ht="12" customHeight="1" x14ac:dyDescent="0.25">
      <c r="A35" s="767" t="str">
        <f>CONCATENATE(ПОДПИСИ!C15," ",ПОДПИСИ!F15)</f>
        <v>Шлёнский С.В. Приказ №2024-21СМР от 15.05.2024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767"/>
      <c r="AO35" s="767"/>
      <c r="AP35" s="767"/>
      <c r="AQ35" s="767"/>
      <c r="AR35" s="767"/>
      <c r="AS35" s="767"/>
      <c r="AT35" s="767"/>
      <c r="AU35" s="767"/>
      <c r="AV35" s="767"/>
      <c r="AW35" s="767"/>
      <c r="AX35" s="767"/>
      <c r="AY35" s="767"/>
      <c r="AZ35" s="767"/>
    </row>
    <row r="36" spans="1:52" ht="6" customHeight="1" x14ac:dyDescent="0.25">
      <c r="A36" s="768" t="s">
        <v>815</v>
      </c>
      <c r="B36" s="768"/>
      <c r="C36" s="768"/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  <c r="AF36" s="768"/>
      <c r="AG36" s="768"/>
      <c r="AH36" s="768"/>
      <c r="AI36" s="768"/>
      <c r="AJ36" s="768"/>
      <c r="AK36" s="768"/>
      <c r="AL36" s="768"/>
      <c r="AM36" s="768"/>
      <c r="AN36" s="768"/>
      <c r="AO36" s="768"/>
      <c r="AP36" s="768"/>
      <c r="AQ36" s="768"/>
      <c r="AR36" s="768"/>
      <c r="AS36" s="768"/>
      <c r="AT36" s="768"/>
      <c r="AU36" s="768"/>
      <c r="AV36" s="768"/>
      <c r="AW36" s="768"/>
      <c r="AX36" s="768"/>
      <c r="AY36" s="768"/>
      <c r="AZ36" s="768"/>
    </row>
    <row r="37" spans="1:52" ht="24" customHeight="1" x14ac:dyDescent="0.25">
      <c r="A37" s="720" t="s">
        <v>816</v>
      </c>
      <c r="B37" s="720"/>
      <c r="C37" s="720"/>
      <c r="D37" s="720"/>
      <c r="E37" s="720"/>
      <c r="F37" s="720"/>
      <c r="G37" s="720"/>
      <c r="H37" s="720"/>
      <c r="I37" s="720"/>
      <c r="J37" s="720"/>
      <c r="K37" s="720"/>
      <c r="L37" s="720"/>
      <c r="M37" s="720"/>
      <c r="N37" s="720"/>
      <c r="O37" s="720"/>
      <c r="P37" s="720"/>
      <c r="Q37" s="720"/>
      <c r="R37" s="720"/>
      <c r="S37" s="720"/>
      <c r="T37" s="720"/>
      <c r="U37" s="720"/>
      <c r="V37" s="720"/>
      <c r="W37" s="720"/>
      <c r="X37" s="720"/>
      <c r="Y37" s="720"/>
      <c r="Z37" s="720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</row>
    <row r="38" spans="1:52" ht="12" customHeight="1" x14ac:dyDescent="0.25">
      <c r="A38" s="721" t="str">
        <f>ПОДПИСИ!B17</f>
        <v>Заместитель генерального директора по капитальному  строительству ООО «Электромонтаж-110»</v>
      </c>
      <c r="B38" s="721"/>
      <c r="C38" s="721"/>
      <c r="D38" s="721"/>
      <c r="E38" s="721"/>
      <c r="F38" s="721"/>
      <c r="G38" s="721"/>
      <c r="H38" s="721"/>
      <c r="I38" s="721"/>
      <c r="J38" s="721"/>
      <c r="K38" s="721"/>
      <c r="L38" s="721"/>
      <c r="M38" s="721"/>
      <c r="N38" s="721"/>
      <c r="O38" s="721"/>
      <c r="P38" s="721"/>
      <c r="Q38" s="721"/>
      <c r="R38" s="721"/>
      <c r="S38" s="721"/>
      <c r="T38" s="721"/>
      <c r="U38" s="721"/>
      <c r="V38" s="721"/>
      <c r="W38" s="721"/>
      <c r="X38" s="721"/>
      <c r="Y38" s="721"/>
      <c r="Z38" s="721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</row>
    <row r="39" spans="1:52" ht="12" customHeight="1" x14ac:dyDescent="0.25">
      <c r="A39" s="721" t="str">
        <f>CONCATENATE(ПОДПИСИ!C17," ",ПОДПИСИ!F17)</f>
        <v>Шлёнский С.В. Идентификационный номер №С-78-032783 от 12.07.2017г.; Приказ №2024-20СМР от 15.05.2024</v>
      </c>
      <c r="B39" s="721"/>
      <c r="C39" s="721"/>
      <c r="D39" s="721"/>
      <c r="E39" s="721"/>
      <c r="F39" s="721"/>
      <c r="G39" s="721"/>
      <c r="H39" s="721"/>
      <c r="I39" s="721"/>
      <c r="J39" s="721"/>
      <c r="K39" s="721"/>
      <c r="L39" s="721"/>
      <c r="M39" s="721"/>
      <c r="N39" s="721"/>
      <c r="O39" s="721"/>
      <c r="P39" s="721"/>
      <c r="Q39" s="721"/>
      <c r="R39" s="721"/>
      <c r="S39" s="721"/>
      <c r="T39" s="721"/>
      <c r="U39" s="721"/>
      <c r="V39" s="721"/>
      <c r="W39" s="721"/>
      <c r="X39" s="721"/>
      <c r="Y39" s="721"/>
      <c r="Z39" s="721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</row>
    <row r="40" spans="1:52" ht="15" customHeight="1" x14ac:dyDescent="0.25">
      <c r="A40" s="740" t="s">
        <v>786</v>
      </c>
      <c r="B40" s="740"/>
      <c r="C40" s="740"/>
      <c r="D40" s="740"/>
      <c r="E40" s="740"/>
      <c r="F40" s="740"/>
      <c r="G40" s="740"/>
      <c r="H40" s="740"/>
      <c r="I40" s="740"/>
      <c r="J40" s="740"/>
      <c r="K40" s="740"/>
      <c r="L40" s="740"/>
      <c r="M40" s="740"/>
      <c r="N40" s="740"/>
      <c r="O40" s="740"/>
      <c r="P40" s="740"/>
      <c r="Q40" s="740"/>
      <c r="R40" s="740"/>
      <c r="S40" s="740"/>
      <c r="T40" s="740"/>
      <c r="U40" s="740"/>
      <c r="V40" s="740"/>
      <c r="W40" s="740"/>
      <c r="X40" s="740"/>
      <c r="Y40" s="740"/>
      <c r="Z40" s="740"/>
      <c r="AA40" s="740"/>
      <c r="AB40" s="740"/>
      <c r="AC40" s="740"/>
      <c r="AD40" s="740"/>
      <c r="AE40" s="740"/>
      <c r="AF40" s="740"/>
      <c r="AG40" s="740"/>
      <c r="AH40" s="740"/>
      <c r="AI40" s="740"/>
      <c r="AJ40" s="740"/>
      <c r="AK40" s="740"/>
      <c r="AL40" s="740"/>
      <c r="AM40" s="740"/>
      <c r="AN40" s="740"/>
      <c r="AO40" s="740"/>
      <c r="AP40" s="740"/>
      <c r="AQ40" s="740"/>
      <c r="AR40" s="740"/>
      <c r="AS40" s="740"/>
      <c r="AT40" s="740"/>
      <c r="AU40" s="740"/>
      <c r="AV40" s="740"/>
      <c r="AW40" s="740"/>
      <c r="AX40" s="740"/>
      <c r="AY40" s="740"/>
      <c r="AZ40" s="740"/>
    </row>
    <row r="41" spans="1:52" ht="12" customHeight="1" x14ac:dyDescent="0.25">
      <c r="A41" s="741"/>
      <c r="B41" s="741"/>
      <c r="C41" s="741"/>
      <c r="D41" s="741"/>
      <c r="E41" s="741"/>
      <c r="F41" s="741"/>
      <c r="G41" s="741"/>
      <c r="H41" s="741"/>
      <c r="I41" s="741"/>
      <c r="J41" s="741"/>
      <c r="K41" s="741"/>
      <c r="L41" s="741"/>
      <c r="M41" s="741"/>
      <c r="N41" s="741"/>
      <c r="O41" s="741"/>
      <c r="P41" s="741"/>
      <c r="Q41" s="741"/>
      <c r="R41" s="741"/>
      <c r="S41" s="741"/>
      <c r="T41" s="741"/>
      <c r="U41" s="741"/>
      <c r="V41" s="741"/>
      <c r="W41" s="741"/>
      <c r="X41" s="741"/>
      <c r="Y41" s="741"/>
      <c r="Z41" s="741"/>
      <c r="AA41" s="741"/>
      <c r="AB41" s="741"/>
      <c r="AC41" s="741"/>
      <c r="AD41" s="741"/>
      <c r="AE41" s="741"/>
      <c r="AF41" s="741"/>
      <c r="AG41" s="741"/>
      <c r="AH41" s="741"/>
      <c r="AI41" s="741"/>
      <c r="AJ41" s="741"/>
      <c r="AK41" s="741"/>
      <c r="AL41" s="741"/>
      <c r="AM41" s="741"/>
      <c r="AN41" s="741"/>
      <c r="AO41" s="741"/>
      <c r="AP41" s="741"/>
      <c r="AQ41" s="741"/>
      <c r="AR41" s="741"/>
      <c r="AS41" s="741"/>
      <c r="AT41" s="741"/>
      <c r="AU41" s="741"/>
      <c r="AV41" s="741"/>
      <c r="AW41" s="741"/>
      <c r="AX41" s="741"/>
      <c r="AY41" s="741"/>
      <c r="AZ41" s="741"/>
    </row>
    <row r="42" spans="1:52" ht="6.75" customHeight="1" x14ac:dyDescent="0.25">
      <c r="A42" s="740" t="s">
        <v>817</v>
      </c>
      <c r="B42" s="740"/>
      <c r="C42" s="740"/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0"/>
      <c r="P42" s="740"/>
      <c r="Q42" s="740"/>
      <c r="R42" s="740"/>
      <c r="S42" s="740"/>
      <c r="T42" s="740"/>
      <c r="U42" s="740"/>
      <c r="V42" s="740"/>
      <c r="W42" s="740"/>
      <c r="X42" s="740"/>
      <c r="Y42" s="740"/>
      <c r="Z42" s="740"/>
      <c r="AA42" s="740"/>
      <c r="AB42" s="740"/>
      <c r="AC42" s="740"/>
      <c r="AD42" s="740"/>
      <c r="AE42" s="740"/>
      <c r="AF42" s="740"/>
      <c r="AG42" s="740"/>
      <c r="AH42" s="740"/>
      <c r="AI42" s="740"/>
      <c r="AJ42" s="740"/>
      <c r="AK42" s="740"/>
      <c r="AL42" s="740"/>
      <c r="AM42" s="740"/>
      <c r="AN42" s="740"/>
      <c r="AO42" s="740"/>
      <c r="AP42" s="740"/>
      <c r="AQ42" s="740"/>
      <c r="AR42" s="740"/>
      <c r="AS42" s="740"/>
      <c r="AT42" s="740"/>
      <c r="AU42" s="740"/>
      <c r="AV42" s="740"/>
      <c r="AW42" s="740"/>
      <c r="AX42" s="740"/>
      <c r="AY42" s="740"/>
      <c r="AZ42" s="740"/>
    </row>
    <row r="43" spans="1:52" ht="35.25" customHeight="1" x14ac:dyDescent="0.25">
      <c r="A43" s="720" t="s">
        <v>818</v>
      </c>
      <c r="B43" s="720"/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</row>
    <row r="44" spans="1:52" ht="12" customHeight="1" x14ac:dyDescent="0.25">
      <c r="A44" s="721" t="str">
        <f>ПОДПИСИ!B19</f>
        <v xml:space="preserve"> </v>
      </c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721"/>
      <c r="Z44" s="721"/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</row>
    <row r="45" spans="1:52" ht="12" customHeight="1" x14ac:dyDescent="0.25">
      <c r="A45" s="721" t="str">
        <f>CONCATENATE(ПОДПИСИ!C19," ",ПОДПИСИ!F19)</f>
        <v xml:space="preserve">   </v>
      </c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721"/>
      <c r="Z45" s="721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</row>
    <row r="46" spans="1:52" ht="6" customHeight="1" x14ac:dyDescent="0.25">
      <c r="A46" s="740" t="s">
        <v>792</v>
      </c>
      <c r="B46" s="740"/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740"/>
      <c r="AL46" s="740"/>
      <c r="AM46" s="740"/>
      <c r="AN46" s="740"/>
      <c r="AO46" s="740"/>
      <c r="AP46" s="740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</row>
    <row r="47" spans="1:52" ht="12" customHeight="1" x14ac:dyDescent="0.25">
      <c r="A47" s="741"/>
      <c r="B47" s="741"/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741"/>
      <c r="AC47" s="741"/>
      <c r="AD47" s="741"/>
      <c r="AE47" s="741"/>
      <c r="AF47" s="741"/>
      <c r="AG47" s="741"/>
      <c r="AH47" s="741"/>
      <c r="AI47" s="741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</row>
    <row r="48" spans="1:52" ht="15" customHeight="1" x14ac:dyDescent="0.25">
      <c r="A48" s="740" t="s">
        <v>793</v>
      </c>
      <c r="B48" s="740"/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</row>
    <row r="49" spans="1:54" ht="36" customHeight="1" x14ac:dyDescent="0.25">
      <c r="A49" s="765" t="s">
        <v>819</v>
      </c>
      <c r="B49" s="765"/>
      <c r="C49" s="765"/>
      <c r="D49" s="765"/>
      <c r="E49" s="765"/>
      <c r="F49" s="765"/>
      <c r="G49" s="765"/>
      <c r="H49" s="765"/>
      <c r="I49" s="765"/>
      <c r="J49" s="765"/>
      <c r="K49" s="765"/>
      <c r="L49" s="765"/>
      <c r="M49" s="765"/>
      <c r="N49" s="765"/>
      <c r="O49" s="765"/>
      <c r="P49" s="765"/>
      <c r="Q49" s="765"/>
      <c r="R49" s="765"/>
      <c r="S49" s="765"/>
      <c r="T49" s="765"/>
      <c r="U49" s="765"/>
      <c r="V49" s="765"/>
      <c r="W49" s="765"/>
      <c r="X49" s="765"/>
      <c r="Y49" s="765"/>
      <c r="Z49" s="765"/>
      <c r="AA49" s="765"/>
      <c r="AB49" s="765"/>
      <c r="AC49" s="765"/>
      <c r="AD49" s="765"/>
      <c r="AE49" s="765"/>
      <c r="AF49" s="765"/>
      <c r="AG49" s="765"/>
      <c r="AH49" s="765"/>
      <c r="AI49" s="765"/>
      <c r="AJ49" s="765"/>
      <c r="AK49" s="765"/>
      <c r="AL49" s="765"/>
      <c r="AM49" s="765"/>
      <c r="AN49" s="765"/>
      <c r="AO49" s="765"/>
      <c r="AP49" s="765"/>
      <c r="AQ49" s="765"/>
      <c r="AR49" s="765"/>
      <c r="AS49" s="765"/>
      <c r="AT49" s="765"/>
      <c r="AU49" s="765"/>
      <c r="AV49" s="765"/>
      <c r="AW49" s="765"/>
      <c r="AX49" s="765"/>
      <c r="AY49" s="765"/>
      <c r="AZ49" s="765"/>
    </row>
    <row r="50" spans="1:54" ht="12" customHeight="1" x14ac:dyDescent="0.3">
      <c r="A50" s="773" t="str">
        <f>ПОДПИСИ!B14</f>
        <v>Начальник геодезического отдела ООО «Электромонтаж-110»</v>
      </c>
      <c r="B50" s="773"/>
      <c r="C50" s="773"/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  <c r="X50" s="773"/>
      <c r="Y50" s="773"/>
      <c r="Z50" s="773"/>
      <c r="AA50" s="773"/>
      <c r="AB50" s="773"/>
      <c r="AC50" s="773"/>
      <c r="AD50" s="773"/>
      <c r="AE50" s="773"/>
      <c r="AF50" s="773"/>
      <c r="AG50" s="773"/>
      <c r="AH50" s="773"/>
      <c r="AI50" s="773"/>
      <c r="AJ50" s="773"/>
      <c r="AK50" s="773"/>
      <c r="AL50" s="773"/>
      <c r="AM50" s="773"/>
      <c r="AN50" s="773"/>
      <c r="AO50" s="773"/>
      <c r="AP50" s="773"/>
      <c r="AQ50" s="773"/>
      <c r="AR50" s="773"/>
      <c r="AS50" s="773"/>
      <c r="AT50" s="773"/>
      <c r="AU50" s="773"/>
      <c r="AV50" s="773"/>
      <c r="AW50" s="773"/>
      <c r="AX50" s="773"/>
      <c r="AY50" s="773"/>
      <c r="AZ50" s="773"/>
      <c r="BA50" s="322"/>
      <c r="BB50" s="293"/>
    </row>
    <row r="51" spans="1:54" ht="12" customHeight="1" x14ac:dyDescent="0.25">
      <c r="A51" s="774" t="str">
        <f>CONCATENATE(ПОДПИСИ!C14,", ",ПОДПИСИ!F14)</f>
        <v>Фатахова Е.Я., Приказ №2024-18СМР от 15.05.2024</v>
      </c>
      <c r="B51" s="774"/>
      <c r="C51" s="774"/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  <c r="X51" s="774"/>
      <c r="Y51" s="774"/>
      <c r="Z51" s="774"/>
      <c r="AA51" s="774"/>
      <c r="AB51" s="774"/>
      <c r="AC51" s="774"/>
      <c r="AD51" s="774"/>
      <c r="AE51" s="774"/>
      <c r="AF51" s="774"/>
      <c r="AG51" s="774"/>
      <c r="AH51" s="774"/>
      <c r="AI51" s="774"/>
      <c r="AJ51" s="774"/>
      <c r="AK51" s="774"/>
      <c r="AL51" s="774"/>
      <c r="AM51" s="774"/>
      <c r="AN51" s="774"/>
      <c r="AO51" s="774"/>
      <c r="AP51" s="774"/>
      <c r="AQ51" s="774"/>
      <c r="AR51" s="774"/>
      <c r="AS51" s="774"/>
      <c r="AT51" s="774"/>
      <c r="AU51" s="774"/>
      <c r="AV51" s="774"/>
      <c r="AW51" s="774"/>
      <c r="AX51" s="774"/>
      <c r="AY51" s="774"/>
      <c r="AZ51" s="774"/>
    </row>
    <row r="52" spans="1:54" ht="6" customHeight="1" x14ac:dyDescent="0.25">
      <c r="A52" s="758" t="s">
        <v>792</v>
      </c>
      <c r="B52" s="758"/>
      <c r="C52" s="758"/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758"/>
      <c r="V52" s="758"/>
      <c r="W52" s="758"/>
      <c r="X52" s="758"/>
      <c r="Y52" s="758"/>
      <c r="Z52" s="758"/>
      <c r="AA52" s="758"/>
      <c r="AB52" s="758"/>
      <c r="AC52" s="758"/>
      <c r="AD52" s="758"/>
      <c r="AE52" s="758"/>
      <c r="AF52" s="758"/>
      <c r="AG52" s="758"/>
      <c r="AH52" s="758"/>
      <c r="AI52" s="758"/>
      <c r="AJ52" s="758"/>
      <c r="AK52" s="758"/>
      <c r="AL52" s="758"/>
      <c r="AM52" s="758"/>
      <c r="AN52" s="758"/>
      <c r="AO52" s="758"/>
      <c r="AP52" s="758"/>
      <c r="AQ52" s="758"/>
      <c r="AR52" s="758"/>
      <c r="AS52" s="758"/>
      <c r="AT52" s="758"/>
      <c r="AU52" s="758"/>
      <c r="AV52" s="758"/>
      <c r="AW52" s="758"/>
      <c r="AX52" s="758"/>
      <c r="AY52" s="758"/>
      <c r="AZ52" s="758"/>
    </row>
    <row r="53" spans="1:54" ht="12" customHeight="1" x14ac:dyDescent="0.25">
      <c r="A53" s="775"/>
      <c r="B53" s="775"/>
      <c r="C53" s="775"/>
      <c r="D53" s="775"/>
      <c r="E53" s="775"/>
      <c r="F53" s="775"/>
      <c r="G53" s="775"/>
      <c r="H53" s="775"/>
      <c r="I53" s="775"/>
      <c r="J53" s="775"/>
      <c r="K53" s="775"/>
      <c r="L53" s="775"/>
      <c r="M53" s="775"/>
      <c r="N53" s="775"/>
      <c r="O53" s="775"/>
      <c r="P53" s="775"/>
      <c r="Q53" s="775"/>
      <c r="R53" s="775"/>
      <c r="S53" s="775"/>
      <c r="T53" s="775"/>
      <c r="U53" s="775"/>
      <c r="V53" s="775"/>
      <c r="W53" s="775"/>
      <c r="X53" s="775"/>
      <c r="Y53" s="775"/>
      <c r="Z53" s="775"/>
      <c r="AA53" s="775"/>
      <c r="AB53" s="775"/>
      <c r="AC53" s="775"/>
      <c r="AD53" s="775"/>
      <c r="AE53" s="775"/>
      <c r="AF53" s="775"/>
      <c r="AG53" s="775"/>
      <c r="AH53" s="775"/>
      <c r="AI53" s="775"/>
      <c r="AJ53" s="775"/>
      <c r="AK53" s="775"/>
      <c r="AL53" s="775"/>
      <c r="AM53" s="775"/>
      <c r="AN53" s="775"/>
      <c r="AO53" s="775"/>
      <c r="AP53" s="775"/>
      <c r="AQ53" s="775"/>
      <c r="AR53" s="775"/>
      <c r="AS53" s="775"/>
      <c r="AT53" s="775"/>
      <c r="AU53" s="775"/>
      <c r="AV53" s="775"/>
      <c r="AW53" s="775"/>
      <c r="AX53" s="775"/>
      <c r="AY53" s="775"/>
      <c r="AZ53" s="775"/>
    </row>
    <row r="54" spans="1:54" ht="15.75" customHeight="1" x14ac:dyDescent="0.25">
      <c r="A54" s="740" t="s">
        <v>793</v>
      </c>
      <c r="B54" s="740"/>
      <c r="C54" s="740"/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  <c r="P54" s="740"/>
      <c r="Q54" s="740"/>
      <c r="R54" s="740"/>
      <c r="S54" s="740"/>
      <c r="T54" s="740"/>
      <c r="U54" s="740"/>
      <c r="V54" s="740"/>
      <c r="W54" s="740"/>
      <c r="X54" s="740"/>
      <c r="Y54" s="740"/>
      <c r="Z54" s="740"/>
      <c r="AA54" s="740"/>
      <c r="AB54" s="740"/>
      <c r="AC54" s="740"/>
      <c r="AD54" s="740"/>
      <c r="AE54" s="740"/>
      <c r="AF54" s="740"/>
      <c r="AG54" s="740"/>
      <c r="AH54" s="740"/>
      <c r="AI54" s="740"/>
      <c r="AJ54" s="740"/>
      <c r="AK54" s="740"/>
      <c r="AL54" s="740"/>
      <c r="AM54" s="740"/>
      <c r="AN54" s="740"/>
      <c r="AO54" s="740"/>
      <c r="AP54" s="740"/>
      <c r="AQ54" s="740"/>
      <c r="AR54" s="740"/>
      <c r="AS54" s="740"/>
      <c r="AT54" s="740"/>
      <c r="AU54" s="740"/>
      <c r="AV54" s="740"/>
      <c r="AW54" s="740"/>
      <c r="AX54" s="740"/>
      <c r="AY54" s="740"/>
      <c r="AZ54" s="740"/>
    </row>
    <row r="55" spans="1:54" ht="11.25" customHeight="1" outlineLevel="1" x14ac:dyDescent="0.25">
      <c r="A55" s="743" t="s">
        <v>82</v>
      </c>
      <c r="B55" s="743"/>
      <c r="C55" s="743"/>
      <c r="D55" s="743"/>
      <c r="E55" s="743"/>
      <c r="F55" s="743"/>
      <c r="G55" s="743"/>
      <c r="H55" s="743"/>
      <c r="I55" s="743"/>
      <c r="J55" s="743"/>
      <c r="K55" s="743"/>
      <c r="L55" s="743"/>
      <c r="M55" s="743"/>
      <c r="N55" s="743"/>
      <c r="O55" s="743"/>
      <c r="P55" s="743"/>
      <c r="Q55" s="743"/>
      <c r="R55" s="743"/>
      <c r="S55" s="743"/>
      <c r="T55" s="743"/>
      <c r="U55" s="743"/>
      <c r="V55" s="743"/>
      <c r="W55" s="743"/>
      <c r="X55" s="743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AI55" s="743"/>
      <c r="AJ55" s="743"/>
      <c r="AK55" s="743"/>
    </row>
    <row r="56" spans="1:54" ht="24.75" customHeight="1" outlineLevel="1" x14ac:dyDescent="0.25">
      <c r="A56" s="744" t="str">
        <f>CONCATENATE(ПОДПИСИ!B7," ",ПОДПИСИ!C7," ",ПОДПИСИ!F7)</f>
        <v xml:space="preserve">Мастер Всеволожского РЭС филиала ПАО "Россети Ленэнерго" "СЭС" по КЛ Соколов Ю.А.  </v>
      </c>
      <c r="B56" s="744"/>
      <c r="C56" s="744"/>
      <c r="D56" s="744"/>
      <c r="E56" s="744"/>
      <c r="F56" s="744"/>
      <c r="G56" s="744"/>
      <c r="H56" s="744"/>
      <c r="I56" s="744"/>
      <c r="J56" s="744"/>
      <c r="K56" s="744"/>
      <c r="L56" s="744"/>
      <c r="M56" s="744"/>
      <c r="N56" s="744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  <c r="AB56" s="744"/>
      <c r="AC56" s="744"/>
      <c r="AD56" s="744"/>
      <c r="AE56" s="744"/>
      <c r="AF56" s="744"/>
      <c r="AG56" s="744"/>
      <c r="AH56" s="744"/>
      <c r="AI56" s="744"/>
      <c r="AJ56" s="744"/>
      <c r="AK56" s="744"/>
      <c r="AL56" s="744"/>
      <c r="AM56" s="744"/>
      <c r="AN56" s="744"/>
      <c r="AO56" s="744"/>
      <c r="AP56" s="744"/>
      <c r="AQ56" s="744"/>
      <c r="AR56" s="744"/>
      <c r="AS56" s="744"/>
      <c r="AT56" s="744"/>
      <c r="AU56" s="744"/>
      <c r="AV56" s="744"/>
      <c r="AW56" s="744"/>
      <c r="AX56" s="744"/>
      <c r="AY56" s="744"/>
      <c r="AZ56" s="744"/>
    </row>
    <row r="57" spans="1:54" ht="9.75" customHeight="1" outlineLevel="1" x14ac:dyDescent="0.25">
      <c r="A57" s="745" t="s">
        <v>531</v>
      </c>
      <c r="B57" s="745"/>
      <c r="C57" s="745"/>
      <c r="D57" s="745"/>
      <c r="E57" s="745"/>
      <c r="F57" s="745"/>
      <c r="G57" s="745"/>
      <c r="H57" s="745"/>
      <c r="I57" s="745"/>
      <c r="J57" s="745"/>
      <c r="K57" s="745"/>
      <c r="L57" s="745"/>
      <c r="M57" s="745"/>
      <c r="N57" s="745"/>
      <c r="O57" s="745"/>
      <c r="P57" s="745"/>
      <c r="Q57" s="745"/>
      <c r="R57" s="745"/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/>
      <c r="AG57" s="745"/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/>
      <c r="AV57" s="745"/>
      <c r="AW57" s="745"/>
      <c r="AX57" s="745"/>
      <c r="AY57" s="745"/>
      <c r="AZ57" s="745"/>
    </row>
    <row r="58" spans="1:54" ht="12" customHeight="1" x14ac:dyDescent="0.25">
      <c r="A58" s="766" t="s">
        <v>434</v>
      </c>
      <c r="B58" s="766"/>
      <c r="C58" s="766"/>
      <c r="D58" s="766"/>
      <c r="E58" s="766"/>
      <c r="F58" s="766"/>
      <c r="G58" s="766"/>
      <c r="H58" s="766"/>
      <c r="I58" s="766"/>
      <c r="J58" s="766"/>
      <c r="K58" s="766"/>
      <c r="L58" s="766"/>
      <c r="M58" s="766"/>
      <c r="N58" s="766"/>
      <c r="O58" s="766"/>
      <c r="P58" s="766"/>
      <c r="Q58" s="766"/>
      <c r="R58" s="766"/>
      <c r="S58" s="766"/>
      <c r="T58" s="766"/>
      <c r="U58" s="766"/>
      <c r="V58" s="766"/>
      <c r="W58" s="766"/>
      <c r="X58" s="766"/>
      <c r="Y58" s="766"/>
      <c r="Z58" s="766"/>
      <c r="AA58" s="766"/>
      <c r="AB58" s="766"/>
      <c r="AC58" s="766"/>
      <c r="AD58" s="766"/>
      <c r="AE58" s="766"/>
      <c r="AF58" s="766"/>
      <c r="AG58" s="766"/>
      <c r="AH58" s="766"/>
      <c r="AI58" s="766"/>
      <c r="AJ58" s="766"/>
      <c r="AK58" s="766"/>
      <c r="AL58" s="766"/>
      <c r="AM58" s="766"/>
      <c r="AN58" s="766"/>
      <c r="AO58" s="766"/>
      <c r="AP58" s="766"/>
      <c r="AQ58" s="766"/>
      <c r="AR58" s="766"/>
      <c r="AS58" s="766"/>
      <c r="AT58" s="766"/>
      <c r="AU58" s="766"/>
      <c r="AV58" s="766"/>
      <c r="AW58" s="766"/>
      <c r="AX58" s="766"/>
      <c r="AY58" s="766"/>
      <c r="AZ58" s="766"/>
    </row>
    <row r="59" spans="1:54" ht="12" customHeight="1" x14ac:dyDescent="0.25">
      <c r="A59" s="769" t="str">
        <f>ФОРМА!D26</f>
        <v>кабельной линии 0,4кВ</v>
      </c>
      <c r="B59" s="769"/>
      <c r="C59" s="769"/>
      <c r="D59" s="769"/>
      <c r="E59" s="769"/>
      <c r="F59" s="769"/>
      <c r="G59" s="769"/>
      <c r="H59" s="769"/>
      <c r="I59" s="769"/>
      <c r="J59" s="769"/>
      <c r="K59" s="769"/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  <c r="AF59" s="769"/>
      <c r="AG59" s="769"/>
      <c r="AH59" s="769"/>
      <c r="AI59" s="769"/>
      <c r="AJ59" s="769"/>
      <c r="AK59" s="769"/>
      <c r="AL59" s="769"/>
      <c r="AM59" s="769"/>
      <c r="AN59" s="769"/>
      <c r="AO59" s="769"/>
      <c r="AP59" s="769"/>
      <c r="AQ59" s="769"/>
      <c r="AR59" s="769"/>
      <c r="AS59" s="769"/>
      <c r="AT59" s="769"/>
      <c r="AU59" s="769"/>
      <c r="AV59" s="769"/>
      <c r="AW59" s="769"/>
      <c r="AX59" s="769"/>
      <c r="AY59" s="769"/>
      <c r="AZ59" s="769"/>
    </row>
    <row r="60" spans="1:54" ht="12" customHeight="1" x14ac:dyDescent="0.25">
      <c r="A60" s="770" t="s">
        <v>435</v>
      </c>
      <c r="B60" s="770"/>
      <c r="C60" s="770"/>
      <c r="D60" s="770"/>
      <c r="E60" s="770"/>
      <c r="F60" s="770"/>
      <c r="G60" s="770"/>
      <c r="H60" s="770"/>
      <c r="I60" s="770"/>
      <c r="J60" s="770"/>
      <c r="K60" s="770"/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  <c r="AF60" s="770"/>
      <c r="AG60" s="770"/>
      <c r="AH60" s="770"/>
      <c r="AI60" s="770"/>
      <c r="AJ60" s="770"/>
      <c r="AK60" s="770"/>
      <c r="AL60" s="770"/>
      <c r="AM60" s="770"/>
      <c r="AN60" s="770"/>
      <c r="AO60" s="770"/>
      <c r="AP60" s="770"/>
      <c r="AQ60" s="770"/>
      <c r="AR60" s="770"/>
      <c r="AS60" s="770"/>
      <c r="AT60" s="770"/>
      <c r="AU60" s="770"/>
      <c r="AV60" s="770"/>
      <c r="AW60" s="770"/>
      <c r="AX60" s="770"/>
      <c r="AY60" s="770"/>
      <c r="AZ60" s="770"/>
    </row>
    <row r="61" spans="1:54" ht="39.75" customHeight="1" x14ac:dyDescent="0.25">
      <c r="A61" s="771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61" s="771"/>
      <c r="C61" s="771"/>
      <c r="D61" s="771"/>
      <c r="E61" s="771"/>
      <c r="F61" s="771"/>
      <c r="G61" s="771"/>
      <c r="H61" s="771"/>
      <c r="I61" s="771"/>
      <c r="J61" s="771"/>
      <c r="K61" s="771"/>
      <c r="L61" s="771"/>
      <c r="M61" s="771"/>
      <c r="N61" s="771"/>
      <c r="O61" s="771"/>
      <c r="P61" s="771"/>
      <c r="Q61" s="771"/>
      <c r="R61" s="771"/>
      <c r="S61" s="771"/>
      <c r="T61" s="771"/>
      <c r="U61" s="771"/>
      <c r="V61" s="771"/>
      <c r="W61" s="771"/>
      <c r="X61" s="771"/>
      <c r="Y61" s="771"/>
      <c r="Z61" s="771"/>
      <c r="AA61" s="771"/>
      <c r="AB61" s="771"/>
      <c r="AC61" s="771"/>
      <c r="AD61" s="771"/>
      <c r="AE61" s="771"/>
      <c r="AF61" s="771"/>
      <c r="AG61" s="771"/>
      <c r="AH61" s="771"/>
      <c r="AI61" s="771"/>
      <c r="AJ61" s="771"/>
      <c r="AK61" s="771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</row>
    <row r="62" spans="1:54" ht="6" customHeight="1" x14ac:dyDescent="0.25">
      <c r="A62" s="772" t="s">
        <v>436</v>
      </c>
      <c r="B62" s="772"/>
      <c r="C62" s="772"/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  <c r="X62" s="772"/>
      <c r="Y62" s="772"/>
      <c r="Z62" s="772"/>
      <c r="AA62" s="772"/>
      <c r="AB62" s="772"/>
      <c r="AC62" s="772"/>
      <c r="AD62" s="772"/>
      <c r="AE62" s="772"/>
      <c r="AF62" s="772"/>
      <c r="AG62" s="772"/>
      <c r="AH62" s="772"/>
      <c r="AI62" s="772"/>
      <c r="AJ62" s="772"/>
      <c r="AK62" s="772"/>
      <c r="AL62" s="772"/>
      <c r="AM62" s="772"/>
      <c r="AN62" s="772"/>
      <c r="AO62" s="772"/>
      <c r="AP62" s="772"/>
      <c r="AQ62" s="772"/>
      <c r="AR62" s="772"/>
      <c r="AS62" s="772"/>
      <c r="AT62" s="772"/>
      <c r="AU62" s="772"/>
      <c r="AV62" s="772"/>
      <c r="AW62" s="772"/>
      <c r="AX62" s="772"/>
      <c r="AY62" s="772"/>
      <c r="AZ62" s="772"/>
    </row>
    <row r="63" spans="1:54" ht="12" customHeight="1" x14ac:dyDescent="0.25">
      <c r="A63" s="779" t="s">
        <v>437</v>
      </c>
      <c r="B63" s="779"/>
      <c r="C63" s="779"/>
      <c r="D63" s="779"/>
      <c r="E63" s="779"/>
      <c r="F63" s="779"/>
      <c r="G63" s="779"/>
      <c r="H63" s="779"/>
      <c r="I63" s="779"/>
      <c r="J63" s="779"/>
      <c r="K63" s="779"/>
      <c r="L63" s="779"/>
      <c r="M63" s="779"/>
      <c r="N63" s="779"/>
      <c r="O63" s="779"/>
      <c r="P63" s="779"/>
      <c r="Q63" s="779"/>
      <c r="R63" s="779"/>
      <c r="S63" s="779"/>
      <c r="T63" s="779"/>
      <c r="U63" s="779"/>
      <c r="V63" s="779"/>
      <c r="W63" s="779"/>
      <c r="X63" s="779"/>
      <c r="Y63" s="779"/>
      <c r="Z63" s="779"/>
      <c r="AA63" s="779"/>
      <c r="AB63" s="779"/>
      <c r="AC63" s="779"/>
      <c r="AD63" s="779"/>
      <c r="AE63" s="779"/>
      <c r="AF63" s="779"/>
      <c r="AG63" s="779"/>
      <c r="AH63" s="779"/>
      <c r="AI63" s="779"/>
      <c r="AJ63" s="779"/>
      <c r="AK63" s="779"/>
      <c r="AL63" s="779"/>
      <c r="AM63" s="779"/>
      <c r="AN63" s="779"/>
      <c r="AO63" s="779"/>
      <c r="AP63" s="779"/>
      <c r="AQ63" s="779"/>
      <c r="AR63" s="779"/>
      <c r="AS63" s="779"/>
      <c r="AT63" s="779"/>
      <c r="AU63" s="779"/>
      <c r="AV63" s="779"/>
      <c r="AW63" s="779"/>
      <c r="AX63" s="779"/>
      <c r="AY63" s="779"/>
      <c r="AZ63" s="779"/>
    </row>
    <row r="64" spans="1:54" ht="12" customHeight="1" x14ac:dyDescent="0.25">
      <c r="A64" s="779" t="s">
        <v>438</v>
      </c>
      <c r="B64" s="779"/>
      <c r="C64" s="779"/>
      <c r="D64" s="779"/>
      <c r="E64" s="779"/>
      <c r="F64" s="779"/>
      <c r="G64" s="779"/>
      <c r="H64" s="779"/>
      <c r="I64" s="779"/>
      <c r="J64" s="779"/>
      <c r="K64" s="779"/>
      <c r="L64" s="779"/>
      <c r="M64" s="779"/>
      <c r="N64" s="779"/>
      <c r="O64" s="779"/>
      <c r="P64" s="779"/>
      <c r="Q64" s="779"/>
      <c r="R64" s="779"/>
      <c r="S64" s="779"/>
      <c r="T64" s="779"/>
      <c r="U64" s="769" t="str">
        <f>ФОРМА!B9</f>
        <v>СЭС-21-080098-ИЛО1</v>
      </c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  <c r="AF64" s="769"/>
      <c r="AG64" s="769"/>
      <c r="AH64" s="769"/>
      <c r="AI64" s="769"/>
      <c r="AJ64" s="769"/>
      <c r="AK64" s="769"/>
      <c r="AL64" s="769"/>
      <c r="AM64" s="769"/>
      <c r="AN64" s="769"/>
      <c r="AO64" s="769"/>
      <c r="AP64" s="769"/>
      <c r="AQ64" s="769"/>
      <c r="AR64" s="769"/>
      <c r="AS64" s="769"/>
      <c r="AT64" s="769"/>
      <c r="AU64" s="769"/>
      <c r="AV64" s="769"/>
      <c r="AW64" s="769"/>
      <c r="AX64" s="769"/>
      <c r="AY64" s="769"/>
      <c r="AZ64" s="769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768" t="s">
        <v>579</v>
      </c>
      <c r="V65" s="768"/>
      <c r="W65" s="768"/>
      <c r="X65" s="768"/>
      <c r="Y65" s="768"/>
      <c r="Z65" s="768"/>
      <c r="AA65" s="768"/>
      <c r="AB65" s="768"/>
      <c r="AC65" s="768"/>
      <c r="AD65" s="768"/>
      <c r="AE65" s="768"/>
      <c r="AF65" s="768"/>
      <c r="AG65" s="768"/>
      <c r="AH65" s="768"/>
      <c r="AI65" s="768"/>
      <c r="AJ65" s="768"/>
      <c r="AK65" s="768"/>
      <c r="AL65" s="768"/>
      <c r="AM65" s="768"/>
      <c r="AN65" s="768"/>
      <c r="AO65" s="768"/>
      <c r="AP65" s="768"/>
      <c r="AQ65" s="768"/>
      <c r="AR65" s="768"/>
      <c r="AS65" s="768"/>
      <c r="AT65" s="768"/>
      <c r="AU65" s="768"/>
      <c r="AV65" s="768"/>
      <c r="AW65" s="768"/>
      <c r="AX65" s="768"/>
      <c r="AY65" s="768"/>
      <c r="AZ65" s="768"/>
    </row>
    <row r="66" spans="1:56" ht="12" customHeight="1" x14ac:dyDescent="0.25">
      <c r="A66" s="769" t="str">
        <f>ФОРМА!B8</f>
        <v>ООО «Электромонтаж-110»</v>
      </c>
      <c r="B66" s="769"/>
      <c r="C66" s="769"/>
      <c r="D66" s="769"/>
      <c r="E66" s="769"/>
      <c r="F66" s="769"/>
      <c r="G66" s="769"/>
      <c r="H66" s="769"/>
      <c r="I66" s="769"/>
      <c r="J66" s="769"/>
      <c r="K66" s="769"/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  <c r="AF66" s="769"/>
      <c r="AG66" s="769"/>
      <c r="AH66" s="769"/>
      <c r="AI66" s="769"/>
      <c r="AJ66" s="769"/>
      <c r="AK66" s="769"/>
      <c r="AL66" s="769"/>
      <c r="AM66" s="769"/>
      <c r="AN66" s="769"/>
      <c r="AO66" s="769"/>
      <c r="AP66" s="769"/>
      <c r="AQ66" s="769"/>
      <c r="AR66" s="769"/>
      <c r="AS66" s="769"/>
      <c r="AT66" s="769"/>
      <c r="AU66" s="769"/>
      <c r="AV66" s="769"/>
      <c r="AW66" s="769"/>
      <c r="AX66" s="769"/>
      <c r="AY66" s="769"/>
      <c r="AZ66" s="769"/>
    </row>
    <row r="67" spans="1:56" s="301" customFormat="1" ht="6" customHeight="1" x14ac:dyDescent="0.3">
      <c r="A67" s="772" t="s">
        <v>582</v>
      </c>
      <c r="B67" s="772"/>
      <c r="C67" s="772"/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  <c r="X67" s="772"/>
      <c r="Y67" s="772"/>
      <c r="Z67" s="772"/>
      <c r="AA67" s="772"/>
      <c r="AB67" s="772"/>
      <c r="AC67" s="772"/>
      <c r="AD67" s="772"/>
      <c r="AE67" s="772"/>
      <c r="AF67" s="772"/>
      <c r="AG67" s="772"/>
      <c r="AH67" s="772"/>
      <c r="AI67" s="772"/>
      <c r="AJ67" s="772"/>
      <c r="AK67" s="772"/>
      <c r="AL67" s="772"/>
      <c r="AM67" s="772"/>
      <c r="AN67" s="772"/>
      <c r="AO67" s="772"/>
      <c r="AP67" s="772"/>
      <c r="AQ67" s="772"/>
      <c r="AR67" s="772"/>
      <c r="AS67" s="772"/>
      <c r="AT67" s="772"/>
      <c r="AU67" s="772"/>
      <c r="AV67" s="772"/>
      <c r="AW67" s="772"/>
      <c r="AX67" s="772"/>
      <c r="AY67" s="772"/>
      <c r="AZ67" s="772"/>
      <c r="BA67" s="772"/>
    </row>
    <row r="68" spans="1:56" ht="12" customHeight="1" x14ac:dyDescent="0.25">
      <c r="A68" s="776" t="s">
        <v>439</v>
      </c>
      <c r="B68" s="776"/>
      <c r="C68" s="776"/>
      <c r="D68" s="776"/>
      <c r="E68" s="776"/>
      <c r="F68" s="776"/>
      <c r="G68" s="776"/>
      <c r="H68" s="776"/>
      <c r="I68" s="776"/>
      <c r="J68" s="776"/>
      <c r="K68" s="776"/>
      <c r="L68" s="776"/>
      <c r="M68" s="776"/>
      <c r="N68" s="776"/>
      <c r="O68" s="776"/>
      <c r="P68" s="776"/>
      <c r="Q68" s="776"/>
      <c r="R68" s="776"/>
      <c r="S68" s="777" t="s">
        <v>440</v>
      </c>
      <c r="T68" s="777"/>
      <c r="U68" s="777"/>
      <c r="V68" s="777"/>
      <c r="W68" s="777"/>
      <c r="X68" s="777"/>
      <c r="Y68" s="777"/>
      <c r="Z68" s="777"/>
      <c r="AA68" s="777"/>
      <c r="AB68" s="777"/>
      <c r="AC68" s="777"/>
      <c r="AD68" s="777"/>
      <c r="AE68" s="777"/>
      <c r="AF68" s="777"/>
      <c r="AG68" s="777"/>
      <c r="AH68" s="777"/>
      <c r="AI68" s="777"/>
      <c r="AJ68" s="777"/>
      <c r="AK68" s="777"/>
      <c r="AL68" s="777"/>
      <c r="AM68" s="777"/>
      <c r="AN68" s="777"/>
      <c r="AO68" s="777"/>
      <c r="AP68" s="777"/>
      <c r="AQ68" s="777"/>
      <c r="AR68" s="777"/>
      <c r="AS68" s="777"/>
      <c r="AT68" s="777"/>
      <c r="AU68" s="777"/>
      <c r="AV68" s="777"/>
      <c r="AW68" s="777"/>
      <c r="AX68" s="777"/>
      <c r="AY68" s="777"/>
      <c r="AZ68" s="777"/>
    </row>
    <row r="69" spans="1:56" ht="12" customHeight="1" x14ac:dyDescent="0.25">
      <c r="A69" s="778" t="s">
        <v>528</v>
      </c>
      <c r="B69" s="778"/>
      <c r="C69" s="778"/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  <c r="X69" s="778"/>
      <c r="Y69" s="778"/>
      <c r="Z69" s="778"/>
      <c r="AA69" s="778"/>
      <c r="AB69" s="778"/>
      <c r="AC69" s="778"/>
      <c r="AD69" s="778"/>
      <c r="AE69" s="778"/>
      <c r="AF69" s="778"/>
      <c r="AG69" s="778"/>
      <c r="AH69" s="778"/>
      <c r="AI69" s="778"/>
      <c r="AJ69" s="778"/>
      <c r="AK69" s="778"/>
      <c r="AL69" s="778"/>
      <c r="AM69" s="778"/>
      <c r="AN69" s="778"/>
      <c r="AO69" s="778"/>
      <c r="AP69" s="778"/>
      <c r="AQ69" s="778"/>
      <c r="AR69" s="778"/>
      <c r="AS69" s="778"/>
      <c r="AT69" s="778"/>
      <c r="AU69" s="778"/>
      <c r="AV69" s="778"/>
      <c r="AW69" s="778"/>
      <c r="AX69" s="778"/>
      <c r="AY69" s="778"/>
      <c r="AZ69" s="778"/>
      <c r="BD69" s="290"/>
    </row>
    <row r="70" spans="1:56" ht="12" customHeight="1" x14ac:dyDescent="0.25">
      <c r="A70" s="766" t="s">
        <v>441</v>
      </c>
      <c r="B70" s="766"/>
      <c r="C70" s="766"/>
      <c r="D70" s="766"/>
      <c r="E70" s="766"/>
      <c r="F70" s="766"/>
      <c r="G70" s="766"/>
      <c r="H70" s="766"/>
      <c r="I70" s="766"/>
      <c r="J70" s="766"/>
      <c r="K70" s="766"/>
      <c r="L70" s="766"/>
      <c r="M70" s="766"/>
      <c r="N70" s="766"/>
      <c r="O70" s="766"/>
      <c r="P70" s="766"/>
      <c r="Q70" s="766"/>
      <c r="R70" s="766"/>
      <c r="S70" s="766"/>
      <c r="T70" s="766"/>
      <c r="U70" s="766"/>
      <c r="V70" s="766"/>
      <c r="W70" s="766"/>
      <c r="X70" s="766"/>
      <c r="Y70" s="766"/>
      <c r="Z70" s="766"/>
      <c r="AA70" s="766"/>
      <c r="AB70" s="766"/>
      <c r="AC70" s="766"/>
      <c r="AD70" s="766"/>
      <c r="AE70" s="766"/>
      <c r="AF70" s="766"/>
      <c r="AG70" s="766"/>
      <c r="AH70" s="766"/>
      <c r="AI70" s="766"/>
      <c r="AJ70" s="766"/>
      <c r="AK70" s="766"/>
      <c r="AL70" s="766"/>
      <c r="AM70" s="766"/>
      <c r="AN70" s="766"/>
      <c r="AO70" s="766"/>
      <c r="AP70" s="766"/>
      <c r="AQ70" s="766"/>
      <c r="AR70" s="766"/>
      <c r="AS70" s="766"/>
      <c r="AT70" s="766"/>
      <c r="AU70" s="766"/>
      <c r="AV70" s="766"/>
      <c r="AW70" s="766"/>
      <c r="AX70" s="766"/>
      <c r="AY70" s="766"/>
      <c r="AZ70" s="766"/>
      <c r="BA70" s="766"/>
      <c r="BD70" s="290"/>
    </row>
    <row r="71" spans="1:56" ht="12" customHeight="1" x14ac:dyDescent="0.25">
      <c r="A71" s="766" t="s">
        <v>529</v>
      </c>
      <c r="B71" s="766"/>
      <c r="C71" s="766"/>
      <c r="D71" s="766"/>
      <c r="E71" s="766"/>
      <c r="F71" s="766"/>
      <c r="G71" s="766"/>
      <c r="H71" s="766"/>
      <c r="I71" s="766"/>
      <c r="J71" s="766"/>
      <c r="K71" s="766"/>
      <c r="L71" s="766"/>
      <c r="M71" s="766"/>
      <c r="N71" s="766"/>
      <c r="O71" s="766"/>
      <c r="P71" s="766"/>
      <c r="Q71" s="766"/>
      <c r="R71" s="766"/>
      <c r="S71" s="766"/>
      <c r="T71" s="766"/>
      <c r="U71" s="766"/>
      <c r="V71" s="766"/>
      <c r="W71" s="766"/>
      <c r="X71" s="766"/>
      <c r="Y71" s="766"/>
      <c r="Z71" s="766"/>
      <c r="AA71" s="766"/>
      <c r="AB71" s="766"/>
      <c r="AC71" s="766"/>
      <c r="AD71" s="766"/>
      <c r="AE71" s="766"/>
      <c r="AF71" s="766"/>
      <c r="AG71" s="766"/>
      <c r="AH71" s="766"/>
      <c r="AI71" s="766"/>
      <c r="AJ71" s="766"/>
      <c r="AK71" s="766"/>
      <c r="AL71" s="766"/>
      <c r="AM71" s="766"/>
      <c r="AN71" s="766"/>
      <c r="AO71" s="766"/>
      <c r="AP71" s="766"/>
      <c r="AQ71" s="766"/>
      <c r="AR71" s="766"/>
      <c r="AS71" s="766"/>
      <c r="AT71" s="766"/>
      <c r="AU71" s="766"/>
      <c r="AV71" s="766"/>
      <c r="AW71" s="766"/>
      <c r="AX71" s="766"/>
      <c r="AY71" s="766"/>
      <c r="AZ71" s="766"/>
      <c r="BA71" s="325"/>
      <c r="BD71" s="296"/>
    </row>
    <row r="72" spans="1:56" ht="12" customHeight="1" x14ac:dyDescent="0.25">
      <c r="A72" s="777" t="str">
        <f>ФОРМА!B9</f>
        <v>СЭС-21-080098-ИЛО1</v>
      </c>
      <c r="B72" s="777"/>
      <c r="C72" s="777"/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7"/>
      <c r="S72" s="777"/>
      <c r="T72" s="777"/>
      <c r="U72" s="777"/>
      <c r="V72" s="777"/>
      <c r="W72" s="777"/>
      <c r="X72" s="777"/>
      <c r="Y72" s="777"/>
      <c r="Z72" s="777"/>
      <c r="AA72" s="777"/>
      <c r="AB72" s="777"/>
      <c r="AC72" s="777"/>
      <c r="AD72" s="777"/>
      <c r="AE72" s="777"/>
      <c r="AF72" s="777"/>
      <c r="AG72" s="777"/>
      <c r="AH72" s="777"/>
      <c r="AI72" s="777"/>
      <c r="AJ72" s="777"/>
      <c r="AK72" s="777"/>
      <c r="AL72" s="777"/>
      <c r="AM72" s="777"/>
      <c r="AN72" s="777"/>
      <c r="AO72" s="777"/>
      <c r="AP72" s="777"/>
      <c r="AQ72" s="777"/>
      <c r="AR72" s="777"/>
      <c r="AS72" s="777"/>
      <c r="AT72" s="777"/>
      <c r="AU72" s="777"/>
      <c r="AV72" s="777"/>
      <c r="AW72" s="777"/>
      <c r="AX72" s="777"/>
      <c r="AY72" s="777"/>
      <c r="AZ72" s="777"/>
      <c r="BD72" s="296"/>
    </row>
    <row r="73" spans="1:56" s="326" customFormat="1" ht="6" customHeight="1" x14ac:dyDescent="0.3">
      <c r="A73" s="784" t="s">
        <v>579</v>
      </c>
      <c r="B73" s="784"/>
      <c r="C73" s="784"/>
      <c r="D73" s="784"/>
      <c r="E73" s="784"/>
      <c r="F73" s="784"/>
      <c r="G73" s="784"/>
      <c r="H73" s="784"/>
      <c r="I73" s="784"/>
      <c r="J73" s="784"/>
      <c r="K73" s="784"/>
      <c r="L73" s="784"/>
      <c r="M73" s="784"/>
      <c r="N73" s="784"/>
      <c r="O73" s="784"/>
      <c r="P73" s="784"/>
      <c r="Q73" s="784"/>
      <c r="R73" s="784"/>
      <c r="S73" s="784"/>
      <c r="T73" s="784"/>
      <c r="U73" s="784"/>
      <c r="V73" s="784"/>
      <c r="W73" s="784"/>
      <c r="X73" s="784"/>
      <c r="Y73" s="784"/>
      <c r="Z73" s="784"/>
      <c r="AA73" s="784"/>
      <c r="AB73" s="784"/>
      <c r="AC73" s="784"/>
      <c r="AD73" s="784"/>
      <c r="AE73" s="784"/>
      <c r="AF73" s="784"/>
      <c r="AG73" s="784"/>
      <c r="AH73" s="784"/>
      <c r="AI73" s="784"/>
      <c r="AJ73" s="784"/>
      <c r="AK73" s="784"/>
      <c r="AL73" s="784"/>
      <c r="AM73" s="784"/>
      <c r="AN73" s="784"/>
      <c r="AO73" s="784"/>
      <c r="AP73" s="784"/>
      <c r="AQ73" s="784"/>
      <c r="AR73" s="784"/>
      <c r="AS73" s="784"/>
      <c r="AT73" s="784"/>
      <c r="AU73" s="784"/>
      <c r="AV73" s="784"/>
      <c r="AW73" s="784"/>
      <c r="AX73" s="784"/>
      <c r="AY73" s="784"/>
      <c r="AZ73" s="784"/>
    </row>
    <row r="74" spans="1:56" ht="12" customHeight="1" x14ac:dyDescent="0.25">
      <c r="A74" s="785" t="str">
        <f>ФОРМА!B8</f>
        <v>ООО «Электромонтаж-110»</v>
      </c>
      <c r="B74" s="785"/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  <c r="AF74" s="785"/>
      <c r="AG74" s="785"/>
      <c r="AH74" s="785"/>
      <c r="AI74" s="785"/>
      <c r="AJ74" s="785"/>
      <c r="AK74" s="785"/>
      <c r="AL74" s="785"/>
      <c r="AM74" s="785"/>
      <c r="AN74" s="785"/>
      <c r="AO74" s="785"/>
      <c r="AP74" s="785"/>
      <c r="AQ74" s="785"/>
      <c r="AR74" s="785"/>
      <c r="AS74" s="785"/>
      <c r="AT74" s="785"/>
      <c r="AU74" s="785"/>
      <c r="AV74" s="785"/>
      <c r="AW74" s="785"/>
      <c r="AX74" s="785"/>
      <c r="AY74" s="785"/>
      <c r="AZ74" s="785"/>
      <c r="BD74" s="296"/>
    </row>
    <row r="75" spans="1:56" s="327" customFormat="1" ht="6" customHeight="1" x14ac:dyDescent="0.3">
      <c r="A75" s="784" t="s">
        <v>581</v>
      </c>
      <c r="B75" s="784"/>
      <c r="C75" s="784"/>
      <c r="D75" s="784"/>
      <c r="E75" s="784"/>
      <c r="F75" s="784"/>
      <c r="G75" s="784"/>
      <c r="H75" s="784"/>
      <c r="I75" s="784"/>
      <c r="J75" s="784"/>
      <c r="K75" s="784"/>
      <c r="L75" s="784"/>
      <c r="M75" s="784"/>
      <c r="N75" s="784"/>
      <c r="O75" s="784"/>
      <c r="P75" s="784"/>
      <c r="Q75" s="784"/>
      <c r="R75" s="784"/>
      <c r="S75" s="784"/>
      <c r="T75" s="784"/>
      <c r="U75" s="784"/>
      <c r="V75" s="784"/>
      <c r="W75" s="784"/>
      <c r="X75" s="784"/>
      <c r="Y75" s="784"/>
      <c r="Z75" s="784"/>
      <c r="AA75" s="784"/>
      <c r="AB75" s="784"/>
      <c r="AC75" s="784"/>
      <c r="AD75" s="784"/>
      <c r="AE75" s="784"/>
      <c r="AF75" s="784"/>
      <c r="AG75" s="784"/>
      <c r="AH75" s="784"/>
      <c r="AI75" s="784"/>
      <c r="AJ75" s="784"/>
      <c r="AK75" s="784"/>
      <c r="AL75" s="784"/>
      <c r="AM75" s="784"/>
      <c r="AN75" s="784"/>
      <c r="AO75" s="784"/>
      <c r="AP75" s="784"/>
      <c r="AQ75" s="784"/>
      <c r="AR75" s="784"/>
      <c r="AS75" s="784"/>
      <c r="AT75" s="784"/>
      <c r="AU75" s="784"/>
      <c r="AV75" s="784"/>
      <c r="AW75" s="784"/>
      <c r="AX75" s="784"/>
      <c r="AY75" s="784"/>
      <c r="AZ75" s="784"/>
    </row>
    <row r="76" spans="1:56" ht="12" customHeight="1" x14ac:dyDescent="0.25">
      <c r="A76" s="786" t="s">
        <v>728</v>
      </c>
      <c r="B76" s="786"/>
      <c r="C76" s="786"/>
      <c r="D76" s="786"/>
      <c r="E76" s="786"/>
      <c r="F76" s="786"/>
      <c r="G76" s="786"/>
      <c r="H76" s="786"/>
      <c r="I76" s="786"/>
      <c r="J76" s="786"/>
      <c r="K76" s="786"/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  <c r="AF76" s="786"/>
      <c r="AG76" s="786"/>
      <c r="AH76" s="786"/>
      <c r="AI76" s="786"/>
      <c r="AJ76" s="786"/>
      <c r="AK76" s="786"/>
      <c r="AL76" s="786"/>
      <c r="AM76" s="786"/>
      <c r="AN76" s="786"/>
      <c r="AO76" s="786"/>
      <c r="AP76" s="786"/>
      <c r="AQ76" s="786"/>
      <c r="AR76" s="786"/>
      <c r="AS76" s="786"/>
      <c r="AT76" s="786"/>
      <c r="AU76" s="786"/>
      <c r="AV76" s="786"/>
      <c r="AW76" s="786"/>
      <c r="AX76" s="786"/>
      <c r="AY76" s="786"/>
      <c r="AZ76" s="786"/>
    </row>
    <row r="77" spans="1:56" s="313" customFormat="1" ht="6" customHeight="1" x14ac:dyDescent="0.3">
      <c r="A77" s="787" t="s">
        <v>580</v>
      </c>
      <c r="B77" s="787"/>
      <c r="C77" s="787"/>
      <c r="D77" s="787"/>
      <c r="E77" s="787"/>
      <c r="F77" s="787"/>
      <c r="G77" s="787"/>
      <c r="H77" s="787"/>
      <c r="I77" s="787"/>
      <c r="J77" s="787"/>
      <c r="K77" s="787"/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  <c r="AF77" s="787"/>
      <c r="AG77" s="787"/>
      <c r="AH77" s="787"/>
      <c r="AI77" s="787"/>
      <c r="AJ77" s="787"/>
      <c r="AK77" s="787"/>
      <c r="AL77" s="787"/>
      <c r="AM77" s="787"/>
      <c r="AN77" s="787"/>
      <c r="AO77" s="787"/>
      <c r="AP77" s="787"/>
      <c r="AQ77" s="787"/>
      <c r="AR77" s="787"/>
      <c r="AS77" s="787"/>
      <c r="AT77" s="787"/>
      <c r="AU77" s="787"/>
      <c r="AV77" s="787"/>
      <c r="AW77" s="787"/>
      <c r="AX77" s="787"/>
      <c r="AY77" s="787"/>
      <c r="AZ77" s="787"/>
    </row>
    <row r="78" spans="1:56" x14ac:dyDescent="0.25">
      <c r="A78" s="782" t="s">
        <v>442</v>
      </c>
      <c r="B78" s="782"/>
      <c r="C78" s="782"/>
      <c r="D78" s="782"/>
      <c r="E78" s="782"/>
      <c r="F78" s="782"/>
      <c r="G78" s="782"/>
      <c r="H78" s="782"/>
      <c r="I78" s="782"/>
      <c r="J78" s="782"/>
      <c r="K78" s="782"/>
      <c r="L78" s="782"/>
      <c r="M78" s="782"/>
      <c r="N78" s="782"/>
      <c r="O78" s="782"/>
      <c r="P78" s="782"/>
      <c r="Q78" s="782"/>
      <c r="R78" s="782"/>
      <c r="S78" s="782"/>
      <c r="T78" s="782"/>
      <c r="U78" s="782"/>
      <c r="V78" s="782"/>
      <c r="W78" s="782"/>
      <c r="X78" s="782"/>
      <c r="Y78" s="782"/>
      <c r="Z78" s="782"/>
      <c r="AA78" s="782"/>
      <c r="AB78" s="782"/>
      <c r="AC78" s="782"/>
      <c r="AD78" s="782"/>
      <c r="AE78" s="782"/>
      <c r="AF78" s="782"/>
      <c r="AG78" s="782"/>
      <c r="AH78" s="782"/>
      <c r="AI78" s="782"/>
      <c r="AJ78" s="782"/>
      <c r="AK78" s="782"/>
    </row>
    <row r="79" spans="1:56" ht="14.4" x14ac:dyDescent="0.3">
      <c r="U79" s="780"/>
      <c r="V79" s="780"/>
      <c r="W79" s="780"/>
      <c r="X79" s="780"/>
      <c r="Y79" s="780"/>
      <c r="Z79" s="780"/>
      <c r="AA79" s="780"/>
      <c r="AB79" s="780"/>
      <c r="AC79" s="780"/>
      <c r="AD79" s="780"/>
      <c r="AE79" s="780"/>
      <c r="AF79" s="780"/>
      <c r="AG79" s="780"/>
      <c r="AH79" s="780"/>
      <c r="AI79" s="780"/>
      <c r="AJ79" s="780"/>
      <c r="AK79" s="780"/>
      <c r="AL79" s="780"/>
      <c r="AM79" s="780"/>
      <c r="AN79" s="780"/>
      <c r="AO79" s="780"/>
      <c r="AP79" s="780"/>
      <c r="AQ79" s="780"/>
      <c r="AR79" s="780"/>
      <c r="AS79" s="780"/>
      <c r="AT79" s="780"/>
      <c r="AU79" s="780"/>
      <c r="AV79" s="780"/>
      <c r="AW79" s="780"/>
      <c r="AX79" s="780"/>
      <c r="AY79" s="780"/>
      <c r="AZ79" s="780"/>
    </row>
    <row r="80" spans="1:56" ht="12" customHeight="1" x14ac:dyDescent="0.25">
      <c r="A80" s="743" t="s">
        <v>89</v>
      </c>
      <c r="B80" s="743"/>
      <c r="C80" s="743"/>
      <c r="D80" s="743"/>
      <c r="E80" s="743"/>
      <c r="F80" s="743"/>
      <c r="G80" s="743"/>
      <c r="H80" s="743"/>
      <c r="I80" s="743"/>
      <c r="J80" s="743"/>
      <c r="K80" s="743"/>
      <c r="L80" s="743"/>
      <c r="M80" s="743"/>
      <c r="N80" s="743"/>
      <c r="O80" s="743"/>
      <c r="P80" s="781" t="s">
        <v>65</v>
      </c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  <c r="AF80" s="781"/>
      <c r="AG80" s="781"/>
      <c r="AH80" s="781"/>
      <c r="AI80" s="781"/>
      <c r="AJ80" s="781"/>
      <c r="AK80" s="781"/>
      <c r="AL80" s="781"/>
      <c r="AM80" s="781"/>
      <c r="AN80" s="781"/>
      <c r="AO80" s="781"/>
      <c r="AP80" s="781"/>
      <c r="AQ80" s="781"/>
      <c r="AR80" s="781"/>
      <c r="AS80" s="781"/>
      <c r="AT80" s="781"/>
      <c r="AU80" s="781"/>
      <c r="AV80" s="781"/>
      <c r="AW80" s="781"/>
      <c r="AX80" s="781"/>
      <c r="AY80" s="781"/>
      <c r="AZ80" s="781"/>
    </row>
    <row r="81" spans="1:53" ht="11.25" customHeight="1" x14ac:dyDescent="0.25"/>
    <row r="82" spans="1:53" ht="12" customHeight="1" x14ac:dyDescent="0.25">
      <c r="A82" s="782" t="s">
        <v>93</v>
      </c>
      <c r="B82" s="782"/>
      <c r="C82" s="782"/>
      <c r="D82" s="782"/>
      <c r="E82" s="782"/>
      <c r="F82" s="782"/>
      <c r="G82" s="782"/>
      <c r="H82" s="782"/>
      <c r="I82" s="782"/>
      <c r="J82" s="783">
        <f>ФОРМА!F5</f>
        <v>2</v>
      </c>
      <c r="K82" s="783"/>
      <c r="L82" s="783"/>
      <c r="M82" s="783"/>
      <c r="N82" s="783"/>
      <c r="O82" s="783"/>
      <c r="P82" s="743" t="s">
        <v>801</v>
      </c>
      <c r="Q82" s="743"/>
      <c r="R82" s="743"/>
      <c r="S82" s="743"/>
      <c r="T82" s="743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743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</row>
    <row r="84" spans="1:53" ht="12" customHeight="1" x14ac:dyDescent="0.25">
      <c r="A84" s="782" t="s">
        <v>90</v>
      </c>
      <c r="B84" s="782"/>
      <c r="C84" s="782"/>
      <c r="D84" s="782"/>
      <c r="E84" s="782"/>
      <c r="F84" s="782"/>
      <c r="G84" s="782"/>
      <c r="H84" s="792" t="str">
        <f>ФОРМА!E26</f>
        <v>План строительства</v>
      </c>
      <c r="I84" s="792"/>
      <c r="J84" s="792"/>
      <c r="K84" s="792"/>
      <c r="L84" s="792"/>
      <c r="M84" s="792"/>
      <c r="N84" s="792"/>
      <c r="O84" s="792"/>
      <c r="P84" s="792"/>
      <c r="Q84" s="792"/>
      <c r="R84" s="792"/>
      <c r="S84" s="792"/>
      <c r="T84" s="792"/>
      <c r="U84" s="792"/>
      <c r="V84" s="792"/>
      <c r="W84" s="792"/>
      <c r="X84" s="792"/>
      <c r="Y84" s="792"/>
      <c r="Z84" s="792"/>
      <c r="AA84" s="792"/>
      <c r="AB84" s="792"/>
      <c r="AC84" s="792"/>
      <c r="AD84" s="792"/>
      <c r="AE84" s="792"/>
      <c r="AF84" s="792"/>
      <c r="AG84" s="792"/>
      <c r="AH84" s="792"/>
      <c r="AI84" s="792"/>
      <c r="AJ84" s="792"/>
      <c r="AK84" s="792"/>
      <c r="AL84" s="792"/>
      <c r="AM84" s="792"/>
      <c r="AN84" s="792"/>
      <c r="AO84" s="792"/>
      <c r="AP84" s="792"/>
      <c r="AQ84" s="792"/>
      <c r="AR84" s="792"/>
      <c r="AS84" s="792"/>
      <c r="AT84" s="792"/>
      <c r="AU84" s="792"/>
      <c r="AV84" s="792"/>
      <c r="AW84" s="792"/>
      <c r="AX84" s="792"/>
      <c r="AY84" s="792"/>
      <c r="AZ84" s="792"/>
    </row>
    <row r="85" spans="1:53" s="324" customFormat="1" ht="6" customHeight="1" x14ac:dyDescent="0.3">
      <c r="H85" s="793" t="s">
        <v>530</v>
      </c>
      <c r="I85" s="793"/>
      <c r="J85" s="793"/>
      <c r="K85" s="793"/>
      <c r="L85" s="793"/>
      <c r="M85" s="793"/>
      <c r="N85" s="793"/>
      <c r="O85" s="793"/>
      <c r="P85" s="793"/>
      <c r="Q85" s="793"/>
      <c r="R85" s="793"/>
      <c r="S85" s="79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</row>
    <row r="86" spans="1:53" ht="24" customHeight="1" x14ac:dyDescent="0.25">
      <c r="A86" s="788" t="s">
        <v>785</v>
      </c>
      <c r="B86" s="788"/>
      <c r="C86" s="788"/>
      <c r="D86" s="788"/>
      <c r="E86" s="788"/>
      <c r="F86" s="788"/>
      <c r="G86" s="788"/>
      <c r="H86" s="788"/>
      <c r="I86" s="788"/>
      <c r="J86" s="788"/>
      <c r="K86" s="788"/>
      <c r="L86" s="788"/>
      <c r="M86" s="788"/>
      <c r="N86" s="788"/>
      <c r="O86" s="788"/>
      <c r="P86" s="788"/>
      <c r="Q86" s="788"/>
      <c r="R86" s="788"/>
      <c r="S86" s="788"/>
      <c r="T86" s="788"/>
      <c r="U86" s="788"/>
      <c r="V86" s="788"/>
      <c r="W86" s="788"/>
      <c r="X86" s="788"/>
      <c r="Y86" s="788"/>
      <c r="Z86" s="788"/>
      <c r="AA86" s="788"/>
      <c r="AB86" s="788"/>
      <c r="AC86" s="788"/>
      <c r="AD86" s="788"/>
      <c r="AE86" s="788"/>
      <c r="AF86" s="788"/>
      <c r="AG86" s="788"/>
      <c r="AH86" s="788"/>
      <c r="AI86" s="788"/>
      <c r="AJ86" s="788"/>
      <c r="AK86" s="788"/>
      <c r="AL86" s="788"/>
      <c r="AM86" s="788"/>
      <c r="AN86" s="788"/>
      <c r="AO86" s="788"/>
      <c r="AP86" s="788"/>
      <c r="AQ86" s="788"/>
      <c r="AR86" s="788"/>
      <c r="AS86" s="788"/>
      <c r="AT86" s="788"/>
      <c r="AU86" s="788"/>
      <c r="AV86" s="788"/>
      <c r="AW86" s="788"/>
      <c r="AX86" s="788"/>
      <c r="AY86" s="788"/>
      <c r="AZ86" s="788"/>
    </row>
    <row r="87" spans="1:53" ht="30" customHeight="1" x14ac:dyDescent="0.3">
      <c r="A87" s="794" t="str">
        <f>ПОДПИСИ!D9</f>
        <v>Николаева О.И.</v>
      </c>
      <c r="B87" s="794"/>
      <c r="C87" s="794"/>
      <c r="D87" s="794"/>
      <c r="E87" s="794"/>
      <c r="F87" s="794"/>
      <c r="G87" s="794"/>
      <c r="H87" s="794"/>
      <c r="I87" s="794"/>
      <c r="J87" s="794"/>
      <c r="K87" s="794"/>
      <c r="L87" s="794"/>
      <c r="M87" s="794"/>
      <c r="N87" s="794"/>
      <c r="O87" s="794"/>
      <c r="P87" s="794"/>
      <c r="Q87" s="794"/>
      <c r="R87" s="794"/>
      <c r="S87" s="794"/>
      <c r="T87" s="794"/>
      <c r="U87" s="794"/>
      <c r="V87" s="794"/>
      <c r="W87" s="794"/>
      <c r="X87" s="794"/>
      <c r="Y87" s="794"/>
      <c r="Z87" s="795"/>
      <c r="AA87" s="795"/>
      <c r="AB87" s="795"/>
      <c r="AC87" s="795"/>
      <c r="AD87" s="795"/>
      <c r="AE87" s="795"/>
      <c r="AF87" s="795"/>
      <c r="AG87" s="795"/>
      <c r="AH87" s="795"/>
      <c r="AI87" s="795"/>
      <c r="AJ87" s="795"/>
      <c r="AK87" s="795"/>
      <c r="AL87" s="795"/>
      <c r="AM87" s="795"/>
      <c r="AN87" s="795"/>
      <c r="AO87" s="796"/>
      <c r="AP87" s="796"/>
      <c r="AQ87" s="796"/>
      <c r="AR87" s="796"/>
      <c r="AS87" s="796"/>
      <c r="AT87" s="796"/>
      <c r="AU87" s="796"/>
      <c r="AV87" s="796"/>
      <c r="AW87" s="796"/>
      <c r="AX87" s="796"/>
      <c r="AY87" s="796"/>
      <c r="AZ87" s="796"/>
    </row>
    <row r="88" spans="1:53" s="313" customFormat="1" ht="6" customHeight="1" x14ac:dyDescent="0.3">
      <c r="A88" s="768" t="s">
        <v>804</v>
      </c>
      <c r="B88" s="768"/>
      <c r="C88" s="768"/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  <c r="X88" s="768"/>
      <c r="Y88" s="7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768" t="s">
        <v>49</v>
      </c>
      <c r="AP88" s="768"/>
      <c r="AQ88" s="768"/>
      <c r="AR88" s="768"/>
      <c r="AS88" s="768"/>
      <c r="AT88" s="768"/>
      <c r="AU88" s="768"/>
      <c r="AV88" s="768"/>
      <c r="AW88" s="768"/>
      <c r="AX88" s="768"/>
      <c r="AY88" s="768"/>
      <c r="AZ88" s="768"/>
    </row>
    <row r="89" spans="1:53" ht="6" customHeight="1" x14ac:dyDescent="0.25"/>
    <row r="90" spans="1:53" ht="12" customHeight="1" x14ac:dyDescent="0.25">
      <c r="A90" s="788" t="s">
        <v>820</v>
      </c>
      <c r="B90" s="743"/>
      <c r="C90" s="743"/>
      <c r="D90" s="743"/>
      <c r="E90" s="743"/>
      <c r="F90" s="743"/>
      <c r="G90" s="743"/>
      <c r="H90" s="743"/>
      <c r="I90" s="743"/>
      <c r="J90" s="743"/>
      <c r="K90" s="743"/>
      <c r="L90" s="743"/>
      <c r="M90" s="743"/>
      <c r="N90" s="743"/>
      <c r="O90" s="743"/>
      <c r="P90" s="743"/>
      <c r="Q90" s="743"/>
      <c r="R90" s="743"/>
      <c r="S90" s="743"/>
      <c r="T90" s="743"/>
      <c r="U90" s="743"/>
      <c r="V90" s="743"/>
      <c r="W90" s="743"/>
      <c r="X90" s="743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AI90" s="743"/>
      <c r="AJ90" s="743"/>
      <c r="AK90" s="743"/>
      <c r="AL90" s="743"/>
      <c r="AM90" s="743"/>
      <c r="AN90" s="743"/>
      <c r="AO90" s="743"/>
      <c r="AP90" s="743"/>
      <c r="AQ90" s="743"/>
      <c r="AR90" s="743"/>
      <c r="AS90" s="743"/>
      <c r="AT90" s="743"/>
      <c r="AU90" s="743"/>
      <c r="AV90" s="743"/>
      <c r="AW90" s="743"/>
      <c r="AX90" s="743"/>
      <c r="AY90" s="743"/>
      <c r="AZ90" s="743"/>
    </row>
    <row r="91" spans="1:53" ht="30" customHeight="1" x14ac:dyDescent="0.3">
      <c r="A91" s="789" t="str">
        <f>ПОДПИСИ!D15</f>
        <v>Шлёнский С.В.</v>
      </c>
      <c r="B91" s="789"/>
      <c r="C91" s="789"/>
      <c r="D91" s="789"/>
      <c r="E91" s="789"/>
      <c r="F91" s="789"/>
      <c r="G91" s="789"/>
      <c r="H91" s="789"/>
      <c r="I91" s="789"/>
      <c r="J91" s="789"/>
      <c r="K91" s="789"/>
      <c r="L91" s="789"/>
      <c r="M91" s="789"/>
      <c r="N91" s="789"/>
      <c r="O91" s="789"/>
      <c r="P91" s="789"/>
      <c r="Q91" s="789"/>
      <c r="R91" s="789"/>
      <c r="S91" s="789"/>
      <c r="T91" s="789"/>
      <c r="U91" s="789"/>
      <c r="V91" s="789"/>
      <c r="W91" s="789"/>
      <c r="X91" s="789"/>
      <c r="Y91" s="789"/>
      <c r="Z91" s="790"/>
      <c r="AA91" s="790"/>
      <c r="AB91" s="790"/>
      <c r="AC91" s="790"/>
      <c r="AD91" s="790"/>
      <c r="AE91" s="790"/>
      <c r="AF91" s="790"/>
      <c r="AG91" s="790"/>
      <c r="AH91" s="790"/>
      <c r="AI91" s="790"/>
      <c r="AJ91" s="790"/>
      <c r="AK91" s="790"/>
      <c r="AL91" s="790"/>
      <c r="AM91" s="790"/>
      <c r="AN91" s="790"/>
      <c r="AO91" s="791"/>
      <c r="AP91" s="791"/>
      <c r="AQ91" s="791"/>
      <c r="AR91" s="791"/>
      <c r="AS91" s="791"/>
      <c r="AT91" s="791"/>
      <c r="AU91" s="791"/>
      <c r="AV91" s="791"/>
      <c r="AW91" s="791"/>
      <c r="AX91" s="791"/>
      <c r="AY91" s="791"/>
      <c r="AZ91" s="791"/>
      <c r="BA91" s="329"/>
    </row>
    <row r="92" spans="1:53" s="332" customFormat="1" ht="6" customHeight="1" x14ac:dyDescent="0.15">
      <c r="A92" s="768" t="s">
        <v>804</v>
      </c>
      <c r="B92" s="768"/>
      <c r="C92" s="768"/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  <c r="X92" s="768"/>
      <c r="Y92" s="7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768" t="s">
        <v>49</v>
      </c>
      <c r="AP92" s="768"/>
      <c r="AQ92" s="768"/>
      <c r="AR92" s="768"/>
      <c r="AS92" s="768"/>
      <c r="AT92" s="768"/>
      <c r="AU92" s="768"/>
      <c r="AV92" s="768"/>
      <c r="AW92" s="768"/>
      <c r="AX92" s="768"/>
      <c r="AY92" s="768"/>
      <c r="AZ92" s="768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799" t="s">
        <v>816</v>
      </c>
      <c r="B94" s="799"/>
      <c r="C94" s="799"/>
      <c r="D94" s="799"/>
      <c r="E94" s="799"/>
      <c r="F94" s="799"/>
      <c r="G94" s="799"/>
      <c r="H94" s="799"/>
      <c r="I94" s="799"/>
      <c r="J94" s="799"/>
      <c r="K94" s="799"/>
      <c r="L94" s="799"/>
      <c r="M94" s="799"/>
      <c r="N94" s="799"/>
      <c r="O94" s="799"/>
      <c r="P94" s="799"/>
      <c r="Q94" s="799"/>
      <c r="R94" s="799"/>
      <c r="S94" s="799"/>
      <c r="T94" s="799"/>
      <c r="U94" s="799"/>
      <c r="V94" s="799"/>
      <c r="W94" s="799"/>
      <c r="X94" s="799"/>
      <c r="Y94" s="799"/>
      <c r="Z94" s="799"/>
      <c r="AA94" s="799"/>
      <c r="AB94" s="799"/>
      <c r="AC94" s="799"/>
      <c r="AD94" s="799"/>
      <c r="AE94" s="799"/>
      <c r="AF94" s="799"/>
      <c r="AG94" s="799"/>
      <c r="AH94" s="799"/>
      <c r="AI94" s="799"/>
      <c r="AJ94" s="799"/>
      <c r="AK94" s="799"/>
      <c r="AL94" s="799"/>
      <c r="AM94" s="799"/>
      <c r="AN94" s="799"/>
      <c r="AO94" s="799"/>
      <c r="AP94" s="799"/>
      <c r="AQ94" s="799"/>
      <c r="AR94" s="799"/>
      <c r="AS94" s="799"/>
      <c r="AT94" s="799"/>
      <c r="AU94" s="799"/>
      <c r="AV94" s="799"/>
      <c r="AW94" s="799"/>
      <c r="AX94" s="799"/>
      <c r="AY94" s="799"/>
      <c r="AZ94" s="799"/>
      <c r="BA94" s="329"/>
    </row>
    <row r="95" spans="1:53" ht="30" customHeight="1" x14ac:dyDescent="0.3">
      <c r="A95" s="789" t="str">
        <f>ПОДПИСИ!D17</f>
        <v>Шлёнский С.В.</v>
      </c>
      <c r="B95" s="789"/>
      <c r="C95" s="789"/>
      <c r="D95" s="789"/>
      <c r="E95" s="789"/>
      <c r="F95" s="789"/>
      <c r="G95" s="789"/>
      <c r="H95" s="789"/>
      <c r="I95" s="789"/>
      <c r="J95" s="789"/>
      <c r="K95" s="789"/>
      <c r="L95" s="789"/>
      <c r="M95" s="789"/>
      <c r="N95" s="789"/>
      <c r="O95" s="789"/>
      <c r="P95" s="789"/>
      <c r="Q95" s="789"/>
      <c r="R95" s="789"/>
      <c r="S95" s="789"/>
      <c r="T95" s="789"/>
      <c r="U95" s="789"/>
      <c r="V95" s="789"/>
      <c r="W95" s="789"/>
      <c r="X95" s="789"/>
      <c r="Y95" s="789"/>
      <c r="Z95" s="790"/>
      <c r="AA95" s="790"/>
      <c r="AB95" s="790"/>
      <c r="AC95" s="790"/>
      <c r="AD95" s="790"/>
      <c r="AE95" s="790"/>
      <c r="AF95" s="790"/>
      <c r="AG95" s="790"/>
      <c r="AH95" s="790"/>
      <c r="AI95" s="790"/>
      <c r="AJ95" s="790"/>
      <c r="AK95" s="790"/>
      <c r="AL95" s="790"/>
      <c r="AM95" s="790"/>
      <c r="AN95" s="790"/>
      <c r="AO95" s="800"/>
      <c r="AP95" s="800"/>
      <c r="AQ95" s="800"/>
      <c r="AR95" s="800"/>
      <c r="AS95" s="800"/>
      <c r="AT95" s="800"/>
      <c r="AU95" s="800"/>
      <c r="AV95" s="800"/>
      <c r="AW95" s="800"/>
      <c r="AX95" s="800"/>
      <c r="AY95" s="800"/>
      <c r="AZ95" s="800"/>
      <c r="BA95" s="800"/>
    </row>
    <row r="96" spans="1:53" ht="6" customHeight="1" x14ac:dyDescent="0.25">
      <c r="A96" s="768" t="s">
        <v>804</v>
      </c>
      <c r="B96" s="768"/>
      <c r="C96" s="768"/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  <c r="X96" s="768"/>
      <c r="Y96" s="7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768" t="s">
        <v>49</v>
      </c>
      <c r="AP96" s="768"/>
      <c r="AQ96" s="768"/>
      <c r="AR96" s="768"/>
      <c r="AS96" s="768"/>
      <c r="AT96" s="768"/>
      <c r="AU96" s="768"/>
      <c r="AV96" s="768"/>
      <c r="AW96" s="768"/>
      <c r="AX96" s="768"/>
      <c r="AY96" s="768"/>
      <c r="AZ96" s="768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797" t="s">
        <v>806</v>
      </c>
      <c r="B98" s="798"/>
      <c r="C98" s="798"/>
      <c r="D98" s="798"/>
      <c r="E98" s="798"/>
      <c r="F98" s="798"/>
      <c r="G98" s="798"/>
      <c r="H98" s="798"/>
      <c r="I98" s="798"/>
      <c r="J98" s="798"/>
      <c r="K98" s="798"/>
      <c r="L98" s="798"/>
      <c r="M98" s="798"/>
      <c r="N98" s="798"/>
      <c r="O98" s="798"/>
      <c r="P98" s="798"/>
      <c r="Q98" s="798"/>
      <c r="R98" s="798"/>
      <c r="S98" s="798"/>
      <c r="T98" s="798"/>
      <c r="U98" s="798"/>
      <c r="V98" s="798"/>
      <c r="W98" s="798"/>
      <c r="X98" s="798"/>
      <c r="Y98" s="798"/>
      <c r="Z98" s="798"/>
      <c r="AA98" s="798"/>
      <c r="AB98" s="798"/>
      <c r="AC98" s="798"/>
      <c r="AD98" s="798"/>
      <c r="AE98" s="798"/>
      <c r="AF98" s="798"/>
      <c r="AG98" s="798"/>
      <c r="AH98" s="798"/>
      <c r="AI98" s="798"/>
      <c r="AJ98" s="798"/>
      <c r="AK98" s="798"/>
      <c r="AL98" s="798"/>
      <c r="AM98" s="798"/>
      <c r="AN98" s="798"/>
      <c r="AO98" s="798"/>
      <c r="AP98" s="798"/>
      <c r="AQ98" s="798"/>
      <c r="AR98" s="798"/>
      <c r="AS98" s="798"/>
      <c r="AT98" s="798"/>
      <c r="AU98" s="798"/>
      <c r="AV98" s="798"/>
      <c r="AW98" s="798"/>
      <c r="AX98" s="798"/>
      <c r="AY98" s="798"/>
      <c r="AZ98" s="798"/>
      <c r="BA98" s="329"/>
    </row>
    <row r="99" spans="1:55" ht="30" customHeight="1" x14ac:dyDescent="0.3">
      <c r="A99" s="789" t="str">
        <f>ПОДПИСИ!D19</f>
        <v xml:space="preserve"> </v>
      </c>
      <c r="B99" s="789"/>
      <c r="C99" s="789"/>
      <c r="D99" s="789"/>
      <c r="E99" s="789"/>
      <c r="F99" s="789"/>
      <c r="G99" s="789"/>
      <c r="H99" s="789"/>
      <c r="I99" s="789"/>
      <c r="J99" s="789"/>
      <c r="K99" s="789"/>
      <c r="L99" s="789"/>
      <c r="M99" s="789"/>
      <c r="N99" s="789"/>
      <c r="O99" s="789"/>
      <c r="P99" s="789"/>
      <c r="Q99" s="789"/>
      <c r="R99" s="789"/>
      <c r="S99" s="789"/>
      <c r="T99" s="789"/>
      <c r="U99" s="789"/>
      <c r="V99" s="789"/>
      <c r="W99" s="789"/>
      <c r="X99" s="789"/>
      <c r="Y99" s="789"/>
      <c r="Z99" s="790"/>
      <c r="AA99" s="790"/>
      <c r="AB99" s="790"/>
      <c r="AC99" s="790"/>
      <c r="AD99" s="790"/>
      <c r="AE99" s="790"/>
      <c r="AF99" s="790"/>
      <c r="AG99" s="790"/>
      <c r="AH99" s="790"/>
      <c r="AI99" s="790"/>
      <c r="AJ99" s="790"/>
      <c r="AK99" s="790"/>
      <c r="AL99" s="790"/>
      <c r="AM99" s="790"/>
      <c r="AN99" s="790"/>
      <c r="AO99" s="791"/>
      <c r="AP99" s="791"/>
      <c r="AQ99" s="791"/>
      <c r="AR99" s="791"/>
      <c r="AS99" s="791"/>
      <c r="AT99" s="791"/>
      <c r="AU99" s="791"/>
      <c r="AV99" s="791"/>
      <c r="AW99" s="791"/>
      <c r="AX99" s="791"/>
      <c r="AY99" s="791"/>
      <c r="AZ99" s="791"/>
      <c r="BA99" s="335"/>
    </row>
    <row r="100" spans="1:55" ht="6" customHeight="1" x14ac:dyDescent="0.25">
      <c r="A100" s="768" t="s">
        <v>804</v>
      </c>
      <c r="B100" s="768"/>
      <c r="C100" s="768"/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  <c r="X100" s="768"/>
      <c r="Y100" s="7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768" t="s">
        <v>49</v>
      </c>
      <c r="AP100" s="768"/>
      <c r="AQ100" s="768"/>
      <c r="AR100" s="768"/>
      <c r="AS100" s="768"/>
      <c r="AT100" s="768"/>
      <c r="AU100" s="768"/>
      <c r="AV100" s="768"/>
      <c r="AW100" s="768"/>
      <c r="AX100" s="768"/>
      <c r="AY100" s="768"/>
      <c r="AZ100" s="768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797" t="s">
        <v>821</v>
      </c>
      <c r="B102" s="797"/>
      <c r="C102" s="797"/>
      <c r="D102" s="797"/>
      <c r="E102" s="797"/>
      <c r="F102" s="797"/>
      <c r="G102" s="797"/>
      <c r="H102" s="797"/>
      <c r="I102" s="797"/>
      <c r="J102" s="797"/>
      <c r="K102" s="797"/>
      <c r="L102" s="797"/>
      <c r="M102" s="797"/>
      <c r="N102" s="797"/>
      <c r="O102" s="797"/>
      <c r="P102" s="797"/>
      <c r="Q102" s="797"/>
      <c r="R102" s="797"/>
      <c r="S102" s="797"/>
      <c r="T102" s="797"/>
      <c r="U102" s="797"/>
      <c r="V102" s="797"/>
      <c r="W102" s="797"/>
      <c r="X102" s="797"/>
      <c r="Y102" s="797"/>
      <c r="Z102" s="797"/>
      <c r="AA102" s="797"/>
      <c r="AB102" s="797"/>
      <c r="AC102" s="797"/>
      <c r="AD102" s="797"/>
      <c r="AE102" s="797"/>
      <c r="AF102" s="797"/>
      <c r="AG102" s="797"/>
      <c r="AH102" s="797"/>
      <c r="AI102" s="797"/>
      <c r="AJ102" s="797"/>
      <c r="AK102" s="797"/>
      <c r="AL102" s="797"/>
      <c r="AM102" s="797"/>
      <c r="AN102" s="797"/>
      <c r="AO102" s="797"/>
      <c r="AP102" s="797"/>
      <c r="AQ102" s="797"/>
      <c r="AR102" s="797"/>
      <c r="AS102" s="797"/>
      <c r="AT102" s="797"/>
      <c r="AU102" s="797"/>
      <c r="AV102" s="797"/>
      <c r="AW102" s="797"/>
      <c r="AX102" s="797"/>
      <c r="AY102" s="797"/>
      <c r="AZ102" s="797"/>
      <c r="BA102" s="329"/>
    </row>
    <row r="103" spans="1:55" ht="30" customHeight="1" x14ac:dyDescent="0.3">
      <c r="A103" s="789" t="str">
        <f>ПОДПИСИ!D14</f>
        <v>Фатахова Е.Я.</v>
      </c>
      <c r="B103" s="789"/>
      <c r="C103" s="789"/>
      <c r="D103" s="789"/>
      <c r="E103" s="789"/>
      <c r="F103" s="789"/>
      <c r="G103" s="789"/>
      <c r="H103" s="789"/>
      <c r="I103" s="789"/>
      <c r="J103" s="789"/>
      <c r="K103" s="789"/>
      <c r="L103" s="789"/>
      <c r="M103" s="789"/>
      <c r="N103" s="789"/>
      <c r="O103" s="789"/>
      <c r="P103" s="789"/>
      <c r="Q103" s="789"/>
      <c r="R103" s="789"/>
      <c r="S103" s="789"/>
      <c r="T103" s="789"/>
      <c r="U103" s="789"/>
      <c r="V103" s="789"/>
      <c r="W103" s="789"/>
      <c r="X103" s="789"/>
      <c r="Y103" s="789"/>
      <c r="Z103" s="790"/>
      <c r="AA103" s="790"/>
      <c r="AB103" s="790"/>
      <c r="AC103" s="790"/>
      <c r="AD103" s="790"/>
      <c r="AE103" s="790"/>
      <c r="AF103" s="790"/>
      <c r="AG103" s="790"/>
      <c r="AH103" s="790"/>
      <c r="AI103" s="790"/>
      <c r="AJ103" s="790"/>
      <c r="AK103" s="790"/>
      <c r="AL103" s="790"/>
      <c r="AM103" s="790"/>
      <c r="AN103" s="790"/>
      <c r="AO103" s="791"/>
      <c r="AP103" s="791"/>
      <c r="AQ103" s="791"/>
      <c r="AR103" s="791"/>
      <c r="AS103" s="791"/>
      <c r="AT103" s="791"/>
      <c r="AU103" s="791"/>
      <c r="AV103" s="791"/>
      <c r="AW103" s="791"/>
      <c r="AX103" s="791"/>
      <c r="AY103" s="791"/>
      <c r="AZ103" s="791"/>
      <c r="BA103" s="336"/>
      <c r="BB103" s="315"/>
      <c r="BC103" s="315"/>
    </row>
    <row r="104" spans="1:55" s="304" customFormat="1" ht="6" customHeight="1" x14ac:dyDescent="0.2">
      <c r="A104" s="768" t="s">
        <v>804</v>
      </c>
      <c r="B104" s="768"/>
      <c r="C104" s="768"/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  <c r="X104" s="768"/>
      <c r="Y104" s="7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768" t="s">
        <v>49</v>
      </c>
      <c r="AP104" s="768"/>
      <c r="AQ104" s="768"/>
      <c r="AR104" s="768"/>
      <c r="AS104" s="768"/>
      <c r="AT104" s="768"/>
      <c r="AU104" s="768"/>
      <c r="AV104" s="768"/>
      <c r="AW104" s="768"/>
      <c r="AX104" s="768"/>
      <c r="AY104" s="768"/>
      <c r="AZ104" s="768"/>
    </row>
    <row r="105" spans="1:55" x14ac:dyDescent="0.25">
      <c r="A105" s="752" t="s">
        <v>959</v>
      </c>
      <c r="B105" s="752"/>
      <c r="C105" s="752"/>
      <c r="D105" s="752"/>
      <c r="E105" s="752"/>
      <c r="F105" s="752"/>
      <c r="G105" s="752"/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  <c r="X105" s="752"/>
      <c r="Y105" s="752"/>
      <c r="Z105" s="752"/>
      <c r="AA105" s="752"/>
      <c r="AB105" s="752"/>
      <c r="AC105" s="752"/>
      <c r="AD105" s="752"/>
      <c r="AE105" s="752"/>
      <c r="AF105" s="752"/>
      <c r="AG105" s="752"/>
      <c r="AH105" s="752"/>
      <c r="AI105" s="752"/>
      <c r="AJ105" s="752"/>
      <c r="AK105" s="752"/>
      <c r="AL105" s="752"/>
      <c r="AM105" s="752"/>
      <c r="AN105" s="752"/>
      <c r="AO105" s="752"/>
      <c r="AP105" s="752"/>
      <c r="AQ105" s="752"/>
      <c r="AR105" s="752"/>
      <c r="AS105" s="752"/>
      <c r="AT105" s="752"/>
      <c r="AU105" s="752"/>
      <c r="AV105" s="752"/>
      <c r="AW105" s="752"/>
      <c r="AX105" s="752"/>
      <c r="AY105" s="752"/>
      <c r="AZ105" s="752"/>
    </row>
    <row r="106" spans="1:55" ht="31.5" customHeight="1" x14ac:dyDescent="0.3">
      <c r="A106" s="719" t="str">
        <f>ПОДПИСИ!D7</f>
        <v>Соколов Ю.А.</v>
      </c>
      <c r="B106" s="719"/>
      <c r="C106" s="719"/>
      <c r="D106" s="719"/>
      <c r="E106" s="719"/>
      <c r="F106" s="719"/>
      <c r="G106" s="719"/>
      <c r="H106" s="719"/>
      <c r="I106" s="719"/>
      <c r="J106" s="719"/>
      <c r="K106" s="719"/>
      <c r="L106" s="719"/>
      <c r="M106" s="719"/>
      <c r="N106" s="719"/>
      <c r="O106" s="719"/>
      <c r="P106" s="719"/>
      <c r="Q106" s="719"/>
      <c r="R106" s="719"/>
      <c r="S106" s="719"/>
      <c r="T106" s="719"/>
      <c r="U106" s="719"/>
      <c r="V106" s="719"/>
      <c r="W106" s="719"/>
      <c r="X106" s="719"/>
      <c r="Y106" s="719"/>
      <c r="Z106" s="748"/>
      <c r="AA106" s="748"/>
      <c r="AB106" s="748"/>
      <c r="AC106" s="748"/>
      <c r="AD106" s="748"/>
      <c r="AE106" s="748"/>
      <c r="AF106" s="748"/>
      <c r="AG106" s="748"/>
      <c r="AH106" s="748"/>
      <c r="AI106" s="748"/>
      <c r="AJ106" s="748"/>
      <c r="AK106" s="748"/>
      <c r="AL106" s="748"/>
      <c r="AM106" s="748"/>
      <c r="AN106" s="748"/>
      <c r="AO106" s="749"/>
      <c r="AP106" s="749"/>
      <c r="AQ106" s="749"/>
      <c r="AR106" s="749"/>
      <c r="AS106" s="749"/>
      <c r="AT106" s="749"/>
      <c r="AU106" s="749"/>
      <c r="AV106" s="749"/>
      <c r="AW106" s="749"/>
      <c r="AX106" s="749"/>
      <c r="AY106" s="749"/>
      <c r="AZ106" s="749"/>
    </row>
    <row r="107" spans="1:55" ht="6.75" customHeight="1" x14ac:dyDescent="0.25">
      <c r="A107" s="717" t="s">
        <v>804</v>
      </c>
      <c r="B107" s="717"/>
      <c r="C107" s="717"/>
      <c r="D107" s="717"/>
      <c r="E107" s="717"/>
      <c r="F107" s="717"/>
      <c r="G107" s="717"/>
      <c r="H107" s="717"/>
      <c r="I107" s="717"/>
      <c r="J107" s="717"/>
      <c r="K107" s="717"/>
      <c r="L107" s="717"/>
      <c r="M107" s="717"/>
      <c r="N107" s="717"/>
      <c r="O107" s="717"/>
      <c r="P107" s="717"/>
      <c r="Q107" s="717"/>
      <c r="R107" s="717"/>
      <c r="S107" s="717"/>
      <c r="T107" s="717"/>
      <c r="U107" s="717"/>
      <c r="V107" s="717"/>
      <c r="W107" s="717"/>
      <c r="X107" s="717"/>
      <c r="Y107" s="717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717" t="s">
        <v>49</v>
      </c>
      <c r="AP107" s="717"/>
      <c r="AQ107" s="717"/>
      <c r="AR107" s="717"/>
      <c r="AS107" s="717"/>
      <c r="AT107" s="717"/>
      <c r="AU107" s="717"/>
      <c r="AV107" s="717"/>
      <c r="AW107" s="717"/>
      <c r="AX107" s="717"/>
      <c r="AY107" s="717"/>
      <c r="AZ107" s="717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zoomScale="130" zoomScaleNormal="100" zoomScaleSheetLayoutView="130" workbookViewId="0">
      <pane ySplit="1" topLeftCell="A84" activePane="bottomLeft" state="frozen"/>
      <selection activeCell="AO106" sqref="AO106:AZ106"/>
      <selection pane="bottomLeft" activeCell="AO106" sqref="AO106:AZ106"/>
    </sheetView>
  </sheetViews>
  <sheetFormatPr defaultRowHeight="13.8" outlineLevelRow="1" x14ac:dyDescent="0.25"/>
  <cols>
    <col min="1" max="24" width="1.6640625" style="283" customWidth="1"/>
    <col min="25" max="25" width="4.5546875" style="283" customWidth="1"/>
    <col min="26" max="51" width="1.6640625" style="283" customWidth="1"/>
    <col min="52" max="52" width="4.109375" style="283" customWidth="1"/>
    <col min="53" max="53" width="0.109375" style="283" hidden="1" customWidth="1"/>
    <col min="54" max="54" width="9.109375" style="283"/>
    <col min="55" max="57" width="15.6640625" style="283" customWidth="1"/>
    <col min="58" max="254" width="9.109375" style="283"/>
    <col min="255" max="307" width="1.6640625" style="283" customWidth="1"/>
    <col min="308" max="308" width="0.109375" style="283" customWidth="1"/>
    <col min="309" max="510" width="9.109375" style="283"/>
    <col min="511" max="563" width="1.6640625" style="283" customWidth="1"/>
    <col min="564" max="564" width="0.109375" style="283" customWidth="1"/>
    <col min="565" max="766" width="9.109375" style="283"/>
    <col min="767" max="819" width="1.6640625" style="283" customWidth="1"/>
    <col min="820" max="820" width="0.109375" style="283" customWidth="1"/>
    <col min="821" max="1022" width="9.109375" style="283"/>
    <col min="1023" max="1075" width="1.6640625" style="283" customWidth="1"/>
    <col min="1076" max="1076" width="0.109375" style="283" customWidth="1"/>
    <col min="1077" max="1278" width="9.109375" style="283"/>
    <col min="1279" max="1331" width="1.6640625" style="283" customWidth="1"/>
    <col min="1332" max="1332" width="0.109375" style="283" customWidth="1"/>
    <col min="1333" max="1534" width="9.109375" style="283"/>
    <col min="1535" max="1587" width="1.6640625" style="283" customWidth="1"/>
    <col min="1588" max="1588" width="0.109375" style="283" customWidth="1"/>
    <col min="1589" max="1790" width="9.109375" style="283"/>
    <col min="1791" max="1843" width="1.6640625" style="283" customWidth="1"/>
    <col min="1844" max="1844" width="0.109375" style="283" customWidth="1"/>
    <col min="1845" max="2046" width="9.109375" style="283"/>
    <col min="2047" max="2099" width="1.6640625" style="283" customWidth="1"/>
    <col min="2100" max="2100" width="0.109375" style="283" customWidth="1"/>
    <col min="2101" max="2302" width="9.109375" style="283"/>
    <col min="2303" max="2355" width="1.6640625" style="283" customWidth="1"/>
    <col min="2356" max="2356" width="0.109375" style="283" customWidth="1"/>
    <col min="2357" max="2558" width="9.109375" style="283"/>
    <col min="2559" max="2611" width="1.6640625" style="283" customWidth="1"/>
    <col min="2612" max="2612" width="0.109375" style="283" customWidth="1"/>
    <col min="2613" max="2814" width="9.109375" style="283"/>
    <col min="2815" max="2867" width="1.6640625" style="283" customWidth="1"/>
    <col min="2868" max="2868" width="0.109375" style="283" customWidth="1"/>
    <col min="2869" max="3070" width="9.109375" style="283"/>
    <col min="3071" max="3123" width="1.6640625" style="283" customWidth="1"/>
    <col min="3124" max="3124" width="0.109375" style="283" customWidth="1"/>
    <col min="3125" max="3326" width="9.109375" style="283"/>
    <col min="3327" max="3379" width="1.6640625" style="283" customWidth="1"/>
    <col min="3380" max="3380" width="0.109375" style="283" customWidth="1"/>
    <col min="3381" max="3582" width="9.109375" style="283"/>
    <col min="3583" max="3635" width="1.6640625" style="283" customWidth="1"/>
    <col min="3636" max="3636" width="0.109375" style="283" customWidth="1"/>
    <col min="3637" max="3838" width="9.109375" style="283"/>
    <col min="3839" max="3891" width="1.6640625" style="283" customWidth="1"/>
    <col min="3892" max="3892" width="0.109375" style="283" customWidth="1"/>
    <col min="3893" max="4094" width="9.109375" style="283"/>
    <col min="4095" max="4147" width="1.6640625" style="283" customWidth="1"/>
    <col min="4148" max="4148" width="0.109375" style="283" customWidth="1"/>
    <col min="4149" max="4350" width="9.109375" style="283"/>
    <col min="4351" max="4403" width="1.6640625" style="283" customWidth="1"/>
    <col min="4404" max="4404" width="0.109375" style="283" customWidth="1"/>
    <col min="4405" max="4606" width="9.109375" style="283"/>
    <col min="4607" max="4659" width="1.6640625" style="283" customWidth="1"/>
    <col min="4660" max="4660" width="0.109375" style="283" customWidth="1"/>
    <col min="4661" max="4862" width="9.109375" style="283"/>
    <col min="4863" max="4915" width="1.6640625" style="283" customWidth="1"/>
    <col min="4916" max="4916" width="0.109375" style="283" customWidth="1"/>
    <col min="4917" max="5118" width="9.109375" style="283"/>
    <col min="5119" max="5171" width="1.6640625" style="283" customWidth="1"/>
    <col min="5172" max="5172" width="0.109375" style="283" customWidth="1"/>
    <col min="5173" max="5374" width="9.109375" style="283"/>
    <col min="5375" max="5427" width="1.6640625" style="283" customWidth="1"/>
    <col min="5428" max="5428" width="0.109375" style="283" customWidth="1"/>
    <col min="5429" max="5630" width="9.109375" style="283"/>
    <col min="5631" max="5683" width="1.6640625" style="283" customWidth="1"/>
    <col min="5684" max="5684" width="0.109375" style="283" customWidth="1"/>
    <col min="5685" max="5886" width="9.109375" style="283"/>
    <col min="5887" max="5939" width="1.6640625" style="283" customWidth="1"/>
    <col min="5940" max="5940" width="0.109375" style="283" customWidth="1"/>
    <col min="5941" max="6142" width="9.109375" style="283"/>
    <col min="6143" max="6195" width="1.6640625" style="283" customWidth="1"/>
    <col min="6196" max="6196" width="0.109375" style="283" customWidth="1"/>
    <col min="6197" max="6398" width="9.109375" style="283"/>
    <col min="6399" max="6451" width="1.6640625" style="283" customWidth="1"/>
    <col min="6452" max="6452" width="0.109375" style="283" customWidth="1"/>
    <col min="6453" max="6654" width="9.109375" style="283"/>
    <col min="6655" max="6707" width="1.6640625" style="283" customWidth="1"/>
    <col min="6708" max="6708" width="0.109375" style="283" customWidth="1"/>
    <col min="6709" max="6910" width="9.109375" style="283"/>
    <col min="6911" max="6963" width="1.6640625" style="283" customWidth="1"/>
    <col min="6964" max="6964" width="0.109375" style="283" customWidth="1"/>
    <col min="6965" max="7166" width="9.109375" style="283"/>
    <col min="7167" max="7219" width="1.6640625" style="283" customWidth="1"/>
    <col min="7220" max="7220" width="0.109375" style="283" customWidth="1"/>
    <col min="7221" max="7422" width="9.109375" style="283"/>
    <col min="7423" max="7475" width="1.6640625" style="283" customWidth="1"/>
    <col min="7476" max="7476" width="0.109375" style="283" customWidth="1"/>
    <col min="7477" max="7678" width="9.109375" style="283"/>
    <col min="7679" max="7731" width="1.6640625" style="283" customWidth="1"/>
    <col min="7732" max="7732" width="0.109375" style="283" customWidth="1"/>
    <col min="7733" max="7934" width="9.109375" style="283"/>
    <col min="7935" max="7987" width="1.6640625" style="283" customWidth="1"/>
    <col min="7988" max="7988" width="0.109375" style="283" customWidth="1"/>
    <col min="7989" max="8190" width="9.109375" style="283"/>
    <col min="8191" max="8243" width="1.6640625" style="283" customWidth="1"/>
    <col min="8244" max="8244" width="0.109375" style="283" customWidth="1"/>
    <col min="8245" max="8446" width="9.109375" style="283"/>
    <col min="8447" max="8499" width="1.6640625" style="283" customWidth="1"/>
    <col min="8500" max="8500" width="0.109375" style="283" customWidth="1"/>
    <col min="8501" max="8702" width="9.109375" style="283"/>
    <col min="8703" max="8755" width="1.6640625" style="283" customWidth="1"/>
    <col min="8756" max="8756" width="0.109375" style="283" customWidth="1"/>
    <col min="8757" max="8958" width="9.109375" style="283"/>
    <col min="8959" max="9011" width="1.6640625" style="283" customWidth="1"/>
    <col min="9012" max="9012" width="0.109375" style="283" customWidth="1"/>
    <col min="9013" max="9214" width="9.109375" style="283"/>
    <col min="9215" max="9267" width="1.6640625" style="283" customWidth="1"/>
    <col min="9268" max="9268" width="0.109375" style="283" customWidth="1"/>
    <col min="9269" max="9470" width="9.109375" style="283"/>
    <col min="9471" max="9523" width="1.6640625" style="283" customWidth="1"/>
    <col min="9524" max="9524" width="0.109375" style="283" customWidth="1"/>
    <col min="9525" max="9726" width="9.109375" style="283"/>
    <col min="9727" max="9779" width="1.6640625" style="283" customWidth="1"/>
    <col min="9780" max="9780" width="0.109375" style="283" customWidth="1"/>
    <col min="9781" max="9982" width="9.109375" style="283"/>
    <col min="9983" max="10035" width="1.6640625" style="283" customWidth="1"/>
    <col min="10036" max="10036" width="0.109375" style="283" customWidth="1"/>
    <col min="10037" max="10238" width="9.109375" style="283"/>
    <col min="10239" max="10291" width="1.6640625" style="283" customWidth="1"/>
    <col min="10292" max="10292" width="0.109375" style="283" customWidth="1"/>
    <col min="10293" max="10494" width="9.109375" style="283"/>
    <col min="10495" max="10547" width="1.6640625" style="283" customWidth="1"/>
    <col min="10548" max="10548" width="0.109375" style="283" customWidth="1"/>
    <col min="10549" max="10750" width="9.109375" style="283"/>
    <col min="10751" max="10803" width="1.6640625" style="283" customWidth="1"/>
    <col min="10804" max="10804" width="0.109375" style="283" customWidth="1"/>
    <col min="10805" max="11006" width="9.109375" style="283"/>
    <col min="11007" max="11059" width="1.6640625" style="283" customWidth="1"/>
    <col min="11060" max="11060" width="0.109375" style="283" customWidth="1"/>
    <col min="11061" max="11262" width="9.109375" style="283"/>
    <col min="11263" max="11315" width="1.6640625" style="283" customWidth="1"/>
    <col min="11316" max="11316" width="0.109375" style="283" customWidth="1"/>
    <col min="11317" max="11518" width="9.109375" style="283"/>
    <col min="11519" max="11571" width="1.6640625" style="283" customWidth="1"/>
    <col min="11572" max="11572" width="0.109375" style="283" customWidth="1"/>
    <col min="11573" max="11774" width="9.109375" style="283"/>
    <col min="11775" max="11827" width="1.6640625" style="283" customWidth="1"/>
    <col min="11828" max="11828" width="0.109375" style="283" customWidth="1"/>
    <col min="11829" max="12030" width="9.109375" style="283"/>
    <col min="12031" max="12083" width="1.6640625" style="283" customWidth="1"/>
    <col min="12084" max="12084" width="0.109375" style="283" customWidth="1"/>
    <col min="12085" max="12286" width="9.109375" style="283"/>
    <col min="12287" max="12339" width="1.6640625" style="283" customWidth="1"/>
    <col min="12340" max="12340" width="0.109375" style="283" customWidth="1"/>
    <col min="12341" max="12542" width="9.109375" style="283"/>
    <col min="12543" max="12595" width="1.6640625" style="283" customWidth="1"/>
    <col min="12596" max="12596" width="0.109375" style="283" customWidth="1"/>
    <col min="12597" max="12798" width="9.109375" style="283"/>
    <col min="12799" max="12851" width="1.6640625" style="283" customWidth="1"/>
    <col min="12852" max="12852" width="0.109375" style="283" customWidth="1"/>
    <col min="12853" max="13054" width="9.109375" style="283"/>
    <col min="13055" max="13107" width="1.6640625" style="283" customWidth="1"/>
    <col min="13108" max="13108" width="0.109375" style="283" customWidth="1"/>
    <col min="13109" max="13310" width="9.109375" style="283"/>
    <col min="13311" max="13363" width="1.6640625" style="283" customWidth="1"/>
    <col min="13364" max="13364" width="0.109375" style="283" customWidth="1"/>
    <col min="13365" max="13566" width="9.109375" style="283"/>
    <col min="13567" max="13619" width="1.6640625" style="283" customWidth="1"/>
    <col min="13620" max="13620" width="0.109375" style="283" customWidth="1"/>
    <col min="13621" max="13822" width="9.109375" style="283"/>
    <col min="13823" max="13875" width="1.6640625" style="283" customWidth="1"/>
    <col min="13876" max="13876" width="0.109375" style="283" customWidth="1"/>
    <col min="13877" max="14078" width="9.109375" style="283"/>
    <col min="14079" max="14131" width="1.6640625" style="283" customWidth="1"/>
    <col min="14132" max="14132" width="0.109375" style="283" customWidth="1"/>
    <col min="14133" max="14334" width="9.109375" style="283"/>
    <col min="14335" max="14387" width="1.6640625" style="283" customWidth="1"/>
    <col min="14388" max="14388" width="0.109375" style="283" customWidth="1"/>
    <col min="14389" max="14590" width="9.109375" style="283"/>
    <col min="14591" max="14643" width="1.6640625" style="283" customWidth="1"/>
    <col min="14644" max="14644" width="0.109375" style="283" customWidth="1"/>
    <col min="14645" max="14846" width="9.109375" style="283"/>
    <col min="14847" max="14899" width="1.6640625" style="283" customWidth="1"/>
    <col min="14900" max="14900" width="0.109375" style="283" customWidth="1"/>
    <col min="14901" max="15102" width="9.109375" style="283"/>
    <col min="15103" max="15155" width="1.6640625" style="283" customWidth="1"/>
    <col min="15156" max="15156" width="0.109375" style="283" customWidth="1"/>
    <col min="15157" max="15358" width="9.109375" style="283"/>
    <col min="15359" max="15411" width="1.6640625" style="283" customWidth="1"/>
    <col min="15412" max="15412" width="0.109375" style="283" customWidth="1"/>
    <col min="15413" max="15614" width="9.109375" style="283"/>
    <col min="15615" max="15667" width="1.6640625" style="283" customWidth="1"/>
    <col min="15668" max="15668" width="0.109375" style="283" customWidth="1"/>
    <col min="15669" max="15870" width="9.109375" style="283"/>
    <col min="15871" max="15923" width="1.6640625" style="283" customWidth="1"/>
    <col min="15924" max="15924" width="0.109375" style="283" customWidth="1"/>
    <col min="15925" max="16126" width="9.109375" style="283"/>
    <col min="16127" max="16179" width="1.6640625" style="283" customWidth="1"/>
    <col min="16180" max="16180" width="0.109375" style="283" customWidth="1"/>
    <col min="16181" max="16384" width="9.109375" style="283"/>
  </cols>
  <sheetData>
    <row r="1" spans="1:63" ht="25.5" hidden="1" customHeight="1" x14ac:dyDescent="0.25">
      <c r="A1" s="753" t="s">
        <v>578</v>
      </c>
      <c r="B1" s="753"/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  <c r="W1" s="753"/>
      <c r="X1" s="753"/>
      <c r="Y1" s="753"/>
      <c r="Z1" s="753"/>
      <c r="AA1" s="753"/>
      <c r="AB1" s="753"/>
      <c r="AC1" s="753"/>
      <c r="AD1" s="753"/>
      <c r="AE1" s="753"/>
      <c r="AF1" s="753"/>
      <c r="AG1" s="753"/>
      <c r="AH1" s="753"/>
      <c r="AI1" s="753"/>
      <c r="AJ1" s="753"/>
      <c r="AK1" s="753"/>
      <c r="AL1" s="753"/>
      <c r="AM1" s="753"/>
      <c r="AN1" s="753"/>
      <c r="AO1" s="753"/>
      <c r="AP1" s="753"/>
      <c r="AQ1" s="753"/>
      <c r="AR1" s="753"/>
      <c r="AS1" s="753"/>
      <c r="AT1" s="753"/>
      <c r="AU1" s="753"/>
      <c r="AV1" s="753"/>
      <c r="AW1" s="753"/>
      <c r="AX1" s="753"/>
      <c r="AY1" s="753"/>
      <c r="AZ1" s="753"/>
      <c r="BA1" s="316"/>
    </row>
    <row r="2" spans="1:63" ht="12" customHeight="1" x14ac:dyDescent="0.25">
      <c r="A2" s="754" t="s">
        <v>75</v>
      </c>
      <c r="B2" s="754"/>
      <c r="C2" s="754"/>
      <c r="D2" s="754"/>
      <c r="E2" s="754"/>
      <c r="F2" s="754"/>
      <c r="G2" s="754"/>
      <c r="H2" s="754"/>
      <c r="I2" s="754"/>
      <c r="J2" s="754"/>
      <c r="K2" s="754"/>
      <c r="L2" s="754"/>
      <c r="M2" s="754"/>
      <c r="N2" s="754"/>
      <c r="O2" s="754"/>
      <c r="P2" s="754"/>
      <c r="Q2" s="754"/>
      <c r="R2" s="754"/>
      <c r="S2" s="754"/>
      <c r="T2" s="754"/>
      <c r="U2" s="754"/>
      <c r="V2" s="754"/>
      <c r="W2" s="754"/>
      <c r="X2" s="754"/>
      <c r="Y2" s="754"/>
      <c r="Z2" s="754"/>
      <c r="AA2" s="754"/>
      <c r="AB2" s="754"/>
      <c r="AC2" s="754"/>
      <c r="AD2" s="754"/>
      <c r="AE2" s="754"/>
      <c r="AF2" s="754"/>
      <c r="AG2" s="754"/>
      <c r="AH2" s="754"/>
      <c r="AI2" s="754"/>
      <c r="AJ2" s="754"/>
      <c r="AK2" s="754"/>
      <c r="AL2" s="754"/>
      <c r="AM2" s="754"/>
      <c r="AN2" s="754"/>
      <c r="AO2" s="754"/>
      <c r="AP2" s="754"/>
      <c r="AQ2" s="754"/>
      <c r="AR2" s="754"/>
      <c r="AS2" s="754"/>
      <c r="AT2" s="754"/>
      <c r="AU2" s="754"/>
      <c r="AV2" s="754"/>
      <c r="AW2" s="754"/>
      <c r="AX2" s="754"/>
      <c r="AY2" s="754"/>
      <c r="AZ2" s="754"/>
      <c r="BA2" s="31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755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755"/>
      <c r="C3" s="755"/>
      <c r="D3" s="755"/>
      <c r="E3" s="755"/>
      <c r="F3" s="755"/>
      <c r="G3" s="755"/>
      <c r="H3" s="755"/>
      <c r="I3" s="755"/>
      <c r="J3" s="755"/>
      <c r="K3" s="755"/>
      <c r="L3" s="755"/>
      <c r="M3" s="755"/>
      <c r="N3" s="755"/>
      <c r="O3" s="755"/>
      <c r="P3" s="755"/>
      <c r="Q3" s="755"/>
      <c r="R3" s="755"/>
      <c r="S3" s="755"/>
      <c r="T3" s="755"/>
      <c r="U3" s="755"/>
      <c r="V3" s="755"/>
      <c r="W3" s="755"/>
      <c r="X3" s="755"/>
      <c r="Y3" s="755"/>
      <c r="Z3" s="755"/>
      <c r="AA3" s="755"/>
      <c r="AB3" s="755"/>
      <c r="AC3" s="755"/>
      <c r="AD3" s="755"/>
      <c r="AE3" s="755"/>
      <c r="AF3" s="755"/>
      <c r="AG3" s="755"/>
      <c r="AH3" s="755"/>
      <c r="AI3" s="755"/>
      <c r="AJ3" s="755"/>
      <c r="AK3" s="755"/>
      <c r="AL3" s="755"/>
      <c r="AM3" s="755"/>
      <c r="AN3" s="755"/>
      <c r="AO3" s="755"/>
      <c r="AP3" s="755"/>
      <c r="AQ3" s="755"/>
      <c r="AR3" s="755"/>
      <c r="AS3" s="755"/>
      <c r="AT3" s="755"/>
      <c r="AU3" s="755"/>
      <c r="AV3" s="755"/>
      <c r="AW3" s="755"/>
      <c r="AX3" s="755"/>
      <c r="AY3" s="755"/>
      <c r="AZ3" s="755"/>
      <c r="BA3" s="31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4" customFormat="1" ht="6" customHeight="1" x14ac:dyDescent="0.2">
      <c r="A4" s="756" t="s">
        <v>809</v>
      </c>
      <c r="B4" s="756"/>
      <c r="C4" s="756"/>
      <c r="D4" s="75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756"/>
      <c r="P4" s="756"/>
      <c r="Q4" s="756"/>
      <c r="R4" s="756"/>
      <c r="S4" s="756"/>
      <c r="T4" s="756"/>
      <c r="U4" s="756"/>
      <c r="V4" s="756"/>
      <c r="W4" s="756"/>
      <c r="X4" s="756"/>
      <c r="Y4" s="756"/>
      <c r="Z4" s="756"/>
      <c r="AA4" s="756"/>
      <c r="AB4" s="756"/>
      <c r="AC4" s="756"/>
      <c r="AD4" s="756"/>
      <c r="AE4" s="756"/>
      <c r="AF4" s="756"/>
      <c r="AG4" s="756"/>
      <c r="AH4" s="756"/>
      <c r="AI4" s="756"/>
      <c r="AJ4" s="756"/>
      <c r="AK4" s="756"/>
      <c r="AL4" s="756"/>
      <c r="AM4" s="756"/>
      <c r="AN4" s="756"/>
      <c r="AO4" s="756"/>
      <c r="AP4" s="756"/>
      <c r="AQ4" s="756"/>
      <c r="AR4" s="756"/>
      <c r="AS4" s="756"/>
      <c r="AT4" s="756"/>
      <c r="AU4" s="756"/>
      <c r="AV4" s="756"/>
      <c r="AW4" s="756"/>
      <c r="AX4" s="756"/>
      <c r="AY4" s="756"/>
      <c r="AZ4" s="756"/>
      <c r="BA4" s="317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720" t="s">
        <v>776</v>
      </c>
      <c r="B5" s="720"/>
      <c r="C5" s="720"/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316"/>
      <c r="BC5" s="290"/>
      <c r="BD5" s="290"/>
      <c r="BE5" s="290"/>
      <c r="BF5" s="290"/>
      <c r="BG5" s="290"/>
      <c r="BH5" s="290"/>
      <c r="BI5" s="290"/>
      <c r="BJ5" s="290"/>
      <c r="BK5" s="290"/>
    </row>
    <row r="6" spans="1:63" ht="12" customHeight="1" x14ac:dyDescent="0.25">
      <c r="A6" s="757" t="str">
        <f>ФОРМА!B2</f>
        <v>ПАО "Россети Ленэнерго"</v>
      </c>
      <c r="B6" s="757"/>
      <c r="C6" s="757"/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  <c r="X6" s="757"/>
      <c r="Y6" s="757"/>
      <c r="Z6" s="757"/>
      <c r="AA6" s="757"/>
      <c r="AB6" s="757"/>
      <c r="AC6" s="757"/>
      <c r="AD6" s="757"/>
      <c r="AE6" s="757"/>
      <c r="AF6" s="757"/>
      <c r="AG6" s="757"/>
      <c r="AH6" s="757"/>
      <c r="AI6" s="757"/>
      <c r="AJ6" s="757"/>
      <c r="AK6" s="757"/>
      <c r="AL6" s="757"/>
      <c r="AM6" s="757"/>
      <c r="AN6" s="757"/>
      <c r="AO6" s="757"/>
      <c r="AP6" s="757"/>
      <c r="AQ6" s="757"/>
      <c r="AR6" s="757"/>
      <c r="AS6" s="757"/>
      <c r="AT6" s="757"/>
      <c r="AU6" s="757"/>
      <c r="AV6" s="757"/>
      <c r="AW6" s="757"/>
      <c r="AX6" s="757"/>
      <c r="AY6" s="757"/>
      <c r="AZ6" s="757"/>
      <c r="BA6" s="316"/>
      <c r="BD6" s="290"/>
      <c r="BE6" s="290"/>
      <c r="BF6" s="290"/>
      <c r="BG6" s="290"/>
      <c r="BH6" s="290"/>
      <c r="BI6" s="290"/>
      <c r="BJ6" s="290"/>
      <c r="BK6" s="290"/>
    </row>
    <row r="7" spans="1:63" s="304" customFormat="1" ht="6" customHeight="1" x14ac:dyDescent="0.2">
      <c r="A7" s="756" t="s">
        <v>810</v>
      </c>
      <c r="B7" s="756"/>
      <c r="C7" s="756"/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  <c r="X7" s="756"/>
      <c r="Y7" s="756"/>
      <c r="Z7" s="756"/>
      <c r="AA7" s="756"/>
      <c r="AB7" s="756"/>
      <c r="AC7" s="756"/>
      <c r="AD7" s="756"/>
      <c r="AE7" s="756"/>
      <c r="AF7" s="756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  <c r="AY7" s="756"/>
      <c r="AZ7" s="756"/>
      <c r="BA7" s="317"/>
      <c r="BD7" s="305"/>
      <c r="BE7" s="305"/>
      <c r="BF7" s="305"/>
      <c r="BG7" s="305"/>
      <c r="BH7" s="305"/>
      <c r="BI7" s="305"/>
      <c r="BJ7" s="305"/>
      <c r="BK7" s="305"/>
    </row>
    <row r="8" spans="1:63" ht="60.75" customHeight="1" x14ac:dyDescent="0.25">
      <c r="A8" s="7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757"/>
      <c r="C8" s="757"/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  <c r="X8" s="757"/>
      <c r="Y8" s="757"/>
      <c r="Z8" s="757"/>
      <c r="AA8" s="757"/>
      <c r="AB8" s="757"/>
      <c r="AC8" s="757"/>
      <c r="AD8" s="757"/>
      <c r="AE8" s="757"/>
      <c r="AF8" s="757"/>
      <c r="AG8" s="757"/>
      <c r="AH8" s="757"/>
      <c r="AI8" s="757"/>
      <c r="AJ8" s="757"/>
      <c r="AK8" s="757"/>
      <c r="AL8" s="757"/>
      <c r="AM8" s="757"/>
      <c r="AN8" s="757"/>
      <c r="AO8" s="757"/>
      <c r="AP8" s="757"/>
      <c r="AQ8" s="757"/>
      <c r="AR8" s="757"/>
      <c r="AS8" s="757"/>
      <c r="AT8" s="757"/>
      <c r="AU8" s="757"/>
      <c r="AV8" s="757"/>
      <c r="AW8" s="757"/>
      <c r="AX8" s="757"/>
      <c r="AY8" s="757"/>
      <c r="AZ8" s="757"/>
      <c r="BA8" s="316"/>
      <c r="BD8" s="290"/>
      <c r="BE8" s="290"/>
      <c r="BF8" s="290"/>
      <c r="BG8" s="290"/>
      <c r="BH8" s="290"/>
      <c r="BI8" s="290"/>
      <c r="BJ8" s="290"/>
      <c r="BK8" s="290"/>
    </row>
    <row r="9" spans="1:63" s="318" customFormat="1" ht="30" customHeight="1" x14ac:dyDescent="0.2">
      <c r="A9" s="758" t="s">
        <v>811</v>
      </c>
      <c r="B9" s="758"/>
      <c r="C9" s="758"/>
      <c r="D9" s="758"/>
      <c r="E9" s="758"/>
      <c r="F9" s="758"/>
      <c r="G9" s="758"/>
      <c r="H9" s="758"/>
      <c r="I9" s="758"/>
      <c r="J9" s="758"/>
      <c r="K9" s="758"/>
      <c r="L9" s="758"/>
      <c r="M9" s="758"/>
      <c r="N9" s="758"/>
      <c r="O9" s="758"/>
      <c r="P9" s="758"/>
      <c r="Q9" s="758"/>
      <c r="R9" s="758"/>
      <c r="S9" s="758"/>
      <c r="T9" s="758"/>
      <c r="U9" s="758"/>
      <c r="V9" s="758"/>
      <c r="W9" s="758"/>
      <c r="X9" s="758"/>
      <c r="Y9" s="758"/>
      <c r="Z9" s="758"/>
      <c r="AA9" s="758"/>
      <c r="AB9" s="758"/>
      <c r="AC9" s="758"/>
      <c r="AD9" s="758"/>
      <c r="AE9" s="758"/>
      <c r="AF9" s="758"/>
      <c r="AG9" s="758"/>
      <c r="AH9" s="758"/>
      <c r="AI9" s="758"/>
      <c r="AJ9" s="758"/>
      <c r="AK9" s="758"/>
      <c r="AL9" s="758"/>
      <c r="AM9" s="758"/>
      <c r="AN9" s="758"/>
      <c r="AO9" s="758"/>
      <c r="AP9" s="758"/>
      <c r="AQ9" s="758"/>
      <c r="AR9" s="758"/>
      <c r="AS9" s="758"/>
      <c r="AT9" s="758"/>
      <c r="AU9" s="758"/>
      <c r="AV9" s="758"/>
      <c r="AW9" s="758"/>
      <c r="AX9" s="758"/>
      <c r="AY9" s="758"/>
      <c r="AZ9" s="758"/>
      <c r="BA9" s="317"/>
      <c r="BD9" s="319"/>
      <c r="BE9" s="319"/>
      <c r="BF9" s="319"/>
      <c r="BG9" s="319"/>
      <c r="BH9" s="319"/>
      <c r="BI9" s="319"/>
      <c r="BJ9" s="319"/>
      <c r="BK9" s="319"/>
    </row>
    <row r="10" spans="1:63" x14ac:dyDescent="0.25">
      <c r="A10" s="754" t="s">
        <v>780</v>
      </c>
      <c r="B10" s="754"/>
      <c r="C10" s="754"/>
      <c r="D10" s="754"/>
      <c r="E10" s="754"/>
      <c r="F10" s="754"/>
      <c r="G10" s="754"/>
      <c r="H10" s="754"/>
      <c r="I10" s="754"/>
      <c r="J10" s="754"/>
      <c r="K10" s="754"/>
      <c r="L10" s="754"/>
      <c r="M10" s="754"/>
      <c r="N10" s="754"/>
      <c r="O10" s="754"/>
      <c r="P10" s="754"/>
      <c r="Q10" s="754"/>
      <c r="R10" s="754"/>
      <c r="S10" s="754"/>
      <c r="T10" s="754"/>
      <c r="U10" s="754"/>
      <c r="V10" s="754"/>
      <c r="W10" s="754"/>
      <c r="X10" s="754"/>
      <c r="Y10" s="754"/>
      <c r="Z10" s="754"/>
      <c r="AA10" s="754"/>
      <c r="AB10" s="754"/>
      <c r="AC10" s="754"/>
      <c r="AD10" s="754"/>
      <c r="AE10" s="754"/>
      <c r="AF10" s="754"/>
      <c r="AG10" s="754"/>
      <c r="AH10" s="754"/>
      <c r="AI10" s="754"/>
      <c r="AJ10" s="754"/>
      <c r="AK10" s="754"/>
      <c r="AL10" s="754"/>
      <c r="AM10" s="754"/>
      <c r="AN10" s="754"/>
      <c r="AO10" s="754"/>
      <c r="AP10" s="754"/>
      <c r="AQ10" s="754"/>
      <c r="AR10" s="754"/>
      <c r="AS10" s="754"/>
      <c r="AT10" s="754"/>
      <c r="AU10" s="754"/>
      <c r="AV10" s="754"/>
      <c r="AW10" s="754"/>
      <c r="AX10" s="754"/>
      <c r="AY10" s="754"/>
      <c r="AZ10" s="754"/>
      <c r="BA10" s="316"/>
      <c r="BC10" s="290"/>
      <c r="BD10" s="290"/>
      <c r="BE10" s="290"/>
      <c r="BF10" s="290"/>
      <c r="BG10" s="290"/>
      <c r="BH10" s="290"/>
      <c r="BI10" s="290"/>
      <c r="BJ10" s="290"/>
      <c r="BK10" s="290"/>
    </row>
    <row r="11" spans="1:63" ht="12" customHeight="1" x14ac:dyDescent="0.25">
      <c r="A11" s="757" t="str">
        <f>ФОРМА!B3</f>
        <v>ООО «Электромонтаж-110»</v>
      </c>
      <c r="B11" s="757"/>
      <c r="C11" s="757"/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  <c r="X11" s="757"/>
      <c r="Y11" s="757"/>
      <c r="Z11" s="757"/>
      <c r="AA11" s="757"/>
      <c r="AB11" s="757"/>
      <c r="AC11" s="757"/>
      <c r="AD11" s="757"/>
      <c r="AE11" s="757"/>
      <c r="AF11" s="757"/>
      <c r="AG11" s="757"/>
      <c r="AH11" s="757"/>
      <c r="AI11" s="757"/>
      <c r="AJ11" s="757"/>
      <c r="AK11" s="757"/>
      <c r="AL11" s="757"/>
      <c r="AM11" s="757"/>
      <c r="AN11" s="757"/>
      <c r="AO11" s="757"/>
      <c r="AP11" s="757"/>
      <c r="AQ11" s="757"/>
      <c r="AR11" s="757"/>
      <c r="AS11" s="757"/>
      <c r="AT11" s="757"/>
      <c r="AU11" s="757"/>
      <c r="AV11" s="757"/>
      <c r="AW11" s="757"/>
      <c r="AX11" s="757"/>
      <c r="AY11" s="757"/>
      <c r="AZ11" s="757"/>
      <c r="BA11" s="757"/>
    </row>
    <row r="12" spans="1:63" s="304" customFormat="1" ht="6" customHeight="1" x14ac:dyDescent="0.2">
      <c r="A12" s="756" t="s">
        <v>810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317"/>
    </row>
    <row r="13" spans="1:63" ht="25.5" customHeight="1" x14ac:dyDescent="0.25">
      <c r="A13" s="757" t="str">
        <f>ФОРМА!D3</f>
        <v>ОГРН 1089847302225, ИНН 7842391090, КПП 780101001, 199004, город Санкт-Петербург, пр-кт Средний В.О., д. 4 литер а, пом/ком 6н/177</v>
      </c>
      <c r="B13" s="757"/>
      <c r="C13" s="757"/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  <c r="X13" s="757"/>
      <c r="Y13" s="757"/>
      <c r="Z13" s="757"/>
      <c r="AA13" s="757"/>
      <c r="AB13" s="757"/>
      <c r="AC13" s="757"/>
      <c r="AD13" s="757"/>
      <c r="AE13" s="757"/>
      <c r="AF13" s="757"/>
      <c r="AG13" s="757"/>
      <c r="AH13" s="757"/>
      <c r="AI13" s="757"/>
      <c r="AJ13" s="757"/>
      <c r="AK13" s="757"/>
      <c r="AL13" s="757"/>
      <c r="AM13" s="757"/>
      <c r="AN13" s="757"/>
      <c r="AO13" s="757"/>
      <c r="AP13" s="757"/>
      <c r="AQ13" s="757"/>
      <c r="AR13" s="757"/>
      <c r="AS13" s="757"/>
      <c r="AT13" s="757"/>
      <c r="AU13" s="757"/>
      <c r="AV13" s="757"/>
      <c r="AW13" s="757"/>
      <c r="AX13" s="757"/>
      <c r="AY13" s="757"/>
      <c r="AZ13" s="757"/>
      <c r="BA13" s="757"/>
    </row>
    <row r="14" spans="1:63" s="304" customFormat="1" ht="21" customHeight="1" x14ac:dyDescent="0.2">
      <c r="A14" s="758" t="s">
        <v>812</v>
      </c>
      <c r="B14" s="758"/>
      <c r="C14" s="758"/>
      <c r="D14" s="758"/>
      <c r="E14" s="758"/>
      <c r="F14" s="758"/>
      <c r="G14" s="758"/>
      <c r="H14" s="758"/>
      <c r="I14" s="758"/>
      <c r="J14" s="758"/>
      <c r="K14" s="758"/>
      <c r="L14" s="758"/>
      <c r="M14" s="758"/>
      <c r="N14" s="758"/>
      <c r="O14" s="758"/>
      <c r="P14" s="758"/>
      <c r="Q14" s="758"/>
      <c r="R14" s="758"/>
      <c r="S14" s="758"/>
      <c r="T14" s="758"/>
      <c r="U14" s="758"/>
      <c r="V14" s="758"/>
      <c r="W14" s="758"/>
      <c r="X14" s="758"/>
      <c r="Y14" s="758"/>
      <c r="Z14" s="758"/>
      <c r="AA14" s="758"/>
      <c r="AB14" s="758"/>
      <c r="AC14" s="758"/>
      <c r="AD14" s="758"/>
      <c r="AE14" s="758"/>
      <c r="AF14" s="758"/>
      <c r="AG14" s="758"/>
      <c r="AH14" s="758"/>
      <c r="AI14" s="758"/>
      <c r="AJ14" s="758"/>
      <c r="AK14" s="758"/>
      <c r="AL14" s="758"/>
      <c r="AM14" s="758"/>
      <c r="AN14" s="758"/>
      <c r="AO14" s="758"/>
      <c r="AP14" s="758"/>
      <c r="AQ14" s="758"/>
      <c r="AR14" s="758"/>
      <c r="AS14" s="758"/>
      <c r="AT14" s="758"/>
      <c r="AU14" s="758"/>
      <c r="AV14" s="758"/>
      <c r="AW14" s="758"/>
      <c r="AX14" s="758"/>
      <c r="AY14" s="758"/>
      <c r="AZ14" s="758"/>
      <c r="BA14" s="317"/>
    </row>
    <row r="15" spans="1:63" ht="13.5" customHeight="1" x14ac:dyDescent="0.25">
      <c r="A15" s="754" t="s">
        <v>77</v>
      </c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316"/>
    </row>
    <row r="16" spans="1:63" ht="12" customHeight="1" x14ac:dyDescent="0.25">
      <c r="A16" s="757" t="str">
        <f>ФОРМА!B8</f>
        <v>ООО «Электромонтаж-110»</v>
      </c>
      <c r="B16" s="757"/>
      <c r="C16" s="757"/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  <c r="X16" s="757"/>
      <c r="Y16" s="757"/>
      <c r="Z16" s="757"/>
      <c r="AA16" s="757"/>
      <c r="AB16" s="757"/>
      <c r="AC16" s="757"/>
      <c r="AD16" s="757"/>
      <c r="AE16" s="757"/>
      <c r="AF16" s="757"/>
      <c r="AG16" s="757"/>
      <c r="AH16" s="757"/>
      <c r="AI16" s="757"/>
      <c r="AJ16" s="757"/>
      <c r="AK16" s="757"/>
      <c r="AL16" s="757"/>
      <c r="AM16" s="757"/>
      <c r="AN16" s="757"/>
      <c r="AO16" s="757"/>
      <c r="AP16" s="757"/>
      <c r="AQ16" s="757"/>
      <c r="AR16" s="757"/>
      <c r="AS16" s="757"/>
      <c r="AT16" s="757"/>
      <c r="AU16" s="757"/>
      <c r="AV16" s="757"/>
      <c r="AW16" s="757"/>
      <c r="AX16" s="757"/>
      <c r="AY16" s="757"/>
      <c r="AZ16" s="757"/>
      <c r="BA16" s="757"/>
    </row>
    <row r="17" spans="1:53" s="304" customFormat="1" ht="9.6" x14ac:dyDescent="0.2">
      <c r="A17" s="756" t="s">
        <v>810</v>
      </c>
      <c r="B17" s="756"/>
      <c r="C17" s="756"/>
      <c r="D17" s="756"/>
      <c r="E17" s="756"/>
      <c r="F17" s="756"/>
      <c r="G17" s="756"/>
      <c r="H17" s="756"/>
      <c r="I17" s="756"/>
      <c r="J17" s="756"/>
      <c r="K17" s="756"/>
      <c r="L17" s="756"/>
      <c r="M17" s="756"/>
      <c r="N17" s="756"/>
      <c r="O17" s="756"/>
      <c r="P17" s="756"/>
      <c r="Q17" s="756"/>
      <c r="R17" s="756"/>
      <c r="S17" s="756"/>
      <c r="T17" s="756"/>
      <c r="U17" s="756"/>
      <c r="V17" s="756"/>
      <c r="W17" s="756"/>
      <c r="X17" s="756"/>
      <c r="Y17" s="756"/>
      <c r="Z17" s="756"/>
      <c r="AA17" s="756"/>
      <c r="AB17" s="756"/>
      <c r="AC17" s="756"/>
      <c r="AD17" s="756"/>
      <c r="AE17" s="756"/>
      <c r="AF17" s="756"/>
      <c r="AG17" s="756"/>
      <c r="AH17" s="756"/>
      <c r="AI17" s="756"/>
      <c r="AJ17" s="756"/>
      <c r="AK17" s="756"/>
      <c r="AL17" s="756"/>
      <c r="AM17" s="756"/>
      <c r="AN17" s="756"/>
      <c r="AO17" s="756"/>
      <c r="AP17" s="756"/>
      <c r="AQ17" s="756"/>
      <c r="AR17" s="756"/>
      <c r="AS17" s="756"/>
      <c r="AT17" s="756"/>
      <c r="AU17" s="756"/>
      <c r="AV17" s="756"/>
      <c r="AW17" s="756"/>
      <c r="AX17" s="756"/>
      <c r="AY17" s="756"/>
      <c r="AZ17" s="756"/>
      <c r="BA17" s="317"/>
    </row>
    <row r="18" spans="1:53" ht="27.75" customHeight="1" x14ac:dyDescent="0.25">
      <c r="A18" s="757" t="str">
        <f>ФОРМА!D8</f>
        <v>ОГРН 1089847302225, ИНН 7842391090, КПП 780101001, 199004, город Санкт-Петербург, пр-кт Средний В.О., д. 4 литер а, пом/ком 6н/177</v>
      </c>
      <c r="B18" s="757"/>
      <c r="C18" s="757"/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  <c r="X18" s="757"/>
      <c r="Y18" s="757"/>
      <c r="Z18" s="757"/>
      <c r="AA18" s="757"/>
      <c r="AB18" s="757"/>
      <c r="AC18" s="757"/>
      <c r="AD18" s="757"/>
      <c r="AE18" s="757"/>
      <c r="AF18" s="757"/>
      <c r="AG18" s="757"/>
      <c r="AH18" s="757"/>
      <c r="AI18" s="757"/>
      <c r="AJ18" s="757"/>
      <c r="AK18" s="757"/>
      <c r="AL18" s="757"/>
      <c r="AM18" s="757"/>
      <c r="AN18" s="757"/>
      <c r="AO18" s="757"/>
      <c r="AP18" s="757"/>
      <c r="AQ18" s="757"/>
      <c r="AR18" s="757"/>
      <c r="AS18" s="757"/>
      <c r="AT18" s="757"/>
      <c r="AU18" s="757"/>
      <c r="AV18" s="757"/>
      <c r="AW18" s="757"/>
      <c r="AX18" s="757"/>
      <c r="AY18" s="757"/>
      <c r="AZ18" s="757"/>
      <c r="BA18" s="316"/>
    </row>
    <row r="19" spans="1:53" s="304" customFormat="1" ht="9" customHeight="1" x14ac:dyDescent="0.2">
      <c r="A19" s="758" t="s">
        <v>778</v>
      </c>
      <c r="B19" s="758"/>
      <c r="C19" s="758"/>
      <c r="D19" s="758"/>
      <c r="E19" s="758"/>
      <c r="F19" s="758"/>
      <c r="G19" s="758"/>
      <c r="H19" s="758"/>
      <c r="I19" s="758"/>
      <c r="J19" s="758"/>
      <c r="K19" s="758"/>
      <c r="L19" s="758"/>
      <c r="M19" s="758"/>
      <c r="N19" s="758"/>
      <c r="O19" s="758"/>
      <c r="P19" s="758"/>
      <c r="Q19" s="758"/>
      <c r="R19" s="758"/>
      <c r="S19" s="758"/>
      <c r="T19" s="758"/>
      <c r="U19" s="758"/>
      <c r="V19" s="758"/>
      <c r="W19" s="758"/>
      <c r="X19" s="758"/>
      <c r="Y19" s="758"/>
      <c r="Z19" s="758"/>
      <c r="AA19" s="758"/>
      <c r="AB19" s="758"/>
      <c r="AC19" s="758"/>
      <c r="AD19" s="758"/>
      <c r="AE19" s="758"/>
      <c r="AF19" s="758"/>
      <c r="AG19" s="758"/>
      <c r="AH19" s="758"/>
      <c r="AI19" s="758"/>
      <c r="AJ19" s="758"/>
      <c r="AK19" s="758"/>
      <c r="AL19" s="758"/>
      <c r="AM19" s="758"/>
      <c r="AN19" s="758"/>
      <c r="AO19" s="758"/>
      <c r="AP19" s="758"/>
      <c r="AQ19" s="758"/>
      <c r="AR19" s="758"/>
      <c r="AS19" s="758"/>
      <c r="AT19" s="758"/>
      <c r="AU19" s="758"/>
      <c r="AV19" s="758"/>
      <c r="AW19" s="758"/>
      <c r="AX19" s="758"/>
      <c r="AY19" s="758"/>
      <c r="AZ19" s="758"/>
      <c r="BA19" s="317"/>
    </row>
    <row r="20" spans="1:53" s="304" customFormat="1" ht="15" customHeight="1" x14ac:dyDescent="0.2">
      <c r="A20" s="741"/>
      <c r="B20" s="741"/>
      <c r="C20" s="741"/>
      <c r="D20" s="741"/>
      <c r="E20" s="741"/>
      <c r="F20" s="741"/>
      <c r="G20" s="741"/>
      <c r="H20" s="741"/>
      <c r="I20" s="741"/>
      <c r="J20" s="741"/>
      <c r="K20" s="741"/>
      <c r="L20" s="741"/>
      <c r="M20" s="741"/>
      <c r="N20" s="741"/>
      <c r="O20" s="741"/>
      <c r="P20" s="741"/>
      <c r="Q20" s="741"/>
      <c r="R20" s="741"/>
      <c r="S20" s="741"/>
      <c r="T20" s="741"/>
      <c r="U20" s="741"/>
      <c r="V20" s="741"/>
      <c r="W20" s="741"/>
      <c r="X20" s="741"/>
      <c r="Y20" s="741"/>
      <c r="Z20" s="741"/>
      <c r="AA20" s="741"/>
      <c r="AB20" s="741"/>
      <c r="AC20" s="741"/>
      <c r="AD20" s="741"/>
      <c r="AE20" s="741"/>
      <c r="AF20" s="741"/>
      <c r="AG20" s="741"/>
      <c r="AH20" s="741"/>
      <c r="AI20" s="741"/>
      <c r="AJ20" s="741"/>
      <c r="AK20" s="741"/>
      <c r="AL20" s="741"/>
      <c r="AM20" s="741"/>
      <c r="AN20" s="741"/>
      <c r="AO20" s="741"/>
      <c r="AP20" s="741"/>
      <c r="AQ20" s="741"/>
      <c r="AR20" s="741"/>
      <c r="AS20" s="741"/>
      <c r="AT20" s="741"/>
      <c r="AU20" s="741"/>
      <c r="AV20" s="741"/>
      <c r="AW20" s="741"/>
      <c r="AX20" s="741"/>
      <c r="AY20" s="741"/>
      <c r="AZ20" s="741"/>
      <c r="BA20" s="317"/>
    </row>
    <row r="21" spans="1:53" s="304" customFormat="1" ht="15" customHeight="1" x14ac:dyDescent="0.2">
      <c r="A21" s="740" t="s">
        <v>813</v>
      </c>
      <c r="B21" s="740"/>
      <c r="C21" s="740"/>
      <c r="D21" s="740"/>
      <c r="E21" s="740"/>
      <c r="F21" s="740"/>
      <c r="G21" s="740"/>
      <c r="H21" s="740"/>
      <c r="I21" s="740"/>
      <c r="J21" s="740"/>
      <c r="K21" s="740"/>
      <c r="L21" s="740"/>
      <c r="M21" s="740"/>
      <c r="N21" s="740"/>
      <c r="O21" s="740"/>
      <c r="P21" s="740"/>
      <c r="Q21" s="740"/>
      <c r="R21" s="740"/>
      <c r="S21" s="740"/>
      <c r="T21" s="740"/>
      <c r="U21" s="740"/>
      <c r="V21" s="740"/>
      <c r="W21" s="740"/>
      <c r="X21" s="740"/>
      <c r="Y21" s="740"/>
      <c r="Z21" s="740"/>
      <c r="AA21" s="740"/>
      <c r="AB21" s="740"/>
      <c r="AC21" s="740"/>
      <c r="AD21" s="740"/>
      <c r="AE21" s="740"/>
      <c r="AF21" s="740"/>
      <c r="AG21" s="740"/>
      <c r="AH21" s="740"/>
      <c r="AI21" s="740"/>
      <c r="AJ21" s="740"/>
      <c r="AK21" s="740"/>
      <c r="AL21" s="740"/>
      <c r="AM21" s="740"/>
      <c r="AN21" s="740"/>
      <c r="AO21" s="740"/>
      <c r="AP21" s="740"/>
      <c r="AQ21" s="740"/>
      <c r="AR21" s="740"/>
      <c r="AS21" s="740"/>
      <c r="AT21" s="740"/>
      <c r="AU21" s="740"/>
      <c r="AV21" s="740"/>
      <c r="AW21" s="740"/>
      <c r="AX21" s="740"/>
      <c r="AY21" s="740"/>
      <c r="AZ21" s="740"/>
      <c r="BA21" s="317"/>
    </row>
    <row r="22" spans="1:53" x14ac:dyDescent="0.25">
      <c r="A22" s="320"/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316"/>
      <c r="T22" s="316"/>
      <c r="U22" s="316"/>
      <c r="V22" s="316"/>
      <c r="W22" s="316"/>
      <c r="X22" s="316"/>
      <c r="Y22" s="316"/>
      <c r="Z22" s="316"/>
      <c r="AA22" s="316"/>
      <c r="AB22" s="316"/>
      <c r="AC22" s="316"/>
      <c r="AD22" s="316"/>
      <c r="AE22" s="316"/>
      <c r="AF22" s="316"/>
      <c r="AG22" s="316"/>
      <c r="AH22" s="316"/>
      <c r="AI22" s="316"/>
      <c r="AJ22" s="316"/>
      <c r="AK22" s="316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</row>
    <row r="23" spans="1:53" ht="30" customHeight="1" x14ac:dyDescent="0.25">
      <c r="A23" s="761" t="s">
        <v>525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316"/>
    </row>
    <row r="24" spans="1:53" ht="6.75" customHeight="1" x14ac:dyDescent="0.25">
      <c r="A24" s="316"/>
      <c r="B24" s="316"/>
      <c r="C24" s="316"/>
      <c r="D24" s="316"/>
      <c r="E24" s="316"/>
      <c r="F24" s="316"/>
      <c r="G24" s="316"/>
      <c r="H24" s="316"/>
      <c r="I24" s="316"/>
      <c r="J24" s="316"/>
      <c r="K24" s="316"/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6"/>
      <c r="AC24" s="316"/>
      <c r="AD24" s="316"/>
      <c r="AE24" s="316"/>
      <c r="AF24" s="316"/>
      <c r="AG24" s="316"/>
      <c r="AH24" s="316"/>
      <c r="AI24" s="316"/>
      <c r="AJ24" s="316"/>
      <c r="AK24" s="316"/>
      <c r="AL24" s="316"/>
      <c r="AM24" s="316"/>
      <c r="AN24" s="316"/>
      <c r="AO24" s="316"/>
      <c r="AP24" s="316"/>
      <c r="AQ24" s="316"/>
      <c r="AR24" s="316"/>
      <c r="AS24" s="316"/>
      <c r="AT24" s="316"/>
      <c r="AU24" s="316"/>
      <c r="AV24" s="316"/>
      <c r="AW24" s="316"/>
      <c r="AX24" s="316"/>
      <c r="AY24" s="316"/>
      <c r="AZ24" s="316"/>
      <c r="BA24" s="316"/>
    </row>
    <row r="25" spans="1:53" ht="12" customHeight="1" x14ac:dyDescent="0.3">
      <c r="A25" s="763" t="s">
        <v>19</v>
      </c>
      <c r="B25" s="763"/>
      <c r="C25" s="730">
        <f>ФОРМА!B27</f>
        <v>4</v>
      </c>
      <c r="D25" s="730"/>
      <c r="E25" s="730"/>
      <c r="F25" s="730"/>
      <c r="G25" s="730"/>
      <c r="H25" s="730"/>
      <c r="I25" s="730"/>
      <c r="J25" s="730"/>
      <c r="K25" s="730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  <c r="X25" s="316"/>
      <c r="Y25" s="316"/>
      <c r="Z25" s="316"/>
      <c r="AA25" s="316"/>
      <c r="AB25" s="316"/>
      <c r="AC25" s="316"/>
      <c r="AD25" s="316"/>
      <c r="AE25" s="316"/>
      <c r="AF25" s="321"/>
      <c r="AG25" s="764"/>
      <c r="AH25" s="764"/>
      <c r="AI25" s="764"/>
      <c r="AJ25" s="321"/>
      <c r="AK25" s="321"/>
      <c r="AL25" s="732">
        <f>ФОРМА!C27</f>
        <v>45354</v>
      </c>
      <c r="AM25" s="730"/>
      <c r="AN25" s="730"/>
      <c r="AO25" s="730"/>
      <c r="AP25" s="730"/>
      <c r="AQ25" s="730"/>
      <c r="AR25" s="730"/>
      <c r="AS25" s="730"/>
      <c r="AT25" s="730"/>
      <c r="AU25" s="730"/>
      <c r="AV25" s="730"/>
      <c r="AW25" s="764"/>
      <c r="AX25" s="764"/>
      <c r="AY25" s="764"/>
      <c r="AZ25" s="764"/>
      <c r="BA25" s="316"/>
    </row>
    <row r="26" spans="1:53" s="304" customFormat="1" ht="6" customHeight="1" x14ac:dyDescent="0.2">
      <c r="A26" s="317"/>
      <c r="B26" s="317"/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756" t="s">
        <v>458</v>
      </c>
      <c r="AM26" s="756"/>
      <c r="AN26" s="756"/>
      <c r="AO26" s="756"/>
      <c r="AP26" s="756"/>
      <c r="AQ26" s="756"/>
      <c r="AR26" s="756"/>
      <c r="AS26" s="756"/>
      <c r="AT26" s="756"/>
      <c r="AU26" s="756"/>
      <c r="AV26" s="756"/>
      <c r="AW26" s="317"/>
      <c r="AX26" s="317"/>
      <c r="AY26" s="317"/>
      <c r="AZ26" s="317"/>
      <c r="BA26" s="317"/>
    </row>
    <row r="27" spans="1:53" ht="24" customHeight="1" x14ac:dyDescent="0.25">
      <c r="A27" s="720" t="s">
        <v>785</v>
      </c>
      <c r="B27" s="720"/>
      <c r="C27" s="720"/>
      <c r="D27" s="720"/>
      <c r="E27" s="720"/>
      <c r="F27" s="720"/>
      <c r="G27" s="720"/>
      <c r="H27" s="720"/>
      <c r="I27" s="720"/>
      <c r="J27" s="720"/>
      <c r="K27" s="720"/>
      <c r="L27" s="720"/>
      <c r="M27" s="720"/>
      <c r="N27" s="720"/>
      <c r="O27" s="720"/>
      <c r="P27" s="720"/>
      <c r="Q27" s="720"/>
      <c r="R27" s="720"/>
      <c r="S27" s="720"/>
      <c r="T27" s="720"/>
      <c r="U27" s="720"/>
      <c r="V27" s="720"/>
      <c r="W27" s="720"/>
      <c r="X27" s="720"/>
      <c r="Y27" s="720"/>
      <c r="Z27" s="720"/>
      <c r="AA27" s="720"/>
      <c r="AB27" s="720"/>
      <c r="AC27" s="720"/>
      <c r="AD27" s="720"/>
      <c r="AE27" s="720"/>
      <c r="AF27" s="720"/>
      <c r="AG27" s="720"/>
      <c r="AH27" s="720"/>
      <c r="AI27" s="720"/>
      <c r="AJ27" s="720"/>
      <c r="AK27" s="720"/>
      <c r="AL27" s="720"/>
      <c r="AM27" s="720"/>
      <c r="AN27" s="720"/>
      <c r="AO27" s="720"/>
      <c r="AP27" s="720"/>
      <c r="AQ27" s="720"/>
      <c r="AR27" s="720"/>
      <c r="AS27" s="720"/>
      <c r="AT27" s="720"/>
      <c r="AU27" s="720"/>
      <c r="AV27" s="720"/>
      <c r="AW27" s="720"/>
      <c r="AX27" s="720"/>
      <c r="AY27" s="720"/>
      <c r="AZ27" s="720"/>
      <c r="BA27" s="316"/>
    </row>
    <row r="28" spans="1:53" ht="12" customHeight="1" x14ac:dyDescent="0.25">
      <c r="A28" s="759" t="str">
        <f>ПОДПИСИ!B9</f>
        <v>Ведущий инженер-геодезист АО "ЛЭСР"</v>
      </c>
      <c r="B28" s="759"/>
      <c r="C28" s="759"/>
      <c r="D28" s="759"/>
      <c r="E28" s="759"/>
      <c r="F28" s="759"/>
      <c r="G28" s="759"/>
      <c r="H28" s="759"/>
      <c r="I28" s="759"/>
      <c r="J28" s="759"/>
      <c r="K28" s="759"/>
      <c r="L28" s="759"/>
      <c r="M28" s="759"/>
      <c r="N28" s="759"/>
      <c r="O28" s="759"/>
      <c r="P28" s="759"/>
      <c r="Q28" s="759"/>
      <c r="R28" s="759"/>
      <c r="S28" s="759"/>
      <c r="T28" s="759"/>
      <c r="U28" s="759"/>
      <c r="V28" s="759"/>
      <c r="W28" s="759"/>
      <c r="X28" s="759"/>
      <c r="Y28" s="759"/>
      <c r="Z28" s="759"/>
      <c r="AA28" s="759"/>
      <c r="AB28" s="759"/>
      <c r="AC28" s="759"/>
      <c r="AD28" s="759"/>
      <c r="AE28" s="759"/>
      <c r="AF28" s="759"/>
      <c r="AG28" s="759"/>
      <c r="AH28" s="759"/>
      <c r="AI28" s="759"/>
      <c r="AJ28" s="759"/>
      <c r="AK28" s="759"/>
      <c r="AL28" s="759"/>
      <c r="AM28" s="759"/>
      <c r="AN28" s="759"/>
      <c r="AO28" s="759"/>
      <c r="AP28" s="759"/>
      <c r="AQ28" s="759"/>
      <c r="AR28" s="759"/>
      <c r="AS28" s="759"/>
      <c r="AT28" s="759"/>
      <c r="AU28" s="759"/>
      <c r="AV28" s="759"/>
      <c r="AW28" s="759"/>
      <c r="AX28" s="759"/>
      <c r="AY28" s="759"/>
      <c r="AZ28" s="759"/>
      <c r="BA28" s="316"/>
    </row>
    <row r="29" spans="1:53" ht="12" customHeight="1" x14ac:dyDescent="0.25">
      <c r="A29" s="760" t="str">
        <f>CONCATENATE(ПОДПИСИ!C9,", ",ПОДПИСИ!F9)</f>
        <v>Николаева О.И., Приказ №1080 от 04.10.2024</v>
      </c>
      <c r="B29" s="760"/>
      <c r="C29" s="760"/>
      <c r="D29" s="760"/>
      <c r="E29" s="760"/>
      <c r="F29" s="760"/>
      <c r="G29" s="760"/>
      <c r="H29" s="760"/>
      <c r="I29" s="760"/>
      <c r="J29" s="760"/>
      <c r="K29" s="760"/>
      <c r="L29" s="760"/>
      <c r="M29" s="760"/>
      <c r="N29" s="760"/>
      <c r="O29" s="760"/>
      <c r="P29" s="760"/>
      <c r="Q29" s="760"/>
      <c r="R29" s="760"/>
      <c r="S29" s="760"/>
      <c r="T29" s="760"/>
      <c r="U29" s="760"/>
      <c r="V29" s="760"/>
      <c r="W29" s="760"/>
      <c r="X29" s="760"/>
      <c r="Y29" s="760"/>
      <c r="Z29" s="760"/>
      <c r="AA29" s="760"/>
      <c r="AB29" s="760"/>
      <c r="AC29" s="760"/>
      <c r="AD29" s="760"/>
      <c r="AE29" s="760"/>
      <c r="AF29" s="760"/>
      <c r="AG29" s="760"/>
      <c r="AH29" s="760"/>
      <c r="AI29" s="760"/>
      <c r="AJ29" s="760"/>
      <c r="AK29" s="760"/>
      <c r="AL29" s="760"/>
      <c r="AM29" s="760"/>
      <c r="AN29" s="760"/>
      <c r="AO29" s="760"/>
      <c r="AP29" s="760"/>
      <c r="AQ29" s="760"/>
      <c r="AR29" s="760"/>
      <c r="AS29" s="760"/>
      <c r="AT29" s="760"/>
      <c r="AU29" s="760"/>
      <c r="AV29" s="760"/>
      <c r="AW29" s="760"/>
      <c r="AX29" s="760"/>
      <c r="AY29" s="760"/>
      <c r="AZ29" s="760"/>
      <c r="BA29" s="316"/>
    </row>
    <row r="30" spans="1:53" ht="15" customHeight="1" x14ac:dyDescent="0.25">
      <c r="A30" s="758" t="s">
        <v>786</v>
      </c>
      <c r="B30" s="758"/>
      <c r="C30" s="758"/>
      <c r="D30" s="758"/>
      <c r="E30" s="758"/>
      <c r="F30" s="758"/>
      <c r="G30" s="758"/>
      <c r="H30" s="758"/>
      <c r="I30" s="758"/>
      <c r="J30" s="758"/>
      <c r="K30" s="758"/>
      <c r="L30" s="758"/>
      <c r="M30" s="758"/>
      <c r="N30" s="758"/>
      <c r="O30" s="758"/>
      <c r="P30" s="758"/>
      <c r="Q30" s="758"/>
      <c r="R30" s="758"/>
      <c r="S30" s="758"/>
      <c r="T30" s="758"/>
      <c r="U30" s="758"/>
      <c r="V30" s="758"/>
      <c r="W30" s="758"/>
      <c r="X30" s="758"/>
      <c r="Y30" s="758"/>
      <c r="Z30" s="758"/>
      <c r="AA30" s="758"/>
      <c r="AB30" s="758"/>
      <c r="AC30" s="758"/>
      <c r="AD30" s="758"/>
      <c r="AE30" s="758"/>
      <c r="AF30" s="758"/>
      <c r="AG30" s="758"/>
      <c r="AH30" s="758"/>
      <c r="AI30" s="758"/>
      <c r="AJ30" s="758"/>
      <c r="AK30" s="758"/>
      <c r="AL30" s="758"/>
      <c r="AM30" s="758"/>
      <c r="AN30" s="758"/>
      <c r="AO30" s="758"/>
      <c r="AP30" s="758"/>
      <c r="AQ30" s="758"/>
      <c r="AR30" s="758"/>
      <c r="AS30" s="758"/>
      <c r="AT30" s="758"/>
      <c r="AU30" s="758"/>
      <c r="AV30" s="758"/>
      <c r="AW30" s="758"/>
      <c r="AX30" s="758"/>
      <c r="AY30" s="758"/>
      <c r="AZ30" s="758"/>
      <c r="BA30" s="316"/>
    </row>
    <row r="31" spans="1:53" ht="15" customHeight="1" x14ac:dyDescent="0.25">
      <c r="A31" s="741"/>
      <c r="B31" s="741"/>
      <c r="C31" s="741"/>
      <c r="D31" s="741"/>
      <c r="E31" s="741"/>
      <c r="F31" s="741"/>
      <c r="G31" s="741"/>
      <c r="H31" s="741"/>
      <c r="I31" s="741"/>
      <c r="J31" s="741"/>
      <c r="K31" s="741"/>
      <c r="L31" s="741"/>
      <c r="M31" s="741"/>
      <c r="N31" s="741"/>
      <c r="O31" s="741"/>
      <c r="P31" s="741"/>
      <c r="Q31" s="741"/>
      <c r="R31" s="741"/>
      <c r="S31" s="741"/>
      <c r="T31" s="741"/>
      <c r="U31" s="741"/>
      <c r="V31" s="741"/>
      <c r="W31" s="741"/>
      <c r="X31" s="741"/>
      <c r="Y31" s="741"/>
      <c r="Z31" s="741"/>
      <c r="AA31" s="741"/>
      <c r="AB31" s="741"/>
      <c r="AC31" s="741"/>
      <c r="AD31" s="741"/>
      <c r="AE31" s="741"/>
      <c r="AF31" s="741"/>
      <c r="AG31" s="741"/>
      <c r="AH31" s="741"/>
      <c r="AI31" s="741"/>
      <c r="AJ31" s="741"/>
      <c r="AK31" s="741"/>
      <c r="AL31" s="741"/>
      <c r="AM31" s="741"/>
      <c r="AN31" s="741"/>
      <c r="AO31" s="741"/>
      <c r="AP31" s="741"/>
      <c r="AQ31" s="741"/>
      <c r="AR31" s="741"/>
      <c r="AS31" s="741"/>
      <c r="AT31" s="741"/>
      <c r="AU31" s="741"/>
      <c r="AV31" s="741"/>
      <c r="AW31" s="741"/>
      <c r="AX31" s="741"/>
      <c r="AY31" s="741"/>
      <c r="AZ31" s="741"/>
      <c r="BA31" s="316"/>
    </row>
    <row r="32" spans="1:53" ht="21.75" customHeight="1" x14ac:dyDescent="0.25">
      <c r="A32" s="740" t="s">
        <v>814</v>
      </c>
      <c r="B32" s="740"/>
      <c r="C32" s="740"/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0"/>
      <c r="P32" s="740"/>
      <c r="Q32" s="740"/>
      <c r="R32" s="740"/>
      <c r="S32" s="740"/>
      <c r="T32" s="740"/>
      <c r="U32" s="740"/>
      <c r="V32" s="740"/>
      <c r="W32" s="740"/>
      <c r="X32" s="740"/>
      <c r="Y32" s="740"/>
      <c r="Z32" s="740"/>
      <c r="AA32" s="740"/>
      <c r="AB32" s="740"/>
      <c r="AC32" s="740"/>
      <c r="AD32" s="740"/>
      <c r="AE32" s="740"/>
      <c r="AF32" s="740"/>
      <c r="AG32" s="740"/>
      <c r="AH32" s="740"/>
      <c r="AI32" s="740"/>
      <c r="AJ32" s="740"/>
      <c r="AK32" s="740"/>
      <c r="AL32" s="740"/>
      <c r="AM32" s="740"/>
      <c r="AN32" s="740"/>
      <c r="AO32" s="740"/>
      <c r="AP32" s="740"/>
      <c r="AQ32" s="740"/>
      <c r="AR32" s="740"/>
      <c r="AS32" s="740"/>
      <c r="AT32" s="740"/>
      <c r="AU32" s="740"/>
      <c r="AV32" s="740"/>
      <c r="AW32" s="740"/>
      <c r="AX32" s="740"/>
      <c r="AY32" s="740"/>
      <c r="AZ32" s="740"/>
      <c r="BA32" s="316"/>
    </row>
    <row r="33" spans="1:52" ht="12" customHeight="1" x14ac:dyDescent="0.25">
      <c r="A33" s="765" t="s">
        <v>788</v>
      </c>
      <c r="B33" s="766"/>
      <c r="C33" s="766"/>
      <c r="D33" s="766"/>
      <c r="E33" s="766"/>
      <c r="F33" s="766"/>
      <c r="G33" s="766"/>
      <c r="H33" s="766"/>
      <c r="I33" s="766"/>
      <c r="J33" s="766"/>
      <c r="K33" s="766"/>
      <c r="L33" s="766"/>
      <c r="M33" s="766"/>
      <c r="N33" s="766"/>
      <c r="O33" s="766"/>
      <c r="P33" s="766"/>
      <c r="Q33" s="766"/>
      <c r="R33" s="766"/>
      <c r="S33" s="766"/>
      <c r="T33" s="766"/>
      <c r="U33" s="766"/>
      <c r="V33" s="766"/>
      <c r="W33" s="766"/>
      <c r="X33" s="766"/>
      <c r="Y33" s="766"/>
      <c r="Z33" s="766"/>
      <c r="AA33" s="766"/>
      <c r="AB33" s="766"/>
      <c r="AC33" s="766"/>
      <c r="AD33" s="766"/>
      <c r="AE33" s="766"/>
      <c r="AF33" s="766"/>
      <c r="AG33" s="766"/>
      <c r="AH33" s="766"/>
      <c r="AI33" s="766"/>
      <c r="AJ33" s="766"/>
      <c r="AK33" s="766"/>
      <c r="AL33" s="766"/>
      <c r="AM33" s="766"/>
      <c r="AN33" s="766"/>
      <c r="AO33" s="766"/>
      <c r="AP33" s="766"/>
      <c r="AQ33" s="766"/>
      <c r="AR33" s="766"/>
      <c r="AS33" s="766"/>
      <c r="AT33" s="766"/>
      <c r="AU33" s="766"/>
      <c r="AV33" s="766"/>
      <c r="AW33" s="766"/>
      <c r="AX33" s="766"/>
      <c r="AY33" s="766"/>
      <c r="AZ33" s="766"/>
    </row>
    <row r="34" spans="1:52" ht="12" customHeight="1" x14ac:dyDescent="0.25">
      <c r="A34" s="721" t="str">
        <f>ПОДПИСИ!B15</f>
        <v>Заместитель генерального директора по капитальному  строительству ООО «Электромонтаж-110»</v>
      </c>
      <c r="B34" s="721"/>
      <c r="C34" s="721"/>
      <c r="D34" s="721"/>
      <c r="E34" s="721"/>
      <c r="F34" s="721"/>
      <c r="G34" s="721"/>
      <c r="H34" s="721"/>
      <c r="I34" s="721"/>
      <c r="J34" s="721"/>
      <c r="K34" s="721"/>
      <c r="L34" s="721"/>
      <c r="M34" s="721"/>
      <c r="N34" s="721"/>
      <c r="O34" s="721"/>
      <c r="P34" s="721"/>
      <c r="Q34" s="721"/>
      <c r="R34" s="721"/>
      <c r="S34" s="721"/>
      <c r="T34" s="721"/>
      <c r="U34" s="721"/>
      <c r="V34" s="721"/>
      <c r="W34" s="721"/>
      <c r="X34" s="721"/>
      <c r="Y34" s="721"/>
      <c r="Z34" s="721"/>
      <c r="AA34" s="721"/>
      <c r="AB34" s="721"/>
      <c r="AC34" s="721"/>
      <c r="AD34" s="721"/>
      <c r="AE34" s="721"/>
      <c r="AF34" s="721"/>
      <c r="AG34" s="721"/>
      <c r="AH34" s="721"/>
      <c r="AI34" s="721"/>
      <c r="AJ34" s="721"/>
      <c r="AK34" s="721"/>
      <c r="AL34" s="721"/>
      <c r="AM34" s="721"/>
      <c r="AN34" s="721"/>
      <c r="AO34" s="721"/>
      <c r="AP34" s="721"/>
      <c r="AQ34" s="721"/>
      <c r="AR34" s="721"/>
      <c r="AS34" s="721"/>
      <c r="AT34" s="721"/>
      <c r="AU34" s="721"/>
      <c r="AV34" s="721"/>
      <c r="AW34" s="721"/>
      <c r="AX34" s="721"/>
      <c r="AY34" s="721"/>
      <c r="AZ34" s="721"/>
    </row>
    <row r="35" spans="1:52" ht="12" customHeight="1" x14ac:dyDescent="0.25">
      <c r="A35" s="767" t="str">
        <f>CONCATENATE(ПОДПИСИ!C15," ",ПОДПИСИ!F15)</f>
        <v>Шлёнский С.В. Приказ №2024-21СМР от 15.05.2024</v>
      </c>
      <c r="B35" s="767"/>
      <c r="C35" s="767"/>
      <c r="D35" s="767"/>
      <c r="E35" s="767"/>
      <c r="F35" s="767"/>
      <c r="G35" s="767"/>
      <c r="H35" s="767"/>
      <c r="I35" s="767"/>
      <c r="J35" s="767"/>
      <c r="K35" s="767"/>
      <c r="L35" s="767"/>
      <c r="M35" s="767"/>
      <c r="N35" s="767"/>
      <c r="O35" s="767"/>
      <c r="P35" s="767"/>
      <c r="Q35" s="767"/>
      <c r="R35" s="767"/>
      <c r="S35" s="767"/>
      <c r="T35" s="767"/>
      <c r="U35" s="767"/>
      <c r="V35" s="767"/>
      <c r="W35" s="767"/>
      <c r="X35" s="767"/>
      <c r="Y35" s="767"/>
      <c r="Z35" s="767"/>
      <c r="AA35" s="767"/>
      <c r="AB35" s="767"/>
      <c r="AC35" s="767"/>
      <c r="AD35" s="767"/>
      <c r="AE35" s="767"/>
      <c r="AF35" s="767"/>
      <c r="AG35" s="767"/>
      <c r="AH35" s="767"/>
      <c r="AI35" s="767"/>
      <c r="AJ35" s="767"/>
      <c r="AK35" s="767"/>
      <c r="AL35" s="767"/>
      <c r="AM35" s="767"/>
      <c r="AN35" s="767"/>
      <c r="AO35" s="767"/>
      <c r="AP35" s="767"/>
      <c r="AQ35" s="767"/>
      <c r="AR35" s="767"/>
      <c r="AS35" s="767"/>
      <c r="AT35" s="767"/>
      <c r="AU35" s="767"/>
      <c r="AV35" s="767"/>
      <c r="AW35" s="767"/>
      <c r="AX35" s="767"/>
      <c r="AY35" s="767"/>
      <c r="AZ35" s="767"/>
    </row>
    <row r="36" spans="1:52" ht="6" customHeight="1" x14ac:dyDescent="0.25">
      <c r="A36" s="768" t="s">
        <v>815</v>
      </c>
      <c r="B36" s="768"/>
      <c r="C36" s="768"/>
      <c r="D36" s="768"/>
      <c r="E36" s="768"/>
      <c r="F36" s="768"/>
      <c r="G36" s="768"/>
      <c r="H36" s="768"/>
      <c r="I36" s="768"/>
      <c r="J36" s="768"/>
      <c r="K36" s="768"/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  <c r="AF36" s="768"/>
      <c r="AG36" s="768"/>
      <c r="AH36" s="768"/>
      <c r="AI36" s="768"/>
      <c r="AJ36" s="768"/>
      <c r="AK36" s="768"/>
      <c r="AL36" s="768"/>
      <c r="AM36" s="768"/>
      <c r="AN36" s="768"/>
      <c r="AO36" s="768"/>
      <c r="AP36" s="768"/>
      <c r="AQ36" s="768"/>
      <c r="AR36" s="768"/>
      <c r="AS36" s="768"/>
      <c r="AT36" s="768"/>
      <c r="AU36" s="768"/>
      <c r="AV36" s="768"/>
      <c r="AW36" s="768"/>
      <c r="AX36" s="768"/>
      <c r="AY36" s="768"/>
      <c r="AZ36" s="768"/>
    </row>
    <row r="37" spans="1:52" ht="24" customHeight="1" x14ac:dyDescent="0.25">
      <c r="A37" s="720" t="s">
        <v>816</v>
      </c>
      <c r="B37" s="720"/>
      <c r="C37" s="720"/>
      <c r="D37" s="720"/>
      <c r="E37" s="720"/>
      <c r="F37" s="720"/>
      <c r="G37" s="720"/>
      <c r="H37" s="720"/>
      <c r="I37" s="720"/>
      <c r="J37" s="720"/>
      <c r="K37" s="720"/>
      <c r="L37" s="720"/>
      <c r="M37" s="720"/>
      <c r="N37" s="720"/>
      <c r="O37" s="720"/>
      <c r="P37" s="720"/>
      <c r="Q37" s="720"/>
      <c r="R37" s="720"/>
      <c r="S37" s="720"/>
      <c r="T37" s="720"/>
      <c r="U37" s="720"/>
      <c r="V37" s="720"/>
      <c r="W37" s="720"/>
      <c r="X37" s="720"/>
      <c r="Y37" s="720"/>
      <c r="Z37" s="720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</row>
    <row r="38" spans="1:52" ht="12" customHeight="1" x14ac:dyDescent="0.25">
      <c r="A38" s="721" t="str">
        <f>ПОДПИСИ!B17</f>
        <v>Заместитель генерального директора по капитальному  строительству ООО «Электромонтаж-110»</v>
      </c>
      <c r="B38" s="721"/>
      <c r="C38" s="721"/>
      <c r="D38" s="721"/>
      <c r="E38" s="721"/>
      <c r="F38" s="721"/>
      <c r="G38" s="721"/>
      <c r="H38" s="721"/>
      <c r="I38" s="721"/>
      <c r="J38" s="721"/>
      <c r="K38" s="721"/>
      <c r="L38" s="721"/>
      <c r="M38" s="721"/>
      <c r="N38" s="721"/>
      <c r="O38" s="721"/>
      <c r="P38" s="721"/>
      <c r="Q38" s="721"/>
      <c r="R38" s="721"/>
      <c r="S38" s="721"/>
      <c r="T38" s="721"/>
      <c r="U38" s="721"/>
      <c r="V38" s="721"/>
      <c r="W38" s="721"/>
      <c r="X38" s="721"/>
      <c r="Y38" s="721"/>
      <c r="Z38" s="721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</row>
    <row r="39" spans="1:52" ht="12" customHeight="1" x14ac:dyDescent="0.25">
      <c r="A39" s="721" t="str">
        <f>CONCATENATE(ПОДПИСИ!C17," ",ПОДПИСИ!F17)</f>
        <v>Шлёнский С.В. Идентификационный номер №С-78-032783 от 12.07.2017г.; Приказ №2024-20СМР от 15.05.2024</v>
      </c>
      <c r="B39" s="721"/>
      <c r="C39" s="721"/>
      <c r="D39" s="721"/>
      <c r="E39" s="721"/>
      <c r="F39" s="721"/>
      <c r="G39" s="721"/>
      <c r="H39" s="721"/>
      <c r="I39" s="721"/>
      <c r="J39" s="721"/>
      <c r="K39" s="721"/>
      <c r="L39" s="721"/>
      <c r="M39" s="721"/>
      <c r="N39" s="721"/>
      <c r="O39" s="721"/>
      <c r="P39" s="721"/>
      <c r="Q39" s="721"/>
      <c r="R39" s="721"/>
      <c r="S39" s="721"/>
      <c r="T39" s="721"/>
      <c r="U39" s="721"/>
      <c r="V39" s="721"/>
      <c r="W39" s="721"/>
      <c r="X39" s="721"/>
      <c r="Y39" s="721"/>
      <c r="Z39" s="721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</row>
    <row r="40" spans="1:52" ht="15" customHeight="1" x14ac:dyDescent="0.25">
      <c r="A40" s="740" t="s">
        <v>786</v>
      </c>
      <c r="B40" s="740"/>
      <c r="C40" s="740"/>
      <c r="D40" s="740"/>
      <c r="E40" s="740"/>
      <c r="F40" s="740"/>
      <c r="G40" s="740"/>
      <c r="H40" s="740"/>
      <c r="I40" s="740"/>
      <c r="J40" s="740"/>
      <c r="K40" s="740"/>
      <c r="L40" s="740"/>
      <c r="M40" s="740"/>
      <c r="N40" s="740"/>
      <c r="O40" s="740"/>
      <c r="P40" s="740"/>
      <c r="Q40" s="740"/>
      <c r="R40" s="740"/>
      <c r="S40" s="740"/>
      <c r="T40" s="740"/>
      <c r="U40" s="740"/>
      <c r="V40" s="740"/>
      <c r="W40" s="740"/>
      <c r="X40" s="740"/>
      <c r="Y40" s="740"/>
      <c r="Z40" s="740"/>
      <c r="AA40" s="740"/>
      <c r="AB40" s="740"/>
      <c r="AC40" s="740"/>
      <c r="AD40" s="740"/>
      <c r="AE40" s="740"/>
      <c r="AF40" s="740"/>
      <c r="AG40" s="740"/>
      <c r="AH40" s="740"/>
      <c r="AI40" s="740"/>
      <c r="AJ40" s="740"/>
      <c r="AK40" s="740"/>
      <c r="AL40" s="740"/>
      <c r="AM40" s="740"/>
      <c r="AN40" s="740"/>
      <c r="AO40" s="740"/>
      <c r="AP40" s="740"/>
      <c r="AQ40" s="740"/>
      <c r="AR40" s="740"/>
      <c r="AS40" s="740"/>
      <c r="AT40" s="740"/>
      <c r="AU40" s="740"/>
      <c r="AV40" s="740"/>
      <c r="AW40" s="740"/>
      <c r="AX40" s="740"/>
      <c r="AY40" s="740"/>
      <c r="AZ40" s="740"/>
    </row>
    <row r="41" spans="1:52" ht="12" customHeight="1" x14ac:dyDescent="0.25">
      <c r="A41" s="741"/>
      <c r="B41" s="741"/>
      <c r="C41" s="741"/>
      <c r="D41" s="741"/>
      <c r="E41" s="741"/>
      <c r="F41" s="741"/>
      <c r="G41" s="741"/>
      <c r="H41" s="741"/>
      <c r="I41" s="741"/>
      <c r="J41" s="741"/>
      <c r="K41" s="741"/>
      <c r="L41" s="741"/>
      <c r="M41" s="741"/>
      <c r="N41" s="741"/>
      <c r="O41" s="741"/>
      <c r="P41" s="741"/>
      <c r="Q41" s="741"/>
      <c r="R41" s="741"/>
      <c r="S41" s="741"/>
      <c r="T41" s="741"/>
      <c r="U41" s="741"/>
      <c r="V41" s="741"/>
      <c r="W41" s="741"/>
      <c r="X41" s="741"/>
      <c r="Y41" s="741"/>
      <c r="Z41" s="741"/>
      <c r="AA41" s="741"/>
      <c r="AB41" s="741"/>
      <c r="AC41" s="741"/>
      <c r="AD41" s="741"/>
      <c r="AE41" s="741"/>
      <c r="AF41" s="741"/>
      <c r="AG41" s="741"/>
      <c r="AH41" s="741"/>
      <c r="AI41" s="741"/>
      <c r="AJ41" s="741"/>
      <c r="AK41" s="741"/>
      <c r="AL41" s="741"/>
      <c r="AM41" s="741"/>
      <c r="AN41" s="741"/>
      <c r="AO41" s="741"/>
      <c r="AP41" s="741"/>
      <c r="AQ41" s="741"/>
      <c r="AR41" s="741"/>
      <c r="AS41" s="741"/>
      <c r="AT41" s="741"/>
      <c r="AU41" s="741"/>
      <c r="AV41" s="741"/>
      <c r="AW41" s="741"/>
      <c r="AX41" s="741"/>
      <c r="AY41" s="741"/>
      <c r="AZ41" s="741"/>
    </row>
    <row r="42" spans="1:52" ht="6.75" customHeight="1" x14ac:dyDescent="0.25">
      <c r="A42" s="740" t="s">
        <v>817</v>
      </c>
      <c r="B42" s="740"/>
      <c r="C42" s="740"/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0"/>
      <c r="P42" s="740"/>
      <c r="Q42" s="740"/>
      <c r="R42" s="740"/>
      <c r="S42" s="740"/>
      <c r="T42" s="740"/>
      <c r="U42" s="740"/>
      <c r="V42" s="740"/>
      <c r="W42" s="740"/>
      <c r="X42" s="740"/>
      <c r="Y42" s="740"/>
      <c r="Z42" s="740"/>
      <c r="AA42" s="740"/>
      <c r="AB42" s="740"/>
      <c r="AC42" s="740"/>
      <c r="AD42" s="740"/>
      <c r="AE42" s="740"/>
      <c r="AF42" s="740"/>
      <c r="AG42" s="740"/>
      <c r="AH42" s="740"/>
      <c r="AI42" s="740"/>
      <c r="AJ42" s="740"/>
      <c r="AK42" s="740"/>
      <c r="AL42" s="740"/>
      <c r="AM42" s="740"/>
      <c r="AN42" s="740"/>
      <c r="AO42" s="740"/>
      <c r="AP42" s="740"/>
      <c r="AQ42" s="740"/>
      <c r="AR42" s="740"/>
      <c r="AS42" s="740"/>
      <c r="AT42" s="740"/>
      <c r="AU42" s="740"/>
      <c r="AV42" s="740"/>
      <c r="AW42" s="740"/>
      <c r="AX42" s="740"/>
      <c r="AY42" s="740"/>
      <c r="AZ42" s="740"/>
    </row>
    <row r="43" spans="1:52" ht="35.25" customHeight="1" x14ac:dyDescent="0.25">
      <c r="A43" s="720" t="s">
        <v>818</v>
      </c>
      <c r="B43" s="720"/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</row>
    <row r="44" spans="1:52" ht="12" customHeight="1" x14ac:dyDescent="0.25">
      <c r="A44" s="721" t="str">
        <f>ПОДПИСИ!B19</f>
        <v xml:space="preserve"> </v>
      </c>
      <c r="B44" s="721"/>
      <c r="C44" s="721"/>
      <c r="D44" s="721"/>
      <c r="E44" s="721"/>
      <c r="F44" s="721"/>
      <c r="G44" s="721"/>
      <c r="H44" s="721"/>
      <c r="I44" s="721"/>
      <c r="J44" s="721"/>
      <c r="K44" s="721"/>
      <c r="L44" s="721"/>
      <c r="M44" s="721"/>
      <c r="N44" s="721"/>
      <c r="O44" s="721"/>
      <c r="P44" s="721"/>
      <c r="Q44" s="721"/>
      <c r="R44" s="721"/>
      <c r="S44" s="721"/>
      <c r="T44" s="721"/>
      <c r="U44" s="721"/>
      <c r="V44" s="721"/>
      <c r="W44" s="721"/>
      <c r="X44" s="721"/>
      <c r="Y44" s="721"/>
      <c r="Z44" s="721"/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</row>
    <row r="45" spans="1:52" ht="12" customHeight="1" x14ac:dyDescent="0.25">
      <c r="A45" s="721" t="str">
        <f>CONCATENATE(ПОДПИСИ!C19," ",ПОДПИСИ!F19)</f>
        <v xml:space="preserve">   </v>
      </c>
      <c r="B45" s="721"/>
      <c r="C45" s="721"/>
      <c r="D45" s="721"/>
      <c r="E45" s="721"/>
      <c r="F45" s="721"/>
      <c r="G45" s="721"/>
      <c r="H45" s="721"/>
      <c r="I45" s="721"/>
      <c r="J45" s="721"/>
      <c r="K45" s="721"/>
      <c r="L45" s="721"/>
      <c r="M45" s="721"/>
      <c r="N45" s="721"/>
      <c r="O45" s="721"/>
      <c r="P45" s="721"/>
      <c r="Q45" s="721"/>
      <c r="R45" s="721"/>
      <c r="S45" s="721"/>
      <c r="T45" s="721"/>
      <c r="U45" s="721"/>
      <c r="V45" s="721"/>
      <c r="W45" s="721"/>
      <c r="X45" s="721"/>
      <c r="Y45" s="721"/>
      <c r="Z45" s="721"/>
      <c r="AA45" s="721"/>
      <c r="AB45" s="721"/>
      <c r="AC45" s="721"/>
      <c r="AD45" s="721"/>
      <c r="AE45" s="721"/>
      <c r="AF45" s="721"/>
      <c r="AG45" s="721"/>
      <c r="AH45" s="721"/>
      <c r="AI45" s="721"/>
      <c r="AJ45" s="721"/>
      <c r="AK45" s="721"/>
      <c r="AL45" s="721"/>
      <c r="AM45" s="721"/>
      <c r="AN45" s="721"/>
      <c r="AO45" s="721"/>
      <c r="AP45" s="721"/>
      <c r="AQ45" s="721"/>
      <c r="AR45" s="721"/>
      <c r="AS45" s="721"/>
      <c r="AT45" s="721"/>
      <c r="AU45" s="721"/>
      <c r="AV45" s="721"/>
      <c r="AW45" s="721"/>
      <c r="AX45" s="721"/>
      <c r="AY45" s="721"/>
      <c r="AZ45" s="721"/>
    </row>
    <row r="46" spans="1:52" ht="6" customHeight="1" x14ac:dyDescent="0.25">
      <c r="A46" s="740" t="s">
        <v>792</v>
      </c>
      <c r="B46" s="740"/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0"/>
      <c r="P46" s="740"/>
      <c r="Q46" s="740"/>
      <c r="R46" s="740"/>
      <c r="S46" s="740"/>
      <c r="T46" s="740"/>
      <c r="U46" s="740"/>
      <c r="V46" s="740"/>
      <c r="W46" s="740"/>
      <c r="X46" s="740"/>
      <c r="Y46" s="740"/>
      <c r="Z46" s="740"/>
      <c r="AA46" s="740"/>
      <c r="AB46" s="740"/>
      <c r="AC46" s="740"/>
      <c r="AD46" s="740"/>
      <c r="AE46" s="740"/>
      <c r="AF46" s="740"/>
      <c r="AG46" s="740"/>
      <c r="AH46" s="740"/>
      <c r="AI46" s="740"/>
      <c r="AJ46" s="740"/>
      <c r="AK46" s="740"/>
      <c r="AL46" s="740"/>
      <c r="AM46" s="740"/>
      <c r="AN46" s="740"/>
      <c r="AO46" s="740"/>
      <c r="AP46" s="740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</row>
    <row r="47" spans="1:52" ht="12" customHeight="1" x14ac:dyDescent="0.25">
      <c r="A47" s="741"/>
      <c r="B47" s="741"/>
      <c r="C47" s="741"/>
      <c r="D47" s="741"/>
      <c r="E47" s="741"/>
      <c r="F47" s="741"/>
      <c r="G47" s="741"/>
      <c r="H47" s="741"/>
      <c r="I47" s="741"/>
      <c r="J47" s="741"/>
      <c r="K47" s="741"/>
      <c r="L47" s="741"/>
      <c r="M47" s="741"/>
      <c r="N47" s="741"/>
      <c r="O47" s="741"/>
      <c r="P47" s="741"/>
      <c r="Q47" s="741"/>
      <c r="R47" s="741"/>
      <c r="S47" s="741"/>
      <c r="T47" s="741"/>
      <c r="U47" s="741"/>
      <c r="V47" s="741"/>
      <c r="W47" s="741"/>
      <c r="X47" s="741"/>
      <c r="Y47" s="741"/>
      <c r="Z47" s="741"/>
      <c r="AA47" s="741"/>
      <c r="AB47" s="741"/>
      <c r="AC47" s="741"/>
      <c r="AD47" s="741"/>
      <c r="AE47" s="741"/>
      <c r="AF47" s="741"/>
      <c r="AG47" s="741"/>
      <c r="AH47" s="741"/>
      <c r="AI47" s="741"/>
      <c r="AJ47" s="741"/>
      <c r="AK47" s="741"/>
      <c r="AL47" s="741"/>
      <c r="AM47" s="741"/>
      <c r="AN47" s="741"/>
      <c r="AO47" s="741"/>
      <c r="AP47" s="741"/>
      <c r="AQ47" s="741"/>
      <c r="AR47" s="741"/>
      <c r="AS47" s="741"/>
      <c r="AT47" s="741"/>
      <c r="AU47" s="741"/>
      <c r="AV47" s="741"/>
      <c r="AW47" s="741"/>
      <c r="AX47" s="741"/>
      <c r="AY47" s="741"/>
      <c r="AZ47" s="741"/>
    </row>
    <row r="48" spans="1:52" ht="15" customHeight="1" x14ac:dyDescent="0.25">
      <c r="A48" s="740" t="s">
        <v>793</v>
      </c>
      <c r="B48" s="740"/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</row>
    <row r="49" spans="1:54" ht="36" customHeight="1" x14ac:dyDescent="0.25">
      <c r="A49" s="765" t="s">
        <v>819</v>
      </c>
      <c r="B49" s="765"/>
      <c r="C49" s="765"/>
      <c r="D49" s="765"/>
      <c r="E49" s="765"/>
      <c r="F49" s="765"/>
      <c r="G49" s="765"/>
      <c r="H49" s="765"/>
      <c r="I49" s="765"/>
      <c r="J49" s="765"/>
      <c r="K49" s="765"/>
      <c r="L49" s="765"/>
      <c r="M49" s="765"/>
      <c r="N49" s="765"/>
      <c r="O49" s="765"/>
      <c r="P49" s="765"/>
      <c r="Q49" s="765"/>
      <c r="R49" s="765"/>
      <c r="S49" s="765"/>
      <c r="T49" s="765"/>
      <c r="U49" s="765"/>
      <c r="V49" s="765"/>
      <c r="W49" s="765"/>
      <c r="X49" s="765"/>
      <c r="Y49" s="765"/>
      <c r="Z49" s="765"/>
      <c r="AA49" s="765"/>
      <c r="AB49" s="765"/>
      <c r="AC49" s="765"/>
      <c r="AD49" s="765"/>
      <c r="AE49" s="765"/>
      <c r="AF49" s="765"/>
      <c r="AG49" s="765"/>
      <c r="AH49" s="765"/>
      <c r="AI49" s="765"/>
      <c r="AJ49" s="765"/>
      <c r="AK49" s="765"/>
      <c r="AL49" s="765"/>
      <c r="AM49" s="765"/>
      <c r="AN49" s="765"/>
      <c r="AO49" s="765"/>
      <c r="AP49" s="765"/>
      <c r="AQ49" s="765"/>
      <c r="AR49" s="765"/>
      <c r="AS49" s="765"/>
      <c r="AT49" s="765"/>
      <c r="AU49" s="765"/>
      <c r="AV49" s="765"/>
      <c r="AW49" s="765"/>
      <c r="AX49" s="765"/>
      <c r="AY49" s="765"/>
      <c r="AZ49" s="765"/>
    </row>
    <row r="50" spans="1:54" ht="12" customHeight="1" x14ac:dyDescent="0.3">
      <c r="A50" s="1035" t="str">
        <f>ПОДПИСИ!B14</f>
        <v>Начальник геодезического отдела ООО «Электромонтаж-110»</v>
      </c>
      <c r="B50" s="1035"/>
      <c r="C50" s="1035"/>
      <c r="D50" s="1035"/>
      <c r="E50" s="1035"/>
      <c r="F50" s="1035"/>
      <c r="G50" s="1035"/>
      <c r="H50" s="1035"/>
      <c r="I50" s="1035"/>
      <c r="J50" s="1035"/>
      <c r="K50" s="1035"/>
      <c r="L50" s="1035"/>
      <c r="M50" s="1035"/>
      <c r="N50" s="1035"/>
      <c r="O50" s="1035"/>
      <c r="P50" s="1035"/>
      <c r="Q50" s="1035"/>
      <c r="R50" s="1035"/>
      <c r="S50" s="1035"/>
      <c r="T50" s="1035"/>
      <c r="U50" s="1035"/>
      <c r="V50" s="1035"/>
      <c r="W50" s="1035"/>
      <c r="X50" s="1035"/>
      <c r="Y50" s="1035"/>
      <c r="Z50" s="1035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322"/>
      <c r="BB50" s="293"/>
    </row>
    <row r="51" spans="1:54" ht="12" customHeight="1" x14ac:dyDescent="0.25">
      <c r="A51" s="774" t="str">
        <f>CONCATENATE(ПОДПИСИ!C14," ",ПОДПИСИ!F14)</f>
        <v>Фатахова Е.Я. Приказ №2024-18СМР от 15.05.2024</v>
      </c>
      <c r="B51" s="774"/>
      <c r="C51" s="774"/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  <c r="X51" s="774"/>
      <c r="Y51" s="774"/>
      <c r="Z51" s="774"/>
      <c r="AA51" s="774"/>
      <c r="AB51" s="774"/>
      <c r="AC51" s="774"/>
      <c r="AD51" s="774"/>
      <c r="AE51" s="774"/>
      <c r="AF51" s="774"/>
      <c r="AG51" s="774"/>
      <c r="AH51" s="774"/>
      <c r="AI51" s="774"/>
      <c r="AJ51" s="774"/>
      <c r="AK51" s="774"/>
      <c r="AL51" s="774"/>
      <c r="AM51" s="774"/>
      <c r="AN51" s="774"/>
      <c r="AO51" s="774"/>
      <c r="AP51" s="774"/>
      <c r="AQ51" s="774"/>
      <c r="AR51" s="774"/>
      <c r="AS51" s="774"/>
      <c r="AT51" s="774"/>
      <c r="AU51" s="774"/>
      <c r="AV51" s="774"/>
      <c r="AW51" s="774"/>
      <c r="AX51" s="774"/>
      <c r="AY51" s="774"/>
      <c r="AZ51" s="774"/>
    </row>
    <row r="52" spans="1:54" ht="6" customHeight="1" x14ac:dyDescent="0.25">
      <c r="A52" s="758" t="s">
        <v>792</v>
      </c>
      <c r="B52" s="758"/>
      <c r="C52" s="758"/>
      <c r="D52" s="758"/>
      <c r="E52" s="758"/>
      <c r="F52" s="758"/>
      <c r="G52" s="758"/>
      <c r="H52" s="758"/>
      <c r="I52" s="758"/>
      <c r="J52" s="758"/>
      <c r="K52" s="758"/>
      <c r="L52" s="758"/>
      <c r="M52" s="758"/>
      <c r="N52" s="758"/>
      <c r="O52" s="758"/>
      <c r="P52" s="758"/>
      <c r="Q52" s="758"/>
      <c r="R52" s="758"/>
      <c r="S52" s="758"/>
      <c r="T52" s="758"/>
      <c r="U52" s="758"/>
      <c r="V52" s="758"/>
      <c r="W52" s="758"/>
      <c r="X52" s="758"/>
      <c r="Y52" s="758"/>
      <c r="Z52" s="758"/>
      <c r="AA52" s="758"/>
      <c r="AB52" s="758"/>
      <c r="AC52" s="758"/>
      <c r="AD52" s="758"/>
      <c r="AE52" s="758"/>
      <c r="AF52" s="758"/>
      <c r="AG52" s="758"/>
      <c r="AH52" s="758"/>
      <c r="AI52" s="758"/>
      <c r="AJ52" s="758"/>
      <c r="AK52" s="758"/>
      <c r="AL52" s="758"/>
      <c r="AM52" s="758"/>
      <c r="AN52" s="758"/>
      <c r="AO52" s="758"/>
      <c r="AP52" s="758"/>
      <c r="AQ52" s="758"/>
      <c r="AR52" s="758"/>
      <c r="AS52" s="758"/>
      <c r="AT52" s="758"/>
      <c r="AU52" s="758"/>
      <c r="AV52" s="758"/>
      <c r="AW52" s="758"/>
      <c r="AX52" s="758"/>
      <c r="AY52" s="758"/>
      <c r="AZ52" s="758"/>
    </row>
    <row r="53" spans="1:54" ht="12" customHeight="1" x14ac:dyDescent="0.25">
      <c r="A53" s="775"/>
      <c r="B53" s="775"/>
      <c r="C53" s="775"/>
      <c r="D53" s="775"/>
      <c r="E53" s="775"/>
      <c r="F53" s="775"/>
      <c r="G53" s="775"/>
      <c r="H53" s="775"/>
      <c r="I53" s="775"/>
      <c r="J53" s="775"/>
      <c r="K53" s="775"/>
      <c r="L53" s="775"/>
      <c r="M53" s="775"/>
      <c r="N53" s="775"/>
      <c r="O53" s="775"/>
      <c r="P53" s="775"/>
      <c r="Q53" s="775"/>
      <c r="R53" s="775"/>
      <c r="S53" s="775"/>
      <c r="T53" s="775"/>
      <c r="U53" s="775"/>
      <c r="V53" s="775"/>
      <c r="W53" s="775"/>
      <c r="X53" s="775"/>
      <c r="Y53" s="775"/>
      <c r="Z53" s="775"/>
      <c r="AA53" s="775"/>
      <c r="AB53" s="775"/>
      <c r="AC53" s="775"/>
      <c r="AD53" s="775"/>
      <c r="AE53" s="775"/>
      <c r="AF53" s="775"/>
      <c r="AG53" s="775"/>
      <c r="AH53" s="775"/>
      <c r="AI53" s="775"/>
      <c r="AJ53" s="775"/>
      <c r="AK53" s="775"/>
      <c r="AL53" s="775"/>
      <c r="AM53" s="775"/>
      <c r="AN53" s="775"/>
      <c r="AO53" s="775"/>
      <c r="AP53" s="775"/>
      <c r="AQ53" s="775"/>
      <c r="AR53" s="775"/>
      <c r="AS53" s="775"/>
      <c r="AT53" s="775"/>
      <c r="AU53" s="775"/>
      <c r="AV53" s="775"/>
      <c r="AW53" s="775"/>
      <c r="AX53" s="775"/>
      <c r="AY53" s="775"/>
      <c r="AZ53" s="775"/>
    </row>
    <row r="54" spans="1:54" ht="15" customHeight="1" x14ac:dyDescent="0.25">
      <c r="A54" s="740" t="s">
        <v>793</v>
      </c>
      <c r="B54" s="740"/>
      <c r="C54" s="740"/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0"/>
      <c r="P54" s="740"/>
      <c r="Q54" s="740"/>
      <c r="R54" s="740"/>
      <c r="S54" s="740"/>
      <c r="T54" s="740"/>
      <c r="U54" s="740"/>
      <c r="V54" s="740"/>
      <c r="W54" s="740"/>
      <c r="X54" s="740"/>
      <c r="Y54" s="740"/>
      <c r="Z54" s="740"/>
      <c r="AA54" s="740"/>
      <c r="AB54" s="740"/>
      <c r="AC54" s="740"/>
      <c r="AD54" s="740"/>
      <c r="AE54" s="740"/>
      <c r="AF54" s="740"/>
      <c r="AG54" s="740"/>
      <c r="AH54" s="740"/>
      <c r="AI54" s="740"/>
      <c r="AJ54" s="740"/>
      <c r="AK54" s="740"/>
      <c r="AL54" s="740"/>
      <c r="AM54" s="740"/>
      <c r="AN54" s="740"/>
      <c r="AO54" s="740"/>
      <c r="AP54" s="740"/>
      <c r="AQ54" s="740"/>
      <c r="AR54" s="740"/>
      <c r="AS54" s="740"/>
      <c r="AT54" s="740"/>
      <c r="AU54" s="740"/>
      <c r="AV54" s="740"/>
      <c r="AW54" s="740"/>
      <c r="AX54" s="740"/>
      <c r="AY54" s="740"/>
      <c r="AZ54" s="740"/>
    </row>
    <row r="55" spans="1:54" ht="13.5" customHeight="1" outlineLevel="1" x14ac:dyDescent="0.25">
      <c r="A55" s="743" t="s">
        <v>82</v>
      </c>
      <c r="B55" s="743"/>
      <c r="C55" s="743"/>
      <c r="D55" s="743"/>
      <c r="E55" s="743"/>
      <c r="F55" s="743"/>
      <c r="G55" s="743"/>
      <c r="H55" s="743"/>
      <c r="I55" s="743"/>
      <c r="J55" s="743"/>
      <c r="K55" s="743"/>
      <c r="L55" s="743"/>
      <c r="M55" s="743"/>
      <c r="N55" s="743"/>
      <c r="O55" s="743"/>
      <c r="P55" s="743"/>
      <c r="Q55" s="743"/>
      <c r="R55" s="743"/>
      <c r="S55" s="743"/>
      <c r="T55" s="743"/>
      <c r="U55" s="743"/>
      <c r="V55" s="743"/>
      <c r="W55" s="743"/>
      <c r="X55" s="743"/>
      <c r="Y55" s="743"/>
      <c r="Z55" s="743"/>
      <c r="AA55" s="743"/>
      <c r="AB55" s="743"/>
      <c r="AC55" s="743"/>
      <c r="AD55" s="743"/>
      <c r="AE55" s="743"/>
      <c r="AF55" s="743"/>
      <c r="AG55" s="743"/>
      <c r="AH55" s="743"/>
      <c r="AI55" s="743"/>
      <c r="AJ55" s="743"/>
      <c r="AK55" s="743"/>
    </row>
    <row r="56" spans="1:54" ht="23.25" customHeight="1" outlineLevel="1" x14ac:dyDescent="0.25">
      <c r="A56" s="744" t="str">
        <f>CONCATENATE(ПОДПИСИ!B6," ",ПОДПИСИ!C6," ",ПОДПИСИ!F6)</f>
        <v xml:space="preserve">Мастер Всеволожского РЭС филиала ПАО "Россети Ленэнерго" "СЭС" по ВЛ Шенягин А.В.  </v>
      </c>
      <c r="B56" s="744"/>
      <c r="C56" s="744"/>
      <c r="D56" s="744"/>
      <c r="E56" s="744"/>
      <c r="F56" s="744"/>
      <c r="G56" s="744"/>
      <c r="H56" s="744"/>
      <c r="I56" s="744"/>
      <c r="J56" s="744"/>
      <c r="K56" s="744"/>
      <c r="L56" s="744"/>
      <c r="M56" s="744"/>
      <c r="N56" s="744"/>
      <c r="O56" s="744"/>
      <c r="P56" s="744"/>
      <c r="Q56" s="744"/>
      <c r="R56" s="744"/>
      <c r="S56" s="744"/>
      <c r="T56" s="744"/>
      <c r="U56" s="744"/>
      <c r="V56" s="744"/>
      <c r="W56" s="744"/>
      <c r="X56" s="744"/>
      <c r="Y56" s="744"/>
      <c r="Z56" s="744"/>
      <c r="AA56" s="744"/>
      <c r="AB56" s="744"/>
      <c r="AC56" s="744"/>
      <c r="AD56" s="744"/>
      <c r="AE56" s="744"/>
      <c r="AF56" s="744"/>
      <c r="AG56" s="744"/>
      <c r="AH56" s="744"/>
      <c r="AI56" s="744"/>
      <c r="AJ56" s="744"/>
      <c r="AK56" s="744"/>
      <c r="AL56" s="744"/>
      <c r="AM56" s="744"/>
      <c r="AN56" s="744"/>
      <c r="AO56" s="744"/>
      <c r="AP56" s="744"/>
      <c r="AQ56" s="744"/>
      <c r="AR56" s="744"/>
      <c r="AS56" s="744"/>
      <c r="AT56" s="744"/>
      <c r="AU56" s="744"/>
      <c r="AV56" s="744"/>
      <c r="AW56" s="744"/>
      <c r="AX56" s="744"/>
      <c r="AY56" s="744"/>
      <c r="AZ56" s="744"/>
    </row>
    <row r="57" spans="1:54" ht="9.75" customHeight="1" outlineLevel="1" x14ac:dyDescent="0.25">
      <c r="A57" s="745" t="s">
        <v>531</v>
      </c>
      <c r="B57" s="745"/>
      <c r="C57" s="745"/>
      <c r="D57" s="745"/>
      <c r="E57" s="745"/>
      <c r="F57" s="745"/>
      <c r="G57" s="745"/>
      <c r="H57" s="745"/>
      <c r="I57" s="745"/>
      <c r="J57" s="745"/>
      <c r="K57" s="745"/>
      <c r="L57" s="745"/>
      <c r="M57" s="745"/>
      <c r="N57" s="745"/>
      <c r="O57" s="745"/>
      <c r="P57" s="745"/>
      <c r="Q57" s="745"/>
      <c r="R57" s="745"/>
      <c r="S57" s="745"/>
      <c r="T57" s="745"/>
      <c r="U57" s="745"/>
      <c r="V57" s="745"/>
      <c r="W57" s="745"/>
      <c r="X57" s="745"/>
      <c r="Y57" s="745"/>
      <c r="Z57" s="745"/>
      <c r="AA57" s="745"/>
      <c r="AB57" s="745"/>
      <c r="AC57" s="745"/>
      <c r="AD57" s="745"/>
      <c r="AE57" s="745"/>
      <c r="AF57" s="745"/>
      <c r="AG57" s="745"/>
      <c r="AH57" s="745"/>
      <c r="AI57" s="745"/>
      <c r="AJ57" s="745"/>
      <c r="AK57" s="745"/>
      <c r="AL57" s="745"/>
      <c r="AM57" s="745"/>
      <c r="AN57" s="745"/>
      <c r="AO57" s="745"/>
      <c r="AP57" s="745"/>
      <c r="AQ57" s="745"/>
      <c r="AR57" s="745"/>
      <c r="AS57" s="745"/>
      <c r="AT57" s="745"/>
      <c r="AU57" s="745"/>
      <c r="AV57" s="745"/>
      <c r="AW57" s="745"/>
      <c r="AX57" s="745"/>
      <c r="AY57" s="745"/>
      <c r="AZ57" s="745"/>
    </row>
    <row r="58" spans="1:54" ht="12" customHeight="1" x14ac:dyDescent="0.25">
      <c r="A58" s="766" t="s">
        <v>434</v>
      </c>
      <c r="B58" s="766"/>
      <c r="C58" s="766"/>
      <c r="D58" s="766"/>
      <c r="E58" s="766"/>
      <c r="F58" s="766"/>
      <c r="G58" s="766"/>
      <c r="H58" s="766"/>
      <c r="I58" s="766"/>
      <c r="J58" s="766"/>
      <c r="K58" s="766"/>
      <c r="L58" s="766"/>
      <c r="M58" s="766"/>
      <c r="N58" s="766"/>
      <c r="O58" s="766"/>
      <c r="P58" s="766"/>
      <c r="Q58" s="766"/>
      <c r="R58" s="766"/>
      <c r="S58" s="766"/>
      <c r="T58" s="766"/>
      <c r="U58" s="766"/>
      <c r="V58" s="766"/>
      <c r="W58" s="766"/>
      <c r="X58" s="766"/>
      <c r="Y58" s="766"/>
      <c r="Z58" s="766"/>
      <c r="AA58" s="766"/>
      <c r="AB58" s="766"/>
      <c r="AC58" s="766"/>
      <c r="AD58" s="766"/>
      <c r="AE58" s="766"/>
      <c r="AF58" s="766"/>
      <c r="AG58" s="766"/>
      <c r="AH58" s="766"/>
      <c r="AI58" s="766"/>
      <c r="AJ58" s="766"/>
      <c r="AK58" s="766"/>
      <c r="AL58" s="766"/>
      <c r="AM58" s="766"/>
      <c r="AN58" s="766"/>
      <c r="AO58" s="766"/>
      <c r="AP58" s="766"/>
      <c r="AQ58" s="766"/>
      <c r="AR58" s="766"/>
      <c r="AS58" s="766"/>
      <c r="AT58" s="766"/>
      <c r="AU58" s="766"/>
      <c r="AV58" s="766"/>
      <c r="AW58" s="766"/>
      <c r="AX58" s="766"/>
      <c r="AY58" s="766"/>
      <c r="AZ58" s="766"/>
    </row>
    <row r="59" spans="1:54" ht="12" customHeight="1" x14ac:dyDescent="0.25">
      <c r="A59" s="769" t="str">
        <f>ФОРМА!D27</f>
        <v>воздушной линии 0,4кВ</v>
      </c>
      <c r="B59" s="769"/>
      <c r="C59" s="769"/>
      <c r="D59" s="769"/>
      <c r="E59" s="769"/>
      <c r="F59" s="769"/>
      <c r="G59" s="769"/>
      <c r="H59" s="769"/>
      <c r="I59" s="769"/>
      <c r="J59" s="769"/>
      <c r="K59" s="769"/>
      <c r="L59" s="769"/>
      <c r="M59" s="769"/>
      <c r="N59" s="769"/>
      <c r="O59" s="769"/>
      <c r="P59" s="769"/>
      <c r="Q59" s="769"/>
      <c r="R59" s="769"/>
      <c r="S59" s="769"/>
      <c r="T59" s="769"/>
      <c r="U59" s="769"/>
      <c r="V59" s="769"/>
      <c r="W59" s="769"/>
      <c r="X59" s="769"/>
      <c r="Y59" s="769"/>
      <c r="Z59" s="769"/>
      <c r="AA59" s="769"/>
      <c r="AB59" s="769"/>
      <c r="AC59" s="769"/>
      <c r="AD59" s="769"/>
      <c r="AE59" s="769"/>
      <c r="AF59" s="769"/>
      <c r="AG59" s="769"/>
      <c r="AH59" s="769"/>
      <c r="AI59" s="769"/>
      <c r="AJ59" s="769"/>
      <c r="AK59" s="769"/>
      <c r="AL59" s="769"/>
      <c r="AM59" s="769"/>
      <c r="AN59" s="769"/>
      <c r="AO59" s="769"/>
      <c r="AP59" s="769"/>
      <c r="AQ59" s="769"/>
      <c r="AR59" s="769"/>
      <c r="AS59" s="769"/>
      <c r="AT59" s="769"/>
      <c r="AU59" s="769"/>
      <c r="AV59" s="769"/>
      <c r="AW59" s="769"/>
      <c r="AX59" s="769"/>
      <c r="AY59" s="769"/>
      <c r="AZ59" s="769"/>
    </row>
    <row r="60" spans="1:54" ht="12" customHeight="1" x14ac:dyDescent="0.25">
      <c r="A60" s="770" t="s">
        <v>435</v>
      </c>
      <c r="B60" s="770"/>
      <c r="C60" s="770"/>
      <c r="D60" s="770"/>
      <c r="E60" s="770"/>
      <c r="F60" s="770"/>
      <c r="G60" s="770"/>
      <c r="H60" s="770"/>
      <c r="I60" s="770"/>
      <c r="J60" s="770"/>
      <c r="K60" s="770"/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  <c r="AF60" s="770"/>
      <c r="AG60" s="770"/>
      <c r="AH60" s="770"/>
      <c r="AI60" s="770"/>
      <c r="AJ60" s="770"/>
      <c r="AK60" s="770"/>
      <c r="AL60" s="770"/>
      <c r="AM60" s="770"/>
      <c r="AN60" s="770"/>
      <c r="AO60" s="770"/>
      <c r="AP60" s="770"/>
      <c r="AQ60" s="770"/>
      <c r="AR60" s="770"/>
      <c r="AS60" s="770"/>
      <c r="AT60" s="770"/>
      <c r="AU60" s="770"/>
      <c r="AV60" s="770"/>
      <c r="AW60" s="770"/>
      <c r="AX60" s="770"/>
      <c r="AY60" s="770"/>
      <c r="AZ60" s="770"/>
    </row>
    <row r="61" spans="1:54" ht="72.75" customHeight="1" x14ac:dyDescent="0.25">
      <c r="A61" s="771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61" s="771"/>
      <c r="C61" s="771"/>
      <c r="D61" s="771"/>
      <c r="E61" s="771"/>
      <c r="F61" s="771"/>
      <c r="G61" s="771"/>
      <c r="H61" s="771"/>
      <c r="I61" s="771"/>
      <c r="J61" s="771"/>
      <c r="K61" s="771"/>
      <c r="L61" s="771"/>
      <c r="M61" s="771"/>
      <c r="N61" s="771"/>
      <c r="O61" s="771"/>
      <c r="P61" s="771"/>
      <c r="Q61" s="771"/>
      <c r="R61" s="771"/>
      <c r="S61" s="771"/>
      <c r="T61" s="771"/>
      <c r="U61" s="771"/>
      <c r="V61" s="771"/>
      <c r="W61" s="771"/>
      <c r="X61" s="771"/>
      <c r="Y61" s="771"/>
      <c r="Z61" s="771"/>
      <c r="AA61" s="771"/>
      <c r="AB61" s="771"/>
      <c r="AC61" s="771"/>
      <c r="AD61" s="771"/>
      <c r="AE61" s="771"/>
      <c r="AF61" s="771"/>
      <c r="AG61" s="771"/>
      <c r="AH61" s="771"/>
      <c r="AI61" s="771"/>
      <c r="AJ61" s="771"/>
      <c r="AK61" s="771"/>
      <c r="AL61" s="771"/>
      <c r="AM61" s="771"/>
      <c r="AN61" s="771"/>
      <c r="AO61" s="771"/>
      <c r="AP61" s="771"/>
      <c r="AQ61" s="771"/>
      <c r="AR61" s="771"/>
      <c r="AS61" s="771"/>
      <c r="AT61" s="771"/>
      <c r="AU61" s="771"/>
      <c r="AV61" s="771"/>
      <c r="AW61" s="771"/>
      <c r="AX61" s="771"/>
      <c r="AY61" s="771"/>
      <c r="AZ61" s="771"/>
    </row>
    <row r="62" spans="1:54" ht="6" customHeight="1" x14ac:dyDescent="0.25">
      <c r="A62" s="772" t="s">
        <v>436</v>
      </c>
      <c r="B62" s="772"/>
      <c r="C62" s="772"/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  <c r="X62" s="772"/>
      <c r="Y62" s="772"/>
      <c r="Z62" s="772"/>
      <c r="AA62" s="772"/>
      <c r="AB62" s="772"/>
      <c r="AC62" s="772"/>
      <c r="AD62" s="772"/>
      <c r="AE62" s="772"/>
      <c r="AF62" s="772"/>
      <c r="AG62" s="772"/>
      <c r="AH62" s="772"/>
      <c r="AI62" s="772"/>
      <c r="AJ62" s="772"/>
      <c r="AK62" s="772"/>
      <c r="AL62" s="772"/>
      <c r="AM62" s="772"/>
      <c r="AN62" s="772"/>
      <c r="AO62" s="772"/>
      <c r="AP62" s="772"/>
      <c r="AQ62" s="772"/>
      <c r="AR62" s="772"/>
      <c r="AS62" s="772"/>
      <c r="AT62" s="772"/>
      <c r="AU62" s="772"/>
      <c r="AV62" s="772"/>
      <c r="AW62" s="772"/>
      <c r="AX62" s="772"/>
      <c r="AY62" s="772"/>
      <c r="AZ62" s="772"/>
    </row>
    <row r="63" spans="1:54" ht="12" customHeight="1" x14ac:dyDescent="0.25">
      <c r="A63" s="779" t="s">
        <v>437</v>
      </c>
      <c r="B63" s="779"/>
      <c r="C63" s="779"/>
      <c r="D63" s="779"/>
      <c r="E63" s="779"/>
      <c r="F63" s="779"/>
      <c r="G63" s="779"/>
      <c r="H63" s="779"/>
      <c r="I63" s="779"/>
      <c r="J63" s="779"/>
      <c r="K63" s="779"/>
      <c r="L63" s="779"/>
      <c r="M63" s="779"/>
      <c r="N63" s="779"/>
      <c r="O63" s="779"/>
      <c r="P63" s="779"/>
      <c r="Q63" s="779"/>
      <c r="R63" s="779"/>
      <c r="S63" s="779"/>
      <c r="T63" s="779"/>
      <c r="U63" s="779"/>
      <c r="V63" s="779"/>
      <c r="W63" s="779"/>
      <c r="X63" s="779"/>
      <c r="Y63" s="779"/>
      <c r="Z63" s="779"/>
      <c r="AA63" s="779"/>
      <c r="AB63" s="779"/>
      <c r="AC63" s="779"/>
      <c r="AD63" s="779"/>
      <c r="AE63" s="779"/>
      <c r="AF63" s="779"/>
      <c r="AG63" s="779"/>
      <c r="AH63" s="779"/>
      <c r="AI63" s="779"/>
      <c r="AJ63" s="779"/>
      <c r="AK63" s="779"/>
      <c r="AL63" s="779"/>
      <c r="AM63" s="779"/>
      <c r="AN63" s="779"/>
      <c r="AO63" s="779"/>
      <c r="AP63" s="779"/>
      <c r="AQ63" s="779"/>
      <c r="AR63" s="779"/>
      <c r="AS63" s="779"/>
      <c r="AT63" s="779"/>
      <c r="AU63" s="779"/>
      <c r="AV63" s="779"/>
      <c r="AW63" s="779"/>
      <c r="AX63" s="779"/>
      <c r="AY63" s="779"/>
      <c r="AZ63" s="779"/>
    </row>
    <row r="64" spans="1:54" ht="12" customHeight="1" x14ac:dyDescent="0.25">
      <c r="A64" s="779" t="s">
        <v>438</v>
      </c>
      <c r="B64" s="779"/>
      <c r="C64" s="779"/>
      <c r="D64" s="779"/>
      <c r="E64" s="779"/>
      <c r="F64" s="779"/>
      <c r="G64" s="779"/>
      <c r="H64" s="779"/>
      <c r="I64" s="779"/>
      <c r="J64" s="779"/>
      <c r="K64" s="779"/>
      <c r="L64" s="779"/>
      <c r="M64" s="779"/>
      <c r="N64" s="779"/>
      <c r="O64" s="779"/>
      <c r="P64" s="779"/>
      <c r="Q64" s="779"/>
      <c r="R64" s="779"/>
      <c r="S64" s="779"/>
      <c r="T64" s="779"/>
      <c r="U64" s="769" t="str">
        <f>ФОРМА!B9</f>
        <v>СЭС-21-080098-ИЛО1</v>
      </c>
      <c r="V64" s="769"/>
      <c r="W64" s="769"/>
      <c r="X64" s="769"/>
      <c r="Y64" s="769"/>
      <c r="Z64" s="769"/>
      <c r="AA64" s="769"/>
      <c r="AB64" s="769"/>
      <c r="AC64" s="769"/>
      <c r="AD64" s="769"/>
      <c r="AE64" s="769"/>
      <c r="AF64" s="769"/>
      <c r="AG64" s="769"/>
      <c r="AH64" s="769"/>
      <c r="AI64" s="769"/>
      <c r="AJ64" s="769"/>
      <c r="AK64" s="769"/>
      <c r="AL64" s="769"/>
      <c r="AM64" s="769"/>
      <c r="AN64" s="769"/>
      <c r="AO64" s="769"/>
      <c r="AP64" s="769"/>
      <c r="AQ64" s="769"/>
      <c r="AR64" s="769"/>
      <c r="AS64" s="769"/>
      <c r="AT64" s="769"/>
      <c r="AU64" s="769"/>
      <c r="AV64" s="769"/>
      <c r="AW64" s="769"/>
      <c r="AX64" s="769"/>
      <c r="AY64" s="769"/>
      <c r="AZ64" s="769"/>
    </row>
    <row r="65" spans="1:56" s="324" customFormat="1" ht="6" customHeight="1" x14ac:dyDescent="0.3">
      <c r="A65" s="323"/>
      <c r="B65" s="323"/>
      <c r="C65" s="323"/>
      <c r="D65" s="323"/>
      <c r="E65" s="323"/>
      <c r="F65" s="323"/>
      <c r="G65" s="323"/>
      <c r="H65" s="323"/>
      <c r="I65" s="323"/>
      <c r="J65" s="323"/>
      <c r="K65" s="323"/>
      <c r="L65" s="323"/>
      <c r="M65" s="323"/>
      <c r="N65" s="323"/>
      <c r="O65" s="323"/>
      <c r="P65" s="323"/>
      <c r="Q65" s="323"/>
      <c r="R65" s="323"/>
      <c r="S65" s="323"/>
      <c r="T65" s="323"/>
      <c r="U65" s="768" t="s">
        <v>579</v>
      </c>
      <c r="V65" s="768"/>
      <c r="W65" s="768"/>
      <c r="X65" s="768"/>
      <c r="Y65" s="768"/>
      <c r="Z65" s="768"/>
      <c r="AA65" s="768"/>
      <c r="AB65" s="768"/>
      <c r="AC65" s="768"/>
      <c r="AD65" s="768"/>
      <c r="AE65" s="768"/>
      <c r="AF65" s="768"/>
      <c r="AG65" s="768"/>
      <c r="AH65" s="768"/>
      <c r="AI65" s="768"/>
      <c r="AJ65" s="768"/>
      <c r="AK65" s="768"/>
      <c r="AL65" s="768"/>
      <c r="AM65" s="768"/>
      <c r="AN65" s="768"/>
      <c r="AO65" s="768"/>
      <c r="AP65" s="768"/>
      <c r="AQ65" s="768"/>
      <c r="AR65" s="768"/>
      <c r="AS65" s="768"/>
      <c r="AT65" s="768"/>
      <c r="AU65" s="768"/>
      <c r="AV65" s="768"/>
      <c r="AW65" s="768"/>
      <c r="AX65" s="768"/>
      <c r="AY65" s="768"/>
      <c r="AZ65" s="768"/>
    </row>
    <row r="66" spans="1:56" ht="12" customHeight="1" x14ac:dyDescent="0.25">
      <c r="A66" s="769" t="str">
        <f>ФОРМА!B8</f>
        <v>ООО «Электромонтаж-110»</v>
      </c>
      <c r="B66" s="769"/>
      <c r="C66" s="769"/>
      <c r="D66" s="769"/>
      <c r="E66" s="769"/>
      <c r="F66" s="769"/>
      <c r="G66" s="769"/>
      <c r="H66" s="769"/>
      <c r="I66" s="769"/>
      <c r="J66" s="769"/>
      <c r="K66" s="769"/>
      <c r="L66" s="769"/>
      <c r="M66" s="769"/>
      <c r="N66" s="769"/>
      <c r="O66" s="769"/>
      <c r="P66" s="769"/>
      <c r="Q66" s="769"/>
      <c r="R66" s="769"/>
      <c r="S66" s="769"/>
      <c r="T66" s="769"/>
      <c r="U66" s="769"/>
      <c r="V66" s="769"/>
      <c r="W66" s="769"/>
      <c r="X66" s="769"/>
      <c r="Y66" s="769"/>
      <c r="Z66" s="769"/>
      <c r="AA66" s="769"/>
      <c r="AB66" s="769"/>
      <c r="AC66" s="769"/>
      <c r="AD66" s="769"/>
      <c r="AE66" s="769"/>
      <c r="AF66" s="769"/>
      <c r="AG66" s="769"/>
      <c r="AH66" s="769"/>
      <c r="AI66" s="769"/>
      <c r="AJ66" s="769"/>
      <c r="AK66" s="769"/>
      <c r="AL66" s="769"/>
      <c r="AM66" s="769"/>
      <c r="AN66" s="769"/>
      <c r="AO66" s="769"/>
      <c r="AP66" s="769"/>
      <c r="AQ66" s="769"/>
      <c r="AR66" s="769"/>
      <c r="AS66" s="769"/>
      <c r="AT66" s="769"/>
      <c r="AU66" s="769"/>
      <c r="AV66" s="769"/>
      <c r="AW66" s="769"/>
      <c r="AX66" s="769"/>
      <c r="AY66" s="769"/>
      <c r="AZ66" s="769"/>
    </row>
    <row r="67" spans="1:56" s="301" customFormat="1" ht="6" customHeight="1" x14ac:dyDescent="0.3">
      <c r="A67" s="772" t="s">
        <v>582</v>
      </c>
      <c r="B67" s="772"/>
      <c r="C67" s="772"/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  <c r="X67" s="772"/>
      <c r="Y67" s="772"/>
      <c r="Z67" s="772"/>
      <c r="AA67" s="772"/>
      <c r="AB67" s="772"/>
      <c r="AC67" s="772"/>
      <c r="AD67" s="772"/>
      <c r="AE67" s="772"/>
      <c r="AF67" s="772"/>
      <c r="AG67" s="772"/>
      <c r="AH67" s="772"/>
      <c r="AI67" s="772"/>
      <c r="AJ67" s="772"/>
      <c r="AK67" s="772"/>
      <c r="AL67" s="772"/>
      <c r="AM67" s="772"/>
      <c r="AN67" s="772"/>
      <c r="AO67" s="772"/>
      <c r="AP67" s="772"/>
      <c r="AQ67" s="772"/>
      <c r="AR67" s="772"/>
      <c r="AS67" s="772"/>
      <c r="AT67" s="772"/>
      <c r="AU67" s="772"/>
      <c r="AV67" s="772"/>
      <c r="AW67" s="772"/>
      <c r="AX67" s="772"/>
      <c r="AY67" s="772"/>
      <c r="AZ67" s="772"/>
      <c r="BA67" s="772"/>
    </row>
    <row r="68" spans="1:56" ht="12" customHeight="1" x14ac:dyDescent="0.25">
      <c r="A68" s="776" t="s">
        <v>439</v>
      </c>
      <c r="B68" s="776"/>
      <c r="C68" s="776"/>
      <c r="D68" s="776"/>
      <c r="E68" s="776"/>
      <c r="F68" s="776"/>
      <c r="G68" s="776"/>
      <c r="H68" s="776"/>
      <c r="I68" s="776"/>
      <c r="J68" s="776"/>
      <c r="K68" s="776"/>
      <c r="L68" s="776"/>
      <c r="M68" s="776"/>
      <c r="N68" s="776"/>
      <c r="O68" s="776"/>
      <c r="P68" s="776"/>
      <c r="Q68" s="776"/>
      <c r="R68" s="776"/>
      <c r="S68" s="777" t="s">
        <v>440</v>
      </c>
      <c r="T68" s="777"/>
      <c r="U68" s="777"/>
      <c r="V68" s="777"/>
      <c r="W68" s="777"/>
      <c r="X68" s="777"/>
      <c r="Y68" s="777"/>
      <c r="Z68" s="777"/>
      <c r="AA68" s="777"/>
      <c r="AB68" s="777"/>
      <c r="AC68" s="777"/>
      <c r="AD68" s="777"/>
      <c r="AE68" s="777"/>
      <c r="AF68" s="777"/>
      <c r="AG68" s="777"/>
      <c r="AH68" s="777"/>
      <c r="AI68" s="777"/>
      <c r="AJ68" s="777"/>
      <c r="AK68" s="777"/>
      <c r="AL68" s="777"/>
      <c r="AM68" s="777"/>
      <c r="AN68" s="777"/>
      <c r="AO68" s="777"/>
      <c r="AP68" s="777"/>
      <c r="AQ68" s="777"/>
      <c r="AR68" s="777"/>
      <c r="AS68" s="777"/>
      <c r="AT68" s="777"/>
      <c r="AU68" s="777"/>
      <c r="AV68" s="777"/>
      <c r="AW68" s="777"/>
      <c r="AX68" s="777"/>
      <c r="AY68" s="777"/>
      <c r="AZ68" s="777"/>
    </row>
    <row r="69" spans="1:56" ht="12" customHeight="1" x14ac:dyDescent="0.25">
      <c r="A69" s="778" t="s">
        <v>528</v>
      </c>
      <c r="B69" s="778"/>
      <c r="C69" s="778"/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  <c r="X69" s="778"/>
      <c r="Y69" s="778"/>
      <c r="Z69" s="778"/>
      <c r="AA69" s="778"/>
      <c r="AB69" s="778"/>
      <c r="AC69" s="778"/>
      <c r="AD69" s="778"/>
      <c r="AE69" s="778"/>
      <c r="AF69" s="778"/>
      <c r="AG69" s="778"/>
      <c r="AH69" s="778"/>
      <c r="AI69" s="778"/>
      <c r="AJ69" s="778"/>
      <c r="AK69" s="778"/>
      <c r="AL69" s="778"/>
      <c r="AM69" s="778"/>
      <c r="AN69" s="778"/>
      <c r="AO69" s="778"/>
      <c r="AP69" s="778"/>
      <c r="AQ69" s="778"/>
      <c r="AR69" s="778"/>
      <c r="AS69" s="778"/>
      <c r="AT69" s="778"/>
      <c r="AU69" s="778"/>
      <c r="AV69" s="778"/>
      <c r="AW69" s="778"/>
      <c r="AX69" s="778"/>
      <c r="AY69" s="778"/>
      <c r="AZ69" s="778"/>
      <c r="BD69" s="290"/>
    </row>
    <row r="70" spans="1:56" ht="12" customHeight="1" x14ac:dyDescent="0.25">
      <c r="A70" s="766" t="s">
        <v>441</v>
      </c>
      <c r="B70" s="766"/>
      <c r="C70" s="766"/>
      <c r="D70" s="766"/>
      <c r="E70" s="766"/>
      <c r="F70" s="766"/>
      <c r="G70" s="766"/>
      <c r="H70" s="766"/>
      <c r="I70" s="766"/>
      <c r="J70" s="766"/>
      <c r="K70" s="766"/>
      <c r="L70" s="766"/>
      <c r="M70" s="766"/>
      <c r="N70" s="766"/>
      <c r="O70" s="766"/>
      <c r="P70" s="766"/>
      <c r="Q70" s="766"/>
      <c r="R70" s="766"/>
      <c r="S70" s="766"/>
      <c r="T70" s="766"/>
      <c r="U70" s="766"/>
      <c r="V70" s="766"/>
      <c r="W70" s="766"/>
      <c r="X70" s="766"/>
      <c r="Y70" s="766"/>
      <c r="Z70" s="766"/>
      <c r="AA70" s="766"/>
      <c r="AB70" s="766"/>
      <c r="AC70" s="766"/>
      <c r="AD70" s="766"/>
      <c r="AE70" s="766"/>
      <c r="AF70" s="766"/>
      <c r="AG70" s="766"/>
      <c r="AH70" s="766"/>
      <c r="AI70" s="766"/>
      <c r="AJ70" s="766"/>
      <c r="AK70" s="766"/>
      <c r="AL70" s="766"/>
      <c r="AM70" s="766"/>
      <c r="AN70" s="766"/>
      <c r="AO70" s="766"/>
      <c r="AP70" s="766"/>
      <c r="AQ70" s="766"/>
      <c r="AR70" s="766"/>
      <c r="AS70" s="766"/>
      <c r="AT70" s="766"/>
      <c r="AU70" s="766"/>
      <c r="AV70" s="766"/>
      <c r="AW70" s="766"/>
      <c r="AX70" s="766"/>
      <c r="AY70" s="766"/>
      <c r="AZ70" s="766"/>
      <c r="BA70" s="766"/>
      <c r="BD70" s="290"/>
    </row>
    <row r="71" spans="1:56" ht="12" customHeight="1" x14ac:dyDescent="0.25">
      <c r="A71" s="766" t="s">
        <v>529</v>
      </c>
      <c r="B71" s="766"/>
      <c r="C71" s="766"/>
      <c r="D71" s="766"/>
      <c r="E71" s="766"/>
      <c r="F71" s="766"/>
      <c r="G71" s="766"/>
      <c r="H71" s="766"/>
      <c r="I71" s="766"/>
      <c r="J71" s="766"/>
      <c r="K71" s="766"/>
      <c r="L71" s="766"/>
      <c r="M71" s="766"/>
      <c r="N71" s="766"/>
      <c r="O71" s="766"/>
      <c r="P71" s="766"/>
      <c r="Q71" s="766"/>
      <c r="R71" s="766"/>
      <c r="S71" s="766"/>
      <c r="T71" s="766"/>
      <c r="U71" s="766"/>
      <c r="V71" s="766"/>
      <c r="W71" s="766"/>
      <c r="X71" s="766"/>
      <c r="Y71" s="766"/>
      <c r="Z71" s="766"/>
      <c r="AA71" s="766"/>
      <c r="AB71" s="766"/>
      <c r="AC71" s="766"/>
      <c r="AD71" s="766"/>
      <c r="AE71" s="766"/>
      <c r="AF71" s="766"/>
      <c r="AG71" s="766"/>
      <c r="AH71" s="766"/>
      <c r="AI71" s="766"/>
      <c r="AJ71" s="766"/>
      <c r="AK71" s="766"/>
      <c r="AL71" s="766"/>
      <c r="AM71" s="766"/>
      <c r="AN71" s="766"/>
      <c r="AO71" s="766"/>
      <c r="AP71" s="766"/>
      <c r="AQ71" s="766"/>
      <c r="AR71" s="766"/>
      <c r="AS71" s="766"/>
      <c r="AT71" s="766"/>
      <c r="AU71" s="766"/>
      <c r="AV71" s="766"/>
      <c r="AW71" s="766"/>
      <c r="AX71" s="766"/>
      <c r="AY71" s="766"/>
      <c r="AZ71" s="766"/>
      <c r="BA71" s="325"/>
      <c r="BD71" s="296"/>
    </row>
    <row r="72" spans="1:56" ht="12" customHeight="1" x14ac:dyDescent="0.25">
      <c r="A72" s="777" t="str">
        <f>ФОРМА!B9</f>
        <v>СЭС-21-080098-ИЛО1</v>
      </c>
      <c r="B72" s="777"/>
      <c r="C72" s="777"/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7"/>
      <c r="S72" s="777"/>
      <c r="T72" s="777"/>
      <c r="U72" s="777"/>
      <c r="V72" s="777"/>
      <c r="W72" s="777"/>
      <c r="X72" s="777"/>
      <c r="Y72" s="777"/>
      <c r="Z72" s="777"/>
      <c r="AA72" s="777"/>
      <c r="AB72" s="777"/>
      <c r="AC72" s="777"/>
      <c r="AD72" s="777"/>
      <c r="AE72" s="777"/>
      <c r="AF72" s="777"/>
      <c r="AG72" s="777"/>
      <c r="AH72" s="777"/>
      <c r="AI72" s="777"/>
      <c r="AJ72" s="777"/>
      <c r="AK72" s="777"/>
      <c r="AL72" s="777"/>
      <c r="AM72" s="777"/>
      <c r="AN72" s="777"/>
      <c r="AO72" s="777"/>
      <c r="AP72" s="777"/>
      <c r="AQ72" s="777"/>
      <c r="AR72" s="777"/>
      <c r="AS72" s="777"/>
      <c r="AT72" s="777"/>
      <c r="AU72" s="777"/>
      <c r="AV72" s="777"/>
      <c r="AW72" s="777"/>
      <c r="AX72" s="777"/>
      <c r="AY72" s="777"/>
      <c r="AZ72" s="777"/>
      <c r="BD72" s="296"/>
    </row>
    <row r="73" spans="1:56" s="326" customFormat="1" ht="6" customHeight="1" x14ac:dyDescent="0.3">
      <c r="A73" s="784" t="s">
        <v>579</v>
      </c>
      <c r="B73" s="784"/>
      <c r="C73" s="784"/>
      <c r="D73" s="784"/>
      <c r="E73" s="784"/>
      <c r="F73" s="784"/>
      <c r="G73" s="784"/>
      <c r="H73" s="784"/>
      <c r="I73" s="784"/>
      <c r="J73" s="784"/>
      <c r="K73" s="784"/>
      <c r="L73" s="784"/>
      <c r="M73" s="784"/>
      <c r="N73" s="784"/>
      <c r="O73" s="784"/>
      <c r="P73" s="784"/>
      <c r="Q73" s="784"/>
      <c r="R73" s="784"/>
      <c r="S73" s="784"/>
      <c r="T73" s="784"/>
      <c r="U73" s="784"/>
      <c r="V73" s="784"/>
      <c r="W73" s="784"/>
      <c r="X73" s="784"/>
      <c r="Y73" s="784"/>
      <c r="Z73" s="784"/>
      <c r="AA73" s="784"/>
      <c r="AB73" s="784"/>
      <c r="AC73" s="784"/>
      <c r="AD73" s="784"/>
      <c r="AE73" s="784"/>
      <c r="AF73" s="784"/>
      <c r="AG73" s="784"/>
      <c r="AH73" s="784"/>
      <c r="AI73" s="784"/>
      <c r="AJ73" s="784"/>
      <c r="AK73" s="784"/>
      <c r="AL73" s="784"/>
      <c r="AM73" s="784"/>
      <c r="AN73" s="784"/>
      <c r="AO73" s="784"/>
      <c r="AP73" s="784"/>
      <c r="AQ73" s="784"/>
      <c r="AR73" s="784"/>
      <c r="AS73" s="784"/>
      <c r="AT73" s="784"/>
      <c r="AU73" s="784"/>
      <c r="AV73" s="784"/>
      <c r="AW73" s="784"/>
      <c r="AX73" s="784"/>
      <c r="AY73" s="784"/>
      <c r="AZ73" s="784"/>
    </row>
    <row r="74" spans="1:56" ht="12" customHeight="1" x14ac:dyDescent="0.25">
      <c r="A74" s="785" t="str">
        <f>ФОРМА!B8</f>
        <v>ООО «Электромонтаж-110»</v>
      </c>
      <c r="B74" s="785"/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  <c r="AF74" s="785"/>
      <c r="AG74" s="785"/>
      <c r="AH74" s="785"/>
      <c r="AI74" s="785"/>
      <c r="AJ74" s="785"/>
      <c r="AK74" s="785"/>
      <c r="AL74" s="785"/>
      <c r="AM74" s="785"/>
      <c r="AN74" s="785"/>
      <c r="AO74" s="785"/>
      <c r="AP74" s="785"/>
      <c r="AQ74" s="785"/>
      <c r="AR74" s="785"/>
      <c r="AS74" s="785"/>
      <c r="AT74" s="785"/>
      <c r="AU74" s="785"/>
      <c r="AV74" s="785"/>
      <c r="AW74" s="785"/>
      <c r="AX74" s="785"/>
      <c r="AY74" s="785"/>
      <c r="AZ74" s="785"/>
      <c r="BD74" s="296"/>
    </row>
    <row r="75" spans="1:56" s="327" customFormat="1" ht="6" customHeight="1" x14ac:dyDescent="0.3">
      <c r="A75" s="784" t="s">
        <v>581</v>
      </c>
      <c r="B75" s="784"/>
      <c r="C75" s="784"/>
      <c r="D75" s="784"/>
      <c r="E75" s="784"/>
      <c r="F75" s="784"/>
      <c r="G75" s="784"/>
      <c r="H75" s="784"/>
      <c r="I75" s="784"/>
      <c r="J75" s="784"/>
      <c r="K75" s="784"/>
      <c r="L75" s="784"/>
      <c r="M75" s="784"/>
      <c r="N75" s="784"/>
      <c r="O75" s="784"/>
      <c r="P75" s="784"/>
      <c r="Q75" s="784"/>
      <c r="R75" s="784"/>
      <c r="S75" s="784"/>
      <c r="T75" s="784"/>
      <c r="U75" s="784"/>
      <c r="V75" s="784"/>
      <c r="W75" s="784"/>
      <c r="X75" s="784"/>
      <c r="Y75" s="784"/>
      <c r="Z75" s="784"/>
      <c r="AA75" s="784"/>
      <c r="AB75" s="784"/>
      <c r="AC75" s="784"/>
      <c r="AD75" s="784"/>
      <c r="AE75" s="784"/>
      <c r="AF75" s="784"/>
      <c r="AG75" s="784"/>
      <c r="AH75" s="784"/>
      <c r="AI75" s="784"/>
      <c r="AJ75" s="784"/>
      <c r="AK75" s="784"/>
      <c r="AL75" s="784"/>
      <c r="AM75" s="784"/>
      <c r="AN75" s="784"/>
      <c r="AO75" s="784"/>
      <c r="AP75" s="784"/>
      <c r="AQ75" s="784"/>
      <c r="AR75" s="784"/>
      <c r="AS75" s="784"/>
      <c r="AT75" s="784"/>
      <c r="AU75" s="784"/>
      <c r="AV75" s="784"/>
      <c r="AW75" s="784"/>
      <c r="AX75" s="784"/>
      <c r="AY75" s="784"/>
      <c r="AZ75" s="784"/>
    </row>
    <row r="76" spans="1:56" ht="12" customHeight="1" x14ac:dyDescent="0.25">
      <c r="A76" s="786" t="s">
        <v>728</v>
      </c>
      <c r="B76" s="786"/>
      <c r="C76" s="786"/>
      <c r="D76" s="786"/>
      <c r="E76" s="786"/>
      <c r="F76" s="786"/>
      <c r="G76" s="786"/>
      <c r="H76" s="786"/>
      <c r="I76" s="786"/>
      <c r="J76" s="786"/>
      <c r="K76" s="786"/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  <c r="AF76" s="786"/>
      <c r="AG76" s="786"/>
      <c r="AH76" s="786"/>
      <c r="AI76" s="786"/>
      <c r="AJ76" s="786"/>
      <c r="AK76" s="786"/>
      <c r="AL76" s="786"/>
      <c r="AM76" s="786"/>
      <c r="AN76" s="786"/>
      <c r="AO76" s="786"/>
      <c r="AP76" s="786"/>
      <c r="AQ76" s="786"/>
      <c r="AR76" s="786"/>
      <c r="AS76" s="786"/>
      <c r="AT76" s="786"/>
      <c r="AU76" s="786"/>
      <c r="AV76" s="786"/>
      <c r="AW76" s="786"/>
      <c r="AX76" s="786"/>
      <c r="AY76" s="786"/>
      <c r="AZ76" s="786"/>
    </row>
    <row r="77" spans="1:56" s="313" customFormat="1" ht="6" customHeight="1" x14ac:dyDescent="0.3">
      <c r="A77" s="787" t="s">
        <v>580</v>
      </c>
      <c r="B77" s="787"/>
      <c r="C77" s="787"/>
      <c r="D77" s="787"/>
      <c r="E77" s="787"/>
      <c r="F77" s="787"/>
      <c r="G77" s="787"/>
      <c r="H77" s="787"/>
      <c r="I77" s="787"/>
      <c r="J77" s="787"/>
      <c r="K77" s="787"/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  <c r="AF77" s="787"/>
      <c r="AG77" s="787"/>
      <c r="AH77" s="787"/>
      <c r="AI77" s="787"/>
      <c r="AJ77" s="787"/>
      <c r="AK77" s="787"/>
      <c r="AL77" s="787"/>
      <c r="AM77" s="787"/>
      <c r="AN77" s="787"/>
      <c r="AO77" s="787"/>
      <c r="AP77" s="787"/>
      <c r="AQ77" s="787"/>
      <c r="AR77" s="787"/>
      <c r="AS77" s="787"/>
      <c r="AT77" s="787"/>
      <c r="AU77" s="787"/>
      <c r="AV77" s="787"/>
      <c r="AW77" s="787"/>
      <c r="AX77" s="787"/>
      <c r="AY77" s="787"/>
      <c r="AZ77" s="787"/>
    </row>
    <row r="78" spans="1:56" x14ac:dyDescent="0.25">
      <c r="A78" s="782" t="s">
        <v>442</v>
      </c>
      <c r="B78" s="782"/>
      <c r="C78" s="782"/>
      <c r="D78" s="782"/>
      <c r="E78" s="782"/>
      <c r="F78" s="782"/>
      <c r="G78" s="782"/>
      <c r="H78" s="782"/>
      <c r="I78" s="782"/>
      <c r="J78" s="782"/>
      <c r="K78" s="782"/>
      <c r="L78" s="782"/>
      <c r="M78" s="782"/>
      <c r="N78" s="782"/>
      <c r="O78" s="782"/>
      <c r="P78" s="782"/>
      <c r="Q78" s="782"/>
      <c r="R78" s="782"/>
      <c r="S78" s="782"/>
      <c r="T78" s="782"/>
      <c r="U78" s="782"/>
      <c r="V78" s="782"/>
      <c r="W78" s="782"/>
      <c r="X78" s="782"/>
      <c r="Y78" s="782"/>
      <c r="Z78" s="782"/>
      <c r="AA78" s="782"/>
      <c r="AB78" s="782"/>
      <c r="AC78" s="782"/>
      <c r="AD78" s="782"/>
      <c r="AE78" s="782"/>
      <c r="AF78" s="782"/>
      <c r="AG78" s="782"/>
      <c r="AH78" s="782"/>
      <c r="AI78" s="782"/>
      <c r="AJ78" s="782"/>
      <c r="AK78" s="782"/>
    </row>
    <row r="79" spans="1:56" ht="14.4" x14ac:dyDescent="0.3">
      <c r="U79" s="780"/>
      <c r="V79" s="780"/>
      <c r="W79" s="780"/>
      <c r="X79" s="780"/>
      <c r="Y79" s="780"/>
      <c r="Z79" s="780"/>
      <c r="AA79" s="780"/>
      <c r="AB79" s="780"/>
      <c r="AC79" s="780"/>
      <c r="AD79" s="780"/>
      <c r="AE79" s="780"/>
      <c r="AF79" s="780"/>
      <c r="AG79" s="780"/>
      <c r="AH79" s="780"/>
      <c r="AI79" s="780"/>
      <c r="AJ79" s="780"/>
      <c r="AK79" s="780"/>
      <c r="AL79" s="780"/>
      <c r="AM79" s="780"/>
      <c r="AN79" s="780"/>
      <c r="AO79" s="780"/>
      <c r="AP79" s="780"/>
      <c r="AQ79" s="780"/>
      <c r="AR79" s="780"/>
      <c r="AS79" s="780"/>
      <c r="AT79" s="780"/>
      <c r="AU79" s="780"/>
      <c r="AV79" s="780"/>
      <c r="AW79" s="780"/>
      <c r="AX79" s="780"/>
      <c r="AY79" s="780"/>
      <c r="AZ79" s="780"/>
    </row>
    <row r="80" spans="1:56" ht="12" customHeight="1" x14ac:dyDescent="0.25">
      <c r="A80" s="743" t="s">
        <v>89</v>
      </c>
      <c r="B80" s="743"/>
      <c r="C80" s="743"/>
      <c r="D80" s="743"/>
      <c r="E80" s="743"/>
      <c r="F80" s="743"/>
      <c r="G80" s="743"/>
      <c r="H80" s="743"/>
      <c r="I80" s="743"/>
      <c r="J80" s="743"/>
      <c r="K80" s="743"/>
      <c r="L80" s="743"/>
      <c r="M80" s="743"/>
      <c r="N80" s="743"/>
      <c r="O80" s="743"/>
      <c r="P80" s="781" t="s">
        <v>65</v>
      </c>
      <c r="Q80" s="781"/>
      <c r="R80" s="781"/>
      <c r="S80" s="781"/>
      <c r="T80" s="781"/>
      <c r="U80" s="781"/>
      <c r="V80" s="781"/>
      <c r="W80" s="781"/>
      <c r="X80" s="781"/>
      <c r="Y80" s="781"/>
      <c r="Z80" s="781"/>
      <c r="AA80" s="781"/>
      <c r="AB80" s="781"/>
      <c r="AC80" s="781"/>
      <c r="AD80" s="781"/>
      <c r="AE80" s="781"/>
      <c r="AF80" s="781"/>
      <c r="AG80" s="781"/>
      <c r="AH80" s="781"/>
      <c r="AI80" s="781"/>
      <c r="AJ80" s="781"/>
      <c r="AK80" s="781"/>
      <c r="AL80" s="781"/>
      <c r="AM80" s="781"/>
      <c r="AN80" s="781"/>
      <c r="AO80" s="781"/>
      <c r="AP80" s="781"/>
      <c r="AQ80" s="781"/>
      <c r="AR80" s="781"/>
      <c r="AS80" s="781"/>
      <c r="AT80" s="781"/>
      <c r="AU80" s="781"/>
      <c r="AV80" s="781"/>
      <c r="AW80" s="781"/>
      <c r="AX80" s="781"/>
      <c r="AY80" s="781"/>
      <c r="AZ80" s="781"/>
    </row>
    <row r="81" spans="1:53" ht="11.25" customHeight="1" x14ac:dyDescent="0.25"/>
    <row r="82" spans="1:53" ht="12" customHeight="1" x14ac:dyDescent="0.25">
      <c r="A82" s="782" t="s">
        <v>93</v>
      </c>
      <c r="B82" s="782"/>
      <c r="C82" s="782"/>
      <c r="D82" s="782"/>
      <c r="E82" s="782"/>
      <c r="F82" s="782"/>
      <c r="G82" s="782"/>
      <c r="H82" s="782"/>
      <c r="I82" s="782"/>
      <c r="J82" s="783">
        <f>ФОРМА!F5</f>
        <v>2</v>
      </c>
      <c r="K82" s="783"/>
      <c r="L82" s="783"/>
      <c r="M82" s="783"/>
      <c r="N82" s="783"/>
      <c r="O82" s="783"/>
      <c r="P82" s="743" t="s">
        <v>801</v>
      </c>
      <c r="Q82" s="743"/>
      <c r="R82" s="743"/>
      <c r="S82" s="743"/>
      <c r="T82" s="743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743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</row>
    <row r="84" spans="1:53" ht="12" customHeight="1" x14ac:dyDescent="0.25">
      <c r="A84" s="782" t="s">
        <v>90</v>
      </c>
      <c r="B84" s="782"/>
      <c r="C84" s="782"/>
      <c r="D84" s="782"/>
      <c r="E84" s="782"/>
      <c r="F84" s="782"/>
      <c r="G84" s="782"/>
      <c r="H84" s="792" t="str">
        <f>ФОРМА!E27</f>
        <v>План строительства</v>
      </c>
      <c r="I84" s="792"/>
      <c r="J84" s="792"/>
      <c r="K84" s="792"/>
      <c r="L84" s="792"/>
      <c r="M84" s="792"/>
      <c r="N84" s="792"/>
      <c r="O84" s="792"/>
      <c r="P84" s="792"/>
      <c r="Q84" s="792"/>
      <c r="R84" s="792"/>
      <c r="S84" s="792"/>
      <c r="T84" s="792"/>
      <c r="U84" s="792"/>
      <c r="V84" s="792"/>
      <c r="W84" s="792"/>
      <c r="X84" s="792"/>
      <c r="Y84" s="792"/>
      <c r="Z84" s="792"/>
      <c r="AA84" s="792"/>
      <c r="AB84" s="792"/>
      <c r="AC84" s="792"/>
      <c r="AD84" s="792"/>
      <c r="AE84" s="792"/>
      <c r="AF84" s="792"/>
      <c r="AG84" s="792"/>
      <c r="AH84" s="792"/>
      <c r="AI84" s="792"/>
      <c r="AJ84" s="792"/>
      <c r="AK84" s="792"/>
      <c r="AL84" s="792"/>
      <c r="AM84" s="792"/>
      <c r="AN84" s="792"/>
      <c r="AO84" s="792"/>
      <c r="AP84" s="792"/>
      <c r="AQ84" s="792"/>
      <c r="AR84" s="792"/>
      <c r="AS84" s="792"/>
      <c r="AT84" s="792"/>
      <c r="AU84" s="792"/>
      <c r="AV84" s="792"/>
      <c r="AW84" s="792"/>
      <c r="AX84" s="792"/>
      <c r="AY84" s="792"/>
      <c r="AZ84" s="792"/>
    </row>
    <row r="85" spans="1:53" s="324" customFormat="1" ht="6" customHeight="1" x14ac:dyDescent="0.3">
      <c r="H85" s="793" t="s">
        <v>530</v>
      </c>
      <c r="I85" s="793"/>
      <c r="J85" s="793"/>
      <c r="K85" s="793"/>
      <c r="L85" s="793"/>
      <c r="M85" s="793"/>
      <c r="N85" s="793"/>
      <c r="O85" s="793"/>
      <c r="P85" s="793"/>
      <c r="Q85" s="793"/>
      <c r="R85" s="793"/>
      <c r="S85" s="793"/>
      <c r="T85" s="793"/>
      <c r="U85" s="793"/>
      <c r="V85" s="793"/>
      <c r="W85" s="793"/>
      <c r="X85" s="793"/>
      <c r="Y85" s="793"/>
      <c r="Z85" s="793"/>
      <c r="AA85" s="793"/>
      <c r="AB85" s="793"/>
      <c r="AC85" s="793"/>
      <c r="AD85" s="793"/>
      <c r="AE85" s="793"/>
      <c r="AF85" s="793"/>
      <c r="AG85" s="793"/>
      <c r="AH85" s="793"/>
      <c r="AI85" s="793"/>
      <c r="AJ85" s="793"/>
      <c r="AK85" s="793"/>
      <c r="AL85" s="793"/>
      <c r="AM85" s="793"/>
      <c r="AN85" s="793"/>
      <c r="AO85" s="793"/>
      <c r="AP85" s="793"/>
      <c r="AQ85" s="793"/>
      <c r="AR85" s="793"/>
      <c r="AS85" s="793"/>
      <c r="AT85" s="793"/>
      <c r="AU85" s="793"/>
      <c r="AV85" s="793"/>
      <c r="AW85" s="793"/>
      <c r="AX85" s="793"/>
      <c r="AY85" s="793"/>
      <c r="AZ85" s="793"/>
    </row>
    <row r="86" spans="1:53" ht="24" customHeight="1" x14ac:dyDescent="0.25">
      <c r="A86" s="788" t="s">
        <v>785</v>
      </c>
      <c r="B86" s="788"/>
      <c r="C86" s="788"/>
      <c r="D86" s="788"/>
      <c r="E86" s="788"/>
      <c r="F86" s="788"/>
      <c r="G86" s="788"/>
      <c r="H86" s="788"/>
      <c r="I86" s="788"/>
      <c r="J86" s="788"/>
      <c r="K86" s="788"/>
      <c r="L86" s="788"/>
      <c r="M86" s="788"/>
      <c r="N86" s="788"/>
      <c r="O86" s="788"/>
      <c r="P86" s="788"/>
      <c r="Q86" s="788"/>
      <c r="R86" s="788"/>
      <c r="S86" s="788"/>
      <c r="T86" s="788"/>
      <c r="U86" s="788"/>
      <c r="V86" s="788"/>
      <c r="W86" s="788"/>
      <c r="X86" s="788"/>
      <c r="Y86" s="788"/>
      <c r="Z86" s="788"/>
      <c r="AA86" s="788"/>
      <c r="AB86" s="788"/>
      <c r="AC86" s="788"/>
      <c r="AD86" s="788"/>
      <c r="AE86" s="788"/>
      <c r="AF86" s="788"/>
      <c r="AG86" s="788"/>
      <c r="AH86" s="788"/>
      <c r="AI86" s="788"/>
      <c r="AJ86" s="788"/>
      <c r="AK86" s="788"/>
      <c r="AL86" s="788"/>
      <c r="AM86" s="788"/>
      <c r="AN86" s="788"/>
      <c r="AO86" s="788"/>
      <c r="AP86" s="788"/>
      <c r="AQ86" s="788"/>
      <c r="AR86" s="788"/>
      <c r="AS86" s="788"/>
      <c r="AT86" s="788"/>
      <c r="AU86" s="788"/>
      <c r="AV86" s="788"/>
      <c r="AW86" s="788"/>
      <c r="AX86" s="788"/>
      <c r="AY86" s="788"/>
      <c r="AZ86" s="788"/>
    </row>
    <row r="87" spans="1:53" ht="30" customHeight="1" x14ac:dyDescent="0.3">
      <c r="A87" s="794" t="str">
        <f>ПОДПИСИ!D9</f>
        <v>Николаева О.И.</v>
      </c>
      <c r="B87" s="794"/>
      <c r="C87" s="794"/>
      <c r="D87" s="794"/>
      <c r="E87" s="794"/>
      <c r="F87" s="794"/>
      <c r="G87" s="794"/>
      <c r="H87" s="794"/>
      <c r="I87" s="794"/>
      <c r="J87" s="794"/>
      <c r="K87" s="794"/>
      <c r="L87" s="794"/>
      <c r="M87" s="794"/>
      <c r="N87" s="794"/>
      <c r="O87" s="794"/>
      <c r="P87" s="794"/>
      <c r="Q87" s="794"/>
      <c r="R87" s="794"/>
      <c r="S87" s="794"/>
      <c r="T87" s="794"/>
      <c r="U87" s="794"/>
      <c r="V87" s="794"/>
      <c r="W87" s="794"/>
      <c r="X87" s="794"/>
      <c r="Y87" s="794"/>
      <c r="Z87" s="795"/>
      <c r="AA87" s="795"/>
      <c r="AB87" s="795"/>
      <c r="AC87" s="795"/>
      <c r="AD87" s="795"/>
      <c r="AE87" s="795"/>
      <c r="AF87" s="795"/>
      <c r="AG87" s="795"/>
      <c r="AH87" s="795"/>
      <c r="AI87" s="795"/>
      <c r="AJ87" s="795"/>
      <c r="AK87" s="795"/>
      <c r="AL87" s="795"/>
      <c r="AM87" s="795"/>
      <c r="AN87" s="795"/>
      <c r="AO87" s="796"/>
      <c r="AP87" s="796"/>
      <c r="AQ87" s="796"/>
      <c r="AR87" s="796"/>
      <c r="AS87" s="796"/>
      <c r="AT87" s="796"/>
      <c r="AU87" s="796"/>
      <c r="AV87" s="796"/>
      <c r="AW87" s="796"/>
      <c r="AX87" s="796"/>
      <c r="AY87" s="796"/>
      <c r="AZ87" s="796"/>
    </row>
    <row r="88" spans="1:53" s="313" customFormat="1" ht="6" customHeight="1" x14ac:dyDescent="0.3">
      <c r="A88" s="768" t="s">
        <v>804</v>
      </c>
      <c r="B88" s="768"/>
      <c r="C88" s="768"/>
      <c r="D88" s="768"/>
      <c r="E88" s="768"/>
      <c r="F88" s="768"/>
      <c r="G88" s="768"/>
      <c r="H88" s="768"/>
      <c r="I88" s="768"/>
      <c r="J88" s="768"/>
      <c r="K88" s="768"/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  <c r="X88" s="768"/>
      <c r="Y88" s="768"/>
      <c r="Z88" s="328"/>
      <c r="AA88" s="328"/>
      <c r="AB88" s="328"/>
      <c r="AC88" s="328"/>
      <c r="AD88" s="328"/>
      <c r="AE88" s="328"/>
      <c r="AF88" s="328"/>
      <c r="AG88" s="328"/>
      <c r="AH88" s="328"/>
      <c r="AI88" s="328"/>
      <c r="AJ88" s="328"/>
      <c r="AK88" s="328"/>
      <c r="AL88" s="328"/>
      <c r="AM88" s="328"/>
      <c r="AN88" s="328"/>
      <c r="AO88" s="768" t="s">
        <v>49</v>
      </c>
      <c r="AP88" s="768"/>
      <c r="AQ88" s="768"/>
      <c r="AR88" s="768"/>
      <c r="AS88" s="768"/>
      <c r="AT88" s="768"/>
      <c r="AU88" s="768"/>
      <c r="AV88" s="768"/>
      <c r="AW88" s="768"/>
      <c r="AX88" s="768"/>
      <c r="AY88" s="768"/>
      <c r="AZ88" s="768"/>
    </row>
    <row r="89" spans="1:53" ht="6" customHeight="1" x14ac:dyDescent="0.25"/>
    <row r="90" spans="1:53" ht="12" customHeight="1" x14ac:dyDescent="0.25">
      <c r="A90" s="788" t="s">
        <v>820</v>
      </c>
      <c r="B90" s="743"/>
      <c r="C90" s="743"/>
      <c r="D90" s="743"/>
      <c r="E90" s="743"/>
      <c r="F90" s="743"/>
      <c r="G90" s="743"/>
      <c r="H90" s="743"/>
      <c r="I90" s="743"/>
      <c r="J90" s="743"/>
      <c r="K90" s="743"/>
      <c r="L90" s="743"/>
      <c r="M90" s="743"/>
      <c r="N90" s="743"/>
      <c r="O90" s="743"/>
      <c r="P90" s="743"/>
      <c r="Q90" s="743"/>
      <c r="R90" s="743"/>
      <c r="S90" s="743"/>
      <c r="T90" s="743"/>
      <c r="U90" s="743"/>
      <c r="V90" s="743"/>
      <c r="W90" s="743"/>
      <c r="X90" s="743"/>
      <c r="Y90" s="743"/>
      <c r="Z90" s="743"/>
      <c r="AA90" s="743"/>
      <c r="AB90" s="743"/>
      <c r="AC90" s="743"/>
      <c r="AD90" s="743"/>
      <c r="AE90" s="743"/>
      <c r="AF90" s="743"/>
      <c r="AG90" s="743"/>
      <c r="AH90" s="743"/>
      <c r="AI90" s="743"/>
      <c r="AJ90" s="743"/>
      <c r="AK90" s="743"/>
      <c r="AL90" s="743"/>
      <c r="AM90" s="743"/>
      <c r="AN90" s="743"/>
      <c r="AO90" s="743"/>
      <c r="AP90" s="743"/>
      <c r="AQ90" s="743"/>
      <c r="AR90" s="743"/>
      <c r="AS90" s="743"/>
      <c r="AT90" s="743"/>
      <c r="AU90" s="743"/>
      <c r="AV90" s="743"/>
      <c r="AW90" s="743"/>
      <c r="AX90" s="743"/>
      <c r="AY90" s="743"/>
      <c r="AZ90" s="743"/>
    </row>
    <row r="91" spans="1:53" ht="30" customHeight="1" x14ac:dyDescent="0.3">
      <c r="A91" s="789" t="str">
        <f>ПОДПИСИ!D15</f>
        <v>Шлёнский С.В.</v>
      </c>
      <c r="B91" s="789"/>
      <c r="C91" s="789"/>
      <c r="D91" s="789"/>
      <c r="E91" s="789"/>
      <c r="F91" s="789"/>
      <c r="G91" s="789"/>
      <c r="H91" s="789"/>
      <c r="I91" s="789"/>
      <c r="J91" s="789"/>
      <c r="K91" s="789"/>
      <c r="L91" s="789"/>
      <c r="M91" s="789"/>
      <c r="N91" s="789"/>
      <c r="O91" s="789"/>
      <c r="P91" s="789"/>
      <c r="Q91" s="789"/>
      <c r="R91" s="789"/>
      <c r="S91" s="789"/>
      <c r="T91" s="789"/>
      <c r="U91" s="789"/>
      <c r="V91" s="789"/>
      <c r="W91" s="789"/>
      <c r="X91" s="789"/>
      <c r="Y91" s="789"/>
      <c r="Z91" s="790"/>
      <c r="AA91" s="790"/>
      <c r="AB91" s="790"/>
      <c r="AC91" s="790"/>
      <c r="AD91" s="790"/>
      <c r="AE91" s="790"/>
      <c r="AF91" s="790"/>
      <c r="AG91" s="790"/>
      <c r="AH91" s="790"/>
      <c r="AI91" s="790"/>
      <c r="AJ91" s="790"/>
      <c r="AK91" s="790"/>
      <c r="AL91" s="790"/>
      <c r="AM91" s="790"/>
      <c r="AN91" s="790"/>
      <c r="AO91" s="791"/>
      <c r="AP91" s="791"/>
      <c r="AQ91" s="791"/>
      <c r="AR91" s="791"/>
      <c r="AS91" s="791"/>
      <c r="AT91" s="791"/>
      <c r="AU91" s="791"/>
      <c r="AV91" s="791"/>
      <c r="AW91" s="791"/>
      <c r="AX91" s="791"/>
      <c r="AY91" s="791"/>
      <c r="AZ91" s="791"/>
      <c r="BA91" s="329"/>
    </row>
    <row r="92" spans="1:53" s="332" customFormat="1" ht="6" customHeight="1" x14ac:dyDescent="0.15">
      <c r="A92" s="768" t="s">
        <v>804</v>
      </c>
      <c r="B92" s="768"/>
      <c r="C92" s="768"/>
      <c r="D92" s="768"/>
      <c r="E92" s="768"/>
      <c r="F92" s="768"/>
      <c r="G92" s="768"/>
      <c r="H92" s="768"/>
      <c r="I92" s="768"/>
      <c r="J92" s="768"/>
      <c r="K92" s="768"/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  <c r="X92" s="768"/>
      <c r="Y92" s="768"/>
      <c r="Z92" s="330"/>
      <c r="AA92" s="330"/>
      <c r="AB92" s="330"/>
      <c r="AC92" s="330"/>
      <c r="AD92" s="330"/>
      <c r="AE92" s="330"/>
      <c r="AF92" s="330"/>
      <c r="AG92" s="330"/>
      <c r="AH92" s="330"/>
      <c r="AI92" s="330"/>
      <c r="AJ92" s="330"/>
      <c r="AK92" s="330"/>
      <c r="AL92" s="330"/>
      <c r="AM92" s="330"/>
      <c r="AN92" s="330"/>
      <c r="AO92" s="768" t="s">
        <v>49</v>
      </c>
      <c r="AP92" s="768"/>
      <c r="AQ92" s="768"/>
      <c r="AR92" s="768"/>
      <c r="AS92" s="768"/>
      <c r="AT92" s="768"/>
      <c r="AU92" s="768"/>
      <c r="AV92" s="768"/>
      <c r="AW92" s="768"/>
      <c r="AX92" s="768"/>
      <c r="AY92" s="768"/>
      <c r="AZ92" s="768"/>
      <c r="BA92" s="331"/>
    </row>
    <row r="93" spans="1:53" ht="6" customHeight="1" x14ac:dyDescent="0.25">
      <c r="A93" s="329"/>
      <c r="B93" s="329"/>
      <c r="C93" s="329"/>
      <c r="D93" s="329"/>
      <c r="E93" s="329"/>
      <c r="F93" s="329"/>
      <c r="G93" s="329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  <c r="AS93" s="329"/>
      <c r="AT93" s="329"/>
      <c r="AU93" s="329"/>
      <c r="AV93" s="329"/>
      <c r="AW93" s="329"/>
      <c r="AX93" s="329"/>
      <c r="AY93" s="329"/>
      <c r="AZ93" s="329"/>
      <c r="BA93" s="329"/>
    </row>
    <row r="94" spans="1:53" ht="24" customHeight="1" x14ac:dyDescent="0.25">
      <c r="A94" s="799" t="s">
        <v>816</v>
      </c>
      <c r="B94" s="799"/>
      <c r="C94" s="799"/>
      <c r="D94" s="799"/>
      <c r="E94" s="799"/>
      <c r="F94" s="799"/>
      <c r="G94" s="799"/>
      <c r="H94" s="799"/>
      <c r="I94" s="799"/>
      <c r="J94" s="799"/>
      <c r="K94" s="799"/>
      <c r="L94" s="799"/>
      <c r="M94" s="799"/>
      <c r="N94" s="799"/>
      <c r="O94" s="799"/>
      <c r="P94" s="799"/>
      <c r="Q94" s="799"/>
      <c r="R94" s="799"/>
      <c r="S94" s="799"/>
      <c r="T94" s="799"/>
      <c r="U94" s="799"/>
      <c r="V94" s="799"/>
      <c r="W94" s="799"/>
      <c r="X94" s="799"/>
      <c r="Y94" s="799"/>
      <c r="Z94" s="799"/>
      <c r="AA94" s="799"/>
      <c r="AB94" s="799"/>
      <c r="AC94" s="799"/>
      <c r="AD94" s="799"/>
      <c r="AE94" s="799"/>
      <c r="AF94" s="799"/>
      <c r="AG94" s="799"/>
      <c r="AH94" s="799"/>
      <c r="AI94" s="799"/>
      <c r="AJ94" s="799"/>
      <c r="AK94" s="799"/>
      <c r="AL94" s="799"/>
      <c r="AM94" s="799"/>
      <c r="AN94" s="799"/>
      <c r="AO94" s="799"/>
      <c r="AP94" s="799"/>
      <c r="AQ94" s="799"/>
      <c r="AR94" s="799"/>
      <c r="AS94" s="799"/>
      <c r="AT94" s="799"/>
      <c r="AU94" s="799"/>
      <c r="AV94" s="799"/>
      <c r="AW94" s="799"/>
      <c r="AX94" s="799"/>
      <c r="AY94" s="799"/>
      <c r="AZ94" s="799"/>
      <c r="BA94" s="329"/>
    </row>
    <row r="95" spans="1:53" ht="30" customHeight="1" x14ac:dyDescent="0.3">
      <c r="A95" s="789" t="str">
        <f>ПОДПИСИ!D17</f>
        <v>Шлёнский С.В.</v>
      </c>
      <c r="B95" s="789"/>
      <c r="C95" s="789"/>
      <c r="D95" s="789"/>
      <c r="E95" s="789"/>
      <c r="F95" s="789"/>
      <c r="G95" s="789"/>
      <c r="H95" s="789"/>
      <c r="I95" s="789"/>
      <c r="J95" s="789"/>
      <c r="K95" s="789"/>
      <c r="L95" s="789"/>
      <c r="M95" s="789"/>
      <c r="N95" s="789"/>
      <c r="O95" s="789"/>
      <c r="P95" s="789"/>
      <c r="Q95" s="789"/>
      <c r="R95" s="789"/>
      <c r="S95" s="789"/>
      <c r="T95" s="789"/>
      <c r="U95" s="789"/>
      <c r="V95" s="789"/>
      <c r="W95" s="789"/>
      <c r="X95" s="789"/>
      <c r="Y95" s="789"/>
      <c r="Z95" s="790"/>
      <c r="AA95" s="790"/>
      <c r="AB95" s="790"/>
      <c r="AC95" s="790"/>
      <c r="AD95" s="790"/>
      <c r="AE95" s="790"/>
      <c r="AF95" s="790"/>
      <c r="AG95" s="790"/>
      <c r="AH95" s="790"/>
      <c r="AI95" s="790"/>
      <c r="AJ95" s="790"/>
      <c r="AK95" s="790"/>
      <c r="AL95" s="790"/>
      <c r="AM95" s="790"/>
      <c r="AN95" s="790"/>
      <c r="AO95" s="800"/>
      <c r="AP95" s="800"/>
      <c r="AQ95" s="800"/>
      <c r="AR95" s="800"/>
      <c r="AS95" s="800"/>
      <c r="AT95" s="800"/>
      <c r="AU95" s="800"/>
      <c r="AV95" s="800"/>
      <c r="AW95" s="800"/>
      <c r="AX95" s="800"/>
      <c r="AY95" s="800"/>
      <c r="AZ95" s="800"/>
      <c r="BA95" s="800"/>
    </row>
    <row r="96" spans="1:53" ht="6" customHeight="1" x14ac:dyDescent="0.25">
      <c r="A96" s="768" t="s">
        <v>804</v>
      </c>
      <c r="B96" s="768"/>
      <c r="C96" s="768"/>
      <c r="D96" s="768"/>
      <c r="E96" s="768"/>
      <c r="F96" s="768"/>
      <c r="G96" s="768"/>
      <c r="H96" s="768"/>
      <c r="I96" s="768"/>
      <c r="J96" s="768"/>
      <c r="K96" s="768"/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  <c r="X96" s="768"/>
      <c r="Y96" s="768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768" t="s">
        <v>49</v>
      </c>
      <c r="AP96" s="768"/>
      <c r="AQ96" s="768"/>
      <c r="AR96" s="768"/>
      <c r="AS96" s="768"/>
      <c r="AT96" s="768"/>
      <c r="AU96" s="768"/>
      <c r="AV96" s="768"/>
      <c r="AW96" s="768"/>
      <c r="AX96" s="768"/>
      <c r="AY96" s="768"/>
      <c r="AZ96" s="768"/>
      <c r="BA96" s="329"/>
    </row>
    <row r="97" spans="1:55" ht="6" customHeight="1" x14ac:dyDescent="0.25">
      <c r="A97" s="334"/>
      <c r="B97" s="334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34"/>
      <c r="W97" s="334"/>
      <c r="X97" s="334"/>
      <c r="Y97" s="334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4"/>
      <c r="AP97" s="334"/>
      <c r="AQ97" s="334"/>
      <c r="AR97" s="334"/>
      <c r="AS97" s="334"/>
      <c r="AT97" s="334"/>
      <c r="AU97" s="334"/>
      <c r="AV97" s="334"/>
      <c r="AW97" s="334"/>
      <c r="AX97" s="334"/>
      <c r="AY97" s="334"/>
      <c r="AZ97" s="334"/>
      <c r="BA97" s="329"/>
    </row>
    <row r="98" spans="1:55" ht="35.25" customHeight="1" x14ac:dyDescent="0.25">
      <c r="A98" s="797" t="s">
        <v>806</v>
      </c>
      <c r="B98" s="798"/>
      <c r="C98" s="798"/>
      <c r="D98" s="798"/>
      <c r="E98" s="798"/>
      <c r="F98" s="798"/>
      <c r="G98" s="798"/>
      <c r="H98" s="798"/>
      <c r="I98" s="798"/>
      <c r="J98" s="798"/>
      <c r="K98" s="798"/>
      <c r="L98" s="798"/>
      <c r="M98" s="798"/>
      <c r="N98" s="798"/>
      <c r="O98" s="798"/>
      <c r="P98" s="798"/>
      <c r="Q98" s="798"/>
      <c r="R98" s="798"/>
      <c r="S98" s="798"/>
      <c r="T98" s="798"/>
      <c r="U98" s="798"/>
      <c r="V98" s="798"/>
      <c r="W98" s="798"/>
      <c r="X98" s="798"/>
      <c r="Y98" s="798"/>
      <c r="Z98" s="798"/>
      <c r="AA98" s="798"/>
      <c r="AB98" s="798"/>
      <c r="AC98" s="798"/>
      <c r="AD98" s="798"/>
      <c r="AE98" s="798"/>
      <c r="AF98" s="798"/>
      <c r="AG98" s="798"/>
      <c r="AH98" s="798"/>
      <c r="AI98" s="798"/>
      <c r="AJ98" s="798"/>
      <c r="AK98" s="798"/>
      <c r="AL98" s="798"/>
      <c r="AM98" s="798"/>
      <c r="AN98" s="798"/>
      <c r="AO98" s="798"/>
      <c r="AP98" s="798"/>
      <c r="AQ98" s="798"/>
      <c r="AR98" s="798"/>
      <c r="AS98" s="798"/>
      <c r="AT98" s="798"/>
      <c r="AU98" s="798"/>
      <c r="AV98" s="798"/>
      <c r="AW98" s="798"/>
      <c r="AX98" s="798"/>
      <c r="AY98" s="798"/>
      <c r="AZ98" s="798"/>
      <c r="BA98" s="329"/>
    </row>
    <row r="99" spans="1:55" ht="30" customHeight="1" x14ac:dyDescent="0.3">
      <c r="A99" s="789" t="str">
        <f>ПОДПИСИ!D19</f>
        <v xml:space="preserve"> </v>
      </c>
      <c r="B99" s="789"/>
      <c r="C99" s="789"/>
      <c r="D99" s="789"/>
      <c r="E99" s="789"/>
      <c r="F99" s="789"/>
      <c r="G99" s="789"/>
      <c r="H99" s="789"/>
      <c r="I99" s="789"/>
      <c r="J99" s="789"/>
      <c r="K99" s="789"/>
      <c r="L99" s="789"/>
      <c r="M99" s="789"/>
      <c r="N99" s="789"/>
      <c r="O99" s="789"/>
      <c r="P99" s="789"/>
      <c r="Q99" s="789"/>
      <c r="R99" s="789"/>
      <c r="S99" s="789"/>
      <c r="T99" s="789"/>
      <c r="U99" s="789"/>
      <c r="V99" s="789"/>
      <c r="W99" s="789"/>
      <c r="X99" s="789"/>
      <c r="Y99" s="789"/>
      <c r="Z99" s="790"/>
      <c r="AA99" s="790"/>
      <c r="AB99" s="790"/>
      <c r="AC99" s="790"/>
      <c r="AD99" s="790"/>
      <c r="AE99" s="790"/>
      <c r="AF99" s="790"/>
      <c r="AG99" s="790"/>
      <c r="AH99" s="790"/>
      <c r="AI99" s="790"/>
      <c r="AJ99" s="790"/>
      <c r="AK99" s="790"/>
      <c r="AL99" s="790"/>
      <c r="AM99" s="790"/>
      <c r="AN99" s="790"/>
      <c r="AO99" s="791"/>
      <c r="AP99" s="791"/>
      <c r="AQ99" s="791"/>
      <c r="AR99" s="791"/>
      <c r="AS99" s="791"/>
      <c r="AT99" s="791"/>
      <c r="AU99" s="791"/>
      <c r="AV99" s="791"/>
      <c r="AW99" s="791"/>
      <c r="AX99" s="791"/>
      <c r="AY99" s="791"/>
      <c r="AZ99" s="791"/>
      <c r="BA99" s="335"/>
    </row>
    <row r="100" spans="1:55" ht="6" customHeight="1" x14ac:dyDescent="0.25">
      <c r="A100" s="768" t="s">
        <v>804</v>
      </c>
      <c r="B100" s="768"/>
      <c r="C100" s="768"/>
      <c r="D100" s="768"/>
      <c r="E100" s="768"/>
      <c r="F100" s="768"/>
      <c r="G100" s="768"/>
      <c r="H100" s="768"/>
      <c r="I100" s="768"/>
      <c r="J100" s="768"/>
      <c r="K100" s="768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  <c r="X100" s="768"/>
      <c r="Y100" s="768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768" t="s">
        <v>49</v>
      </c>
      <c r="AP100" s="768"/>
      <c r="AQ100" s="768"/>
      <c r="AR100" s="768"/>
      <c r="AS100" s="768"/>
      <c r="AT100" s="768"/>
      <c r="AU100" s="768"/>
      <c r="AV100" s="768"/>
      <c r="AW100" s="768"/>
      <c r="AX100" s="768"/>
      <c r="AY100" s="768"/>
      <c r="AZ100" s="768"/>
      <c r="BA100" s="329"/>
    </row>
    <row r="101" spans="1:55" ht="6" customHeight="1" x14ac:dyDescent="0.25">
      <c r="A101" s="334"/>
      <c r="B101" s="334"/>
      <c r="C101" s="334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29"/>
    </row>
    <row r="102" spans="1:55" ht="36.75" customHeight="1" x14ac:dyDescent="0.25">
      <c r="A102" s="797" t="s">
        <v>821</v>
      </c>
      <c r="B102" s="797"/>
      <c r="C102" s="797"/>
      <c r="D102" s="797"/>
      <c r="E102" s="797"/>
      <c r="F102" s="797"/>
      <c r="G102" s="797"/>
      <c r="H102" s="797"/>
      <c r="I102" s="797"/>
      <c r="J102" s="797"/>
      <c r="K102" s="797"/>
      <c r="L102" s="797"/>
      <c r="M102" s="797"/>
      <c r="N102" s="797"/>
      <c r="O102" s="797"/>
      <c r="P102" s="797"/>
      <c r="Q102" s="797"/>
      <c r="R102" s="797"/>
      <c r="S102" s="797"/>
      <c r="T102" s="797"/>
      <c r="U102" s="797"/>
      <c r="V102" s="797"/>
      <c r="W102" s="797"/>
      <c r="X102" s="797"/>
      <c r="Y102" s="797"/>
      <c r="Z102" s="797"/>
      <c r="AA102" s="797"/>
      <c r="AB102" s="797"/>
      <c r="AC102" s="797"/>
      <c r="AD102" s="797"/>
      <c r="AE102" s="797"/>
      <c r="AF102" s="797"/>
      <c r="AG102" s="797"/>
      <c r="AH102" s="797"/>
      <c r="AI102" s="797"/>
      <c r="AJ102" s="797"/>
      <c r="AK102" s="797"/>
      <c r="AL102" s="797"/>
      <c r="AM102" s="797"/>
      <c r="AN102" s="797"/>
      <c r="AO102" s="797"/>
      <c r="AP102" s="797"/>
      <c r="AQ102" s="797"/>
      <c r="AR102" s="797"/>
      <c r="AS102" s="797"/>
      <c r="AT102" s="797"/>
      <c r="AU102" s="797"/>
      <c r="AV102" s="797"/>
      <c r="AW102" s="797"/>
      <c r="AX102" s="797"/>
      <c r="AY102" s="797"/>
      <c r="AZ102" s="797"/>
      <c r="BA102" s="329"/>
    </row>
    <row r="103" spans="1:55" ht="30" customHeight="1" x14ac:dyDescent="0.3">
      <c r="A103" s="789" t="str">
        <f>ПОДПИСИ!D14</f>
        <v>Фатахова Е.Я.</v>
      </c>
      <c r="B103" s="789"/>
      <c r="C103" s="789"/>
      <c r="D103" s="789"/>
      <c r="E103" s="789"/>
      <c r="F103" s="789"/>
      <c r="G103" s="789"/>
      <c r="H103" s="789"/>
      <c r="I103" s="789"/>
      <c r="J103" s="789"/>
      <c r="K103" s="789"/>
      <c r="L103" s="789"/>
      <c r="M103" s="789"/>
      <c r="N103" s="789"/>
      <c r="O103" s="789"/>
      <c r="P103" s="789"/>
      <c r="Q103" s="789"/>
      <c r="R103" s="789"/>
      <c r="S103" s="789"/>
      <c r="T103" s="789"/>
      <c r="U103" s="789"/>
      <c r="V103" s="789"/>
      <c r="W103" s="789"/>
      <c r="X103" s="789"/>
      <c r="Y103" s="789"/>
      <c r="Z103" s="790"/>
      <c r="AA103" s="790"/>
      <c r="AB103" s="790"/>
      <c r="AC103" s="790"/>
      <c r="AD103" s="790"/>
      <c r="AE103" s="790"/>
      <c r="AF103" s="790"/>
      <c r="AG103" s="790"/>
      <c r="AH103" s="790"/>
      <c r="AI103" s="790"/>
      <c r="AJ103" s="790"/>
      <c r="AK103" s="790"/>
      <c r="AL103" s="790"/>
      <c r="AM103" s="790"/>
      <c r="AN103" s="790"/>
      <c r="AO103" s="791"/>
      <c r="AP103" s="791"/>
      <c r="AQ103" s="791"/>
      <c r="AR103" s="791"/>
      <c r="AS103" s="791"/>
      <c r="AT103" s="791"/>
      <c r="AU103" s="791"/>
      <c r="AV103" s="791"/>
      <c r="AW103" s="791"/>
      <c r="AX103" s="791"/>
      <c r="AY103" s="791"/>
      <c r="AZ103" s="791"/>
      <c r="BA103" s="336"/>
      <c r="BB103" s="315"/>
      <c r="BC103" s="315"/>
    </row>
    <row r="104" spans="1:55" s="304" customFormat="1" ht="6" customHeight="1" x14ac:dyDescent="0.2">
      <c r="A104" s="768" t="s">
        <v>804</v>
      </c>
      <c r="B104" s="768"/>
      <c r="C104" s="768"/>
      <c r="D104" s="768"/>
      <c r="E104" s="768"/>
      <c r="F104" s="768"/>
      <c r="G104" s="768"/>
      <c r="H104" s="768"/>
      <c r="I104" s="768"/>
      <c r="J104" s="768"/>
      <c r="K104" s="768"/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  <c r="X104" s="768"/>
      <c r="Y104" s="768"/>
      <c r="Z104" s="337"/>
      <c r="AA104" s="337"/>
      <c r="AB104" s="337"/>
      <c r="AC104" s="337"/>
      <c r="AD104" s="337"/>
      <c r="AE104" s="337"/>
      <c r="AF104" s="337"/>
      <c r="AG104" s="337"/>
      <c r="AH104" s="337"/>
      <c r="AI104" s="337"/>
      <c r="AJ104" s="337"/>
      <c r="AK104" s="337"/>
      <c r="AL104" s="337"/>
      <c r="AM104" s="337"/>
      <c r="AN104" s="337"/>
      <c r="AO104" s="768" t="s">
        <v>49</v>
      </c>
      <c r="AP104" s="768"/>
      <c r="AQ104" s="768"/>
      <c r="AR104" s="768"/>
      <c r="AS104" s="768"/>
      <c r="AT104" s="768"/>
      <c r="AU104" s="768"/>
      <c r="AV104" s="768"/>
      <c r="AW104" s="768"/>
      <c r="AX104" s="768"/>
      <c r="AY104" s="768"/>
      <c r="AZ104" s="768"/>
    </row>
    <row r="105" spans="1:55" x14ac:dyDescent="0.25">
      <c r="A105" s="752" t="s">
        <v>959</v>
      </c>
      <c r="B105" s="752"/>
      <c r="C105" s="752"/>
      <c r="D105" s="752"/>
      <c r="E105" s="752"/>
      <c r="F105" s="752"/>
      <c r="G105" s="752"/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  <c r="X105" s="752"/>
      <c r="Y105" s="752"/>
      <c r="Z105" s="752"/>
      <c r="AA105" s="752"/>
      <c r="AB105" s="752"/>
      <c r="AC105" s="752"/>
      <c r="AD105" s="752"/>
      <c r="AE105" s="752"/>
      <c r="AF105" s="752"/>
      <c r="AG105" s="752"/>
      <c r="AH105" s="752"/>
      <c r="AI105" s="752"/>
      <c r="AJ105" s="752"/>
      <c r="AK105" s="752"/>
      <c r="AL105" s="752"/>
      <c r="AM105" s="752"/>
      <c r="AN105" s="752"/>
      <c r="AO105" s="752"/>
      <c r="AP105" s="752"/>
      <c r="AQ105" s="752"/>
      <c r="AR105" s="752"/>
      <c r="AS105" s="752"/>
      <c r="AT105" s="752"/>
      <c r="AU105" s="752"/>
      <c r="AV105" s="752"/>
      <c r="AW105" s="752"/>
      <c r="AX105" s="752"/>
      <c r="AY105" s="752"/>
      <c r="AZ105" s="752"/>
    </row>
    <row r="106" spans="1:55" ht="30.75" customHeight="1" x14ac:dyDescent="0.3">
      <c r="A106" s="719" t="str">
        <f>ПОДПИСИ!D5</f>
        <v>Проценко В.М.</v>
      </c>
      <c r="B106" s="719"/>
      <c r="C106" s="719"/>
      <c r="D106" s="719"/>
      <c r="E106" s="719"/>
      <c r="F106" s="719"/>
      <c r="G106" s="719"/>
      <c r="H106" s="719"/>
      <c r="I106" s="719"/>
      <c r="J106" s="719"/>
      <c r="K106" s="719"/>
      <c r="L106" s="719"/>
      <c r="M106" s="719"/>
      <c r="N106" s="719"/>
      <c r="O106" s="719"/>
      <c r="P106" s="719"/>
      <c r="Q106" s="719"/>
      <c r="R106" s="719"/>
      <c r="S106" s="719"/>
      <c r="T106" s="719"/>
      <c r="U106" s="719"/>
      <c r="V106" s="719"/>
      <c r="W106" s="719"/>
      <c r="X106" s="719"/>
      <c r="Y106" s="719"/>
      <c r="Z106" s="748"/>
      <c r="AA106" s="748"/>
      <c r="AB106" s="748"/>
      <c r="AC106" s="748"/>
      <c r="AD106" s="748"/>
      <c r="AE106" s="748"/>
      <c r="AF106" s="748"/>
      <c r="AG106" s="748"/>
      <c r="AH106" s="748"/>
      <c r="AI106" s="748"/>
      <c r="AJ106" s="748"/>
      <c r="AK106" s="748"/>
      <c r="AL106" s="748"/>
      <c r="AM106" s="748"/>
      <c r="AN106" s="748"/>
      <c r="AO106" s="749"/>
      <c r="AP106" s="749"/>
      <c r="AQ106" s="749"/>
      <c r="AR106" s="749"/>
      <c r="AS106" s="749"/>
      <c r="AT106" s="749"/>
      <c r="AU106" s="749"/>
      <c r="AV106" s="749"/>
      <c r="AW106" s="749"/>
      <c r="AX106" s="749"/>
      <c r="AY106" s="749"/>
      <c r="AZ106" s="749"/>
    </row>
    <row r="107" spans="1:55" x14ac:dyDescent="0.25">
      <c r="A107" s="717" t="s">
        <v>804</v>
      </c>
      <c r="B107" s="717"/>
      <c r="C107" s="717"/>
      <c r="D107" s="717"/>
      <c r="E107" s="717"/>
      <c r="F107" s="717"/>
      <c r="G107" s="717"/>
      <c r="H107" s="717"/>
      <c r="I107" s="717"/>
      <c r="J107" s="717"/>
      <c r="K107" s="717"/>
      <c r="L107" s="717"/>
      <c r="M107" s="717"/>
      <c r="N107" s="717"/>
      <c r="O107" s="717"/>
      <c r="P107" s="717"/>
      <c r="Q107" s="717"/>
      <c r="R107" s="717"/>
      <c r="S107" s="717"/>
      <c r="T107" s="717"/>
      <c r="U107" s="717"/>
      <c r="V107" s="717"/>
      <c r="W107" s="717"/>
      <c r="X107" s="717"/>
      <c r="Y107" s="717"/>
      <c r="Z107" s="308"/>
      <c r="AA107" s="308"/>
      <c r="AB107" s="308"/>
      <c r="AC107" s="308"/>
      <c r="AD107" s="308"/>
      <c r="AE107" s="308"/>
      <c r="AF107" s="308"/>
      <c r="AG107" s="308"/>
      <c r="AH107" s="308"/>
      <c r="AI107" s="308"/>
      <c r="AJ107" s="308"/>
      <c r="AK107" s="308"/>
      <c r="AL107" s="308"/>
      <c r="AM107" s="308"/>
      <c r="AN107" s="308"/>
      <c r="AO107" s="717" t="s">
        <v>49</v>
      </c>
      <c r="AP107" s="717"/>
      <c r="AQ107" s="717"/>
      <c r="AR107" s="717"/>
      <c r="AS107" s="717"/>
      <c r="AT107" s="717"/>
      <c r="AU107" s="717"/>
      <c r="AV107" s="717"/>
      <c r="AW107" s="717"/>
      <c r="AX107" s="717"/>
      <c r="AY107" s="717"/>
      <c r="AZ107" s="717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0CCB0-7A22-4D5E-BCA9-76832C99F9F0}">
  <sheetPr>
    <tabColor rgb="FFFF0000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A82" zoomScaleNormal="95" zoomScaleSheetLayoutView="100" workbookViewId="0">
      <selection activeCell="A28" sqref="A28:BB28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22</v>
      </c>
    </row>
    <row r="3" spans="1:63" ht="46.5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2-Ф_КТП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июня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826" t="s">
        <v>828</v>
      </c>
      <c r="B28" s="826"/>
      <c r="C28" s="826"/>
      <c r="D28" s="826"/>
      <c r="E28" s="826"/>
      <c r="F28" s="826"/>
      <c r="G28" s="826"/>
      <c r="H28" s="826"/>
      <c r="I28" s="826"/>
      <c r="J28" s="826"/>
      <c r="K28" s="826"/>
      <c r="L28" s="826"/>
      <c r="M28" s="826"/>
      <c r="N28" s="826"/>
      <c r="O28" s="826"/>
      <c r="P28" s="826"/>
      <c r="Q28" s="826"/>
      <c r="R28" s="826"/>
      <c r="S28" s="826"/>
      <c r="T28" s="826"/>
      <c r="U28" s="826"/>
      <c r="V28" s="826"/>
      <c r="W28" s="826"/>
      <c r="X28" s="826"/>
      <c r="Y28" s="826"/>
      <c r="Z28" s="826"/>
      <c r="AA28" s="826"/>
      <c r="AB28" s="826"/>
      <c r="AC28" s="826"/>
      <c r="AD28" s="826"/>
      <c r="AE28" s="826"/>
      <c r="AF28" s="826"/>
      <c r="AG28" s="826"/>
      <c r="AH28" s="826"/>
      <c r="AI28" s="826"/>
      <c r="AJ28" s="826"/>
      <c r="AK28" s="826"/>
      <c r="AL28" s="826"/>
      <c r="AM28" s="826"/>
      <c r="AN28" s="826"/>
      <c r="AO28" s="826"/>
      <c r="AP28" s="826"/>
      <c r="AQ28" s="826"/>
      <c r="AR28" s="826"/>
      <c r="AS28" s="826"/>
      <c r="AT28" s="826"/>
      <c r="AU28" s="826"/>
      <c r="AV28" s="826"/>
      <c r="AW28" s="826"/>
      <c r="AX28" s="826"/>
      <c r="AY28" s="826"/>
      <c r="AZ28" s="826"/>
      <c r="BA28" s="826"/>
      <c r="BB28" s="826"/>
    </row>
    <row r="29" spans="1:54" x14ac:dyDescent="0.25">
      <c r="A29" s="806" t="str">
        <f>CONCATENATE(ПОДПИСИ!B10," ",ПОДПИСИ!F10," ",ПОДПИСИ!C10)</f>
        <v>Ведущий инженер отдела строительного контроля АО "ЛЭСР" Приказ №1080 от 04.10.2024 Величко А.А.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Укладка геотекстиля «ДОРНИТ» на дно котлована в 1 слой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№1.2. Укладка геотекстиля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13</v>
      </c>
      <c r="T66" s="812"/>
      <c r="U66" s="812"/>
      <c r="V66" s="503"/>
      <c r="W66" s="813" t="str">
        <f ca="1">INDIRECT("'АКТЫ скрытых работ'!R"&amp;BE3&amp;"C5",0)</f>
        <v>июня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июня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Устройство песчанного основания с послойным трамбованием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№1.2. Укладка геотекстиля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ht="23.4" customHeight="1" x14ac:dyDescent="0.3">
      <c r="A84" s="803" t="str">
        <f>ПОДПИСИ!D10</f>
        <v>Величко А.А.</v>
      </c>
      <c r="B84" s="803"/>
      <c r="C84" s="803"/>
      <c r="D84" s="803"/>
      <c r="E84" s="803"/>
      <c r="F84" s="803"/>
      <c r="G84" s="803"/>
      <c r="H84" s="803"/>
      <c r="I84" s="803"/>
      <c r="J84" s="803"/>
      <c r="K84" s="803"/>
      <c r="L84" s="803"/>
      <c r="M84" s="803"/>
      <c r="N84" s="803"/>
      <c r="O84" s="803"/>
      <c r="P84" s="803"/>
      <c r="Q84" s="803"/>
      <c r="R84" s="803"/>
      <c r="S84" s="803"/>
      <c r="T84" s="803"/>
      <c r="U84" s="803"/>
      <c r="V84" s="803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50"/>
      <c r="AH84" s="350"/>
      <c r="AI84" s="350"/>
      <c r="AJ84" s="350"/>
      <c r="AK84" s="350"/>
      <c r="AL84" s="350"/>
      <c r="AM84" s="350"/>
      <c r="AN84" s="350"/>
      <c r="AO84" s="350"/>
      <c r="AP84" s="350"/>
      <c r="AS84" s="351"/>
      <c r="AT84" s="351"/>
      <c r="AU84" s="351"/>
      <c r="AV84" s="351"/>
      <c r="AW84" s="351"/>
      <c r="AX84" s="351"/>
      <c r="AY84" s="351"/>
      <c r="AZ84" s="804"/>
      <c r="BA84" s="804"/>
      <c r="BB84" s="804"/>
    </row>
    <row r="85" spans="1:54" ht="9" customHeight="1" x14ac:dyDescent="0.3">
      <c r="A85" s="801" t="s">
        <v>804</v>
      </c>
      <c r="B85" s="801"/>
      <c r="C85" s="801"/>
      <c r="D85" s="801"/>
      <c r="E85" s="801"/>
      <c r="F85" s="801"/>
      <c r="G85" s="801"/>
      <c r="H85" s="801"/>
      <c r="I85" s="801"/>
      <c r="J85" s="801"/>
      <c r="K85" s="801"/>
      <c r="L85" s="801"/>
      <c r="M85" s="801"/>
      <c r="N85" s="801"/>
      <c r="O85" s="801"/>
      <c r="P85" s="801"/>
      <c r="Q85" s="801"/>
      <c r="R85" s="801"/>
      <c r="S85" s="801"/>
      <c r="T85" s="801"/>
      <c r="U85" s="801"/>
      <c r="V85" s="801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1" t="s">
        <v>49</v>
      </c>
      <c r="BA85" s="801"/>
      <c r="BB85" s="801"/>
    </row>
    <row r="86" spans="1:54" x14ac:dyDescent="0.25">
      <c r="A86" s="802" t="s">
        <v>788</v>
      </c>
      <c r="B86" s="802"/>
      <c r="C86" s="802"/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  <c r="X86" s="802"/>
      <c r="Y86" s="802"/>
      <c r="Z86" s="802"/>
      <c r="AA86" s="802"/>
      <c r="AB86" s="802"/>
      <c r="AC86" s="802"/>
      <c r="AD86" s="802"/>
      <c r="AE86" s="802"/>
      <c r="AF86" s="802"/>
      <c r="AG86" s="802"/>
      <c r="AH86" s="802"/>
      <c r="AI86" s="802"/>
      <c r="AJ86" s="802"/>
      <c r="AK86" s="802"/>
      <c r="AL86" s="802"/>
      <c r="AM86" s="802"/>
      <c r="AN86" s="802"/>
      <c r="AO86" s="802"/>
      <c r="AP86" s="802"/>
      <c r="AQ86" s="802"/>
      <c r="AR86" s="802"/>
      <c r="AS86" s="802"/>
      <c r="AT86" s="802"/>
      <c r="AU86" s="802"/>
      <c r="AV86" s="802"/>
      <c r="AW86" s="802"/>
      <c r="AX86" s="802"/>
      <c r="AY86" s="802"/>
      <c r="AZ86" s="802"/>
      <c r="BA86" s="802"/>
      <c r="BB86" s="802"/>
    </row>
    <row r="87" spans="1:54" ht="23.4" customHeight="1" x14ac:dyDescent="0.3">
      <c r="A87" s="803" t="str">
        <f>ПОДПИСИ!D15</f>
        <v>Шлёнский С.В.</v>
      </c>
      <c r="B87" s="803"/>
      <c r="C87" s="803"/>
      <c r="D87" s="803"/>
      <c r="E87" s="803"/>
      <c r="F87" s="803"/>
      <c r="G87" s="803"/>
      <c r="H87" s="803"/>
      <c r="I87" s="803"/>
      <c r="J87" s="803"/>
      <c r="K87" s="803"/>
      <c r="L87" s="803"/>
      <c r="M87" s="803"/>
      <c r="N87" s="803"/>
      <c r="O87" s="803"/>
      <c r="P87" s="803"/>
      <c r="Q87" s="803"/>
      <c r="R87" s="803"/>
      <c r="S87" s="803"/>
      <c r="T87" s="803"/>
      <c r="U87" s="803"/>
      <c r="V87" s="803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50"/>
      <c r="AH87" s="350"/>
      <c r="AI87" s="350"/>
      <c r="AJ87" s="350"/>
      <c r="AK87" s="350"/>
      <c r="AL87" s="350"/>
      <c r="AM87" s="350"/>
      <c r="AN87" s="350"/>
      <c r="AO87" s="350"/>
      <c r="AP87" s="350"/>
      <c r="AS87" s="351"/>
      <c r="AT87" s="351"/>
      <c r="AU87" s="351"/>
      <c r="AV87" s="351"/>
      <c r="AW87" s="351"/>
      <c r="AX87" s="351"/>
      <c r="AY87" s="351"/>
      <c r="AZ87" s="804"/>
      <c r="BA87" s="804"/>
      <c r="BB87" s="804"/>
    </row>
    <row r="88" spans="1:54" ht="9" customHeight="1" x14ac:dyDescent="0.3">
      <c r="A88" s="801" t="s">
        <v>804</v>
      </c>
      <c r="B88" s="801"/>
      <c r="C88" s="801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1"/>
      <c r="P88" s="801"/>
      <c r="Q88" s="801"/>
      <c r="R88" s="801"/>
      <c r="S88" s="801"/>
      <c r="T88" s="801"/>
      <c r="U88" s="801"/>
      <c r="V88" s="801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1" t="s">
        <v>49</v>
      </c>
      <c r="BA88" s="801"/>
      <c r="BB88" s="801"/>
    </row>
    <row r="89" spans="1:54" ht="27.75" customHeight="1" x14ac:dyDescent="0.25">
      <c r="A89" s="802" t="s">
        <v>816</v>
      </c>
      <c r="B89" s="802"/>
      <c r="C89" s="802"/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  <c r="X89" s="802"/>
      <c r="Y89" s="802"/>
      <c r="Z89" s="802"/>
      <c r="AA89" s="802"/>
      <c r="AB89" s="802"/>
      <c r="AC89" s="802"/>
      <c r="AD89" s="802"/>
      <c r="AE89" s="802"/>
      <c r="AF89" s="802"/>
      <c r="AG89" s="802"/>
      <c r="AH89" s="802"/>
      <c r="AI89" s="802"/>
      <c r="AJ89" s="802"/>
      <c r="AK89" s="802"/>
      <c r="AL89" s="802"/>
      <c r="AM89" s="802"/>
      <c r="AN89" s="802"/>
      <c r="AO89" s="802"/>
      <c r="AP89" s="802"/>
      <c r="AQ89" s="802"/>
      <c r="AR89" s="802"/>
      <c r="AS89" s="802"/>
      <c r="AT89" s="802"/>
      <c r="AU89" s="802"/>
      <c r="AV89" s="802"/>
      <c r="AW89" s="802"/>
      <c r="AX89" s="802"/>
      <c r="AY89" s="802"/>
      <c r="AZ89" s="802"/>
      <c r="BA89" s="802"/>
      <c r="BB89" s="802"/>
    </row>
    <row r="90" spans="1:54" ht="23.4" customHeight="1" x14ac:dyDescent="0.3">
      <c r="A90" s="803" t="str">
        <f>ПОДПИСИ!D17</f>
        <v>Шлёнский С.В.</v>
      </c>
      <c r="B90" s="803"/>
      <c r="C90" s="803"/>
      <c r="D90" s="803"/>
      <c r="E90" s="803"/>
      <c r="F90" s="803"/>
      <c r="G90" s="803"/>
      <c r="H90" s="803"/>
      <c r="I90" s="803"/>
      <c r="J90" s="803"/>
      <c r="K90" s="803"/>
      <c r="L90" s="803"/>
      <c r="M90" s="803"/>
      <c r="N90" s="803"/>
      <c r="O90" s="803"/>
      <c r="P90" s="803"/>
      <c r="Q90" s="803"/>
      <c r="R90" s="803"/>
      <c r="S90" s="803"/>
      <c r="T90" s="803"/>
      <c r="U90" s="803"/>
      <c r="V90" s="803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50"/>
      <c r="AH90" s="350"/>
      <c r="AI90" s="350"/>
      <c r="AJ90" s="350"/>
      <c r="AK90" s="350"/>
      <c r="AL90" s="350"/>
      <c r="AM90" s="350"/>
      <c r="AN90" s="350"/>
      <c r="AO90" s="350"/>
      <c r="AP90" s="350"/>
      <c r="AS90" s="351"/>
      <c r="AT90" s="351"/>
      <c r="AU90" s="351"/>
      <c r="AV90" s="351"/>
      <c r="AW90" s="351"/>
      <c r="AX90" s="351"/>
      <c r="AY90" s="351"/>
      <c r="AZ90" s="804"/>
      <c r="BA90" s="804"/>
      <c r="BB90" s="804"/>
    </row>
    <row r="91" spans="1:54" ht="9" customHeight="1" x14ac:dyDescent="0.3">
      <c r="A91" s="801" t="s">
        <v>804</v>
      </c>
      <c r="B91" s="801"/>
      <c r="C91" s="801"/>
      <c r="D91" s="801"/>
      <c r="E91" s="801"/>
      <c r="F91" s="801"/>
      <c r="G91" s="801"/>
      <c r="H91" s="801"/>
      <c r="I91" s="801"/>
      <c r="J91" s="801"/>
      <c r="K91" s="801"/>
      <c r="L91" s="801"/>
      <c r="M91" s="801"/>
      <c r="N91" s="801"/>
      <c r="O91" s="801"/>
      <c r="P91" s="801"/>
      <c r="Q91" s="801"/>
      <c r="R91" s="801"/>
      <c r="S91" s="801"/>
      <c r="T91" s="801"/>
      <c r="U91" s="801"/>
      <c r="V91" s="801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1" t="s">
        <v>49</v>
      </c>
      <c r="BA91" s="801"/>
      <c r="BB91" s="801"/>
    </row>
    <row r="92" spans="1:54" ht="37.5" customHeight="1" x14ac:dyDescent="0.25">
      <c r="A92" s="802" t="s">
        <v>806</v>
      </c>
      <c r="B92" s="802"/>
      <c r="C92" s="802"/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  <c r="X92" s="802"/>
      <c r="Y92" s="802"/>
      <c r="Z92" s="802"/>
      <c r="AA92" s="802"/>
      <c r="AB92" s="802"/>
      <c r="AC92" s="802"/>
      <c r="AD92" s="802"/>
      <c r="AE92" s="802"/>
      <c r="AF92" s="802"/>
      <c r="AG92" s="802"/>
      <c r="AH92" s="802"/>
      <c r="AI92" s="802"/>
      <c r="AJ92" s="802"/>
      <c r="AK92" s="802"/>
      <c r="AL92" s="802"/>
      <c r="AM92" s="802"/>
      <c r="AN92" s="802"/>
      <c r="AO92" s="802"/>
      <c r="AP92" s="802"/>
      <c r="AQ92" s="802"/>
      <c r="AR92" s="802"/>
      <c r="AS92" s="802"/>
      <c r="AT92" s="802"/>
      <c r="AU92" s="802"/>
      <c r="AV92" s="802"/>
      <c r="AW92" s="802"/>
      <c r="AX92" s="802"/>
      <c r="AY92" s="802"/>
      <c r="AZ92" s="802"/>
      <c r="BA92" s="802"/>
      <c r="BB92" s="802"/>
    </row>
    <row r="93" spans="1:54" ht="23.4" customHeight="1" x14ac:dyDescent="0.3">
      <c r="A93" s="803" t="str">
        <f>ПОДПИСИ!C19</f>
        <v xml:space="preserve"> </v>
      </c>
      <c r="B93" s="803"/>
      <c r="C93" s="803"/>
      <c r="D93" s="803"/>
      <c r="E93" s="803"/>
      <c r="F93" s="803"/>
      <c r="G93" s="803"/>
      <c r="H93" s="803"/>
      <c r="I93" s="803"/>
      <c r="J93" s="803"/>
      <c r="K93" s="803"/>
      <c r="L93" s="803"/>
      <c r="M93" s="803"/>
      <c r="N93" s="803"/>
      <c r="O93" s="803"/>
      <c r="P93" s="803"/>
      <c r="Q93" s="803"/>
      <c r="R93" s="803"/>
      <c r="S93" s="803"/>
      <c r="T93" s="803"/>
      <c r="U93" s="803"/>
      <c r="V93" s="803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50"/>
      <c r="AH93" s="350"/>
      <c r="AI93" s="350"/>
      <c r="AJ93" s="350"/>
      <c r="AK93" s="350"/>
      <c r="AL93" s="350"/>
      <c r="AM93" s="350"/>
      <c r="AN93" s="350"/>
      <c r="AO93" s="350"/>
      <c r="AP93" s="350"/>
      <c r="AS93" s="351"/>
      <c r="AT93" s="351"/>
      <c r="AU93" s="351"/>
      <c r="AV93" s="351"/>
      <c r="AW93" s="351"/>
      <c r="AX93" s="351"/>
      <c r="AY93" s="351"/>
      <c r="AZ93" s="804"/>
      <c r="BA93" s="804"/>
      <c r="BB93" s="804"/>
    </row>
    <row r="94" spans="1:54" ht="9" customHeight="1" x14ac:dyDescent="0.3">
      <c r="A94" s="801" t="s">
        <v>804</v>
      </c>
      <c r="B94" s="801"/>
      <c r="C94" s="801"/>
      <c r="D94" s="801"/>
      <c r="E94" s="801"/>
      <c r="F94" s="801"/>
      <c r="G94" s="801"/>
      <c r="H94" s="801"/>
      <c r="I94" s="801"/>
      <c r="J94" s="801"/>
      <c r="K94" s="801"/>
      <c r="L94" s="801"/>
      <c r="M94" s="801"/>
      <c r="N94" s="801"/>
      <c r="O94" s="801"/>
      <c r="P94" s="801"/>
      <c r="Q94" s="801"/>
      <c r="R94" s="801"/>
      <c r="S94" s="801"/>
      <c r="T94" s="801"/>
      <c r="U94" s="801"/>
      <c r="V94" s="801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1" t="s">
        <v>49</v>
      </c>
      <c r="BA94" s="801"/>
      <c r="BB94" s="801"/>
    </row>
    <row r="95" spans="1:54" ht="25.5" customHeight="1" x14ac:dyDescent="0.25">
      <c r="A95" s="802" t="s">
        <v>841</v>
      </c>
      <c r="B95" s="802"/>
      <c r="C95" s="802"/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  <c r="X95" s="802"/>
      <c r="Y95" s="802"/>
      <c r="Z95" s="802"/>
      <c r="AA95" s="802"/>
      <c r="AB95" s="802"/>
      <c r="AC95" s="802"/>
      <c r="AD95" s="802"/>
      <c r="AE95" s="802"/>
      <c r="AF95" s="802"/>
      <c r="AG95" s="802"/>
      <c r="AH95" s="802"/>
      <c r="AI95" s="802"/>
      <c r="AJ95" s="802"/>
      <c r="AK95" s="802"/>
      <c r="AL95" s="802"/>
      <c r="AM95" s="802"/>
      <c r="AN95" s="802"/>
      <c r="AO95" s="802"/>
      <c r="AP95" s="802"/>
      <c r="AQ95" s="802"/>
      <c r="AR95" s="802"/>
      <c r="AS95" s="802"/>
      <c r="AT95" s="802"/>
      <c r="AU95" s="802"/>
      <c r="AV95" s="802"/>
      <c r="AW95" s="802"/>
      <c r="AX95" s="802"/>
      <c r="AY95" s="802"/>
      <c r="AZ95" s="802"/>
      <c r="BA95" s="802"/>
      <c r="BB95" s="802"/>
    </row>
    <row r="96" spans="1:54" ht="23.4" customHeight="1" x14ac:dyDescent="0.3">
      <c r="A96" s="803" t="str">
        <f>ПОДПИСИ!D12</f>
        <v>Курбатов А.В.</v>
      </c>
      <c r="B96" s="803"/>
      <c r="C96" s="803"/>
      <c r="D96" s="803"/>
      <c r="E96" s="803"/>
      <c r="F96" s="803"/>
      <c r="G96" s="803"/>
      <c r="H96" s="803"/>
      <c r="I96" s="803"/>
      <c r="J96" s="803"/>
      <c r="K96" s="803"/>
      <c r="L96" s="803"/>
      <c r="M96" s="803"/>
      <c r="N96" s="803"/>
      <c r="O96" s="803"/>
      <c r="P96" s="803"/>
      <c r="Q96" s="803"/>
      <c r="R96" s="803"/>
      <c r="S96" s="803"/>
      <c r="T96" s="803"/>
      <c r="U96" s="803"/>
      <c r="V96" s="803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50"/>
      <c r="AH96" s="350"/>
      <c r="AI96" s="350"/>
      <c r="AJ96" s="350"/>
      <c r="AK96" s="350"/>
      <c r="AL96" s="350"/>
      <c r="AM96" s="350"/>
      <c r="AN96" s="350"/>
      <c r="AO96" s="350"/>
      <c r="AP96" s="350"/>
      <c r="AS96" s="351"/>
      <c r="AT96" s="351"/>
      <c r="AU96" s="351"/>
      <c r="AV96" s="351"/>
      <c r="AW96" s="351"/>
      <c r="AX96" s="351"/>
      <c r="AY96" s="351"/>
      <c r="AZ96" s="804"/>
      <c r="BA96" s="804"/>
      <c r="BB96" s="804"/>
    </row>
    <row r="97" spans="1:54" ht="9" customHeight="1" x14ac:dyDescent="0.3">
      <c r="A97" s="801" t="s">
        <v>804</v>
      </c>
      <c r="B97" s="801"/>
      <c r="C97" s="801"/>
      <c r="D97" s="801"/>
      <c r="E97" s="801"/>
      <c r="F97" s="801"/>
      <c r="G97" s="801"/>
      <c r="H97" s="801"/>
      <c r="I97" s="801"/>
      <c r="J97" s="801"/>
      <c r="K97" s="801"/>
      <c r="L97" s="801"/>
      <c r="M97" s="801"/>
      <c r="N97" s="801"/>
      <c r="O97" s="801"/>
      <c r="P97" s="801"/>
      <c r="Q97" s="801"/>
      <c r="R97" s="801"/>
      <c r="S97" s="801"/>
      <c r="T97" s="801"/>
      <c r="U97" s="801"/>
      <c r="V97" s="801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1" t="s">
        <v>49</v>
      </c>
      <c r="BA97" s="801"/>
      <c r="BB97" s="801"/>
    </row>
    <row r="98" spans="1:54" hidden="1" x14ac:dyDescent="0.25">
      <c r="A98" s="802" t="s">
        <v>538</v>
      </c>
      <c r="B98" s="802"/>
      <c r="C98" s="802"/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  <c r="X98" s="802"/>
      <c r="Y98" s="802"/>
      <c r="Z98" s="802"/>
      <c r="AA98" s="802"/>
      <c r="AB98" s="802"/>
      <c r="AC98" s="802"/>
      <c r="AD98" s="802"/>
      <c r="AE98" s="802"/>
      <c r="AF98" s="802"/>
      <c r="AG98" s="802"/>
      <c r="AH98" s="802"/>
      <c r="AI98" s="802"/>
      <c r="AJ98" s="802"/>
      <c r="AK98" s="802"/>
      <c r="AL98" s="802"/>
      <c r="AM98" s="802"/>
      <c r="AN98" s="802"/>
      <c r="AO98" s="802"/>
      <c r="AP98" s="802"/>
      <c r="AQ98" s="802"/>
      <c r="AR98" s="802"/>
      <c r="AS98" s="802"/>
      <c r="AT98" s="802"/>
      <c r="AU98" s="802"/>
      <c r="AV98" s="802"/>
      <c r="AW98" s="802"/>
      <c r="AX98" s="802"/>
      <c r="AY98" s="802"/>
      <c r="AZ98" s="802"/>
      <c r="BA98" s="802"/>
      <c r="BB98" s="802"/>
    </row>
    <row r="99" spans="1:54" ht="23.4" hidden="1" customHeight="1" x14ac:dyDescent="0.3">
      <c r="A99" s="803" t="str">
        <f>ПОДПИСИ!D10</f>
        <v>Величко А.А.</v>
      </c>
      <c r="B99" s="803"/>
      <c r="C99" s="803"/>
      <c r="D99" s="803"/>
      <c r="E99" s="803"/>
      <c r="F99" s="803"/>
      <c r="G99" s="803"/>
      <c r="H99" s="803"/>
      <c r="I99" s="803"/>
      <c r="J99" s="803"/>
      <c r="K99" s="803"/>
      <c r="L99" s="803"/>
      <c r="M99" s="803"/>
      <c r="N99" s="803"/>
      <c r="O99" s="803"/>
      <c r="P99" s="803"/>
      <c r="Q99" s="803"/>
      <c r="R99" s="803"/>
      <c r="S99" s="803"/>
      <c r="T99" s="803"/>
      <c r="U99" s="803"/>
      <c r="V99" s="803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50"/>
      <c r="AH99" s="350"/>
      <c r="AI99" s="350"/>
      <c r="AJ99" s="350"/>
      <c r="AK99" s="350"/>
      <c r="AL99" s="350"/>
      <c r="AM99" s="350"/>
      <c r="AN99" s="350"/>
      <c r="AO99" s="350"/>
      <c r="AP99" s="350"/>
      <c r="AS99" s="351"/>
      <c r="AT99" s="351"/>
      <c r="AU99" s="351"/>
      <c r="AV99" s="351"/>
      <c r="AW99" s="351"/>
      <c r="AX99" s="351"/>
      <c r="AY99" s="351"/>
      <c r="AZ99" s="804"/>
      <c r="BA99" s="804"/>
      <c r="BB99" s="804"/>
    </row>
    <row r="100" spans="1:54" ht="9" hidden="1" customHeight="1" x14ac:dyDescent="0.3">
      <c r="A100" s="801" t="s">
        <v>804</v>
      </c>
      <c r="B100" s="801"/>
      <c r="C100" s="801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1"/>
      <c r="P100" s="801"/>
      <c r="Q100" s="801"/>
      <c r="R100" s="801"/>
      <c r="S100" s="801"/>
      <c r="T100" s="801"/>
      <c r="U100" s="801"/>
      <c r="V100" s="801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50"/>
      <c r="AH100" s="350"/>
      <c r="AI100" s="350"/>
      <c r="AJ100" s="350"/>
      <c r="AK100" s="350"/>
      <c r="AL100" s="350"/>
      <c r="AM100" s="350"/>
      <c r="AN100" s="350"/>
      <c r="AO100" s="350"/>
      <c r="AP100" s="350"/>
      <c r="AS100" s="351"/>
      <c r="AT100" s="351"/>
      <c r="AU100" s="351"/>
      <c r="AV100" s="351"/>
      <c r="AW100" s="351"/>
      <c r="AX100" s="351"/>
      <c r="AY100" s="351"/>
      <c r="AZ100" s="801" t="s">
        <v>49</v>
      </c>
      <c r="BA100" s="801"/>
      <c r="BB100" s="80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98"/>
  <sheetViews>
    <sheetView view="pageBreakPreview" topLeftCell="A67" zoomScaleNormal="95" zoomScaleSheetLayoutView="100" workbookViewId="0">
      <selection activeCell="A82" sqref="A82:V82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9.109375" style="283"/>
    <col min="255" max="307" width="1.5546875" style="283" customWidth="1"/>
    <col min="308" max="308" width="0.109375" style="283" customWidth="1"/>
    <col min="309" max="510" width="9.109375" style="283"/>
    <col min="511" max="563" width="1.5546875" style="283" customWidth="1"/>
    <col min="564" max="564" width="0.109375" style="283" customWidth="1"/>
    <col min="565" max="766" width="9.109375" style="283"/>
    <col min="767" max="819" width="1.5546875" style="283" customWidth="1"/>
    <col min="820" max="820" width="0.109375" style="283" customWidth="1"/>
    <col min="821" max="1022" width="9.109375" style="283"/>
    <col min="1023" max="1075" width="1.5546875" style="283" customWidth="1"/>
    <col min="1076" max="1076" width="0.109375" style="283" customWidth="1"/>
    <col min="1077" max="1278" width="9.109375" style="283"/>
    <col min="1279" max="1331" width="1.5546875" style="283" customWidth="1"/>
    <col min="1332" max="1332" width="0.109375" style="283" customWidth="1"/>
    <col min="1333" max="1534" width="9.109375" style="283"/>
    <col min="1535" max="1587" width="1.5546875" style="283" customWidth="1"/>
    <col min="1588" max="1588" width="0.109375" style="283" customWidth="1"/>
    <col min="1589" max="1790" width="9.109375" style="283"/>
    <col min="1791" max="1843" width="1.5546875" style="283" customWidth="1"/>
    <col min="1844" max="1844" width="0.109375" style="283" customWidth="1"/>
    <col min="1845" max="2046" width="9.109375" style="283"/>
    <col min="2047" max="2099" width="1.5546875" style="283" customWidth="1"/>
    <col min="2100" max="2100" width="0.109375" style="283" customWidth="1"/>
    <col min="2101" max="2302" width="9.109375" style="283"/>
    <col min="2303" max="2355" width="1.5546875" style="283" customWidth="1"/>
    <col min="2356" max="2356" width="0.109375" style="283" customWidth="1"/>
    <col min="2357" max="2558" width="9.109375" style="283"/>
    <col min="2559" max="2611" width="1.5546875" style="283" customWidth="1"/>
    <col min="2612" max="2612" width="0.109375" style="283" customWidth="1"/>
    <col min="2613" max="2814" width="9.109375" style="283"/>
    <col min="2815" max="2867" width="1.5546875" style="283" customWidth="1"/>
    <col min="2868" max="2868" width="0.109375" style="283" customWidth="1"/>
    <col min="2869" max="3070" width="9.109375" style="283"/>
    <col min="3071" max="3123" width="1.5546875" style="283" customWidth="1"/>
    <col min="3124" max="3124" width="0.109375" style="283" customWidth="1"/>
    <col min="3125" max="3326" width="9.109375" style="283"/>
    <col min="3327" max="3379" width="1.5546875" style="283" customWidth="1"/>
    <col min="3380" max="3380" width="0.109375" style="283" customWidth="1"/>
    <col min="3381" max="3582" width="9.109375" style="283"/>
    <col min="3583" max="3635" width="1.5546875" style="283" customWidth="1"/>
    <col min="3636" max="3636" width="0.109375" style="283" customWidth="1"/>
    <col min="3637" max="3838" width="9.109375" style="283"/>
    <col min="3839" max="3891" width="1.5546875" style="283" customWidth="1"/>
    <col min="3892" max="3892" width="0.109375" style="283" customWidth="1"/>
    <col min="3893" max="4094" width="9.109375" style="283"/>
    <col min="4095" max="4147" width="1.5546875" style="283" customWidth="1"/>
    <col min="4148" max="4148" width="0.109375" style="283" customWidth="1"/>
    <col min="4149" max="4350" width="9.109375" style="283"/>
    <col min="4351" max="4403" width="1.5546875" style="283" customWidth="1"/>
    <col min="4404" max="4404" width="0.109375" style="283" customWidth="1"/>
    <col min="4405" max="4606" width="9.109375" style="283"/>
    <col min="4607" max="4659" width="1.5546875" style="283" customWidth="1"/>
    <col min="4660" max="4660" width="0.109375" style="283" customWidth="1"/>
    <col min="4661" max="4862" width="9.109375" style="283"/>
    <col min="4863" max="4915" width="1.5546875" style="283" customWidth="1"/>
    <col min="4916" max="4916" width="0.109375" style="283" customWidth="1"/>
    <col min="4917" max="5118" width="9.109375" style="283"/>
    <col min="5119" max="5171" width="1.5546875" style="283" customWidth="1"/>
    <col min="5172" max="5172" width="0.109375" style="283" customWidth="1"/>
    <col min="5173" max="5374" width="9.109375" style="283"/>
    <col min="5375" max="5427" width="1.5546875" style="283" customWidth="1"/>
    <col min="5428" max="5428" width="0.109375" style="283" customWidth="1"/>
    <col min="5429" max="5630" width="9.109375" style="283"/>
    <col min="5631" max="5683" width="1.5546875" style="283" customWidth="1"/>
    <col min="5684" max="5684" width="0.109375" style="283" customWidth="1"/>
    <col min="5685" max="5886" width="9.109375" style="283"/>
    <col min="5887" max="5939" width="1.5546875" style="283" customWidth="1"/>
    <col min="5940" max="5940" width="0.109375" style="283" customWidth="1"/>
    <col min="5941" max="6142" width="9.109375" style="283"/>
    <col min="6143" max="6195" width="1.5546875" style="283" customWidth="1"/>
    <col min="6196" max="6196" width="0.109375" style="283" customWidth="1"/>
    <col min="6197" max="6398" width="9.109375" style="283"/>
    <col min="6399" max="6451" width="1.5546875" style="283" customWidth="1"/>
    <col min="6452" max="6452" width="0.109375" style="283" customWidth="1"/>
    <col min="6453" max="6654" width="9.109375" style="283"/>
    <col min="6655" max="6707" width="1.5546875" style="283" customWidth="1"/>
    <col min="6708" max="6708" width="0.109375" style="283" customWidth="1"/>
    <col min="6709" max="6910" width="9.109375" style="283"/>
    <col min="6911" max="6963" width="1.5546875" style="283" customWidth="1"/>
    <col min="6964" max="6964" width="0.109375" style="283" customWidth="1"/>
    <col min="6965" max="7166" width="9.109375" style="283"/>
    <col min="7167" max="7219" width="1.5546875" style="283" customWidth="1"/>
    <col min="7220" max="7220" width="0.109375" style="283" customWidth="1"/>
    <col min="7221" max="7422" width="9.109375" style="283"/>
    <col min="7423" max="7475" width="1.5546875" style="283" customWidth="1"/>
    <col min="7476" max="7476" width="0.109375" style="283" customWidth="1"/>
    <col min="7477" max="7678" width="9.109375" style="283"/>
    <col min="7679" max="7731" width="1.5546875" style="283" customWidth="1"/>
    <col min="7732" max="7732" width="0.109375" style="283" customWidth="1"/>
    <col min="7733" max="7934" width="9.109375" style="283"/>
    <col min="7935" max="7987" width="1.5546875" style="283" customWidth="1"/>
    <col min="7988" max="7988" width="0.109375" style="283" customWidth="1"/>
    <col min="7989" max="8190" width="9.109375" style="283"/>
    <col min="8191" max="8243" width="1.5546875" style="283" customWidth="1"/>
    <col min="8244" max="8244" width="0.109375" style="283" customWidth="1"/>
    <col min="8245" max="8446" width="9.109375" style="283"/>
    <col min="8447" max="8499" width="1.5546875" style="283" customWidth="1"/>
    <col min="8500" max="8500" width="0.109375" style="283" customWidth="1"/>
    <col min="8501" max="8702" width="9.109375" style="283"/>
    <col min="8703" max="8755" width="1.5546875" style="283" customWidth="1"/>
    <col min="8756" max="8756" width="0.109375" style="283" customWidth="1"/>
    <col min="8757" max="8958" width="9.109375" style="283"/>
    <col min="8959" max="9011" width="1.5546875" style="283" customWidth="1"/>
    <col min="9012" max="9012" width="0.109375" style="283" customWidth="1"/>
    <col min="9013" max="9214" width="9.109375" style="283"/>
    <col min="9215" max="9267" width="1.5546875" style="283" customWidth="1"/>
    <col min="9268" max="9268" width="0.109375" style="283" customWidth="1"/>
    <col min="9269" max="9470" width="9.109375" style="283"/>
    <col min="9471" max="9523" width="1.5546875" style="283" customWidth="1"/>
    <col min="9524" max="9524" width="0.109375" style="283" customWidth="1"/>
    <col min="9525" max="9726" width="9.109375" style="283"/>
    <col min="9727" max="9779" width="1.5546875" style="283" customWidth="1"/>
    <col min="9780" max="9780" width="0.109375" style="283" customWidth="1"/>
    <col min="9781" max="9982" width="9.109375" style="283"/>
    <col min="9983" max="10035" width="1.5546875" style="283" customWidth="1"/>
    <col min="10036" max="10036" width="0.109375" style="283" customWidth="1"/>
    <col min="10037" max="10238" width="9.109375" style="283"/>
    <col min="10239" max="10291" width="1.5546875" style="283" customWidth="1"/>
    <col min="10292" max="10292" width="0.109375" style="283" customWidth="1"/>
    <col min="10293" max="10494" width="9.109375" style="283"/>
    <col min="10495" max="10547" width="1.5546875" style="283" customWidth="1"/>
    <col min="10548" max="10548" width="0.109375" style="283" customWidth="1"/>
    <col min="10549" max="10750" width="9.109375" style="283"/>
    <col min="10751" max="10803" width="1.5546875" style="283" customWidth="1"/>
    <col min="10804" max="10804" width="0.109375" style="283" customWidth="1"/>
    <col min="10805" max="11006" width="9.109375" style="283"/>
    <col min="11007" max="11059" width="1.5546875" style="283" customWidth="1"/>
    <col min="11060" max="11060" width="0.109375" style="283" customWidth="1"/>
    <col min="11061" max="11262" width="9.109375" style="283"/>
    <col min="11263" max="11315" width="1.5546875" style="283" customWidth="1"/>
    <col min="11316" max="11316" width="0.109375" style="283" customWidth="1"/>
    <col min="11317" max="11518" width="9.109375" style="283"/>
    <col min="11519" max="11571" width="1.5546875" style="283" customWidth="1"/>
    <col min="11572" max="11572" width="0.109375" style="283" customWidth="1"/>
    <col min="11573" max="11774" width="9.109375" style="283"/>
    <col min="11775" max="11827" width="1.5546875" style="283" customWidth="1"/>
    <col min="11828" max="11828" width="0.109375" style="283" customWidth="1"/>
    <col min="11829" max="12030" width="9.109375" style="283"/>
    <col min="12031" max="12083" width="1.5546875" style="283" customWidth="1"/>
    <col min="12084" max="12084" width="0.109375" style="283" customWidth="1"/>
    <col min="12085" max="12286" width="9.109375" style="283"/>
    <col min="12287" max="12339" width="1.5546875" style="283" customWidth="1"/>
    <col min="12340" max="12340" width="0.109375" style="283" customWidth="1"/>
    <col min="12341" max="12542" width="9.109375" style="283"/>
    <col min="12543" max="12595" width="1.5546875" style="283" customWidth="1"/>
    <col min="12596" max="12596" width="0.109375" style="283" customWidth="1"/>
    <col min="12597" max="12798" width="9.109375" style="283"/>
    <col min="12799" max="12851" width="1.5546875" style="283" customWidth="1"/>
    <col min="12852" max="12852" width="0.109375" style="283" customWidth="1"/>
    <col min="12853" max="13054" width="9.109375" style="283"/>
    <col min="13055" max="13107" width="1.5546875" style="283" customWidth="1"/>
    <col min="13108" max="13108" width="0.109375" style="283" customWidth="1"/>
    <col min="13109" max="13310" width="9.109375" style="283"/>
    <col min="13311" max="13363" width="1.5546875" style="283" customWidth="1"/>
    <col min="13364" max="13364" width="0.109375" style="283" customWidth="1"/>
    <col min="13365" max="13566" width="9.109375" style="283"/>
    <col min="13567" max="13619" width="1.5546875" style="283" customWidth="1"/>
    <col min="13620" max="13620" width="0.109375" style="283" customWidth="1"/>
    <col min="13621" max="13822" width="9.109375" style="283"/>
    <col min="13823" max="13875" width="1.5546875" style="283" customWidth="1"/>
    <col min="13876" max="13876" width="0.109375" style="283" customWidth="1"/>
    <col min="13877" max="14078" width="9.109375" style="283"/>
    <col min="14079" max="14131" width="1.5546875" style="283" customWidth="1"/>
    <col min="14132" max="14132" width="0.109375" style="283" customWidth="1"/>
    <col min="14133" max="14334" width="9.109375" style="283"/>
    <col min="14335" max="14387" width="1.5546875" style="283" customWidth="1"/>
    <col min="14388" max="14388" width="0.109375" style="283" customWidth="1"/>
    <col min="14389" max="14590" width="9.109375" style="283"/>
    <col min="14591" max="14643" width="1.5546875" style="283" customWidth="1"/>
    <col min="14644" max="14644" width="0.109375" style="283" customWidth="1"/>
    <col min="14645" max="14846" width="9.109375" style="283"/>
    <col min="14847" max="14899" width="1.5546875" style="283" customWidth="1"/>
    <col min="14900" max="14900" width="0.109375" style="283" customWidth="1"/>
    <col min="14901" max="15102" width="9.109375" style="283"/>
    <col min="15103" max="15155" width="1.5546875" style="283" customWidth="1"/>
    <col min="15156" max="15156" width="0.109375" style="283" customWidth="1"/>
    <col min="15157" max="15358" width="9.109375" style="283"/>
    <col min="15359" max="15411" width="1.5546875" style="283" customWidth="1"/>
    <col min="15412" max="15412" width="0.109375" style="283" customWidth="1"/>
    <col min="15413" max="15614" width="9.109375" style="283"/>
    <col min="15615" max="15667" width="1.5546875" style="283" customWidth="1"/>
    <col min="15668" max="15668" width="0.109375" style="283" customWidth="1"/>
    <col min="15669" max="15870" width="9.109375" style="283"/>
    <col min="15871" max="15923" width="1.5546875" style="283" customWidth="1"/>
    <col min="15924" max="15924" width="0.109375" style="283" customWidth="1"/>
    <col min="15925" max="16126" width="9.109375" style="283"/>
    <col min="16127" max="16179" width="1.5546875" style="283" customWidth="1"/>
    <col min="16180" max="16180" width="0.109375" style="283" customWidth="1"/>
    <col min="16181" max="16384" width="9.1093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1-ОП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марта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ВЛ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Разработка котлована для установки стоек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Не применялись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11</v>
      </c>
      <c r="T66" s="812"/>
      <c r="U66" s="812"/>
      <c r="V66" s="503"/>
      <c r="W66" s="813" t="str">
        <f ca="1">INDIRECT("'АКТЫ скрытых работ'!R"&amp;BE3&amp;"C5",0)</f>
        <v>марта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марта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Установка опор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A97:V97"/>
    <mergeCell ref="AZ97:BB97"/>
    <mergeCell ref="A98:V98"/>
    <mergeCell ref="AZ98:BB98"/>
    <mergeCell ref="A93:BB93"/>
    <mergeCell ref="A94:V94"/>
    <mergeCell ref="AZ94:BB94"/>
    <mergeCell ref="A95:V95"/>
    <mergeCell ref="AZ95:BB95"/>
    <mergeCell ref="A96:BB96"/>
    <mergeCell ref="A89:V89"/>
    <mergeCell ref="AZ89:BB89"/>
    <mergeCell ref="A90:BB90"/>
    <mergeCell ref="A91:V91"/>
    <mergeCell ref="AZ91:BB91"/>
    <mergeCell ref="A92:V92"/>
    <mergeCell ref="AZ92:BB92"/>
    <mergeCell ref="AZ85:BB85"/>
    <mergeCell ref="A86:V86"/>
    <mergeCell ref="AZ86:BB86"/>
    <mergeCell ref="A87:BB87"/>
    <mergeCell ref="A88:V88"/>
    <mergeCell ref="AZ88:BB88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4:BB84"/>
    <mergeCell ref="A85:V85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2-ОП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марта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ВЛ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Установка опор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11</v>
      </c>
      <c r="T66" s="812"/>
      <c r="U66" s="812"/>
      <c r="V66" s="503"/>
      <c r="W66" s="813" t="str">
        <f ca="1">INDIRECT("'АКТЫ скрытых работ'!R"&amp;BE3&amp;"C5",0)</f>
        <v>марта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марта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98"/>
  <sheetViews>
    <sheetView view="pageBreakPreview" topLeftCell="A79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3-ОП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марта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ВЛ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Вырытый грунт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11</v>
      </c>
      <c r="T66" s="812"/>
      <c r="U66" s="812"/>
      <c r="V66" s="503"/>
      <c r="W66" s="813" t="str">
        <f ca="1">INDIRECT("'АКТЫ скрытых работ'!R"&amp;BE3&amp;"C5",0)</f>
        <v>марта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марта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Монтаж провода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98"/>
  <sheetViews>
    <sheetView view="pageBreakPreview" topLeftCell="A5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1-КЗ_КК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марта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Разработка грунта траншеи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Не применялись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№1 Монтаж контура заземления КК-0,4кВ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12</v>
      </c>
      <c r="T66" s="812"/>
      <c r="U66" s="812"/>
      <c r="V66" s="503"/>
      <c r="W66" s="813" t="str">
        <f ca="1">INDIRECT("'АКТЫ скрытых работ'!R"&amp;BE3&amp;"C5",0)</f>
        <v>марта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марта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Монтаж вертикальных электродов контура заземления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№1 Монтаж контура заземления КК-0,4кВ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2-КЗ_КК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марта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Монтаж вертикальных электродов контура заземления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№1 Монтаж контура заземления КК-0,4кВ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12</v>
      </c>
      <c r="T66" s="812"/>
      <c r="U66" s="812"/>
      <c r="V66" s="503"/>
      <c r="W66" s="813" t="str">
        <f ca="1">INDIRECT("'АКТЫ скрытых работ'!R"&amp;BE3&amp;"C5",0)</f>
        <v>марта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марта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Монтаж горизонтального заземлителя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№1 Монтаж контура заземления КК-0,4кВ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3-КЗ_КК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марта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Монтаж горизонтального заземлителя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№1 Монтаж контура заземления КК-0,4кВ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12</v>
      </c>
      <c r="T66" s="812"/>
      <c r="U66" s="812"/>
      <c r="V66" s="503"/>
      <c r="W66" s="813" t="str">
        <f ca="1">INDIRECT("'АКТЫ скрытых работ'!R"&amp;BE3&amp;"C5",0)</f>
        <v>марта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марта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Огрунтовка и окраска сварных соединений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№1 Монтаж контура заземления КК-0,4кВ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4-КЗ_КК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марта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Огрунтовка и окраска сварных соединений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№1 Монтаж контура заземления КК-0,4кВ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12</v>
      </c>
      <c r="T66" s="812"/>
      <c r="U66" s="812"/>
      <c r="V66" s="503"/>
      <c r="W66" s="813" t="str">
        <f ca="1">INDIRECT("'АКТЫ скрытых работ'!R"&amp;BE3&amp;"C5",0)</f>
        <v>марта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марта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Обратная засыпка траншеи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Отказное письмо исх. №60-12/2020 от 12.05.2020 ООО "Биквест-Центр"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№1 Монтаж контура заземления КК-0,4кВ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5-КЗ_КК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13</v>
      </c>
      <c r="AU23" s="830"/>
      <c r="AV23" s="830"/>
      <c r="AW23" s="292" t="s">
        <v>80</v>
      </c>
      <c r="AX23" s="830" t="str">
        <f ca="1">INDIRECT("'АКТЫ скрытых работ'!R"&amp;BE3&amp;"C8",0)</f>
        <v>марта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Всеволожского РЭС филиала ПАО "Россети Ленэнерго" "СЭС" по ТП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В.М.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Обратная засыпка траншеи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Вырытый грунт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№1 Монтаж контура заземления КК-0,4кВ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12</v>
      </c>
      <c r="T66" s="812"/>
      <c r="U66" s="812"/>
      <c r="V66" s="503"/>
      <c r="W66" s="813" t="str">
        <f ca="1">INDIRECT("'АКТЫ скрытых работ'!R"&amp;BE3&amp;"C5",0)</f>
        <v>марта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13</v>
      </c>
      <c r="T67" s="814"/>
      <c r="U67" s="814"/>
      <c r="V67" s="503"/>
      <c r="W67" s="815" t="str">
        <f ca="1">INDIRECT("'АКТЫ скрытых работ'!R"&amp;BE3&amp;"C8",0)</f>
        <v>марта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 xml:space="preserve"> -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№1 Монтаж контура заземления КК-0,4кВ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В.М.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1-КЛ0,4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>
        <f ca="1">INDIRECT("'АКТЫ скрытых работ'!R"&amp;BE3&amp;"C7",0)</f>
        <v>28</v>
      </c>
      <c r="AU23" s="830"/>
      <c r="AV23" s="830"/>
      <c r="AW23" s="292" t="s">
        <v>80</v>
      </c>
      <c r="AX23" s="830" t="str">
        <f ca="1">INDIRECT("'АКТЫ скрытых работ'!R"&amp;BE3&amp;"C8",0)</f>
        <v>января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КЛ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Разработка грунта траншеи, приемных и стартовых котлованов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Не применялись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>
        <f ca="1">INDIRECT("'АКТЫ скрытых работ'!R"&amp;BE3&amp;"C4",0)</f>
        <v>27</v>
      </c>
      <c r="T66" s="812"/>
      <c r="U66" s="812"/>
      <c r="V66" s="503"/>
      <c r="W66" s="813" t="str">
        <f ca="1">INDIRECT("'АКТЫ скрытых работ'!R"&amp;BE3&amp;"C5",0)</f>
        <v>января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>
        <f ca="1">INDIRECT("'АКТЫ скрытых работ'!R"&amp;BE3&amp;"C7",0)</f>
        <v>28</v>
      </c>
      <c r="T67" s="814"/>
      <c r="U67" s="814"/>
      <c r="V67" s="503"/>
      <c r="W67" s="815" t="str">
        <f ca="1">INDIRECT("'АКТЫ скрытых работ'!R"&amp;BE3&amp;"C8",0)</f>
        <v>января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Устройство песчанного основания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2-КЛ0,4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>
        <f ca="1">INDIRECT("'АКТЫ скрытых работ'!R"&amp;BE3&amp;"C7",0)</f>
        <v>28</v>
      </c>
      <c r="AU23" s="830"/>
      <c r="AV23" s="830"/>
      <c r="AW23" s="292" t="s">
        <v>80</v>
      </c>
      <c r="AX23" s="830" t="str">
        <f ca="1">INDIRECT("'АКТЫ скрытых работ'!R"&amp;BE3&amp;"C8",0)</f>
        <v>января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КЛ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Устройство песчанного основания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Контрольно-испольнительная съемка; Исполнительная схема №2.3 Устройство песчаного основания траншеи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>
        <f ca="1">INDIRECT("'АКТЫ скрытых работ'!R"&amp;BE3&amp;"C4",0)</f>
        <v>27</v>
      </c>
      <c r="T66" s="812"/>
      <c r="U66" s="812"/>
      <c r="V66" s="503"/>
      <c r="W66" s="813" t="str">
        <f ca="1">INDIRECT("'АКТЫ скрытых работ'!R"&amp;BE3&amp;"C5",0)</f>
        <v>января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>
        <f ca="1">INDIRECT("'АКТЫ скрытых работ'!R"&amp;BE3&amp;"C7",0)</f>
        <v>28</v>
      </c>
      <c r="T67" s="814"/>
      <c r="U67" s="814"/>
      <c r="V67" s="503"/>
      <c r="W67" s="815" t="str">
        <f ca="1">INDIRECT("'АКТЫ скрытых работ'!R"&amp;BE3&amp;"C8",0)</f>
        <v>января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Прокладка труб в траншее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Паспорт №31/08/22 от 31.08.2022 ООО "ДК "Горизонт"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Контрольно-испольнительная съемка; Исполнительная схема №2.3 Устройство песчаного основания траншеи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12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4-КЛ0,4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>
        <f ca="1">INDIRECT("'АКТЫ скрытых работ'!R"&amp;BE3&amp;"C7",0)</f>
        <v>28</v>
      </c>
      <c r="AU23" s="830"/>
      <c r="AV23" s="830"/>
      <c r="AW23" s="292" t="s">
        <v>80</v>
      </c>
      <c r="AX23" s="830" t="str">
        <f ca="1">INDIRECT("'АКТЫ скрытых работ'!R"&amp;BE3&amp;"C8",0)</f>
        <v>января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КЛ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Устройство ГНБ перехода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 xml:space="preserve">Контрольно-испольнительная съемка; Исполнительная схема закрытого перехода методом ГНБ, 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>
        <f ca="1">INDIRECT("'АКТЫ скрытых работ'!R"&amp;BE3&amp;"C4",0)</f>
        <v>27</v>
      </c>
      <c r="T66" s="812"/>
      <c r="U66" s="812"/>
      <c r="V66" s="503"/>
      <c r="W66" s="813" t="str">
        <f ca="1">INDIRECT("'АКТЫ скрытых работ'!R"&amp;BE3&amp;"C5",0)</f>
        <v>января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>
        <f ca="1">INDIRECT("'АКТЫ скрытых работ'!R"&amp;BE3&amp;"C7",0)</f>
        <v>28</v>
      </c>
      <c r="T67" s="814"/>
      <c r="U67" s="814"/>
      <c r="V67" s="503"/>
      <c r="W67" s="815" t="str">
        <f ca="1">INDIRECT("'АКТЫ скрытых работ'!R"&amp;BE3&amp;"C8",0)</f>
        <v>января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Прокладка КЛ-0,4 кВ с нанесением огнезащитного покрытия Огракс В1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 xml:space="preserve">Контрольно-испольнительная съемка; Исполнительная схема закрытого перехода методом ГНБ, 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13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5-КЛ0,4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29</v>
      </c>
      <c r="AU23" s="830"/>
      <c r="AV23" s="830"/>
      <c r="AW23" s="292" t="s">
        <v>80</v>
      </c>
      <c r="AX23" s="830" t="str">
        <f ca="1">INDIRECT("'АКТЫ скрытых работ'!R"&amp;BE3&amp;"C8",0)</f>
        <v>января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КЛ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Прокладка КЛ-0,4 кВ с нанесением огнезащитного покрытия Огракс В1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Контрольно-испольнительная съемка; Исполнительная схема №2.5 Прокладка КЛ-0,4кВ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29</v>
      </c>
      <c r="T66" s="812"/>
      <c r="U66" s="812"/>
      <c r="V66" s="503"/>
      <c r="W66" s="813" t="str">
        <f ca="1">INDIRECT("'АКТЫ скрытых работ'!R"&amp;BE3&amp;"C5",0)</f>
        <v>января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29</v>
      </c>
      <c r="T67" s="814"/>
      <c r="U67" s="814"/>
      <c r="V67" s="503"/>
      <c r="W67" s="815" t="str">
        <f ca="1">INDIRECT("'АКТЫ скрытых работ'!R"&amp;BE3&amp;"C8",0)</f>
        <v>января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Засыпка кабеля песком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Контрольно-испольнительная съемка; Исполнительная схема №2.5 Прокладка КЛ-0,4кВ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14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6-КЛ0,4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>
        <f ca="1">INDIRECT("'АКТЫ скрытых работ'!R"&amp;BE3&amp;"C7",0)</f>
        <v>29</v>
      </c>
      <c r="AU23" s="830"/>
      <c r="AV23" s="830"/>
      <c r="AW23" s="292" t="s">
        <v>80</v>
      </c>
      <c r="AX23" s="830" t="str">
        <f ca="1">INDIRECT("'АКТЫ скрытых работ'!R"&amp;BE3&amp;"C8",0)</f>
        <v>января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КЛ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Засыпка кабеля песком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Контрольно-испольнительная съемка; Исполнительная схема №2.6 Обратная засыпка кабеля песком; Исполнительная схема №2.7 Обратная засыпка кабеля песком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29</v>
      </c>
      <c r="T66" s="812"/>
      <c r="U66" s="812"/>
      <c r="V66" s="503"/>
      <c r="W66" s="813" t="str">
        <f ca="1">INDIRECT("'АКТЫ скрытых работ'!R"&amp;BE3&amp;"C5",0)</f>
        <v>января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>
        <f ca="1">INDIRECT("'АКТЫ скрытых работ'!R"&amp;BE3&amp;"C7",0)</f>
        <v>29</v>
      </c>
      <c r="T67" s="814"/>
      <c r="U67" s="814"/>
      <c r="V67" s="503"/>
      <c r="W67" s="815" t="str">
        <f ca="1">INDIRECT("'АКТЫ скрытых работ'!R"&amp;BE3&amp;"C8",0)</f>
        <v>января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Заводска кабеля в КК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Паспорт №31/08/22 от 31.08.2022 ООО "ДК "Горизонт"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Контрольно-испольнительная съемка; Исполнительная схема №2.6 Обратная засыпка кабеля песком; Исполнительная схема №2.7 Обратная засыпка кабеля песком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15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7-КЛ0,4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29</v>
      </c>
      <c r="AU23" s="830"/>
      <c r="AV23" s="830"/>
      <c r="AW23" s="292" t="s">
        <v>80</v>
      </c>
      <c r="AX23" s="830" t="str">
        <f ca="1">INDIRECT("'АКТЫ скрытых работ'!R"&amp;BE3&amp;"C8",0)</f>
        <v>января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КЛ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Засыпка кабеля песком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Контрольно-испольнительная съемка; Исполнительная схема №2.6 Обратная засыпка кабеля песком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29</v>
      </c>
      <c r="T66" s="812"/>
      <c r="U66" s="812"/>
      <c r="V66" s="503"/>
      <c r="W66" s="813" t="str">
        <f ca="1">INDIRECT("'АКТЫ скрытых работ'!R"&amp;BE3&amp;"C5",0)</f>
        <v>января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29</v>
      </c>
      <c r="T67" s="814"/>
      <c r="U67" s="814"/>
      <c r="V67" s="503"/>
      <c r="W67" s="815" t="str">
        <f ca="1">INDIRECT("'АКТЫ скрытых работ'!R"&amp;BE3&amp;"C8",0)</f>
        <v>января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Разработка грунта траншеи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Паспорт №31/08/22 от 31.08.2022 ООО "ДК "Горизонт"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Контрольно-испольнительная съемка; Исполнительная схема №2.6 Обратная засыпка кабеля песком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98"/>
  <sheetViews>
    <sheetView view="pageBreakPreview" topLeftCell="A82" zoomScaleNormal="95" zoomScaleSheetLayoutView="100" workbookViewId="0">
      <selection activeCell="AB106" sqref="AB106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16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3-КЛ0,4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>
        <f ca="1">INDIRECT("'АКТЫ скрытых работ'!R"&amp;BE3&amp;"C7",0)</f>
        <v>28</v>
      </c>
      <c r="AU23" s="830"/>
      <c r="AV23" s="830"/>
      <c r="AW23" s="292" t="s">
        <v>80</v>
      </c>
      <c r="AX23" s="830" t="str">
        <f ca="1">INDIRECT("'АКТЫ скрытых работ'!R"&amp;BE3&amp;"C8",0)</f>
        <v>января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КЛ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Прокладка труб в траншее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Контрольно-испольнительная съемка; Исполнительная схема №2.4 Прокладка труб в траншее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>
        <f ca="1">INDIRECT("'АКТЫ скрытых работ'!R"&amp;BE3&amp;"C4",0)</f>
        <v>27</v>
      </c>
      <c r="T66" s="812"/>
      <c r="U66" s="812"/>
      <c r="V66" s="503"/>
      <c r="W66" s="813" t="str">
        <f ca="1">INDIRECT("'АКТЫ скрытых работ'!R"&amp;BE3&amp;"C5",0)</f>
        <v>января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>
        <f ca="1">INDIRECT("'АКТЫ скрытых работ'!R"&amp;BE3&amp;"C7",0)</f>
        <v>28</v>
      </c>
      <c r="T67" s="814"/>
      <c r="U67" s="814"/>
      <c r="V67" s="503"/>
      <c r="W67" s="815" t="str">
        <f ca="1">INDIRECT("'АКТЫ скрытых работ'!R"&amp;BE3&amp;"C8",0)</f>
        <v>января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Устройство ГНБ перехода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 xml:space="preserve">Сертификат соответсвия №РОСС.RU.HX37.H02706 с 07.07.2020 по 06.07.2023 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Контрольно-испольнительная съемка; Исполнительная схема №2.4 Прокладка труб в траншее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17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1-КЗ_ОП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29</v>
      </c>
      <c r="AU23" s="830"/>
      <c r="AV23" s="830"/>
      <c r="AW23" s="292" t="s">
        <v>80</v>
      </c>
      <c r="AX23" s="830" t="str">
        <f ca="1">INDIRECT("'АКТЫ скрытых работ'!R"&amp;BE3&amp;"C8",0)</f>
        <v>февраля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ВЛ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Разработка грунта траншеи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Не применялись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28</v>
      </c>
      <c r="T66" s="812"/>
      <c r="U66" s="812"/>
      <c r="V66" s="503"/>
      <c r="W66" s="813" t="str">
        <f ca="1">INDIRECT("'АКТЫ скрытых работ'!R"&amp;BE3&amp;"C5",0)</f>
        <v>февраля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29</v>
      </c>
      <c r="T67" s="814"/>
      <c r="U67" s="814"/>
      <c r="V67" s="503"/>
      <c r="W67" s="815" t="str">
        <f ca="1">INDIRECT("'АКТЫ скрытых работ'!R"&amp;BE3&amp;"C8",0)</f>
        <v>февраля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Монтаж вертикальных электродов контура заземления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18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2-КЗ_ОП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29</v>
      </c>
      <c r="AU23" s="830"/>
      <c r="AV23" s="830"/>
      <c r="AW23" s="292" t="s">
        <v>80</v>
      </c>
      <c r="AX23" s="830" t="str">
        <f ca="1">INDIRECT("'АКТЫ скрытых работ'!R"&amp;BE3&amp;"C8",0)</f>
        <v>февраля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ВЛ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Монтаж вертикальных электродов контура заземления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№2.2 Монтаж вертикальных электродов (ВЛЗ-10кВ), Исполнительная схема №3.2 Монтаж вертикальных электродов (ВЛИ-0,4кВ)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28</v>
      </c>
      <c r="T66" s="812"/>
      <c r="U66" s="812"/>
      <c r="V66" s="503"/>
      <c r="W66" s="813" t="str">
        <f ca="1">INDIRECT("'АКТЫ скрытых работ'!R"&amp;BE3&amp;"C5",0)</f>
        <v>февраля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29</v>
      </c>
      <c r="T67" s="814"/>
      <c r="U67" s="814"/>
      <c r="V67" s="503"/>
      <c r="W67" s="815" t="str">
        <f ca="1">INDIRECT("'АКТЫ скрытых работ'!R"&amp;BE3&amp;"C8",0)</f>
        <v>февраля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Монтаж горизонтального заземлителя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№2.2 Монтаж вертикальных электродов (ВЛЗ-10кВ), Исполнительная схема №3.2 Монтаж вертикальных электродов (ВЛИ-0,4кВ)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19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3-КЗ_ОП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29</v>
      </c>
      <c r="AU23" s="830"/>
      <c r="AV23" s="830"/>
      <c r="AW23" s="292" t="s">
        <v>80</v>
      </c>
      <c r="AX23" s="830" t="str">
        <f ca="1">INDIRECT("'АКТЫ скрытых работ'!R"&amp;BE3&amp;"C8",0)</f>
        <v>февраля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ВЛ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Монтаж горизонтального заземлителя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№2.3 Монтаж горизонтального заземлителя (ВЛЗ-10кВ), Исполнительная схема №3.3 Монтаж горизонтального заземлителя (ВЛИ-0,4кВ)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28</v>
      </c>
      <c r="T66" s="812"/>
      <c r="U66" s="812"/>
      <c r="V66" s="503"/>
      <c r="W66" s="813" t="str">
        <f ca="1">INDIRECT("'АКТЫ скрытых работ'!R"&amp;BE3&amp;"C5",0)</f>
        <v>февраля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29</v>
      </c>
      <c r="T67" s="814"/>
      <c r="U67" s="814"/>
      <c r="V67" s="503"/>
      <c r="W67" s="815" t="str">
        <f ca="1">INDIRECT("'АКТЫ скрытых работ'!R"&amp;BE3&amp;"C8",0)</f>
        <v>февраля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Огрунтовка и окраска сварных соединений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№2.3 Монтаж горизонтального заземлителя (ВЛЗ-10кВ), Исполнительная схема №3.3 Монтаж горизонтального заземлителя (ВЛИ-0,4кВ)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20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4-КЗ_ОП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29</v>
      </c>
      <c r="AU23" s="830"/>
      <c r="AV23" s="830"/>
      <c r="AW23" s="292" t="s">
        <v>80</v>
      </c>
      <c r="AX23" s="830" t="str">
        <f ca="1">INDIRECT("'АКТЫ скрытых работ'!R"&amp;BE3&amp;"C8",0)</f>
        <v>февраля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ВЛ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Огрунтовка и окраска сварных соединений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№2.4 Огрунтовка и окраска сварных соединений (ВЛЗ-10кВ), Исполнительная схема №3.4 Огрунтовка и окраска сварных соединений (ВЛИ-0,4кВ)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28</v>
      </c>
      <c r="T66" s="812"/>
      <c r="U66" s="812"/>
      <c r="V66" s="503"/>
      <c r="W66" s="813" t="str">
        <f ca="1">INDIRECT("'АКТЫ скрытых работ'!R"&amp;BE3&amp;"C5",0)</f>
        <v>февраля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29</v>
      </c>
      <c r="T67" s="814"/>
      <c r="U67" s="814"/>
      <c r="V67" s="503"/>
      <c r="W67" s="815" t="str">
        <f ca="1">INDIRECT("'АКТЫ скрытых работ'!R"&amp;BE3&amp;"C8",0)</f>
        <v>февраля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 76.13330.2016 "Электротехнические устройства"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>Обратная засыпка траншеи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Отказное письмо исх. №60-12/2020 от 12.05.2020 ООО "Биквест-Центр"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№2.4 Огрунтовка и окраска сварных соединений (ВЛЗ-10кВ), Исполнительная схема №3.4 Огрунтовка и окраска сварных соединений (ВЛИ-0,4кВ)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98"/>
  <sheetViews>
    <sheetView view="pageBreakPreview" topLeftCell="A82" zoomScaleNormal="95" zoomScaleSheetLayoutView="100" workbookViewId="0">
      <selection activeCell="A65" sqref="A65:BB65"/>
    </sheetView>
  </sheetViews>
  <sheetFormatPr defaultRowHeight="13.8" x14ac:dyDescent="0.25"/>
  <cols>
    <col min="1" max="51" width="1.5546875" style="283" customWidth="1"/>
    <col min="52" max="52" width="9.109375" style="283" customWidth="1"/>
    <col min="53" max="53" width="1.6640625" style="283" customWidth="1"/>
    <col min="54" max="54" width="8.109375" style="283" customWidth="1"/>
    <col min="55" max="55" width="2.44140625" style="283" customWidth="1"/>
    <col min="56" max="56" width="1.5546875" style="283" customWidth="1"/>
    <col min="57" max="254" width="8.88671875" style="283"/>
    <col min="255" max="307" width="1.5546875" style="283" customWidth="1"/>
    <col min="308" max="308" width="0.109375" style="283" customWidth="1"/>
    <col min="309" max="510" width="8.88671875" style="283"/>
    <col min="511" max="563" width="1.5546875" style="283" customWidth="1"/>
    <col min="564" max="564" width="0.109375" style="283" customWidth="1"/>
    <col min="565" max="766" width="8.88671875" style="283"/>
    <col min="767" max="819" width="1.5546875" style="283" customWidth="1"/>
    <col min="820" max="820" width="0.109375" style="283" customWidth="1"/>
    <col min="821" max="1022" width="8.88671875" style="283"/>
    <col min="1023" max="1075" width="1.5546875" style="283" customWidth="1"/>
    <col min="1076" max="1076" width="0.109375" style="283" customWidth="1"/>
    <col min="1077" max="1278" width="8.88671875" style="283"/>
    <col min="1279" max="1331" width="1.5546875" style="283" customWidth="1"/>
    <col min="1332" max="1332" width="0.109375" style="283" customWidth="1"/>
    <col min="1333" max="1534" width="8.88671875" style="283"/>
    <col min="1535" max="1587" width="1.5546875" style="283" customWidth="1"/>
    <col min="1588" max="1588" width="0.109375" style="283" customWidth="1"/>
    <col min="1589" max="1790" width="8.88671875" style="283"/>
    <col min="1791" max="1843" width="1.5546875" style="283" customWidth="1"/>
    <col min="1844" max="1844" width="0.109375" style="283" customWidth="1"/>
    <col min="1845" max="2046" width="8.88671875" style="283"/>
    <col min="2047" max="2099" width="1.5546875" style="283" customWidth="1"/>
    <col min="2100" max="2100" width="0.109375" style="283" customWidth="1"/>
    <col min="2101" max="2302" width="8.88671875" style="283"/>
    <col min="2303" max="2355" width="1.5546875" style="283" customWidth="1"/>
    <col min="2356" max="2356" width="0.109375" style="283" customWidth="1"/>
    <col min="2357" max="2558" width="8.88671875" style="283"/>
    <col min="2559" max="2611" width="1.5546875" style="283" customWidth="1"/>
    <col min="2612" max="2612" width="0.109375" style="283" customWidth="1"/>
    <col min="2613" max="2814" width="8.88671875" style="283"/>
    <col min="2815" max="2867" width="1.5546875" style="283" customWidth="1"/>
    <col min="2868" max="2868" width="0.109375" style="283" customWidth="1"/>
    <col min="2869" max="3070" width="8.88671875" style="283"/>
    <col min="3071" max="3123" width="1.5546875" style="283" customWidth="1"/>
    <col min="3124" max="3124" width="0.109375" style="283" customWidth="1"/>
    <col min="3125" max="3326" width="8.88671875" style="283"/>
    <col min="3327" max="3379" width="1.5546875" style="283" customWidth="1"/>
    <col min="3380" max="3380" width="0.109375" style="283" customWidth="1"/>
    <col min="3381" max="3582" width="8.88671875" style="283"/>
    <col min="3583" max="3635" width="1.5546875" style="283" customWidth="1"/>
    <col min="3636" max="3636" width="0.109375" style="283" customWidth="1"/>
    <col min="3637" max="3838" width="8.88671875" style="283"/>
    <col min="3839" max="3891" width="1.5546875" style="283" customWidth="1"/>
    <col min="3892" max="3892" width="0.109375" style="283" customWidth="1"/>
    <col min="3893" max="4094" width="8.88671875" style="283"/>
    <col min="4095" max="4147" width="1.5546875" style="283" customWidth="1"/>
    <col min="4148" max="4148" width="0.109375" style="283" customWidth="1"/>
    <col min="4149" max="4350" width="8.88671875" style="283"/>
    <col min="4351" max="4403" width="1.5546875" style="283" customWidth="1"/>
    <col min="4404" max="4404" width="0.109375" style="283" customWidth="1"/>
    <col min="4405" max="4606" width="8.88671875" style="283"/>
    <col min="4607" max="4659" width="1.5546875" style="283" customWidth="1"/>
    <col min="4660" max="4660" width="0.109375" style="283" customWidth="1"/>
    <col min="4661" max="4862" width="8.88671875" style="283"/>
    <col min="4863" max="4915" width="1.5546875" style="283" customWidth="1"/>
    <col min="4916" max="4916" width="0.109375" style="283" customWidth="1"/>
    <col min="4917" max="5118" width="8.88671875" style="283"/>
    <col min="5119" max="5171" width="1.5546875" style="283" customWidth="1"/>
    <col min="5172" max="5172" width="0.109375" style="283" customWidth="1"/>
    <col min="5173" max="5374" width="8.88671875" style="283"/>
    <col min="5375" max="5427" width="1.5546875" style="283" customWidth="1"/>
    <col min="5428" max="5428" width="0.109375" style="283" customWidth="1"/>
    <col min="5429" max="5630" width="8.88671875" style="283"/>
    <col min="5631" max="5683" width="1.5546875" style="283" customWidth="1"/>
    <col min="5684" max="5684" width="0.109375" style="283" customWidth="1"/>
    <col min="5685" max="5886" width="8.88671875" style="283"/>
    <col min="5887" max="5939" width="1.5546875" style="283" customWidth="1"/>
    <col min="5940" max="5940" width="0.109375" style="283" customWidth="1"/>
    <col min="5941" max="6142" width="8.88671875" style="283"/>
    <col min="6143" max="6195" width="1.5546875" style="283" customWidth="1"/>
    <col min="6196" max="6196" width="0.109375" style="283" customWidth="1"/>
    <col min="6197" max="6398" width="8.88671875" style="283"/>
    <col min="6399" max="6451" width="1.5546875" style="283" customWidth="1"/>
    <col min="6452" max="6452" width="0.109375" style="283" customWidth="1"/>
    <col min="6453" max="6654" width="8.88671875" style="283"/>
    <col min="6655" max="6707" width="1.5546875" style="283" customWidth="1"/>
    <col min="6708" max="6708" width="0.109375" style="283" customWidth="1"/>
    <col min="6709" max="6910" width="8.88671875" style="283"/>
    <col min="6911" max="6963" width="1.5546875" style="283" customWidth="1"/>
    <col min="6964" max="6964" width="0.109375" style="283" customWidth="1"/>
    <col min="6965" max="7166" width="8.88671875" style="283"/>
    <col min="7167" max="7219" width="1.5546875" style="283" customWidth="1"/>
    <col min="7220" max="7220" width="0.109375" style="283" customWidth="1"/>
    <col min="7221" max="7422" width="8.88671875" style="283"/>
    <col min="7423" max="7475" width="1.5546875" style="283" customWidth="1"/>
    <col min="7476" max="7476" width="0.109375" style="283" customWidth="1"/>
    <col min="7477" max="7678" width="8.88671875" style="283"/>
    <col min="7679" max="7731" width="1.5546875" style="283" customWidth="1"/>
    <col min="7732" max="7732" width="0.109375" style="283" customWidth="1"/>
    <col min="7733" max="7934" width="8.88671875" style="283"/>
    <col min="7935" max="7987" width="1.5546875" style="283" customWidth="1"/>
    <col min="7988" max="7988" width="0.109375" style="283" customWidth="1"/>
    <col min="7989" max="8190" width="8.88671875" style="283"/>
    <col min="8191" max="8243" width="1.5546875" style="283" customWidth="1"/>
    <col min="8244" max="8244" width="0.109375" style="283" customWidth="1"/>
    <col min="8245" max="8446" width="8.88671875" style="283"/>
    <col min="8447" max="8499" width="1.5546875" style="283" customWidth="1"/>
    <col min="8500" max="8500" width="0.109375" style="283" customWidth="1"/>
    <col min="8501" max="8702" width="8.88671875" style="283"/>
    <col min="8703" max="8755" width="1.5546875" style="283" customWidth="1"/>
    <col min="8756" max="8756" width="0.109375" style="283" customWidth="1"/>
    <col min="8757" max="8958" width="8.88671875" style="283"/>
    <col min="8959" max="9011" width="1.5546875" style="283" customWidth="1"/>
    <col min="9012" max="9012" width="0.109375" style="283" customWidth="1"/>
    <col min="9013" max="9214" width="8.88671875" style="283"/>
    <col min="9215" max="9267" width="1.5546875" style="283" customWidth="1"/>
    <col min="9268" max="9268" width="0.109375" style="283" customWidth="1"/>
    <col min="9269" max="9470" width="8.88671875" style="283"/>
    <col min="9471" max="9523" width="1.5546875" style="283" customWidth="1"/>
    <col min="9524" max="9524" width="0.109375" style="283" customWidth="1"/>
    <col min="9525" max="9726" width="8.88671875" style="283"/>
    <col min="9727" max="9779" width="1.5546875" style="283" customWidth="1"/>
    <col min="9780" max="9780" width="0.109375" style="283" customWidth="1"/>
    <col min="9781" max="9982" width="8.88671875" style="283"/>
    <col min="9983" max="10035" width="1.5546875" style="283" customWidth="1"/>
    <col min="10036" max="10036" width="0.109375" style="283" customWidth="1"/>
    <col min="10037" max="10238" width="8.88671875" style="283"/>
    <col min="10239" max="10291" width="1.5546875" style="283" customWidth="1"/>
    <col min="10292" max="10292" width="0.109375" style="283" customWidth="1"/>
    <col min="10293" max="10494" width="8.88671875" style="283"/>
    <col min="10495" max="10547" width="1.5546875" style="283" customWidth="1"/>
    <col min="10548" max="10548" width="0.109375" style="283" customWidth="1"/>
    <col min="10549" max="10750" width="8.88671875" style="283"/>
    <col min="10751" max="10803" width="1.5546875" style="283" customWidth="1"/>
    <col min="10804" max="10804" width="0.109375" style="283" customWidth="1"/>
    <col min="10805" max="11006" width="8.88671875" style="283"/>
    <col min="11007" max="11059" width="1.5546875" style="283" customWidth="1"/>
    <col min="11060" max="11060" width="0.109375" style="283" customWidth="1"/>
    <col min="11061" max="11262" width="8.88671875" style="283"/>
    <col min="11263" max="11315" width="1.5546875" style="283" customWidth="1"/>
    <col min="11316" max="11316" width="0.109375" style="283" customWidth="1"/>
    <col min="11317" max="11518" width="8.88671875" style="283"/>
    <col min="11519" max="11571" width="1.5546875" style="283" customWidth="1"/>
    <col min="11572" max="11572" width="0.109375" style="283" customWidth="1"/>
    <col min="11573" max="11774" width="8.88671875" style="283"/>
    <col min="11775" max="11827" width="1.5546875" style="283" customWidth="1"/>
    <col min="11828" max="11828" width="0.109375" style="283" customWidth="1"/>
    <col min="11829" max="12030" width="8.88671875" style="283"/>
    <col min="12031" max="12083" width="1.5546875" style="283" customWidth="1"/>
    <col min="12084" max="12084" width="0.109375" style="283" customWidth="1"/>
    <col min="12085" max="12286" width="8.88671875" style="283"/>
    <col min="12287" max="12339" width="1.5546875" style="283" customWidth="1"/>
    <col min="12340" max="12340" width="0.109375" style="283" customWidth="1"/>
    <col min="12341" max="12542" width="8.88671875" style="283"/>
    <col min="12543" max="12595" width="1.5546875" style="283" customWidth="1"/>
    <col min="12596" max="12596" width="0.109375" style="283" customWidth="1"/>
    <col min="12597" max="12798" width="8.88671875" style="283"/>
    <col min="12799" max="12851" width="1.5546875" style="283" customWidth="1"/>
    <col min="12852" max="12852" width="0.109375" style="283" customWidth="1"/>
    <col min="12853" max="13054" width="8.88671875" style="283"/>
    <col min="13055" max="13107" width="1.5546875" style="283" customWidth="1"/>
    <col min="13108" max="13108" width="0.109375" style="283" customWidth="1"/>
    <col min="13109" max="13310" width="8.88671875" style="283"/>
    <col min="13311" max="13363" width="1.5546875" style="283" customWidth="1"/>
    <col min="13364" max="13364" width="0.109375" style="283" customWidth="1"/>
    <col min="13365" max="13566" width="8.88671875" style="283"/>
    <col min="13567" max="13619" width="1.5546875" style="283" customWidth="1"/>
    <col min="13620" max="13620" width="0.109375" style="283" customWidth="1"/>
    <col min="13621" max="13822" width="8.88671875" style="283"/>
    <col min="13823" max="13875" width="1.5546875" style="283" customWidth="1"/>
    <col min="13876" max="13876" width="0.109375" style="283" customWidth="1"/>
    <col min="13877" max="14078" width="8.88671875" style="283"/>
    <col min="14079" max="14131" width="1.5546875" style="283" customWidth="1"/>
    <col min="14132" max="14132" width="0.109375" style="283" customWidth="1"/>
    <col min="14133" max="14334" width="8.88671875" style="283"/>
    <col min="14335" max="14387" width="1.5546875" style="283" customWidth="1"/>
    <col min="14388" max="14388" width="0.109375" style="283" customWidth="1"/>
    <col min="14389" max="14590" width="8.88671875" style="283"/>
    <col min="14591" max="14643" width="1.5546875" style="283" customWidth="1"/>
    <col min="14644" max="14644" width="0.109375" style="283" customWidth="1"/>
    <col min="14645" max="14846" width="8.88671875" style="283"/>
    <col min="14847" max="14899" width="1.5546875" style="283" customWidth="1"/>
    <col min="14900" max="14900" width="0.109375" style="283" customWidth="1"/>
    <col min="14901" max="15102" width="8.88671875" style="283"/>
    <col min="15103" max="15155" width="1.5546875" style="283" customWidth="1"/>
    <col min="15156" max="15156" width="0.109375" style="283" customWidth="1"/>
    <col min="15157" max="15358" width="8.88671875" style="283"/>
    <col min="15359" max="15411" width="1.5546875" style="283" customWidth="1"/>
    <col min="15412" max="15412" width="0.109375" style="283" customWidth="1"/>
    <col min="15413" max="15614" width="8.88671875" style="283"/>
    <col min="15615" max="15667" width="1.5546875" style="283" customWidth="1"/>
    <col min="15668" max="15668" width="0.109375" style="283" customWidth="1"/>
    <col min="15669" max="15870" width="8.88671875" style="283"/>
    <col min="15871" max="15923" width="1.5546875" style="283" customWidth="1"/>
    <col min="15924" max="15924" width="0.109375" style="283" customWidth="1"/>
    <col min="15925" max="16126" width="8.88671875" style="283"/>
    <col min="16127" max="16179" width="1.5546875" style="283" customWidth="1"/>
    <col min="16180" max="16180" width="0.109375" style="283" customWidth="1"/>
    <col min="16181" max="16384" width="8.88671875" style="283"/>
  </cols>
  <sheetData>
    <row r="1" spans="1:63" ht="15" customHeight="1" x14ac:dyDescent="0.25">
      <c r="A1" s="338"/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  <c r="R1" s="338"/>
      <c r="S1" s="338"/>
      <c r="T1" s="338"/>
      <c r="U1" s="835" t="s">
        <v>822</v>
      </c>
      <c r="V1" s="835"/>
      <c r="W1" s="835"/>
      <c r="X1" s="835"/>
      <c r="Y1" s="835"/>
      <c r="Z1" s="835"/>
      <c r="AA1" s="835"/>
      <c r="AB1" s="835"/>
      <c r="AC1" s="835"/>
      <c r="AD1" s="835"/>
      <c r="AE1" s="835"/>
      <c r="AF1" s="835"/>
      <c r="AG1" s="835"/>
      <c r="AH1" s="835"/>
      <c r="AI1" s="835"/>
      <c r="AJ1" s="835"/>
      <c r="AK1" s="835"/>
      <c r="AL1" s="835"/>
      <c r="AM1" s="835"/>
      <c r="AN1" s="835"/>
      <c r="AO1" s="835"/>
      <c r="AP1" s="835"/>
      <c r="AQ1" s="835"/>
      <c r="AR1" s="835"/>
      <c r="AS1" s="835"/>
      <c r="AT1" s="835"/>
      <c r="AU1" s="835"/>
      <c r="AV1" s="835"/>
      <c r="AW1" s="835"/>
      <c r="AX1" s="835"/>
      <c r="AY1" s="835"/>
      <c r="AZ1" s="835"/>
      <c r="BA1" s="835"/>
      <c r="BB1" s="835"/>
    </row>
    <row r="2" spans="1:63" ht="15" customHeight="1" x14ac:dyDescent="0.25">
      <c r="A2" s="836" t="s">
        <v>75</v>
      </c>
      <c r="B2" s="836"/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  <c r="AX2" s="284"/>
      <c r="AY2" s="284"/>
      <c r="AZ2" s="284"/>
      <c r="BE2" s="285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83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832"/>
      <c r="C3" s="832"/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  <c r="W3" s="832"/>
      <c r="X3" s="832"/>
      <c r="Y3" s="832"/>
      <c r="Z3" s="832"/>
      <c r="AA3" s="832"/>
      <c r="AB3" s="832"/>
      <c r="AC3" s="832"/>
      <c r="AD3" s="832"/>
      <c r="AE3" s="832"/>
      <c r="AF3" s="832"/>
      <c r="AG3" s="832"/>
      <c r="AH3" s="832"/>
      <c r="AI3" s="832"/>
      <c r="AJ3" s="832"/>
      <c r="AK3" s="832"/>
      <c r="AL3" s="832"/>
      <c r="AM3" s="832"/>
      <c r="AN3" s="832"/>
      <c r="AO3" s="832"/>
      <c r="AP3" s="832"/>
      <c r="AQ3" s="832"/>
      <c r="AR3" s="832"/>
      <c r="AS3" s="832"/>
      <c r="AT3" s="832"/>
      <c r="AU3" s="832"/>
      <c r="AV3" s="832"/>
      <c r="AW3" s="832"/>
      <c r="AX3" s="832"/>
      <c r="AY3" s="832"/>
      <c r="AZ3" s="832"/>
      <c r="BA3" s="832"/>
      <c r="BB3" s="832"/>
      <c r="BC3" s="286"/>
      <c r="BD3" s="287"/>
      <c r="BE3" s="288">
        <f ca="1">RIGHT(BE2,LEN(BE2)-5)+1</f>
        <v>21</v>
      </c>
      <c r="BF3" s="287"/>
      <c r="BG3" s="287"/>
      <c r="BH3" s="287"/>
      <c r="BI3" s="287"/>
      <c r="BJ3" s="287"/>
      <c r="BK3" s="287"/>
    </row>
    <row r="4" spans="1:63" ht="6" customHeight="1" x14ac:dyDescent="0.25">
      <c r="A4" s="745" t="s">
        <v>809</v>
      </c>
      <c r="B4" s="745"/>
      <c r="C4" s="745"/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D4" s="286"/>
      <c r="BE4" s="286"/>
      <c r="BF4" s="286"/>
      <c r="BG4" s="286"/>
      <c r="BH4" s="286"/>
      <c r="BI4" s="286"/>
      <c r="BJ4" s="286"/>
      <c r="BK4" s="286"/>
    </row>
    <row r="5" spans="1:63" ht="12.75" customHeight="1" x14ac:dyDescent="0.25">
      <c r="A5" s="808" t="s">
        <v>382</v>
      </c>
      <c r="B5" s="808"/>
      <c r="C5" s="808"/>
      <c r="D5" s="808"/>
      <c r="E5" s="808"/>
      <c r="F5" s="808"/>
      <c r="G5" s="808"/>
      <c r="H5" s="808"/>
      <c r="I5" s="808"/>
      <c r="J5" s="808"/>
      <c r="K5" s="808"/>
      <c r="L5" s="808"/>
      <c r="M5" s="808"/>
      <c r="N5" s="808"/>
      <c r="O5" s="808"/>
      <c r="P5" s="808"/>
      <c r="Q5" s="80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808"/>
      <c r="AG5" s="808"/>
      <c r="AH5" s="808"/>
      <c r="AI5" s="808"/>
      <c r="AJ5" s="808"/>
      <c r="AK5" s="808"/>
      <c r="AL5" s="808"/>
      <c r="AM5" s="808"/>
      <c r="AN5" s="808"/>
      <c r="AO5" s="808"/>
      <c r="AP5" s="808"/>
      <c r="AQ5" s="808"/>
      <c r="AR5" s="808"/>
      <c r="AS5" s="808"/>
      <c r="AT5" s="808"/>
      <c r="AU5" s="808"/>
      <c r="AV5" s="808"/>
      <c r="AW5" s="808"/>
      <c r="AX5" s="808"/>
      <c r="AY5" s="808"/>
      <c r="AZ5" s="808"/>
      <c r="BA5" s="289"/>
      <c r="BB5" s="289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x14ac:dyDescent="0.25">
      <c r="A6" s="837" t="str">
        <f>ФОРМА!B2</f>
        <v>ПАО "Россети Ленэнерго"</v>
      </c>
      <c r="B6" s="837"/>
      <c r="C6" s="837"/>
      <c r="D6" s="837"/>
      <c r="E6" s="837"/>
      <c r="F6" s="837"/>
      <c r="G6" s="837"/>
      <c r="H6" s="837"/>
      <c r="I6" s="837"/>
      <c r="J6" s="837"/>
      <c r="K6" s="837"/>
      <c r="L6" s="837"/>
      <c r="M6" s="837"/>
      <c r="N6" s="837"/>
      <c r="O6" s="837"/>
      <c r="P6" s="837"/>
      <c r="Q6" s="837"/>
      <c r="R6" s="837"/>
      <c r="S6" s="837"/>
      <c r="T6" s="837"/>
      <c r="U6" s="837"/>
      <c r="V6" s="837"/>
      <c r="W6" s="837"/>
      <c r="X6" s="837"/>
      <c r="Y6" s="837"/>
      <c r="Z6" s="837"/>
      <c r="AA6" s="837"/>
      <c r="AB6" s="837"/>
      <c r="AC6" s="837"/>
      <c r="AD6" s="837"/>
      <c r="AE6" s="837"/>
      <c r="AF6" s="837"/>
      <c r="AG6" s="837"/>
      <c r="AH6" s="837"/>
      <c r="AI6" s="837"/>
      <c r="AJ6" s="837"/>
      <c r="AK6" s="837"/>
      <c r="AL6" s="837"/>
      <c r="AM6" s="837"/>
      <c r="AN6" s="837"/>
      <c r="AO6" s="837"/>
      <c r="AP6" s="837"/>
      <c r="AQ6" s="837"/>
      <c r="AR6" s="837"/>
      <c r="AS6" s="837"/>
      <c r="AT6" s="837"/>
      <c r="AU6" s="837"/>
      <c r="AV6" s="837"/>
      <c r="AW6" s="837"/>
      <c r="AX6" s="837"/>
      <c r="AY6" s="837"/>
      <c r="AZ6" s="837"/>
      <c r="BA6" s="837"/>
      <c r="BB6" s="837"/>
      <c r="BC6" s="290"/>
      <c r="BD6" s="290"/>
      <c r="BE6" s="290"/>
      <c r="BF6" s="290"/>
      <c r="BG6" s="290"/>
      <c r="BH6" s="290"/>
      <c r="BI6" s="290"/>
      <c r="BJ6" s="290"/>
      <c r="BK6" s="290"/>
    </row>
    <row r="7" spans="1:63" ht="6.6" customHeight="1" x14ac:dyDescent="0.25">
      <c r="A7" s="831" t="s">
        <v>810</v>
      </c>
      <c r="B7" s="831"/>
      <c r="C7" s="831"/>
      <c r="D7" s="831"/>
      <c r="E7" s="831"/>
      <c r="F7" s="831"/>
      <c r="G7" s="831"/>
      <c r="H7" s="831"/>
      <c r="I7" s="831"/>
      <c r="J7" s="831"/>
      <c r="K7" s="831"/>
      <c r="L7" s="831"/>
      <c r="M7" s="831"/>
      <c r="N7" s="831"/>
      <c r="O7" s="831"/>
      <c r="P7" s="831"/>
      <c r="Q7" s="831"/>
      <c r="R7" s="831"/>
      <c r="S7" s="831"/>
      <c r="T7" s="831"/>
      <c r="U7" s="831"/>
      <c r="V7" s="831"/>
      <c r="W7" s="831"/>
      <c r="X7" s="831"/>
      <c r="Y7" s="831"/>
      <c r="Z7" s="831"/>
      <c r="AA7" s="831"/>
      <c r="AB7" s="831"/>
      <c r="AC7" s="831"/>
      <c r="AD7" s="831"/>
      <c r="AE7" s="831"/>
      <c r="AF7" s="831"/>
      <c r="AG7" s="831"/>
      <c r="AH7" s="831"/>
      <c r="AI7" s="831"/>
      <c r="AJ7" s="831"/>
      <c r="AK7" s="831"/>
      <c r="AL7" s="831"/>
      <c r="AM7" s="831"/>
      <c r="AN7" s="831"/>
      <c r="AO7" s="831"/>
      <c r="AP7" s="831"/>
      <c r="AQ7" s="831"/>
      <c r="AR7" s="831"/>
      <c r="AS7" s="831"/>
      <c r="AT7" s="831"/>
      <c r="AU7" s="831"/>
      <c r="AV7" s="831"/>
      <c r="AW7" s="831"/>
      <c r="AX7" s="831"/>
      <c r="AY7" s="831"/>
      <c r="AZ7" s="831"/>
      <c r="BA7" s="831"/>
      <c r="BB7" s="831"/>
      <c r="BC7" s="290"/>
      <c r="BD7" s="290"/>
      <c r="BE7" s="290"/>
      <c r="BF7" s="290"/>
      <c r="BG7" s="290"/>
      <c r="BH7" s="290"/>
      <c r="BI7" s="290"/>
      <c r="BJ7" s="290"/>
      <c r="BK7" s="290"/>
    </row>
    <row r="8" spans="1:63" ht="48" customHeight="1" x14ac:dyDescent="0.25">
      <c r="A8" s="832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32"/>
      <c r="C8" s="832"/>
      <c r="D8" s="832"/>
      <c r="E8" s="832"/>
      <c r="F8" s="832"/>
      <c r="G8" s="832"/>
      <c r="H8" s="832"/>
      <c r="I8" s="832"/>
      <c r="J8" s="832"/>
      <c r="K8" s="832"/>
      <c r="L8" s="832"/>
      <c r="M8" s="832"/>
      <c r="N8" s="832"/>
      <c r="O8" s="832"/>
      <c r="P8" s="832"/>
      <c r="Q8" s="832"/>
      <c r="R8" s="832"/>
      <c r="S8" s="832"/>
      <c r="T8" s="832"/>
      <c r="U8" s="832"/>
      <c r="V8" s="832"/>
      <c r="W8" s="832"/>
      <c r="X8" s="832"/>
      <c r="Y8" s="832"/>
      <c r="Z8" s="832"/>
      <c r="AA8" s="832"/>
      <c r="AB8" s="832"/>
      <c r="AC8" s="832"/>
      <c r="AD8" s="832"/>
      <c r="AE8" s="832"/>
      <c r="AF8" s="832"/>
      <c r="AG8" s="832"/>
      <c r="AH8" s="832"/>
      <c r="AI8" s="832"/>
      <c r="AJ8" s="832"/>
      <c r="AK8" s="832"/>
      <c r="AL8" s="832"/>
      <c r="AM8" s="832"/>
      <c r="AN8" s="832"/>
      <c r="AO8" s="832"/>
      <c r="AP8" s="832"/>
      <c r="AQ8" s="832"/>
      <c r="AR8" s="832"/>
      <c r="AS8" s="832"/>
      <c r="AT8" s="832"/>
      <c r="AU8" s="832"/>
      <c r="AV8" s="832"/>
      <c r="AW8" s="832"/>
      <c r="AX8" s="832"/>
      <c r="AY8" s="832"/>
      <c r="AZ8" s="832"/>
      <c r="BA8" s="832"/>
      <c r="BB8" s="832"/>
      <c r="BD8" s="290"/>
      <c r="BE8" s="290"/>
      <c r="BF8" s="290"/>
      <c r="BG8" s="290"/>
      <c r="BH8" s="290"/>
      <c r="BI8" s="290"/>
      <c r="BJ8" s="290"/>
      <c r="BK8" s="290"/>
    </row>
    <row r="9" spans="1:63" ht="21" customHeight="1" x14ac:dyDescent="0.25">
      <c r="A9" s="823" t="s">
        <v>1101</v>
      </c>
      <c r="B9" s="833"/>
      <c r="C9" s="833"/>
      <c r="D9" s="833"/>
      <c r="E9" s="833"/>
      <c r="F9" s="833"/>
      <c r="G9" s="833"/>
      <c r="H9" s="833"/>
      <c r="I9" s="833"/>
      <c r="J9" s="833"/>
      <c r="K9" s="833"/>
      <c r="L9" s="833"/>
      <c r="M9" s="833"/>
      <c r="N9" s="833"/>
      <c r="O9" s="833"/>
      <c r="P9" s="833"/>
      <c r="Q9" s="833"/>
      <c r="R9" s="833"/>
      <c r="S9" s="833"/>
      <c r="T9" s="833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833"/>
      <c r="AZ9" s="833"/>
      <c r="BA9" s="833"/>
      <c r="BB9" s="833"/>
      <c r="BD9" s="290"/>
      <c r="BE9" s="290"/>
      <c r="BF9" s="290"/>
      <c r="BG9" s="290"/>
      <c r="BH9" s="290"/>
      <c r="BI9" s="290"/>
      <c r="BJ9" s="290"/>
      <c r="BK9" s="290"/>
    </row>
    <row r="10" spans="1:63" ht="14.25" customHeight="1" x14ac:dyDescent="0.25">
      <c r="A10" s="808" t="s">
        <v>769</v>
      </c>
      <c r="B10" s="808"/>
      <c r="C10" s="808"/>
      <c r="D10" s="808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/>
      <c r="T10" s="808"/>
      <c r="U10" s="808"/>
      <c r="V10" s="808"/>
      <c r="W10" s="808"/>
      <c r="X10" s="808"/>
      <c r="Y10" s="808"/>
      <c r="Z10" s="808"/>
      <c r="AA10" s="808"/>
      <c r="AB10" s="808"/>
      <c r="AC10" s="808"/>
      <c r="AD10" s="808"/>
      <c r="AE10" s="808"/>
      <c r="AF10" s="808"/>
      <c r="AG10" s="808"/>
      <c r="AH10" s="808"/>
      <c r="AI10" s="808"/>
      <c r="AJ10" s="808"/>
      <c r="AK10" s="808"/>
      <c r="AL10" s="808"/>
      <c r="AM10" s="808"/>
      <c r="AN10" s="808"/>
      <c r="AO10" s="808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D10" s="290"/>
      <c r="BE10" s="290"/>
      <c r="BF10" s="290"/>
      <c r="BG10" s="290"/>
      <c r="BH10" s="290"/>
      <c r="BI10" s="290"/>
      <c r="BJ10" s="290"/>
      <c r="BK10" s="290"/>
    </row>
    <row r="11" spans="1:63" x14ac:dyDescent="0.25">
      <c r="A11" s="818" t="str">
        <f>ФОРМА!B3</f>
        <v>ООО «Электромонтаж-110»</v>
      </c>
      <c r="B11" s="818"/>
      <c r="C11" s="818"/>
      <c r="D11" s="818"/>
      <c r="E11" s="818"/>
      <c r="F11" s="818"/>
      <c r="G11" s="818"/>
      <c r="H11" s="818"/>
      <c r="I11" s="818"/>
      <c r="J11" s="818"/>
      <c r="K11" s="818"/>
      <c r="L11" s="818"/>
      <c r="M11" s="818"/>
      <c r="N11" s="818"/>
      <c r="O11" s="818"/>
      <c r="P11" s="818"/>
      <c r="Q11" s="818"/>
      <c r="R11" s="818"/>
      <c r="S11" s="818"/>
      <c r="T11" s="818"/>
      <c r="U11" s="818"/>
      <c r="V11" s="818"/>
      <c r="W11" s="818"/>
      <c r="X11" s="818"/>
      <c r="Y11" s="818"/>
      <c r="Z11" s="818"/>
      <c r="AA11" s="818"/>
      <c r="AB11" s="818"/>
      <c r="AC11" s="818"/>
      <c r="AD11" s="818"/>
      <c r="AE11" s="818"/>
      <c r="AF11" s="818"/>
      <c r="AG11" s="818"/>
      <c r="AH11" s="818"/>
      <c r="AI11" s="818"/>
      <c r="AJ11" s="818"/>
      <c r="AK11" s="818"/>
      <c r="AL11" s="818"/>
      <c r="AM11" s="818"/>
      <c r="AN11" s="818"/>
      <c r="AO11" s="818"/>
      <c r="AP11" s="818"/>
      <c r="AQ11" s="818"/>
      <c r="AR11" s="818"/>
      <c r="AS11" s="818"/>
      <c r="AT11" s="818"/>
      <c r="AU11" s="818"/>
      <c r="AV11" s="818"/>
      <c r="AW11" s="818"/>
      <c r="AX11" s="818"/>
      <c r="AY11" s="818"/>
      <c r="AZ11" s="818"/>
      <c r="BA11" s="818"/>
      <c r="BB11" s="818"/>
      <c r="BC11" s="290"/>
      <c r="BD11" s="290"/>
      <c r="BE11" s="290"/>
      <c r="BF11" s="290"/>
      <c r="BG11" s="290"/>
      <c r="BH11" s="290"/>
      <c r="BI11" s="290"/>
      <c r="BJ11" s="290"/>
      <c r="BK11" s="290"/>
    </row>
    <row r="12" spans="1:63" ht="7.95" customHeight="1" x14ac:dyDescent="0.25">
      <c r="A12" s="811" t="s">
        <v>825</v>
      </c>
      <c r="B12" s="811"/>
      <c r="C12" s="811"/>
      <c r="D12" s="811"/>
      <c r="E12" s="811"/>
      <c r="F12" s="811"/>
      <c r="G12" s="811"/>
      <c r="H12" s="811"/>
      <c r="I12" s="811"/>
      <c r="J12" s="811"/>
      <c r="K12" s="811"/>
      <c r="L12" s="811"/>
      <c r="M12" s="811"/>
      <c r="N12" s="811"/>
      <c r="O12" s="811"/>
      <c r="P12" s="811"/>
      <c r="Q12" s="811"/>
      <c r="R12" s="811"/>
      <c r="S12" s="811"/>
      <c r="T12" s="811"/>
      <c r="U12" s="811"/>
      <c r="V12" s="811"/>
      <c r="W12" s="811"/>
      <c r="X12" s="811"/>
      <c r="Y12" s="811"/>
      <c r="Z12" s="811"/>
      <c r="AA12" s="811"/>
      <c r="AB12" s="811"/>
      <c r="AC12" s="811"/>
      <c r="AD12" s="811"/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</row>
    <row r="13" spans="1:63" ht="28.5" customHeight="1" x14ac:dyDescent="0.25">
      <c r="A13" s="832" t="str">
        <f>ФОРМА!D3</f>
        <v>ОГРН 1089847302225, ИНН 7842391090, КПП 780101001, 199004, город Санкт-Петербург, пр-кт Средний В.О., д. 4 литер а, пом/ком 6н/177</v>
      </c>
      <c r="B13" s="832"/>
      <c r="C13" s="832"/>
      <c r="D13" s="832"/>
      <c r="E13" s="832"/>
      <c r="F13" s="832"/>
      <c r="G13" s="832"/>
      <c r="H13" s="832"/>
      <c r="I13" s="832"/>
      <c r="J13" s="832"/>
      <c r="K13" s="832"/>
      <c r="L13" s="832"/>
      <c r="M13" s="832"/>
      <c r="N13" s="832"/>
      <c r="O13" s="832"/>
      <c r="P13" s="832"/>
      <c r="Q13" s="832"/>
      <c r="R13" s="832"/>
      <c r="S13" s="832"/>
      <c r="T13" s="832"/>
      <c r="U13" s="832"/>
      <c r="V13" s="832"/>
      <c r="W13" s="832"/>
      <c r="X13" s="832"/>
      <c r="Y13" s="832"/>
      <c r="Z13" s="832"/>
      <c r="AA13" s="832"/>
      <c r="AB13" s="832"/>
      <c r="AC13" s="832"/>
      <c r="AD13" s="832"/>
      <c r="AE13" s="832"/>
      <c r="AF13" s="832"/>
      <c r="AG13" s="832"/>
      <c r="AH13" s="832"/>
      <c r="AI13" s="832"/>
      <c r="AJ13" s="832"/>
      <c r="AK13" s="832"/>
      <c r="AL13" s="832"/>
      <c r="AM13" s="832"/>
      <c r="AN13" s="832"/>
      <c r="AO13" s="832"/>
      <c r="AP13" s="832"/>
      <c r="AQ13" s="832"/>
      <c r="AR13" s="832"/>
      <c r="AS13" s="832"/>
      <c r="AT13" s="832"/>
      <c r="AU13" s="832"/>
      <c r="AV13" s="832"/>
      <c r="AW13" s="832"/>
      <c r="AX13" s="832"/>
      <c r="AY13" s="832"/>
      <c r="AZ13" s="832"/>
      <c r="BA13" s="832"/>
      <c r="BB13" s="832"/>
    </row>
    <row r="14" spans="1:63" ht="19.95" customHeight="1" x14ac:dyDescent="0.25">
      <c r="A14" s="817" t="s">
        <v>826</v>
      </c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17"/>
      <c r="M14" s="817"/>
      <c r="N14" s="817"/>
      <c r="O14" s="817"/>
      <c r="P14" s="817"/>
      <c r="Q14" s="817"/>
      <c r="R14" s="817"/>
      <c r="S14" s="817"/>
      <c r="T14" s="817"/>
      <c r="U14" s="817"/>
      <c r="V14" s="817"/>
      <c r="W14" s="817"/>
      <c r="X14" s="817"/>
      <c r="Y14" s="817"/>
      <c r="Z14" s="817"/>
      <c r="AA14" s="817"/>
      <c r="AB14" s="817"/>
      <c r="AC14" s="817"/>
      <c r="AD14" s="817"/>
      <c r="AE14" s="817"/>
      <c r="AF14" s="817"/>
      <c r="AG14" s="817"/>
      <c r="AH14" s="817"/>
      <c r="AI14" s="817"/>
      <c r="AJ14" s="817"/>
      <c r="AK14" s="817"/>
      <c r="AL14" s="817"/>
      <c r="AM14" s="817"/>
      <c r="AN14" s="817"/>
      <c r="AO14" s="817"/>
      <c r="AP14" s="817"/>
      <c r="AQ14" s="817"/>
      <c r="AR14" s="817"/>
      <c r="AS14" s="817"/>
      <c r="AT14" s="817"/>
      <c r="AU14" s="817"/>
      <c r="AV14" s="817"/>
      <c r="AW14" s="817"/>
      <c r="AX14" s="817"/>
      <c r="AY14" s="817"/>
      <c r="AZ14" s="817"/>
      <c r="BA14" s="817"/>
      <c r="BB14" s="817"/>
    </row>
    <row r="15" spans="1:63" ht="13.5" customHeight="1" x14ac:dyDescent="0.25">
      <c r="A15" s="808" t="s">
        <v>77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</row>
    <row r="16" spans="1:63" ht="13.5" customHeight="1" x14ac:dyDescent="0.25">
      <c r="A16" s="820" t="str">
        <f>ФОРМА!B8</f>
        <v>ООО «Электромонтаж-110»</v>
      </c>
      <c r="B16" s="820"/>
      <c r="C16" s="820"/>
      <c r="D16" s="820"/>
      <c r="E16" s="820"/>
      <c r="F16" s="820"/>
      <c r="G16" s="820"/>
      <c r="H16" s="820"/>
      <c r="I16" s="820"/>
      <c r="J16" s="820"/>
      <c r="K16" s="820"/>
      <c r="L16" s="820"/>
      <c r="M16" s="820"/>
      <c r="N16" s="820"/>
      <c r="O16" s="820"/>
      <c r="P16" s="820"/>
      <c r="Q16" s="820"/>
      <c r="R16" s="820"/>
      <c r="S16" s="820"/>
      <c r="T16" s="820"/>
      <c r="U16" s="820"/>
      <c r="V16" s="820"/>
      <c r="W16" s="820"/>
      <c r="X16" s="820"/>
      <c r="Y16" s="820"/>
      <c r="Z16" s="820"/>
      <c r="AA16" s="820"/>
      <c r="AB16" s="820"/>
      <c r="AC16" s="820"/>
      <c r="AD16" s="820"/>
      <c r="AE16" s="820"/>
      <c r="AF16" s="820"/>
      <c r="AG16" s="820"/>
      <c r="AH16" s="820"/>
      <c r="AI16" s="820"/>
      <c r="AJ16" s="820"/>
      <c r="AK16" s="820"/>
      <c r="AL16" s="820"/>
      <c r="AM16" s="820"/>
      <c r="AN16" s="820"/>
      <c r="AO16" s="820"/>
      <c r="AP16" s="820"/>
      <c r="AQ16" s="820"/>
      <c r="AR16" s="820"/>
      <c r="AS16" s="820"/>
      <c r="AT16" s="820"/>
      <c r="AU16" s="820"/>
      <c r="AV16" s="820"/>
      <c r="AW16" s="820"/>
      <c r="AX16" s="820"/>
      <c r="AY16" s="820"/>
      <c r="AZ16" s="820"/>
      <c r="BA16" s="820"/>
      <c r="BB16" s="820"/>
    </row>
    <row r="17" spans="1:54" ht="9" customHeight="1" x14ac:dyDescent="0.25">
      <c r="A17" s="745" t="s">
        <v>825</v>
      </c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27"/>
      <c r="P17" s="827"/>
      <c r="Q17" s="827"/>
      <c r="R17" s="827"/>
      <c r="S17" s="827"/>
      <c r="T17" s="827"/>
      <c r="U17" s="827"/>
      <c r="V17" s="827"/>
      <c r="W17" s="827"/>
      <c r="X17" s="827"/>
      <c r="Y17" s="827"/>
      <c r="Z17" s="827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</row>
    <row r="18" spans="1:54" ht="27.75" customHeight="1" x14ac:dyDescent="0.25">
      <c r="A18" s="820" t="str">
        <f>ФОРМА!D8</f>
        <v>ОГРН 1089847302225, ИНН 7842391090, КПП 780101001, 199004, город Санкт-Петербург, пр-кт Средний В.О., д. 4 литер а, пом/ком 6н/177</v>
      </c>
      <c r="B18" s="820"/>
      <c r="C18" s="820"/>
      <c r="D18" s="820"/>
      <c r="E18" s="820"/>
      <c r="F18" s="820"/>
      <c r="G18" s="820"/>
      <c r="H18" s="820"/>
      <c r="I18" s="820"/>
      <c r="J18" s="820"/>
      <c r="K18" s="820"/>
      <c r="L18" s="820"/>
      <c r="M18" s="820"/>
      <c r="N18" s="820"/>
      <c r="O18" s="820"/>
      <c r="P18" s="820"/>
      <c r="Q18" s="820"/>
      <c r="R18" s="820"/>
      <c r="S18" s="820"/>
      <c r="T18" s="820"/>
      <c r="U18" s="820"/>
      <c r="V18" s="820"/>
      <c r="W18" s="820"/>
      <c r="X18" s="820"/>
      <c r="Y18" s="820"/>
      <c r="Z18" s="820"/>
      <c r="AA18" s="820"/>
      <c r="AB18" s="820"/>
      <c r="AC18" s="820"/>
      <c r="AD18" s="820"/>
      <c r="AE18" s="820"/>
      <c r="AF18" s="820"/>
      <c r="AG18" s="820"/>
      <c r="AH18" s="820"/>
      <c r="AI18" s="820"/>
      <c r="AJ18" s="820"/>
      <c r="AK18" s="820"/>
      <c r="AL18" s="820"/>
      <c r="AM18" s="820"/>
      <c r="AN18" s="820"/>
      <c r="AO18" s="820"/>
      <c r="AP18" s="820"/>
      <c r="AQ18" s="820"/>
      <c r="AR18" s="820"/>
      <c r="AS18" s="820"/>
      <c r="AT18" s="820"/>
      <c r="AU18" s="820"/>
      <c r="AV18" s="820"/>
      <c r="AW18" s="820"/>
      <c r="AX18" s="820"/>
      <c r="AY18" s="820"/>
      <c r="AZ18" s="820"/>
      <c r="BA18" s="820"/>
      <c r="BB18" s="820"/>
    </row>
    <row r="19" spans="1:54" ht="7.95" customHeight="1" x14ac:dyDescent="0.25">
      <c r="A19" s="817" t="s">
        <v>770</v>
      </c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17"/>
      <c r="M19" s="817"/>
      <c r="N19" s="817"/>
      <c r="O19" s="817"/>
      <c r="P19" s="817"/>
      <c r="Q19" s="817"/>
      <c r="R19" s="817"/>
      <c r="S19" s="817"/>
      <c r="T19" s="817"/>
      <c r="U19" s="817"/>
      <c r="V19" s="817"/>
      <c r="W19" s="817"/>
      <c r="X19" s="817"/>
      <c r="Y19" s="817"/>
      <c r="Z19" s="817"/>
      <c r="AA19" s="817"/>
      <c r="AB19" s="817"/>
      <c r="AC19" s="817"/>
      <c r="AD19" s="817"/>
      <c r="AE19" s="817"/>
      <c r="AF19" s="817"/>
      <c r="AG19" s="817"/>
      <c r="AH19" s="817"/>
      <c r="AI19" s="817"/>
      <c r="AJ19" s="817"/>
      <c r="AK19" s="817"/>
      <c r="AL19" s="817"/>
      <c r="AM19" s="817"/>
      <c r="AN19" s="817"/>
      <c r="AO19" s="817"/>
      <c r="AP19" s="817"/>
      <c r="AQ19" s="817"/>
      <c r="AR19" s="817"/>
      <c r="AS19" s="817"/>
      <c r="AT19" s="817"/>
      <c r="AU19" s="817"/>
      <c r="AV19" s="817"/>
      <c r="AW19" s="817"/>
      <c r="AX19" s="817"/>
      <c r="AY19" s="817"/>
      <c r="AZ19" s="817"/>
      <c r="BA19" s="817"/>
      <c r="BB19" s="817"/>
    </row>
    <row r="20" spans="1:54" ht="19.5" customHeight="1" x14ac:dyDescent="0.25">
      <c r="A20" s="828" t="s">
        <v>68</v>
      </c>
      <c r="B20" s="828"/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8"/>
      <c r="Q20" s="828"/>
      <c r="R20" s="828"/>
      <c r="S20" s="828"/>
      <c r="T20" s="828"/>
      <c r="U20" s="828"/>
      <c r="V20" s="828"/>
      <c r="W20" s="828"/>
      <c r="X20" s="828"/>
      <c r="Y20" s="828"/>
      <c r="Z20" s="828"/>
      <c r="AA20" s="828"/>
      <c r="AB20" s="828"/>
      <c r="AC20" s="828"/>
      <c r="AD20" s="828"/>
      <c r="AE20" s="828"/>
      <c r="AF20" s="828"/>
      <c r="AG20" s="828"/>
      <c r="AH20" s="828"/>
      <c r="AI20" s="828"/>
      <c r="AJ20" s="828"/>
      <c r="AK20" s="828"/>
      <c r="AL20" s="828"/>
      <c r="AM20" s="828"/>
      <c r="AN20" s="828"/>
      <c r="AO20" s="828"/>
      <c r="AP20" s="828"/>
      <c r="AQ20" s="828"/>
      <c r="AR20" s="828"/>
      <c r="AS20" s="828"/>
      <c r="AT20" s="828"/>
      <c r="AU20" s="828"/>
      <c r="AV20" s="828"/>
      <c r="AW20" s="828"/>
      <c r="AX20" s="828"/>
      <c r="AY20" s="828"/>
      <c r="AZ20" s="828"/>
      <c r="BA20" s="828"/>
      <c r="BB20" s="828"/>
    </row>
    <row r="21" spans="1:54" ht="12.75" customHeight="1" x14ac:dyDescent="0.25">
      <c r="A21" s="828" t="s">
        <v>78</v>
      </c>
      <c r="B21" s="828"/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8"/>
      <c r="Q21" s="828"/>
      <c r="R21" s="828"/>
      <c r="S21" s="828"/>
      <c r="T21" s="828"/>
      <c r="U21" s="828"/>
      <c r="V21" s="828"/>
      <c r="W21" s="828"/>
      <c r="X21" s="828"/>
      <c r="Y21" s="828"/>
      <c r="Z21" s="828"/>
      <c r="AA21" s="828"/>
      <c r="AB21" s="828"/>
      <c r="AC21" s="828"/>
      <c r="AD21" s="828"/>
      <c r="AE21" s="828"/>
      <c r="AF21" s="828"/>
      <c r="AG21" s="828"/>
      <c r="AH21" s="828"/>
      <c r="AI21" s="828"/>
      <c r="AJ21" s="828"/>
      <c r="AK21" s="828"/>
      <c r="AL21" s="828"/>
      <c r="AM21" s="828"/>
      <c r="AN21" s="828"/>
      <c r="AO21" s="828"/>
      <c r="AP21" s="828"/>
      <c r="AQ21" s="828"/>
      <c r="AR21" s="828"/>
      <c r="AS21" s="828"/>
      <c r="AT21" s="828"/>
      <c r="AU21" s="828"/>
      <c r="AV21" s="828"/>
      <c r="AW21" s="828"/>
      <c r="AX21" s="828"/>
      <c r="AY21" s="828"/>
      <c r="AZ21" s="828"/>
      <c r="BA21" s="828"/>
      <c r="BB21" s="828"/>
    </row>
    <row r="22" spans="1:54" ht="2.4" customHeight="1" x14ac:dyDescent="0.25"/>
    <row r="23" spans="1:54" ht="14.25" customHeight="1" x14ac:dyDescent="0.3">
      <c r="A23" s="283" t="s">
        <v>19</v>
      </c>
      <c r="C23" s="829" t="str">
        <f ca="1">INDIRECT("'АКТЫ скрытых работ'!R"&amp;BE3&amp;"C2",0)</f>
        <v>5-КЗ_ОП</v>
      </c>
      <c r="D23" s="829"/>
      <c r="E23" s="829"/>
      <c r="F23" s="829"/>
      <c r="G23" s="829"/>
      <c r="H23" s="829"/>
      <c r="I23" s="829"/>
      <c r="J23" s="829"/>
      <c r="K23" s="829"/>
      <c r="AK23" s="292"/>
      <c r="AL23" s="293"/>
      <c r="AM23" s="293"/>
      <c r="AN23" s="293"/>
      <c r="AO23" s="293"/>
      <c r="AP23" s="293"/>
      <c r="AQ23" s="293"/>
      <c r="AS23" s="292" t="s">
        <v>79</v>
      </c>
      <c r="AT23" s="830" t="str">
        <f ca="1">INDIRECT("'АКТЫ скрытых работ'!R"&amp;BE3&amp;"C7",0)</f>
        <v>29</v>
      </c>
      <c r="AU23" s="830"/>
      <c r="AV23" s="830"/>
      <c r="AW23" s="292" t="s">
        <v>80</v>
      </c>
      <c r="AX23" s="830" t="str">
        <f ca="1">INDIRECT("'АКТЫ скрытых работ'!R"&amp;BE3&amp;"C8",0)</f>
        <v>февраля</v>
      </c>
      <c r="AY23" s="830"/>
      <c r="AZ23" s="830"/>
      <c r="BA23" s="293"/>
      <c r="BB23" s="341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834" t="s">
        <v>785</v>
      </c>
      <c r="B25" s="834"/>
      <c r="C25" s="834"/>
      <c r="D25" s="834"/>
      <c r="E25" s="834"/>
      <c r="F25" s="834"/>
      <c r="G25" s="834"/>
      <c r="H25" s="834"/>
      <c r="I25" s="834"/>
      <c r="J25" s="834"/>
      <c r="K25" s="834"/>
      <c r="L25" s="834"/>
      <c r="M25" s="834"/>
      <c r="N25" s="834"/>
      <c r="O25" s="834"/>
      <c r="P25" s="834"/>
      <c r="Q25" s="834"/>
      <c r="R25" s="834"/>
      <c r="S25" s="834"/>
      <c r="T25" s="834"/>
      <c r="U25" s="834"/>
      <c r="V25" s="834"/>
      <c r="W25" s="834"/>
      <c r="X25" s="834"/>
      <c r="Y25" s="834"/>
      <c r="Z25" s="834"/>
      <c r="AA25" s="834"/>
      <c r="AB25" s="834"/>
      <c r="AC25" s="834"/>
      <c r="AD25" s="834"/>
      <c r="AE25" s="834"/>
      <c r="AF25" s="834"/>
      <c r="AG25" s="834"/>
      <c r="AH25" s="834"/>
      <c r="AI25" s="834"/>
      <c r="AJ25" s="834"/>
      <c r="AK25" s="834"/>
      <c r="AL25" s="834"/>
      <c r="AM25" s="834"/>
      <c r="AN25" s="834"/>
      <c r="AO25" s="834"/>
      <c r="AP25" s="834"/>
      <c r="AQ25" s="834"/>
      <c r="AR25" s="834"/>
      <c r="AS25" s="834"/>
      <c r="AT25" s="834"/>
      <c r="AU25" s="834"/>
      <c r="AV25" s="834"/>
      <c r="AW25" s="834"/>
      <c r="AX25" s="834"/>
      <c r="AY25" s="834"/>
      <c r="AZ25" s="834"/>
      <c r="BA25" s="834"/>
      <c r="BB25" s="834"/>
    </row>
    <row r="26" spans="1:54" ht="12.75" customHeight="1" x14ac:dyDescent="0.25">
      <c r="A26" s="80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Всеволожского РЭС филиала ПАО "Россети Ленэнерго" "СЭС" по ВЛ</v>
      </c>
      <c r="B26" s="806"/>
      <c r="C26" s="806"/>
      <c r="D26" s="806"/>
      <c r="E26" s="806"/>
      <c r="F26" s="806"/>
      <c r="G26" s="806"/>
      <c r="H26" s="806"/>
      <c r="I26" s="806"/>
      <c r="J26" s="806"/>
      <c r="K26" s="806"/>
      <c r="L26" s="806"/>
      <c r="M26" s="806"/>
      <c r="N26" s="806"/>
      <c r="O26" s="806"/>
      <c r="P26" s="806"/>
      <c r="Q26" s="806"/>
      <c r="R26" s="806"/>
      <c r="S26" s="806"/>
      <c r="T26" s="806"/>
      <c r="U26" s="806"/>
      <c r="V26" s="806"/>
      <c r="W26" s="806"/>
      <c r="X26" s="806"/>
      <c r="Y26" s="806"/>
      <c r="Z26" s="806"/>
      <c r="AA26" s="806"/>
      <c r="AB26" s="806"/>
      <c r="AC26" s="806"/>
      <c r="AD26" s="806"/>
      <c r="AE26" s="806"/>
      <c r="AF26" s="806"/>
      <c r="AG26" s="806"/>
      <c r="AH26" s="806"/>
      <c r="AI26" s="806"/>
      <c r="AJ26" s="806"/>
      <c r="AK26" s="806"/>
      <c r="AL26" s="806"/>
      <c r="AM26" s="806"/>
      <c r="AN26" s="806"/>
      <c r="AO26" s="806"/>
      <c r="AP26" s="806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</row>
    <row r="27" spans="1:54" ht="13.5" customHeight="1" x14ac:dyDescent="0.25">
      <c r="A27" s="80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/>
      <c r="S27" s="806"/>
      <c r="T27" s="806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806"/>
      <c r="AN27" s="806"/>
      <c r="AO27" s="806"/>
      <c r="AP27" s="806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</row>
    <row r="28" spans="1:54" ht="14.4" customHeight="1" x14ac:dyDescent="0.25">
      <c r="A28" s="1037" t="s">
        <v>828</v>
      </c>
      <c r="B28" s="1037"/>
      <c r="C28" s="1037"/>
      <c r="D28" s="1037"/>
      <c r="E28" s="1037"/>
      <c r="F28" s="1037"/>
      <c r="G28" s="1037"/>
      <c r="H28" s="1037"/>
      <c r="I28" s="1037"/>
      <c r="J28" s="1037"/>
      <c r="K28" s="1037"/>
      <c r="L28" s="1037"/>
      <c r="M28" s="1037"/>
      <c r="N28" s="1037"/>
      <c r="O28" s="1037"/>
      <c r="P28" s="1037"/>
      <c r="Q28" s="1037"/>
      <c r="R28" s="1037"/>
      <c r="S28" s="1037"/>
      <c r="T28" s="1037"/>
      <c r="U28" s="1037"/>
      <c r="V28" s="1037"/>
      <c r="W28" s="1037"/>
      <c r="X28" s="1037"/>
      <c r="Y28" s="1037"/>
      <c r="Z28" s="1037"/>
      <c r="AA28" s="1037"/>
      <c r="AB28" s="1037"/>
      <c r="AC28" s="1037"/>
      <c r="AD28" s="1037"/>
      <c r="AE28" s="1037"/>
      <c r="AF28" s="1037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/>
      <c r="AX28" s="1037"/>
      <c r="AY28" s="1037"/>
      <c r="AZ28" s="1037"/>
      <c r="BA28" s="1037"/>
      <c r="BB28" s="1037"/>
    </row>
    <row r="29" spans="1:54" x14ac:dyDescent="0.25">
      <c r="A29" s="806" t="str">
        <f>ПОДПИСИ!F6</f>
        <v xml:space="preserve"> </v>
      </c>
      <c r="B29" s="806"/>
      <c r="C29" s="806"/>
      <c r="D29" s="806"/>
      <c r="E29" s="806"/>
      <c r="F29" s="806"/>
      <c r="G29" s="806"/>
      <c r="H29" s="806"/>
      <c r="I29" s="806"/>
      <c r="J29" s="806"/>
      <c r="K29" s="806"/>
      <c r="L29" s="806"/>
      <c r="M29" s="806"/>
      <c r="N29" s="806"/>
      <c r="O29" s="806"/>
      <c r="P29" s="806"/>
      <c r="Q29" s="806"/>
      <c r="R29" s="806"/>
      <c r="S29" s="806"/>
      <c r="T29" s="806"/>
      <c r="U29" s="806"/>
      <c r="V29" s="806"/>
      <c r="W29" s="806"/>
      <c r="X29" s="806"/>
      <c r="Y29" s="806"/>
      <c r="Z29" s="806"/>
      <c r="AA29" s="806"/>
      <c r="AB29" s="806"/>
      <c r="AC29" s="806"/>
      <c r="AD29" s="806"/>
      <c r="AE29" s="806"/>
      <c r="AF29" s="806"/>
      <c r="AG29" s="806"/>
      <c r="AH29" s="806"/>
      <c r="AI29" s="806"/>
      <c r="AJ29" s="806"/>
      <c r="AK29" s="806"/>
      <c r="AL29" s="806"/>
      <c r="AM29" s="806"/>
      <c r="AN29" s="806"/>
      <c r="AO29" s="806"/>
      <c r="AP29" s="806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</row>
    <row r="30" spans="1:54" ht="21" customHeight="1" x14ac:dyDescent="0.25">
      <c r="A30" s="826" t="s">
        <v>814</v>
      </c>
      <c r="B30" s="826"/>
      <c r="C30" s="826"/>
      <c r="D30" s="826"/>
      <c r="E30" s="826"/>
      <c r="F30" s="826"/>
      <c r="G30" s="826"/>
      <c r="H30" s="826"/>
      <c r="I30" s="826"/>
      <c r="J30" s="826"/>
      <c r="K30" s="826"/>
      <c r="L30" s="826"/>
      <c r="M30" s="826"/>
      <c r="N30" s="826"/>
      <c r="O30" s="826"/>
      <c r="P30" s="826"/>
      <c r="Q30" s="826"/>
      <c r="R30" s="826"/>
      <c r="S30" s="826"/>
      <c r="T30" s="826"/>
      <c r="U30" s="826"/>
      <c r="V30" s="826"/>
      <c r="W30" s="826"/>
      <c r="X30" s="826"/>
      <c r="Y30" s="826"/>
      <c r="Z30" s="826"/>
      <c r="AA30" s="826"/>
      <c r="AB30" s="826"/>
      <c r="AC30" s="826"/>
      <c r="AD30" s="826"/>
      <c r="AE30" s="826"/>
      <c r="AF30" s="826"/>
      <c r="AG30" s="826"/>
      <c r="AH30" s="826"/>
      <c r="AI30" s="826"/>
      <c r="AJ30" s="826"/>
      <c r="AK30" s="826"/>
      <c r="AL30" s="826"/>
      <c r="AM30" s="826"/>
      <c r="AN30" s="826"/>
      <c r="AO30" s="826"/>
      <c r="AP30" s="826"/>
      <c r="AQ30" s="826"/>
      <c r="AR30" s="826"/>
      <c r="AS30" s="826"/>
      <c r="AT30" s="826"/>
      <c r="AU30" s="826"/>
      <c r="AV30" s="826"/>
      <c r="AW30" s="826"/>
      <c r="AX30" s="826"/>
      <c r="AY30" s="826"/>
      <c r="AZ30" s="826"/>
      <c r="BA30" s="826"/>
      <c r="BB30" s="826"/>
    </row>
    <row r="31" spans="1:54" ht="13.5" customHeight="1" x14ac:dyDescent="0.25">
      <c r="A31" s="808" t="s">
        <v>771</v>
      </c>
      <c r="B31" s="808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8"/>
      <c r="V31" s="808"/>
      <c r="W31" s="808"/>
      <c r="X31" s="808"/>
      <c r="Y31" s="808"/>
      <c r="Z31" s="808"/>
      <c r="AA31" s="808"/>
      <c r="AB31" s="808"/>
      <c r="AC31" s="808"/>
      <c r="AD31" s="808"/>
      <c r="AE31" s="808"/>
      <c r="AF31" s="808"/>
      <c r="AG31" s="808"/>
      <c r="AH31" s="808"/>
      <c r="AI31" s="808"/>
      <c r="AJ31" s="808"/>
      <c r="AK31" s="808"/>
      <c r="AL31" s="808"/>
      <c r="AM31" s="808"/>
      <c r="AN31" s="808"/>
      <c r="AO31" s="808"/>
      <c r="AP31" s="808"/>
      <c r="AQ31" s="808"/>
      <c r="AR31" s="808"/>
      <c r="AS31" s="808"/>
      <c r="AT31" s="808"/>
      <c r="AU31" s="808"/>
      <c r="AV31" s="808"/>
      <c r="AW31" s="808"/>
      <c r="AX31" s="808"/>
      <c r="AY31" s="289"/>
      <c r="AZ31" s="289"/>
      <c r="BA31" s="289"/>
      <c r="BB31" s="289"/>
    </row>
    <row r="32" spans="1:54" ht="15" customHeight="1" x14ac:dyDescent="0.25">
      <c r="A32" s="806" t="str">
        <f>ПОДПИСИ!B15</f>
        <v>Заместитель генерального директора по капитальному  строительству ООО «Электромонтаж-110»</v>
      </c>
      <c r="B32" s="806"/>
      <c r="C32" s="806"/>
      <c r="D32" s="806"/>
      <c r="E32" s="806"/>
      <c r="F32" s="806"/>
      <c r="G32" s="806"/>
      <c r="H32" s="806"/>
      <c r="I32" s="806"/>
      <c r="J32" s="806"/>
      <c r="K32" s="806"/>
      <c r="L32" s="806"/>
      <c r="M32" s="806"/>
      <c r="N32" s="806"/>
      <c r="O32" s="806"/>
      <c r="P32" s="806"/>
      <c r="Q32" s="806"/>
      <c r="R32" s="806"/>
      <c r="S32" s="806"/>
      <c r="T32" s="806"/>
      <c r="U32" s="806"/>
      <c r="V32" s="806"/>
      <c r="W32" s="806"/>
      <c r="X32" s="806"/>
      <c r="Y32" s="806"/>
      <c r="Z32" s="806"/>
      <c r="AA32" s="806"/>
      <c r="AB32" s="806"/>
      <c r="AC32" s="806"/>
      <c r="AD32" s="806"/>
      <c r="AE32" s="806"/>
      <c r="AF32" s="806"/>
      <c r="AG32" s="806"/>
      <c r="AH32" s="806"/>
      <c r="AI32" s="806"/>
      <c r="AJ32" s="806"/>
      <c r="AK32" s="806"/>
      <c r="AL32" s="806"/>
      <c r="AM32" s="806"/>
      <c r="AN32" s="806"/>
      <c r="AO32" s="806"/>
      <c r="AP32" s="806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</row>
    <row r="33" spans="1:54" ht="15" customHeight="1" x14ac:dyDescent="0.25">
      <c r="A33" s="806" t="str">
        <f>CONCATENATE(ПОДПИСИ!C15,", ",ПОДПИСИ!F15)</f>
        <v>Шлёнский С.В., Приказ №2024-21СМР от 15.05.2024</v>
      </c>
      <c r="B33" s="806"/>
      <c r="C33" s="806"/>
      <c r="D33" s="806"/>
      <c r="E33" s="806"/>
      <c r="F33" s="806"/>
      <c r="G33" s="806"/>
      <c r="H33" s="806"/>
      <c r="I33" s="806"/>
      <c r="J33" s="806"/>
      <c r="K33" s="806"/>
      <c r="L33" s="806"/>
      <c r="M33" s="806"/>
      <c r="N33" s="806"/>
      <c r="O33" s="806"/>
      <c r="P33" s="806"/>
      <c r="Q33" s="806"/>
      <c r="R33" s="806"/>
      <c r="S33" s="806"/>
      <c r="T33" s="806"/>
      <c r="U33" s="806"/>
      <c r="V33" s="806"/>
      <c r="W33" s="806"/>
      <c r="X33" s="806"/>
      <c r="Y33" s="806"/>
      <c r="Z33" s="806"/>
      <c r="AA33" s="806"/>
      <c r="AB33" s="806"/>
      <c r="AC33" s="806"/>
      <c r="AD33" s="806"/>
      <c r="AE33" s="806"/>
      <c r="AF33" s="806"/>
      <c r="AG33" s="806"/>
      <c r="AH33" s="806"/>
      <c r="AI33" s="806"/>
      <c r="AJ33" s="806"/>
      <c r="AK33" s="806"/>
      <c r="AL33" s="806"/>
      <c r="AM33" s="806"/>
      <c r="AN33" s="806"/>
      <c r="AO33" s="806"/>
      <c r="AP33" s="806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</row>
    <row r="34" spans="1:54" ht="9" customHeight="1" x14ac:dyDescent="0.25">
      <c r="A34" s="824" t="s">
        <v>829</v>
      </c>
      <c r="B34" s="825"/>
      <c r="C34" s="825"/>
      <c r="D34" s="825"/>
      <c r="E34" s="825"/>
      <c r="F34" s="825"/>
      <c r="G34" s="825"/>
      <c r="H34" s="825"/>
      <c r="I34" s="825"/>
      <c r="J34" s="825"/>
      <c r="K34" s="825"/>
      <c r="L34" s="825"/>
      <c r="M34" s="825"/>
      <c r="N34" s="825"/>
      <c r="O34" s="825"/>
      <c r="P34" s="825"/>
      <c r="Q34" s="825"/>
      <c r="R34" s="825"/>
      <c r="S34" s="825"/>
      <c r="T34" s="825"/>
      <c r="U34" s="825"/>
      <c r="V34" s="825"/>
      <c r="W34" s="825"/>
      <c r="X34" s="825"/>
      <c r="Y34" s="825"/>
      <c r="Z34" s="825"/>
      <c r="AA34" s="825"/>
      <c r="AB34" s="825"/>
      <c r="AC34" s="825"/>
      <c r="AD34" s="825"/>
      <c r="AE34" s="825"/>
      <c r="AF34" s="825"/>
      <c r="AG34" s="825"/>
      <c r="AH34" s="825"/>
      <c r="AI34" s="825"/>
      <c r="AJ34" s="825"/>
      <c r="AK34" s="825"/>
      <c r="AL34" s="825"/>
      <c r="AM34" s="825"/>
      <c r="AN34" s="825"/>
      <c r="AO34" s="825"/>
      <c r="AP34" s="825"/>
      <c r="AQ34" s="825"/>
      <c r="AR34" s="825"/>
      <c r="AS34" s="825"/>
      <c r="AT34" s="825"/>
      <c r="AU34" s="825"/>
      <c r="AV34" s="825"/>
      <c r="AW34" s="825"/>
      <c r="AX34" s="825"/>
      <c r="AY34" s="825"/>
      <c r="AZ34" s="825"/>
      <c r="BA34" s="825"/>
      <c r="BB34" s="825"/>
    </row>
    <row r="35" spans="1:54" ht="12.75" customHeight="1" x14ac:dyDescent="0.25">
      <c r="A35" s="808" t="s">
        <v>772</v>
      </c>
      <c r="B35" s="808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8"/>
      <c r="V35" s="808"/>
      <c r="W35" s="808"/>
      <c r="X35" s="808"/>
      <c r="Y35" s="808"/>
      <c r="Z35" s="808"/>
      <c r="AA35" s="808"/>
      <c r="AB35" s="808"/>
      <c r="AC35" s="808"/>
      <c r="AD35" s="808"/>
      <c r="AE35" s="808"/>
      <c r="AF35" s="808"/>
      <c r="AG35" s="808"/>
      <c r="AH35" s="808"/>
      <c r="AI35" s="808"/>
      <c r="AJ35" s="808"/>
      <c r="AK35" s="808"/>
      <c r="AL35" s="808"/>
      <c r="AM35" s="808"/>
      <c r="AN35" s="808"/>
      <c r="AO35" s="808"/>
      <c r="AP35" s="808"/>
      <c r="AQ35" s="808"/>
      <c r="AR35" s="808"/>
      <c r="AS35" s="808"/>
      <c r="AT35" s="808"/>
      <c r="AU35" s="808"/>
      <c r="AV35" s="808"/>
      <c r="AW35" s="808"/>
      <c r="AX35" s="808"/>
      <c r="AY35" s="808"/>
      <c r="AZ35" s="808"/>
      <c r="BA35" s="808"/>
      <c r="BB35" s="808"/>
    </row>
    <row r="36" spans="1:54" x14ac:dyDescent="0.25">
      <c r="A36" s="806" t="str">
        <f>ПОДПИСИ!B17</f>
        <v>Заместитель генерального директора по капитальному  строительству ООО «Электромонтаж-110»</v>
      </c>
      <c r="B36" s="806"/>
      <c r="C36" s="806"/>
      <c r="D36" s="806"/>
      <c r="E36" s="806"/>
      <c r="F36" s="806"/>
      <c r="G36" s="806"/>
      <c r="H36" s="806"/>
      <c r="I36" s="806"/>
      <c r="J36" s="806"/>
      <c r="K36" s="806"/>
      <c r="L36" s="806"/>
      <c r="M36" s="806"/>
      <c r="N36" s="806"/>
      <c r="O36" s="806"/>
      <c r="P36" s="806"/>
      <c r="Q36" s="806"/>
      <c r="R36" s="806"/>
      <c r="S36" s="806"/>
      <c r="T36" s="806"/>
      <c r="U36" s="806"/>
      <c r="V36" s="806"/>
      <c r="W36" s="806"/>
      <c r="X36" s="806"/>
      <c r="Y36" s="806"/>
      <c r="Z36" s="806"/>
      <c r="AA36" s="806"/>
      <c r="AB36" s="806"/>
      <c r="AC36" s="806"/>
      <c r="AD36" s="806"/>
      <c r="AE36" s="806"/>
      <c r="AF36" s="806"/>
      <c r="AG36" s="806"/>
      <c r="AH36" s="806"/>
      <c r="AI36" s="806"/>
      <c r="AJ36" s="806"/>
      <c r="AK36" s="806"/>
      <c r="AL36" s="806"/>
      <c r="AM36" s="806"/>
      <c r="AN36" s="806"/>
      <c r="AO36" s="806"/>
      <c r="AP36" s="806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</row>
    <row r="37" spans="1:54" x14ac:dyDescent="0.25">
      <c r="A37" s="806" t="str">
        <f>CONCATENATE(ПОДПИСИ!C17,", ",ПОДПИСИ!F17)</f>
        <v>Шлёнский С.В., Идентификационный номер №С-78-032783 от 12.07.2017г.; Приказ №2024-20СМР от 15.05.2024</v>
      </c>
      <c r="B37" s="806"/>
      <c r="C37" s="806"/>
      <c r="D37" s="806"/>
      <c r="E37" s="806"/>
      <c r="F37" s="806"/>
      <c r="G37" s="806"/>
      <c r="H37" s="806"/>
      <c r="I37" s="806"/>
      <c r="J37" s="806"/>
      <c r="K37" s="806"/>
      <c r="L37" s="806"/>
      <c r="M37" s="806"/>
      <c r="N37" s="806"/>
      <c r="O37" s="806"/>
      <c r="P37" s="806"/>
      <c r="Q37" s="806"/>
      <c r="R37" s="806"/>
      <c r="S37" s="806"/>
      <c r="T37" s="806"/>
      <c r="U37" s="806"/>
      <c r="V37" s="806"/>
      <c r="W37" s="806"/>
      <c r="X37" s="806"/>
      <c r="Y37" s="806"/>
      <c r="Z37" s="806"/>
      <c r="AA37" s="806"/>
      <c r="AB37" s="806"/>
      <c r="AC37" s="806"/>
      <c r="AD37" s="806"/>
      <c r="AE37" s="806"/>
      <c r="AF37" s="806"/>
      <c r="AG37" s="806"/>
      <c r="AH37" s="806"/>
      <c r="AI37" s="806"/>
      <c r="AJ37" s="806"/>
      <c r="AK37" s="806"/>
      <c r="AL37" s="806"/>
      <c r="AM37" s="806"/>
      <c r="AN37" s="806"/>
      <c r="AO37" s="806"/>
      <c r="AP37" s="806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</row>
    <row r="38" spans="1:54" ht="14.4" customHeight="1" x14ac:dyDescent="0.25">
      <c r="A38" s="823" t="s">
        <v>830</v>
      </c>
      <c r="B38" s="811"/>
      <c r="C38" s="811"/>
      <c r="D38" s="811"/>
      <c r="E38" s="811"/>
      <c r="F38" s="811"/>
      <c r="G38" s="811"/>
      <c r="H38" s="811"/>
      <c r="I38" s="811"/>
      <c r="J38" s="811"/>
      <c r="K38" s="811"/>
      <c r="L38" s="811"/>
      <c r="M38" s="811"/>
      <c r="N38" s="811"/>
      <c r="O38" s="811"/>
      <c r="P38" s="811"/>
      <c r="Q38" s="811"/>
      <c r="R38" s="811"/>
      <c r="S38" s="811"/>
      <c r="T38" s="811"/>
      <c r="U38" s="811"/>
      <c r="V38" s="811"/>
      <c r="W38" s="811"/>
      <c r="X38" s="811"/>
      <c r="Y38" s="811"/>
      <c r="Z38" s="811"/>
      <c r="AA38" s="811"/>
      <c r="AB38" s="811"/>
      <c r="AC38" s="811"/>
      <c r="AD38" s="811"/>
      <c r="AE38" s="811"/>
      <c r="AF38" s="811"/>
      <c r="AG38" s="811"/>
      <c r="AH38" s="811"/>
      <c r="AI38" s="811"/>
      <c r="AJ38" s="811"/>
      <c r="AK38" s="811"/>
      <c r="AL38" s="811"/>
      <c r="AM38" s="811"/>
      <c r="AN38" s="811"/>
      <c r="AO38" s="811"/>
      <c r="AP38" s="811"/>
      <c r="AQ38" s="811"/>
      <c r="AR38" s="811"/>
      <c r="AS38" s="811"/>
      <c r="AT38" s="811"/>
      <c r="AU38" s="811"/>
      <c r="AV38" s="811"/>
      <c r="AW38" s="811"/>
      <c r="AX38" s="811"/>
      <c r="AY38" s="811"/>
      <c r="AZ38" s="811"/>
      <c r="BA38" s="811"/>
      <c r="BB38" s="811"/>
    </row>
    <row r="39" spans="1:54" ht="38.25" customHeight="1" x14ac:dyDescent="0.25">
      <c r="A39" s="821" t="s">
        <v>1017</v>
      </c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  <c r="AY39" s="821"/>
      <c r="AZ39" s="821"/>
      <c r="BA39" s="821"/>
      <c r="BB39" s="821"/>
    </row>
    <row r="40" spans="1:54" x14ac:dyDescent="0.25">
      <c r="A40" s="806" t="str">
        <f>ПОДПИСИ!B19</f>
        <v xml:space="preserve"> </v>
      </c>
      <c r="B40" s="806"/>
      <c r="C40" s="806"/>
      <c r="D40" s="806"/>
      <c r="E40" s="806"/>
      <c r="F40" s="806"/>
      <c r="G40" s="806"/>
      <c r="H40" s="806"/>
      <c r="I40" s="806"/>
      <c r="J40" s="806"/>
      <c r="K40" s="806"/>
      <c r="L40" s="806"/>
      <c r="M40" s="806"/>
      <c r="N40" s="806"/>
      <c r="O40" s="806"/>
      <c r="P40" s="806"/>
      <c r="Q40" s="806"/>
      <c r="R40" s="806"/>
      <c r="S40" s="806"/>
      <c r="T40" s="806"/>
      <c r="U40" s="806"/>
      <c r="V40" s="806"/>
      <c r="W40" s="806"/>
      <c r="X40" s="806"/>
      <c r="Y40" s="806"/>
      <c r="Z40" s="806"/>
      <c r="AA40" s="806"/>
      <c r="AB40" s="806"/>
      <c r="AC40" s="806"/>
      <c r="AD40" s="806"/>
      <c r="AE40" s="806"/>
      <c r="AF40" s="806"/>
      <c r="AG40" s="806"/>
      <c r="AH40" s="806"/>
      <c r="AI40" s="806"/>
      <c r="AJ40" s="806"/>
      <c r="AK40" s="806"/>
      <c r="AL40" s="806"/>
      <c r="AM40" s="806"/>
      <c r="AN40" s="806"/>
      <c r="AO40" s="806"/>
      <c r="AP40" s="806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</row>
    <row r="41" spans="1:54" x14ac:dyDescent="0.25">
      <c r="A41" s="806" t="str">
        <f>CONCATENATE(ПОДПИСИ!C19," ",ПОДПИСИ!F19)</f>
        <v xml:space="preserve">   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806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806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</row>
    <row r="42" spans="1:54" ht="15" customHeight="1" x14ac:dyDescent="0.25">
      <c r="A42" s="817" t="s">
        <v>1052</v>
      </c>
      <c r="B42" s="817"/>
      <c r="C42" s="817"/>
      <c r="D42" s="817"/>
      <c r="E42" s="817"/>
      <c r="F42" s="817"/>
      <c r="G42" s="817"/>
      <c r="H42" s="817"/>
      <c r="I42" s="817"/>
      <c r="J42" s="817"/>
      <c r="K42" s="817"/>
      <c r="L42" s="817"/>
      <c r="M42" s="817"/>
      <c r="N42" s="817"/>
      <c r="O42" s="817"/>
      <c r="P42" s="817"/>
      <c r="Q42" s="817"/>
      <c r="R42" s="817"/>
      <c r="S42" s="817"/>
      <c r="T42" s="817"/>
      <c r="U42" s="817"/>
      <c r="V42" s="817"/>
      <c r="W42" s="817"/>
      <c r="X42" s="817"/>
      <c r="Y42" s="817"/>
      <c r="Z42" s="817"/>
      <c r="AA42" s="817"/>
      <c r="AB42" s="817"/>
      <c r="AC42" s="817"/>
      <c r="AD42" s="817"/>
      <c r="AE42" s="817"/>
      <c r="AF42" s="817"/>
      <c r="AG42" s="817"/>
      <c r="AH42" s="817"/>
      <c r="AI42" s="817"/>
      <c r="AJ42" s="817"/>
      <c r="AK42" s="817"/>
      <c r="AL42" s="817"/>
      <c r="AM42" s="817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817"/>
      <c r="AY42" s="817"/>
      <c r="AZ42" s="817"/>
      <c r="BA42" s="817"/>
      <c r="BB42" s="817"/>
    </row>
    <row r="43" spans="1:54" ht="33.75" customHeight="1" x14ac:dyDescent="0.25">
      <c r="A43" s="821" t="s">
        <v>832</v>
      </c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  <c r="AY43" s="821"/>
      <c r="AZ43" s="821"/>
      <c r="BA43" s="821"/>
      <c r="BB43" s="821"/>
    </row>
    <row r="44" spans="1:54" x14ac:dyDescent="0.25">
      <c r="A44" s="806" t="str">
        <f>ПОДПИСИ!B12</f>
        <v>Начальник участка ООО «Электромонтаж-110»</v>
      </c>
      <c r="B44" s="806"/>
      <c r="C44" s="806"/>
      <c r="D44" s="806"/>
      <c r="E44" s="806"/>
      <c r="F44" s="806"/>
      <c r="G44" s="806"/>
      <c r="H44" s="806"/>
      <c r="I44" s="806"/>
      <c r="J44" s="806"/>
      <c r="K44" s="806"/>
      <c r="L44" s="806"/>
      <c r="M44" s="806"/>
      <c r="N44" s="806"/>
      <c r="O44" s="806"/>
      <c r="P44" s="806"/>
      <c r="Q44" s="806"/>
      <c r="R44" s="806"/>
      <c r="S44" s="806"/>
      <c r="T44" s="806"/>
      <c r="U44" s="806"/>
      <c r="V44" s="806"/>
      <c r="W44" s="806"/>
      <c r="X44" s="806"/>
      <c r="Y44" s="806"/>
      <c r="Z44" s="806"/>
      <c r="AA44" s="806"/>
      <c r="AB44" s="806"/>
      <c r="AC44" s="806"/>
      <c r="AD44" s="806"/>
      <c r="AE44" s="806"/>
      <c r="AF44" s="806"/>
      <c r="AG44" s="806"/>
      <c r="AH44" s="806"/>
      <c r="AI44" s="806"/>
      <c r="AJ44" s="806"/>
      <c r="AK44" s="806"/>
      <c r="AL44" s="806"/>
      <c r="AM44" s="806"/>
      <c r="AN44" s="806"/>
      <c r="AO44" s="806"/>
      <c r="AP44" s="806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</row>
    <row r="45" spans="1:54" ht="15" customHeight="1" x14ac:dyDescent="0.25">
      <c r="A45" s="806" t="str">
        <f>CONCATENATE(ПОДПИСИ!C12,", ",ПОДПИСИ!F12)</f>
        <v>Курбатов А.В., Приказ №2024-21СМР от 15.05.2024</v>
      </c>
      <c r="B45" s="806"/>
      <c r="C45" s="806"/>
      <c r="D45" s="806"/>
      <c r="E45" s="806"/>
      <c r="F45" s="806"/>
      <c r="G45" s="806"/>
      <c r="H45" s="806"/>
      <c r="I45" s="806"/>
      <c r="J45" s="806"/>
      <c r="K45" s="806"/>
      <c r="L45" s="806"/>
      <c r="M45" s="806"/>
      <c r="N45" s="806"/>
      <c r="O45" s="806"/>
      <c r="P45" s="806"/>
      <c r="Q45" s="806"/>
      <c r="R45" s="806"/>
      <c r="S45" s="806"/>
      <c r="T45" s="806"/>
      <c r="U45" s="806"/>
      <c r="V45" s="806"/>
      <c r="W45" s="806"/>
      <c r="X45" s="806"/>
      <c r="Y45" s="806"/>
      <c r="Z45" s="806"/>
      <c r="AA45" s="806"/>
      <c r="AB45" s="806"/>
      <c r="AC45" s="806"/>
      <c r="AD45" s="806"/>
      <c r="AE45" s="806"/>
      <c r="AF45" s="806"/>
      <c r="AG45" s="806"/>
      <c r="AH45" s="806"/>
      <c r="AI45" s="806"/>
      <c r="AJ45" s="806"/>
      <c r="AK45" s="806"/>
      <c r="AL45" s="806"/>
      <c r="AM45" s="806"/>
      <c r="AN45" s="806"/>
      <c r="AO45" s="806"/>
      <c r="AP45" s="806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</row>
    <row r="46" spans="1:54" ht="15.6" customHeight="1" x14ac:dyDescent="0.25">
      <c r="A46" s="1036" t="s">
        <v>1052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808" t="s">
        <v>82</v>
      </c>
      <c r="B47" s="808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8"/>
      <c r="V47" s="808"/>
      <c r="W47" s="808"/>
      <c r="X47" s="808"/>
      <c r="Y47" s="808"/>
      <c r="Z47" s="808"/>
      <c r="AA47" s="808"/>
      <c r="AB47" s="808"/>
      <c r="AC47" s="808"/>
      <c r="AD47" s="808"/>
      <c r="AE47" s="808"/>
      <c r="AF47" s="808"/>
      <c r="AG47" s="808"/>
      <c r="AH47" s="808"/>
      <c r="AI47" s="808"/>
      <c r="AJ47" s="808"/>
      <c r="AK47" s="808"/>
    </row>
    <row r="48" spans="1:54" x14ac:dyDescent="0.25">
      <c r="A48" s="774" t="str">
        <f>CONCATENATE(ПОДПИСИ!B10," ",ПОДПИСИ!C10,", ",ПОДПИСИ!F10)</f>
        <v>Ведущий инженер отдела строительного контроля АО "ЛЭСР" Величко А.А., Приказ №1080 от 04.10.2024</v>
      </c>
      <c r="B48" s="774"/>
      <c r="C48" s="774"/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  <c r="X48" s="774"/>
      <c r="Y48" s="774"/>
      <c r="Z48" s="774"/>
      <c r="AA48" s="774"/>
      <c r="AB48" s="774"/>
      <c r="AC48" s="774"/>
      <c r="AD48" s="774"/>
      <c r="AE48" s="774"/>
      <c r="AF48" s="774"/>
      <c r="AG48" s="774"/>
      <c r="AH48" s="774"/>
      <c r="AI48" s="774"/>
      <c r="AJ48" s="774"/>
      <c r="AK48" s="774"/>
      <c r="AL48" s="774"/>
      <c r="AM48" s="774"/>
      <c r="AN48" s="774"/>
      <c r="AO48" s="774"/>
      <c r="AP48" s="774"/>
      <c r="AQ48" s="774"/>
      <c r="AR48" s="774"/>
      <c r="AS48" s="774"/>
      <c r="AT48" s="774"/>
      <c r="AU48" s="774"/>
      <c r="AV48" s="774"/>
      <c r="AW48" s="774"/>
      <c r="AX48" s="774"/>
      <c r="AY48" s="774"/>
      <c r="AZ48" s="774"/>
      <c r="BA48" s="774"/>
      <c r="BB48" s="774"/>
    </row>
    <row r="49" spans="1:56" ht="7.5" customHeight="1" x14ac:dyDescent="0.25">
      <c r="A49" s="745" t="s">
        <v>531</v>
      </c>
      <c r="B49" s="745"/>
      <c r="C49" s="745"/>
      <c r="D49" s="745"/>
      <c r="E49" s="745"/>
      <c r="F49" s="745"/>
      <c r="G49" s="745"/>
      <c r="H49" s="745"/>
      <c r="I49" s="745"/>
      <c r="J49" s="745"/>
      <c r="K49" s="745"/>
      <c r="L49" s="745"/>
      <c r="M49" s="745"/>
      <c r="N49" s="745"/>
      <c r="O49" s="745"/>
      <c r="P49" s="745"/>
      <c r="Q49" s="745"/>
      <c r="R49" s="745"/>
      <c r="S49" s="745"/>
      <c r="T49" s="745"/>
      <c r="U49" s="745"/>
      <c r="V49" s="745"/>
      <c r="W49" s="745"/>
      <c r="X49" s="745"/>
      <c r="Y49" s="745"/>
      <c r="Z49" s="745"/>
      <c r="AA49" s="745"/>
      <c r="AB49" s="745"/>
      <c r="AC49" s="745"/>
      <c r="AD49" s="745"/>
      <c r="AE49" s="745"/>
      <c r="AF49" s="745"/>
      <c r="AG49" s="745"/>
      <c r="AH49" s="745"/>
      <c r="AI49" s="745"/>
      <c r="AJ49" s="745"/>
      <c r="AK49" s="745"/>
      <c r="AL49" s="745"/>
      <c r="AM49" s="745"/>
      <c r="AN49" s="745"/>
      <c r="AO49" s="745"/>
      <c r="AP49" s="745"/>
      <c r="AQ49" s="745"/>
      <c r="AR49" s="745"/>
      <c r="AS49" s="745"/>
      <c r="AT49" s="745"/>
      <c r="AU49" s="745"/>
      <c r="AV49" s="745"/>
      <c r="AW49" s="745"/>
      <c r="AX49" s="745"/>
      <c r="AY49" s="745"/>
      <c r="AZ49" s="745"/>
      <c r="BA49" s="745"/>
      <c r="BB49" s="745"/>
    </row>
    <row r="50" spans="1:56" ht="14.25" customHeight="1" x14ac:dyDescent="0.25">
      <c r="A50" s="819" t="s">
        <v>83</v>
      </c>
      <c r="B50" s="819"/>
      <c r="C50" s="819"/>
      <c r="D50" s="819"/>
      <c r="E50" s="819"/>
      <c r="F50" s="819"/>
      <c r="G50" s="819"/>
      <c r="H50" s="819"/>
      <c r="I50" s="819"/>
      <c r="J50" s="819"/>
      <c r="K50" s="819"/>
      <c r="L50" s="819"/>
      <c r="M50" s="819"/>
      <c r="N50" s="819"/>
      <c r="O50" s="819"/>
      <c r="P50" s="819"/>
      <c r="Q50" s="819"/>
      <c r="R50" s="819"/>
      <c r="S50" s="819"/>
      <c r="T50" s="819"/>
      <c r="U50" s="819"/>
      <c r="V50" s="819"/>
      <c r="W50" s="819"/>
      <c r="X50" s="818" t="str">
        <f>ФОРМА!B4</f>
        <v>ООО «Электромонтаж-110»</v>
      </c>
      <c r="Y50" s="818"/>
      <c r="Z50" s="818"/>
      <c r="AA50" s="818"/>
      <c r="AB50" s="818"/>
      <c r="AC50" s="818"/>
      <c r="AD50" s="818"/>
      <c r="AE50" s="818"/>
      <c r="AF50" s="818"/>
      <c r="AG50" s="818"/>
      <c r="AH50" s="818"/>
      <c r="AI50" s="818"/>
      <c r="AJ50" s="818"/>
      <c r="AK50" s="818"/>
      <c r="AL50" s="818"/>
      <c r="AM50" s="818"/>
      <c r="AN50" s="818"/>
      <c r="AO50" s="818"/>
      <c r="AP50" s="818"/>
      <c r="AQ50" s="818"/>
      <c r="AR50" s="818"/>
      <c r="AS50" s="818"/>
      <c r="AT50" s="818"/>
      <c r="AU50" s="818"/>
      <c r="AV50" s="818"/>
      <c r="AW50" s="818"/>
      <c r="AX50" s="818"/>
      <c r="AY50" s="818"/>
      <c r="AZ50" s="818"/>
      <c r="BA50" s="818"/>
      <c r="BB50" s="818"/>
    </row>
    <row r="51" spans="1:56" ht="13.95" customHeight="1" x14ac:dyDescent="0.25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5"/>
      <c r="V51" s="295"/>
      <c r="W51" s="295"/>
      <c r="X51" s="817" t="s">
        <v>833</v>
      </c>
      <c r="Y51" s="817"/>
      <c r="Z51" s="817"/>
      <c r="AA51" s="817"/>
      <c r="AB51" s="817"/>
      <c r="AC51" s="817"/>
      <c r="AD51" s="817"/>
      <c r="AE51" s="817"/>
      <c r="AF51" s="817"/>
      <c r="AG51" s="817"/>
      <c r="AH51" s="817"/>
      <c r="AI51" s="817"/>
      <c r="AJ51" s="817"/>
      <c r="AK51" s="817"/>
      <c r="AL51" s="817"/>
      <c r="AM51" s="817"/>
      <c r="AN51" s="817"/>
      <c r="AO51" s="817"/>
      <c r="AP51" s="817"/>
      <c r="AQ51" s="817"/>
      <c r="AR51" s="817"/>
      <c r="AS51" s="817"/>
      <c r="AT51" s="817"/>
      <c r="AU51" s="817"/>
      <c r="AV51" s="817"/>
      <c r="AW51" s="817"/>
      <c r="AX51" s="817"/>
      <c r="AY51" s="817"/>
      <c r="AZ51" s="817"/>
      <c r="BA51" s="817"/>
      <c r="BB51" s="817"/>
    </row>
    <row r="52" spans="1:56" ht="12" customHeight="1" x14ac:dyDescent="0.25">
      <c r="A52" s="340" t="s">
        <v>9</v>
      </c>
    </row>
    <row r="53" spans="1:56" ht="13.5" customHeight="1" x14ac:dyDescent="0.25">
      <c r="A53" s="808" t="s">
        <v>532</v>
      </c>
      <c r="B53" s="808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8"/>
      <c r="V53" s="808"/>
      <c r="W53" s="808"/>
      <c r="X53" s="808"/>
      <c r="Y53" s="808"/>
      <c r="Z53" s="808"/>
      <c r="AA53" s="808"/>
      <c r="AB53" s="808"/>
      <c r="AC53" s="808"/>
      <c r="AD53" s="808"/>
      <c r="AE53" s="808"/>
      <c r="AF53" s="808"/>
      <c r="AG53" s="808"/>
      <c r="AH53" s="808"/>
      <c r="AI53" s="808"/>
      <c r="AJ53" s="808"/>
      <c r="AK53" s="808"/>
      <c r="AL53" s="808"/>
      <c r="AM53" s="808"/>
      <c r="AN53" s="808"/>
      <c r="AO53" s="808"/>
      <c r="AP53" s="808"/>
      <c r="AQ53" s="808"/>
      <c r="AR53" s="808"/>
      <c r="AS53" s="808"/>
      <c r="AT53" s="808"/>
      <c r="AU53" s="808"/>
      <c r="AV53" s="808"/>
      <c r="AW53" s="808"/>
      <c r="AX53" s="808"/>
      <c r="AY53" s="808"/>
      <c r="AZ53" s="808"/>
    </row>
    <row r="54" spans="1:56" ht="21.75" customHeight="1" x14ac:dyDescent="0.25">
      <c r="A54" s="820" t="str">
        <f ca="1">INDIRECT("'АКТЫ скрытых работ'!R"&amp;BE3&amp;"C3",0)</f>
        <v>Обратная засыпка траншеи</v>
      </c>
      <c r="B54" s="820"/>
      <c r="C54" s="820"/>
      <c r="D54" s="820"/>
      <c r="E54" s="820"/>
      <c r="F54" s="820"/>
      <c r="G54" s="820"/>
      <c r="H54" s="820"/>
      <c r="I54" s="820"/>
      <c r="J54" s="820"/>
      <c r="K54" s="820"/>
      <c r="L54" s="820"/>
      <c r="M54" s="820"/>
      <c r="N54" s="820"/>
      <c r="O54" s="820"/>
      <c r="P54" s="820"/>
      <c r="Q54" s="820"/>
      <c r="R54" s="820"/>
      <c r="S54" s="820"/>
      <c r="T54" s="820"/>
      <c r="U54" s="820"/>
      <c r="V54" s="820"/>
      <c r="W54" s="820"/>
      <c r="X54" s="820"/>
      <c r="Y54" s="820"/>
      <c r="Z54" s="820"/>
      <c r="AA54" s="820"/>
      <c r="AB54" s="820"/>
      <c r="AC54" s="820"/>
      <c r="AD54" s="820"/>
      <c r="AE54" s="820"/>
      <c r="AF54" s="820"/>
      <c r="AG54" s="820"/>
      <c r="AH54" s="820"/>
      <c r="AI54" s="820"/>
      <c r="AJ54" s="820"/>
      <c r="AK54" s="820"/>
      <c r="AL54" s="820"/>
      <c r="AM54" s="820"/>
      <c r="AN54" s="820"/>
      <c r="AO54" s="820"/>
      <c r="AP54" s="820"/>
      <c r="AQ54" s="820"/>
      <c r="AR54" s="820"/>
      <c r="AS54" s="820"/>
      <c r="AT54" s="820"/>
      <c r="AU54" s="820"/>
      <c r="AV54" s="820"/>
      <c r="AW54" s="820"/>
      <c r="AX54" s="820"/>
      <c r="AY54" s="820"/>
      <c r="AZ54" s="820"/>
      <c r="BA54" s="820"/>
      <c r="BB54" s="820"/>
    </row>
    <row r="55" spans="1:56" ht="7.5" customHeight="1" x14ac:dyDescent="0.25">
      <c r="A55" s="745" t="s">
        <v>84</v>
      </c>
      <c r="B55" s="745"/>
      <c r="C55" s="745"/>
      <c r="D55" s="745"/>
      <c r="E55" s="745"/>
      <c r="F55" s="745"/>
      <c r="G55" s="745"/>
      <c r="H55" s="745"/>
      <c r="I55" s="745"/>
      <c r="J55" s="745"/>
      <c r="K55" s="745"/>
      <c r="L55" s="745"/>
      <c r="M55" s="745"/>
      <c r="N55" s="745"/>
      <c r="O55" s="745"/>
      <c r="P55" s="745"/>
      <c r="Q55" s="745"/>
      <c r="R55" s="745"/>
      <c r="S55" s="745"/>
      <c r="T55" s="745"/>
      <c r="U55" s="745"/>
      <c r="V55" s="745"/>
      <c r="W55" s="745"/>
      <c r="X55" s="745"/>
      <c r="Y55" s="745"/>
      <c r="Z55" s="745"/>
      <c r="AA55" s="745"/>
      <c r="AB55" s="745"/>
      <c r="AC55" s="745"/>
      <c r="AD55" s="745"/>
      <c r="AE55" s="745"/>
      <c r="AF55" s="745"/>
      <c r="AG55" s="745"/>
      <c r="AH55" s="745"/>
      <c r="AI55" s="745"/>
      <c r="AJ55" s="745"/>
      <c r="AK55" s="745"/>
      <c r="AL55" s="745"/>
      <c r="AM55" s="745"/>
      <c r="AN55" s="745"/>
      <c r="AO55" s="745"/>
      <c r="AP55" s="745"/>
      <c r="AQ55" s="745"/>
      <c r="AR55" s="745"/>
      <c r="AS55" s="745"/>
      <c r="AT55" s="745"/>
      <c r="AU55" s="745"/>
      <c r="AV55" s="745"/>
      <c r="AW55" s="745"/>
      <c r="AX55" s="745"/>
      <c r="AY55" s="745"/>
      <c r="AZ55" s="745"/>
      <c r="BA55" s="745"/>
      <c r="BB55" s="745"/>
    </row>
    <row r="56" spans="1:56" x14ac:dyDescent="0.25">
      <c r="A56" s="808" t="s">
        <v>85</v>
      </c>
      <c r="B56" s="808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8"/>
      <c r="V56" s="808"/>
      <c r="W56" s="808"/>
      <c r="X56" s="808"/>
      <c r="Y56" s="808"/>
      <c r="Z56" s="808"/>
      <c r="AA56" s="808"/>
      <c r="AB56" s="818" t="str">
        <f>ФОРМА!B8</f>
        <v>ООО «Электромонтаж-110»</v>
      </c>
      <c r="AC56" s="818"/>
      <c r="AD56" s="818"/>
      <c r="AE56" s="818"/>
      <c r="AF56" s="818"/>
      <c r="AG56" s="818"/>
      <c r="AH56" s="818"/>
      <c r="AI56" s="818"/>
      <c r="AJ56" s="818"/>
      <c r="AK56" s="818"/>
      <c r="AL56" s="818"/>
      <c r="AM56" s="818"/>
      <c r="AN56" s="818"/>
      <c r="AO56" s="818"/>
      <c r="AP56" s="818"/>
      <c r="AQ56" s="818"/>
      <c r="AR56" s="818"/>
      <c r="AS56" s="818"/>
      <c r="AT56" s="818"/>
      <c r="AU56" s="818"/>
      <c r="AV56" s="818"/>
      <c r="AW56" s="818"/>
      <c r="AX56" s="818"/>
      <c r="AY56" s="818"/>
      <c r="AZ56" s="818"/>
      <c r="BA56" s="818"/>
      <c r="BB56" s="818"/>
    </row>
    <row r="57" spans="1:56" ht="8.25" customHeight="1" x14ac:dyDescent="0.25"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5"/>
      <c r="AA57" s="295"/>
      <c r="AB57" s="811" t="s">
        <v>834</v>
      </c>
      <c r="AC57" s="811"/>
      <c r="AD57" s="811"/>
      <c r="AE57" s="811"/>
      <c r="AF57" s="811"/>
      <c r="AG57" s="811"/>
      <c r="AH57" s="811"/>
      <c r="AI57" s="811"/>
      <c r="AJ57" s="811"/>
      <c r="AK57" s="811"/>
      <c r="AL57" s="811"/>
      <c r="AM57" s="811"/>
      <c r="AN57" s="811"/>
      <c r="AO57" s="811"/>
      <c r="AP57" s="811"/>
      <c r="AQ57" s="811"/>
      <c r="AR57" s="811"/>
      <c r="AS57" s="811"/>
      <c r="AT57" s="811"/>
      <c r="AU57" s="811"/>
      <c r="AV57" s="811"/>
      <c r="AW57" s="811"/>
      <c r="AX57" s="811"/>
      <c r="AY57" s="811"/>
      <c r="AZ57" s="811"/>
      <c r="BA57" s="811"/>
      <c r="BB57" s="811"/>
    </row>
    <row r="58" spans="1:56" x14ac:dyDescent="0.25">
      <c r="A58" s="774" t="str">
        <f>CONCATENATE("Проект Шифр ",ФОРМА!B9)</f>
        <v>Проект Шифр СЭС-21-080098-ИЛО1</v>
      </c>
      <c r="B58" s="774"/>
      <c r="C58" s="774"/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  <c r="X58" s="774"/>
      <c r="Y58" s="774"/>
      <c r="Z58" s="774"/>
      <c r="AA58" s="774"/>
      <c r="AB58" s="774"/>
      <c r="AC58" s="774"/>
      <c r="AD58" s="774"/>
      <c r="AE58" s="774"/>
      <c r="AF58" s="774"/>
      <c r="AG58" s="774"/>
      <c r="AH58" s="774"/>
      <c r="AI58" s="774"/>
      <c r="AJ58" s="774"/>
      <c r="AK58" s="774"/>
      <c r="AL58" s="774"/>
      <c r="AM58" s="774"/>
      <c r="AN58" s="774"/>
      <c r="AO58" s="774"/>
      <c r="AP58" s="774"/>
      <c r="AQ58" s="774"/>
      <c r="AR58" s="774"/>
      <c r="AS58" s="774"/>
      <c r="AT58" s="774"/>
      <c r="AU58" s="774"/>
      <c r="AV58" s="774"/>
      <c r="AW58" s="774"/>
      <c r="AX58" s="774"/>
      <c r="AY58" s="774"/>
      <c r="AZ58" s="774"/>
      <c r="BA58" s="774"/>
      <c r="BB58" s="774"/>
    </row>
    <row r="59" spans="1:56" ht="8.25" customHeight="1" x14ac:dyDescent="0.25">
      <c r="A59" s="745" t="s">
        <v>835</v>
      </c>
      <c r="B59" s="745"/>
      <c r="C59" s="745"/>
      <c r="D59" s="745"/>
      <c r="E59" s="745"/>
      <c r="F59" s="745"/>
      <c r="G59" s="745"/>
      <c r="H59" s="745"/>
      <c r="I59" s="745"/>
      <c r="J59" s="745"/>
      <c r="K59" s="745"/>
      <c r="L59" s="745"/>
      <c r="M59" s="745"/>
      <c r="N59" s="745"/>
      <c r="O59" s="745"/>
      <c r="P59" s="745"/>
      <c r="Q59" s="745"/>
      <c r="R59" s="745"/>
      <c r="S59" s="745"/>
      <c r="T59" s="745"/>
      <c r="U59" s="745"/>
      <c r="V59" s="745"/>
      <c r="W59" s="745"/>
      <c r="X59" s="745"/>
      <c r="Y59" s="745"/>
      <c r="Z59" s="745"/>
      <c r="AA59" s="745"/>
      <c r="AB59" s="745"/>
      <c r="AC59" s="745"/>
      <c r="AD59" s="745"/>
      <c r="AE59" s="745"/>
      <c r="AF59" s="745"/>
      <c r="AG59" s="745"/>
      <c r="AH59" s="745"/>
      <c r="AI59" s="745"/>
      <c r="AJ59" s="745"/>
      <c r="AK59" s="745"/>
      <c r="AL59" s="745"/>
      <c r="AM59" s="745"/>
      <c r="AN59" s="745"/>
      <c r="AO59" s="745"/>
      <c r="AP59" s="745"/>
      <c r="AQ59" s="745"/>
      <c r="AR59" s="745"/>
      <c r="AS59" s="745"/>
      <c r="AT59" s="745"/>
      <c r="AU59" s="745"/>
      <c r="AV59" s="745"/>
      <c r="AW59" s="745"/>
      <c r="AX59" s="745"/>
      <c r="AY59" s="745"/>
      <c r="AZ59" s="745"/>
      <c r="BA59" s="745"/>
      <c r="BB59" s="745"/>
    </row>
    <row r="60" spans="1:56" x14ac:dyDescent="0.25">
      <c r="A60" s="808" t="s">
        <v>773</v>
      </c>
      <c r="B60" s="808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8"/>
      <c r="V60" s="808"/>
      <c r="W60" s="808"/>
      <c r="X60" s="808"/>
      <c r="Y60" s="808"/>
      <c r="Z60" s="808"/>
      <c r="AA60" s="808"/>
      <c r="AB60" s="808"/>
      <c r="AC60" s="808"/>
      <c r="AD60" s="808"/>
      <c r="AE60" s="808"/>
      <c r="AF60" s="808"/>
      <c r="AG60" s="808"/>
      <c r="AH60" s="808"/>
      <c r="AI60" s="808"/>
      <c r="AJ60" s="808"/>
      <c r="AK60" s="808"/>
      <c r="AL60" s="808"/>
      <c r="AM60" s="808"/>
      <c r="AN60" s="808"/>
      <c r="AO60" s="808"/>
      <c r="AP60" s="808"/>
      <c r="AQ60" s="808"/>
      <c r="AR60" s="808"/>
      <c r="AS60" s="808"/>
      <c r="AT60" s="808"/>
      <c r="AU60" s="808"/>
      <c r="AV60" s="808"/>
      <c r="AW60" s="808"/>
      <c r="AX60" s="808"/>
      <c r="AY60" s="808"/>
      <c r="AZ60" s="808"/>
    </row>
    <row r="61" spans="1:56" ht="34.5" customHeight="1" x14ac:dyDescent="0.25">
      <c r="A61" s="816" t="str">
        <f ca="1">INDIRECT("'АКТЫ скрытых работ'!R"&amp;BE3&amp;"C10",0)</f>
        <v>Вырытый грунт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A61" s="816"/>
      <c r="AB61" s="816"/>
      <c r="AC61" s="816"/>
      <c r="AD61" s="816"/>
      <c r="AE61" s="816"/>
      <c r="AF61" s="816"/>
      <c r="AG61" s="816"/>
      <c r="AH61" s="816"/>
      <c r="AI61" s="816"/>
      <c r="AJ61" s="816"/>
      <c r="AK61" s="816"/>
      <c r="AL61" s="816"/>
      <c r="AM61" s="816"/>
      <c r="AN61" s="816"/>
      <c r="AO61" s="816"/>
      <c r="AP61" s="816"/>
      <c r="AQ61" s="816"/>
      <c r="AR61" s="816"/>
      <c r="AS61" s="816"/>
      <c r="AT61" s="816"/>
      <c r="AU61" s="816"/>
      <c r="AV61" s="816"/>
      <c r="AW61" s="816"/>
      <c r="AX61" s="816"/>
      <c r="AY61" s="816"/>
      <c r="AZ61" s="816"/>
      <c r="BA61" s="816"/>
      <c r="BB61" s="816"/>
      <c r="BD61" s="290"/>
    </row>
    <row r="62" spans="1:56" x14ac:dyDescent="0.25">
      <c r="A62" s="817" t="s">
        <v>836</v>
      </c>
      <c r="B62" s="817"/>
      <c r="C62" s="817"/>
      <c r="D62" s="817"/>
      <c r="E62" s="817"/>
      <c r="F62" s="817"/>
      <c r="G62" s="817"/>
      <c r="H62" s="817"/>
      <c r="I62" s="817"/>
      <c r="J62" s="817"/>
      <c r="K62" s="817"/>
      <c r="L62" s="817"/>
      <c r="M62" s="817"/>
      <c r="N62" s="817"/>
      <c r="O62" s="817"/>
      <c r="P62" s="817"/>
      <c r="Q62" s="817"/>
      <c r="R62" s="817"/>
      <c r="S62" s="817"/>
      <c r="T62" s="817"/>
      <c r="U62" s="817"/>
      <c r="V62" s="817"/>
      <c r="W62" s="817"/>
      <c r="X62" s="817"/>
      <c r="Y62" s="817"/>
      <c r="Z62" s="817"/>
      <c r="AA62" s="817"/>
      <c r="AB62" s="817"/>
      <c r="AC62" s="817"/>
      <c r="AD62" s="817"/>
      <c r="AE62" s="817"/>
      <c r="AF62" s="817"/>
      <c r="AG62" s="817"/>
      <c r="AH62" s="817"/>
      <c r="AI62" s="817"/>
      <c r="AJ62" s="817"/>
      <c r="AK62" s="817"/>
      <c r="AL62" s="817"/>
      <c r="AM62" s="817"/>
      <c r="AN62" s="817"/>
      <c r="AO62" s="817"/>
      <c r="AP62" s="817"/>
      <c r="AQ62" s="817"/>
      <c r="AR62" s="817"/>
      <c r="AS62" s="817"/>
      <c r="AT62" s="817"/>
      <c r="AU62" s="817"/>
      <c r="AV62" s="817"/>
      <c r="AW62" s="817"/>
      <c r="AX62" s="817"/>
      <c r="AY62" s="817"/>
      <c r="AZ62" s="817"/>
      <c r="BA62" s="817"/>
      <c r="BB62" s="817"/>
      <c r="BD62" s="290"/>
    </row>
    <row r="63" spans="1:56" x14ac:dyDescent="0.25">
      <c r="A63" s="808" t="s">
        <v>87</v>
      </c>
      <c r="B63" s="808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8"/>
      <c r="V63" s="808"/>
      <c r="W63" s="808"/>
      <c r="X63" s="808"/>
      <c r="Y63" s="808"/>
      <c r="Z63" s="808"/>
      <c r="AA63" s="808"/>
      <c r="AB63" s="808"/>
      <c r="AC63" s="808"/>
      <c r="AD63" s="808"/>
      <c r="AE63" s="808"/>
      <c r="AF63" s="808"/>
      <c r="AG63" s="808"/>
      <c r="AH63" s="808"/>
      <c r="AI63" s="808"/>
      <c r="AJ63" s="808"/>
      <c r="AK63" s="808"/>
      <c r="AL63" s="808"/>
      <c r="AM63" s="808"/>
      <c r="AN63" s="808"/>
      <c r="AO63" s="808"/>
      <c r="AP63" s="808"/>
      <c r="AQ63" s="808"/>
      <c r="AR63" s="808"/>
      <c r="AS63" s="808"/>
      <c r="AT63" s="808"/>
      <c r="AU63" s="808"/>
      <c r="AV63" s="808"/>
      <c r="AW63" s="808"/>
      <c r="AX63" s="808"/>
      <c r="AY63" s="808"/>
      <c r="AZ63" s="808"/>
      <c r="BD63" s="290"/>
    </row>
    <row r="64" spans="1:56" ht="27.75" customHeight="1" x14ac:dyDescent="0.25">
      <c r="A64" s="74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744"/>
      <c r="C64" s="744"/>
      <c r="D64" s="744"/>
      <c r="E64" s="744"/>
      <c r="F64" s="744"/>
      <c r="G64" s="744"/>
      <c r="H64" s="744"/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4"/>
      <c r="W64" s="744"/>
      <c r="X64" s="744"/>
      <c r="Y64" s="744"/>
      <c r="Z64" s="744"/>
      <c r="AA64" s="744"/>
      <c r="AB64" s="744"/>
      <c r="AC64" s="744"/>
      <c r="AD64" s="744"/>
      <c r="AE64" s="744"/>
      <c r="AF64" s="744"/>
      <c r="AG64" s="744"/>
      <c r="AH64" s="744"/>
      <c r="AI64" s="744"/>
      <c r="AJ64" s="744"/>
      <c r="AK64" s="744"/>
      <c r="AL64" s="744"/>
      <c r="AM64" s="744"/>
      <c r="AN64" s="744"/>
      <c r="AO64" s="744"/>
      <c r="AP64" s="744"/>
      <c r="AQ64" s="744"/>
      <c r="AR64" s="744"/>
      <c r="AS64" s="744"/>
      <c r="AT64" s="744"/>
      <c r="AU64" s="744"/>
      <c r="AV64" s="744"/>
      <c r="AW64" s="744"/>
      <c r="AX64" s="744"/>
      <c r="AY64" s="744"/>
      <c r="AZ64" s="744"/>
      <c r="BA64" s="744"/>
      <c r="BB64" s="744"/>
      <c r="BD64" s="296"/>
    </row>
    <row r="65" spans="1:54" ht="9" customHeight="1" x14ac:dyDescent="0.25">
      <c r="A65" s="817" t="s">
        <v>533</v>
      </c>
      <c r="B65" s="817"/>
      <c r="C65" s="817"/>
      <c r="D65" s="817"/>
      <c r="E65" s="817"/>
      <c r="F65" s="817"/>
      <c r="G65" s="817"/>
      <c r="H65" s="817"/>
      <c r="I65" s="817"/>
      <c r="J65" s="817"/>
      <c r="K65" s="817"/>
      <c r="L65" s="817"/>
      <c r="M65" s="817"/>
      <c r="N65" s="817"/>
      <c r="O65" s="817"/>
      <c r="P65" s="817"/>
      <c r="Q65" s="817"/>
      <c r="R65" s="817"/>
      <c r="S65" s="817"/>
      <c r="T65" s="817"/>
      <c r="U65" s="817"/>
      <c r="V65" s="817"/>
      <c r="W65" s="817"/>
      <c r="X65" s="817"/>
      <c r="Y65" s="817"/>
      <c r="Z65" s="817"/>
      <c r="AA65" s="817"/>
      <c r="AB65" s="817"/>
      <c r="AC65" s="817"/>
      <c r="AD65" s="817"/>
      <c r="AE65" s="817"/>
      <c r="AF65" s="817"/>
      <c r="AG65" s="817"/>
      <c r="AH65" s="817"/>
      <c r="AI65" s="817"/>
      <c r="AJ65" s="817"/>
      <c r="AK65" s="817"/>
      <c r="AL65" s="817"/>
      <c r="AM65" s="817"/>
      <c r="AN65" s="817"/>
      <c r="AO65" s="817"/>
      <c r="AP65" s="817"/>
      <c r="AQ65" s="817"/>
      <c r="AR65" s="817"/>
      <c r="AS65" s="817"/>
      <c r="AT65" s="817"/>
      <c r="AU65" s="817"/>
      <c r="AV65" s="817"/>
      <c r="AW65" s="817"/>
      <c r="AX65" s="817"/>
      <c r="AY65" s="817"/>
      <c r="AZ65" s="817"/>
      <c r="BA65" s="817"/>
      <c r="BB65" s="817"/>
    </row>
    <row r="66" spans="1:54" ht="12.75" customHeight="1" x14ac:dyDescent="0.3">
      <c r="A66" s="808" t="s">
        <v>534</v>
      </c>
      <c r="B66" s="808"/>
      <c r="C66" s="808"/>
      <c r="D66" s="808"/>
      <c r="E66" s="808"/>
      <c r="F66" s="808" t="s">
        <v>535</v>
      </c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345"/>
      <c r="S66" s="812" t="str">
        <f ca="1">INDIRECT("'АКТЫ скрытых работ'!R"&amp;BE3&amp;"C4",0)</f>
        <v>28</v>
      </c>
      <c r="T66" s="812"/>
      <c r="U66" s="812"/>
      <c r="V66" s="503"/>
      <c r="W66" s="813" t="str">
        <f ca="1">INDIRECT("'АКТЫ скрытых работ'!R"&amp;BE3&amp;"C5",0)</f>
        <v>февраля</v>
      </c>
      <c r="X66" s="813"/>
      <c r="Y66" s="813"/>
      <c r="Z66" s="813"/>
      <c r="AA66" s="813"/>
      <c r="AB66" s="813"/>
      <c r="AC66" s="813"/>
      <c r="AD66" s="504"/>
      <c r="AE66" s="769">
        <f ca="1">INDIRECT("'АКТЫ скрытых работ'!R"&amp;BE3&amp;"C6",0)</f>
        <v>2024</v>
      </c>
      <c r="AF66" s="769"/>
      <c r="AG66" s="769"/>
      <c r="AH66" s="769"/>
      <c r="AJ66" s="292"/>
      <c r="AK66" s="292"/>
      <c r="AP66" s="352"/>
      <c r="AQ66" s="352"/>
      <c r="AR66" s="292"/>
      <c r="AS66" s="292"/>
      <c r="AT66" s="292"/>
      <c r="AU66" s="297"/>
      <c r="AV66" s="297"/>
      <c r="AW66" s="297"/>
      <c r="AY66" s="293"/>
      <c r="AZ66" s="293"/>
    </row>
    <row r="67" spans="1:54" ht="12.75" customHeight="1" x14ac:dyDescent="0.3">
      <c r="A67" s="340" t="s">
        <v>837</v>
      </c>
      <c r="B67" s="340"/>
      <c r="C67" s="340"/>
      <c r="D67" s="340" t="s">
        <v>838</v>
      </c>
      <c r="E67" s="340"/>
      <c r="F67" s="808" t="s">
        <v>92</v>
      </c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340"/>
      <c r="S67" s="814" t="str">
        <f ca="1">INDIRECT("'АКТЫ скрытых работ'!R"&amp;BE3&amp;"C7",0)</f>
        <v>29</v>
      </c>
      <c r="T67" s="814"/>
      <c r="U67" s="814"/>
      <c r="V67" s="503"/>
      <c r="W67" s="815" t="str">
        <f ca="1">INDIRECT("'АКТЫ скрытых работ'!R"&amp;BE3&amp;"C8",0)</f>
        <v>февраля</v>
      </c>
      <c r="X67" s="815"/>
      <c r="Y67" s="815"/>
      <c r="Z67" s="815"/>
      <c r="AA67" s="815"/>
      <c r="AB67" s="815"/>
      <c r="AC67" s="815"/>
      <c r="AD67" s="504"/>
      <c r="AE67" s="769">
        <f ca="1">INDIRECT("'АКТЫ скрытых работ'!R"&amp;BE3&amp;"C9",0)</f>
        <v>2024</v>
      </c>
      <c r="AF67" s="769"/>
      <c r="AG67" s="769"/>
      <c r="AH67" s="769"/>
      <c r="AJ67" s="292"/>
      <c r="AK67" s="292"/>
      <c r="AP67" s="352"/>
      <c r="AQ67" s="352"/>
      <c r="AR67" s="292"/>
      <c r="AS67" s="292"/>
      <c r="AT67" s="292"/>
      <c r="AU67" s="297"/>
      <c r="AV67" s="297"/>
      <c r="AW67" s="297"/>
      <c r="AY67" s="293"/>
      <c r="AZ67" s="293"/>
    </row>
    <row r="68" spans="1:54" ht="3" customHeight="1" x14ac:dyDescent="0.3">
      <c r="A68" s="340"/>
      <c r="B68" s="340"/>
      <c r="C68" s="340"/>
      <c r="D68" s="340"/>
      <c r="E68" s="340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40"/>
      <c r="S68" s="346"/>
      <c r="T68" s="346"/>
      <c r="U68" s="346"/>
      <c r="V68" s="292"/>
      <c r="W68" s="347"/>
      <c r="X68" s="347"/>
      <c r="Y68" s="347"/>
      <c r="Z68" s="347"/>
      <c r="AA68" s="347"/>
      <c r="AB68" s="347"/>
      <c r="AC68" s="347"/>
      <c r="AD68" s="348"/>
      <c r="AE68" s="348"/>
      <c r="AF68" s="348"/>
      <c r="AG68" s="348"/>
      <c r="AH68" s="348"/>
      <c r="AI68" s="348"/>
      <c r="AJ68" s="292"/>
      <c r="AK68" s="292"/>
      <c r="AL68" s="292"/>
      <c r="AM68" s="292"/>
      <c r="AN68" s="292"/>
      <c r="AO68" s="292"/>
      <c r="AP68" s="292"/>
      <c r="AQ68" s="292"/>
      <c r="AR68" s="292"/>
      <c r="AS68" s="292"/>
      <c r="AT68" s="292"/>
      <c r="AU68" s="297"/>
      <c r="AV68" s="297"/>
      <c r="AW68" s="297"/>
      <c r="AY68" s="293"/>
      <c r="AZ68" s="293"/>
    </row>
    <row r="69" spans="1:54" ht="27" customHeight="1" x14ac:dyDescent="0.25">
      <c r="A69" s="808" t="s">
        <v>88</v>
      </c>
      <c r="B69" s="808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8"/>
      <c r="V69" s="810" t="str">
        <f ca="1">INDIRECT("'АКТЫ скрытых работ'!R"&amp;BE3&amp;"C12",0)</f>
        <v>ПУЭ изд. 7, СП45.13330.2017 «Земляные сооружения, основания и фундаменты»</v>
      </c>
      <c r="W69" s="810"/>
      <c r="X69" s="810"/>
      <c r="Y69" s="810"/>
      <c r="Z69" s="810"/>
      <c r="AA69" s="810"/>
      <c r="AB69" s="810"/>
      <c r="AC69" s="810"/>
      <c r="AD69" s="810"/>
      <c r="AE69" s="810"/>
      <c r="AF69" s="810"/>
      <c r="AG69" s="810"/>
      <c r="AH69" s="810"/>
      <c r="AI69" s="810"/>
      <c r="AJ69" s="810"/>
      <c r="AK69" s="810"/>
      <c r="AL69" s="810"/>
      <c r="AM69" s="810"/>
      <c r="AN69" s="810"/>
      <c r="AO69" s="810"/>
      <c r="AP69" s="810"/>
      <c r="AQ69" s="810"/>
      <c r="AR69" s="810"/>
      <c r="AS69" s="810"/>
      <c r="AT69" s="810"/>
      <c r="AU69" s="810"/>
      <c r="AV69" s="810"/>
      <c r="AW69" s="810"/>
      <c r="AX69" s="810"/>
      <c r="AY69" s="810"/>
      <c r="AZ69" s="810"/>
      <c r="BA69" s="810"/>
      <c r="BB69" s="810"/>
    </row>
    <row r="70" spans="1:54" ht="9" customHeight="1" x14ac:dyDescent="0.25">
      <c r="U70" s="295"/>
      <c r="V70" s="811" t="s">
        <v>536</v>
      </c>
      <c r="W70" s="811"/>
      <c r="X70" s="811"/>
      <c r="Y70" s="811"/>
      <c r="Z70" s="811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811"/>
      <c r="AY70" s="811"/>
      <c r="AZ70" s="811"/>
      <c r="BA70" s="811"/>
      <c r="BB70" s="811"/>
    </row>
    <row r="71" spans="1:54" ht="13.5" customHeight="1" x14ac:dyDescent="0.25">
      <c r="A71" s="774" t="str">
        <f>CONCATENATE("Проект Шифр ",ФОРМА!B9)</f>
        <v>Проект Шифр СЭС-21-080098-ИЛО1</v>
      </c>
      <c r="B71" s="774"/>
      <c r="C71" s="774"/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  <c r="X71" s="774"/>
      <c r="Y71" s="774"/>
      <c r="Z71" s="774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774"/>
      <c r="AY71" s="774"/>
      <c r="AZ71" s="774"/>
      <c r="BA71" s="774"/>
      <c r="BB71" s="774"/>
    </row>
    <row r="72" spans="1:54" ht="8.25" customHeight="1" x14ac:dyDescent="0.25">
      <c r="A72" s="745" t="s">
        <v>839</v>
      </c>
      <c r="B72" s="745"/>
      <c r="C72" s="745"/>
      <c r="D72" s="745"/>
      <c r="E72" s="745"/>
      <c r="F72" s="745"/>
      <c r="G72" s="745"/>
      <c r="H72" s="745"/>
      <c r="I72" s="745"/>
      <c r="J72" s="745"/>
      <c r="K72" s="745"/>
      <c r="L72" s="745"/>
      <c r="M72" s="745"/>
      <c r="N72" s="745"/>
      <c r="O72" s="745"/>
      <c r="P72" s="745"/>
      <c r="Q72" s="745"/>
      <c r="R72" s="745"/>
      <c r="S72" s="745"/>
      <c r="T72" s="745"/>
      <c r="U72" s="745"/>
      <c r="V72" s="745"/>
      <c r="W72" s="745"/>
      <c r="X72" s="745"/>
      <c r="Y72" s="745"/>
      <c r="Z72" s="745"/>
      <c r="AA72" s="745"/>
      <c r="AB72" s="745"/>
      <c r="AC72" s="745"/>
      <c r="AD72" s="745"/>
      <c r="AE72" s="745"/>
      <c r="AF72" s="745"/>
      <c r="AG72" s="745"/>
      <c r="AH72" s="745"/>
      <c r="AI72" s="745"/>
      <c r="AJ72" s="745"/>
      <c r="AK72" s="745"/>
      <c r="AL72" s="745"/>
      <c r="AM72" s="745"/>
      <c r="AN72" s="745"/>
      <c r="AO72" s="745"/>
      <c r="AP72" s="745"/>
      <c r="AQ72" s="745"/>
      <c r="AR72" s="745"/>
      <c r="AS72" s="745"/>
      <c r="AT72" s="745"/>
      <c r="AU72" s="745"/>
      <c r="AV72" s="745"/>
      <c r="AW72" s="745"/>
      <c r="AX72" s="745"/>
      <c r="AY72" s="745"/>
      <c r="AZ72" s="745"/>
      <c r="BA72" s="745"/>
      <c r="BB72" s="745"/>
    </row>
    <row r="73" spans="1:54" x14ac:dyDescent="0.25">
      <c r="A73" s="808" t="s">
        <v>774</v>
      </c>
      <c r="B73" s="808"/>
      <c r="C73" s="808"/>
      <c r="D73" s="808"/>
      <c r="E73" s="808"/>
      <c r="F73" s="808"/>
      <c r="G73" s="808"/>
      <c r="H73" s="808"/>
      <c r="I73" s="808"/>
      <c r="J73" s="808"/>
      <c r="K73" s="808"/>
      <c r="L73" s="808"/>
      <c r="M73" s="808"/>
      <c r="N73" s="808"/>
      <c r="O73" s="808"/>
      <c r="P73" s="808"/>
      <c r="Q73" s="808"/>
      <c r="R73" s="808"/>
      <c r="S73" s="808"/>
      <c r="T73" s="808"/>
      <c r="U73" s="808"/>
      <c r="V73" s="808"/>
      <c r="W73" s="808"/>
      <c r="X73" s="808"/>
      <c r="Y73" s="808"/>
      <c r="Z73" s="808"/>
      <c r="AA73" s="808"/>
      <c r="AB73" s="808"/>
      <c r="AC73" s="808"/>
      <c r="AD73" s="808"/>
      <c r="AE73" s="808"/>
      <c r="AF73" s="808"/>
      <c r="AG73" s="808"/>
      <c r="AH73" s="808"/>
      <c r="AI73" s="808"/>
      <c r="AJ73" s="808"/>
      <c r="AK73" s="808"/>
      <c r="AL73" s="808"/>
      <c r="AM73" s="808"/>
      <c r="AN73" s="808"/>
      <c r="AO73" s="808"/>
      <c r="AP73" s="808"/>
      <c r="AQ73" s="808"/>
      <c r="AR73" s="808"/>
      <c r="AS73" s="808"/>
      <c r="AT73" s="808"/>
      <c r="AU73" s="808"/>
      <c r="AV73" s="808"/>
      <c r="AW73" s="808"/>
      <c r="AX73" s="808"/>
      <c r="AY73" s="808"/>
      <c r="AZ73" s="808"/>
      <c r="BA73" s="808"/>
      <c r="BB73" s="808"/>
    </row>
    <row r="74" spans="1:54" x14ac:dyDescent="0.25">
      <c r="A74" s="774" t="str">
        <f ca="1">INDIRECT("'АКТЫ скрытых работ'!R"&amp;BE3&amp;"C13",0)</f>
        <v xml:space="preserve"> -</v>
      </c>
      <c r="B74" s="774"/>
      <c r="C74" s="774"/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  <c r="X74" s="774"/>
      <c r="Y74" s="774"/>
      <c r="Z74" s="774"/>
      <c r="AA74" s="774"/>
      <c r="AB74" s="774"/>
      <c r="AC74" s="774"/>
      <c r="AD74" s="774"/>
      <c r="AE74" s="774"/>
      <c r="AF74" s="774"/>
      <c r="AG74" s="774"/>
      <c r="AH74" s="774"/>
      <c r="AI74" s="774"/>
      <c r="AJ74" s="774"/>
      <c r="AK74" s="774"/>
      <c r="AL74" s="774"/>
      <c r="AM74" s="774"/>
      <c r="AN74" s="774"/>
      <c r="AO74" s="774"/>
      <c r="AP74" s="774"/>
      <c r="AQ74" s="774"/>
      <c r="AR74" s="774"/>
      <c r="AS74" s="774"/>
      <c r="AT74" s="774"/>
      <c r="AU74" s="774"/>
      <c r="AV74" s="774"/>
      <c r="AW74" s="774"/>
      <c r="AX74" s="774"/>
      <c r="AY74" s="774"/>
      <c r="AZ74" s="774"/>
      <c r="BA74" s="774"/>
      <c r="BB74" s="774"/>
    </row>
    <row r="75" spans="1:54" ht="8.25" customHeight="1" x14ac:dyDescent="0.25">
      <c r="A75" s="745" t="s">
        <v>537</v>
      </c>
      <c r="B75" s="745"/>
      <c r="C75" s="745"/>
      <c r="D75" s="745"/>
      <c r="E75" s="745"/>
      <c r="F75" s="745"/>
      <c r="G75" s="745"/>
      <c r="H75" s="745"/>
      <c r="I75" s="745"/>
      <c r="J75" s="745"/>
      <c r="K75" s="745"/>
      <c r="L75" s="745"/>
      <c r="M75" s="745"/>
      <c r="N75" s="745"/>
      <c r="O75" s="745"/>
      <c r="P75" s="745"/>
      <c r="Q75" s="745"/>
      <c r="R75" s="745"/>
      <c r="S75" s="745"/>
      <c r="T75" s="745"/>
      <c r="U75" s="745"/>
      <c r="V75" s="745"/>
      <c r="W75" s="745"/>
      <c r="X75" s="745"/>
      <c r="Y75" s="745"/>
      <c r="Z75" s="745"/>
      <c r="AA75" s="745"/>
      <c r="AB75" s="745"/>
      <c r="AC75" s="745"/>
      <c r="AD75" s="745"/>
      <c r="AE75" s="745"/>
      <c r="AF75" s="745"/>
      <c r="AG75" s="745"/>
      <c r="AH75" s="745"/>
      <c r="AI75" s="745"/>
      <c r="AJ75" s="745"/>
      <c r="AK75" s="745"/>
      <c r="AL75" s="745"/>
      <c r="AM75" s="745"/>
      <c r="AN75" s="745"/>
      <c r="AO75" s="745"/>
      <c r="AP75" s="745"/>
      <c r="AQ75" s="745"/>
      <c r="AR75" s="745"/>
      <c r="AS75" s="745"/>
      <c r="AT75" s="745"/>
      <c r="AU75" s="745"/>
      <c r="AV75" s="745"/>
      <c r="AW75" s="745"/>
      <c r="AX75" s="745"/>
      <c r="AY75" s="745"/>
      <c r="AZ75" s="745"/>
      <c r="BA75" s="745"/>
      <c r="BB75" s="745"/>
    </row>
    <row r="76" spans="1:54" x14ac:dyDescent="0.25">
      <c r="A76" s="808" t="s">
        <v>89</v>
      </c>
      <c r="B76" s="808"/>
      <c r="C76" s="808"/>
      <c r="D76" s="808"/>
      <c r="E76" s="808"/>
      <c r="F76" s="808"/>
      <c r="G76" s="808"/>
      <c r="H76" s="808"/>
      <c r="I76" s="808"/>
      <c r="J76" s="808"/>
      <c r="K76" s="808"/>
      <c r="L76" s="808"/>
      <c r="M76" s="808"/>
      <c r="N76" s="808"/>
      <c r="O76" s="808"/>
      <c r="P76" s="340"/>
      <c r="Q76" s="809" t="s">
        <v>65</v>
      </c>
      <c r="R76" s="809"/>
      <c r="S76" s="809"/>
      <c r="T76" s="809"/>
      <c r="U76" s="809"/>
      <c r="V76" s="809"/>
      <c r="W76" s="809"/>
      <c r="X76" s="809"/>
      <c r="Y76" s="809"/>
      <c r="Z76" s="809"/>
      <c r="AA76" s="809"/>
      <c r="AB76" s="809"/>
      <c r="AC76" s="809"/>
      <c r="AD76" s="809"/>
      <c r="AE76" s="809"/>
      <c r="AF76" s="809"/>
      <c r="AG76" s="809"/>
      <c r="AH76" s="809"/>
      <c r="AI76" s="809"/>
      <c r="AJ76" s="809"/>
      <c r="AK76" s="809"/>
      <c r="AL76" s="809"/>
      <c r="AM76" s="809"/>
      <c r="AN76" s="809"/>
      <c r="AO76" s="809"/>
      <c r="AP76" s="809"/>
      <c r="AQ76" s="809"/>
      <c r="AR76" s="809"/>
      <c r="AS76" s="809"/>
      <c r="AT76" s="809"/>
      <c r="AU76" s="809"/>
      <c r="AV76" s="809"/>
      <c r="AW76" s="809"/>
      <c r="AX76" s="809"/>
      <c r="AY76" s="809"/>
      <c r="AZ76" s="809"/>
      <c r="BA76" s="809"/>
      <c r="BB76" s="809"/>
    </row>
    <row r="77" spans="1:54" x14ac:dyDescent="0.25">
      <c r="A77" s="808" t="s">
        <v>93</v>
      </c>
      <c r="B77" s="808"/>
      <c r="C77" s="808"/>
      <c r="D77" s="808"/>
      <c r="E77" s="808"/>
      <c r="F77" s="808"/>
      <c r="G77" s="808"/>
      <c r="H77" s="808"/>
      <c r="I77" s="808"/>
      <c r="J77" s="785">
        <f>ФОРМА!F5</f>
        <v>2</v>
      </c>
      <c r="K77" s="785"/>
      <c r="L77" s="743" t="s">
        <v>840</v>
      </c>
      <c r="M77" s="743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3"/>
      <c r="AR77" s="340"/>
      <c r="AS77" s="340"/>
      <c r="AT77" s="340"/>
      <c r="AU77" s="340"/>
      <c r="AV77" s="340"/>
      <c r="AW77" s="340"/>
      <c r="AX77" s="340"/>
      <c r="AY77" s="340"/>
      <c r="AZ77" s="340"/>
    </row>
    <row r="78" spans="1:54" ht="36.75" customHeight="1" x14ac:dyDescent="0.25">
      <c r="A78" s="805" t="s">
        <v>90</v>
      </c>
      <c r="B78" s="805"/>
      <c r="C78" s="805"/>
      <c r="D78" s="805"/>
      <c r="E78" s="805"/>
      <c r="F78" s="805"/>
      <c r="G78" s="805"/>
      <c r="H78" s="298"/>
      <c r="I78" s="806" t="str">
        <f ca="1">INDIRECT("'АКТЫ скрытых работ'!R"&amp;BE3&amp;"C14",0)</f>
        <v>-</v>
      </c>
      <c r="J78" s="806"/>
      <c r="K78" s="806"/>
      <c r="L78" s="806"/>
      <c r="M78" s="806"/>
      <c r="N78" s="806"/>
      <c r="O78" s="806"/>
      <c r="P78" s="806"/>
      <c r="Q78" s="806"/>
      <c r="R78" s="806"/>
      <c r="S78" s="806"/>
      <c r="T78" s="806"/>
      <c r="U78" s="806"/>
      <c r="V78" s="806"/>
      <c r="W78" s="806"/>
      <c r="X78" s="806"/>
      <c r="Y78" s="806"/>
      <c r="Z78" s="806"/>
      <c r="AA78" s="806"/>
      <c r="AB78" s="806"/>
      <c r="AC78" s="806"/>
      <c r="AD78" s="806"/>
      <c r="AE78" s="806"/>
      <c r="AF78" s="806"/>
      <c r="AG78" s="806"/>
      <c r="AH78" s="806"/>
      <c r="AI78" s="806"/>
      <c r="AJ78" s="806"/>
      <c r="AK78" s="806"/>
      <c r="AL78" s="806"/>
      <c r="AM78" s="806"/>
      <c r="AN78" s="806"/>
      <c r="AO78" s="806"/>
      <c r="AP78" s="806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</row>
    <row r="79" spans="1:54" ht="27.75" customHeight="1" x14ac:dyDescent="0.25">
      <c r="A79" s="74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744"/>
      <c r="C79" s="744"/>
      <c r="D79" s="744"/>
      <c r="E79" s="744"/>
      <c r="F79" s="744"/>
      <c r="G79" s="744"/>
      <c r="H79" s="744"/>
      <c r="I79" s="744"/>
      <c r="J79" s="744"/>
      <c r="K79" s="744"/>
      <c r="L79" s="744"/>
      <c r="M79" s="744"/>
      <c r="N79" s="744"/>
      <c r="O79" s="744"/>
      <c r="P79" s="744"/>
      <c r="Q79" s="744"/>
      <c r="R79" s="744"/>
      <c r="S79" s="744"/>
      <c r="T79" s="744"/>
      <c r="U79" s="744"/>
      <c r="V79" s="744"/>
      <c r="W79" s="744"/>
      <c r="X79" s="744"/>
      <c r="Y79" s="744"/>
      <c r="Z79" s="744"/>
      <c r="AA79" s="744"/>
      <c r="AB79" s="744"/>
      <c r="AC79" s="744"/>
      <c r="AD79" s="744"/>
      <c r="AE79" s="744"/>
      <c r="AF79" s="744"/>
      <c r="AG79" s="744"/>
      <c r="AH79" s="744"/>
      <c r="AI79" s="744"/>
      <c r="AJ79" s="744"/>
      <c r="AK79" s="744"/>
      <c r="AL79" s="744"/>
      <c r="AM79" s="744"/>
      <c r="AN79" s="744"/>
      <c r="AO79" s="744"/>
      <c r="AP79" s="744"/>
      <c r="AQ79" s="744"/>
      <c r="AR79" s="744"/>
      <c r="AS79" s="744"/>
      <c r="AT79" s="744"/>
      <c r="AU79" s="744"/>
      <c r="AV79" s="744"/>
      <c r="AW79" s="744"/>
      <c r="AX79" s="744"/>
      <c r="AY79" s="744"/>
      <c r="AZ79" s="744"/>
      <c r="BA79" s="744"/>
      <c r="BB79" s="744"/>
    </row>
    <row r="80" spans="1:54" ht="9" customHeight="1" x14ac:dyDescent="0.25">
      <c r="A80" s="807" t="s">
        <v>775</v>
      </c>
      <c r="B80" s="807"/>
      <c r="C80" s="807"/>
      <c r="D80" s="807"/>
      <c r="E80" s="807"/>
      <c r="F80" s="807"/>
      <c r="G80" s="807"/>
      <c r="H80" s="807"/>
      <c r="I80" s="807"/>
      <c r="J80" s="807"/>
      <c r="K80" s="807"/>
      <c r="L80" s="807"/>
      <c r="M80" s="807"/>
      <c r="N80" s="807"/>
      <c r="O80" s="807"/>
      <c r="P80" s="807"/>
      <c r="Q80" s="807"/>
      <c r="R80" s="807"/>
      <c r="S80" s="807"/>
      <c r="T80" s="807"/>
      <c r="U80" s="807"/>
      <c r="V80" s="807"/>
      <c r="W80" s="807"/>
      <c r="X80" s="807"/>
      <c r="Y80" s="807"/>
      <c r="Z80" s="807"/>
      <c r="AA80" s="807"/>
      <c r="AB80" s="807"/>
      <c r="AC80" s="807"/>
      <c r="AD80" s="807"/>
      <c r="AE80" s="807"/>
      <c r="AF80" s="807"/>
      <c r="AG80" s="807"/>
      <c r="AH80" s="807"/>
      <c r="AI80" s="807"/>
      <c r="AJ80" s="807"/>
      <c r="AK80" s="807"/>
      <c r="AL80" s="807"/>
      <c r="AM80" s="807"/>
      <c r="AN80" s="807"/>
      <c r="AO80" s="807"/>
      <c r="AP80" s="807"/>
      <c r="AQ80" s="807"/>
      <c r="AR80" s="807"/>
      <c r="AS80" s="807"/>
      <c r="AT80" s="807"/>
      <c r="AU80" s="807"/>
      <c r="AV80" s="807"/>
      <c r="AW80" s="807"/>
      <c r="AX80" s="807"/>
      <c r="AY80" s="807"/>
      <c r="AZ80" s="807"/>
      <c r="BA80" s="807"/>
      <c r="BB80" s="807"/>
    </row>
    <row r="81" spans="1:54" ht="26.25" customHeight="1" x14ac:dyDescent="0.25">
      <c r="A81" s="802" t="s">
        <v>554</v>
      </c>
      <c r="B81" s="802"/>
      <c r="C81" s="802"/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  <c r="X81" s="802"/>
      <c r="Y81" s="802"/>
      <c r="Z81" s="802"/>
      <c r="AA81" s="802"/>
      <c r="AB81" s="802"/>
      <c r="AC81" s="802"/>
      <c r="AD81" s="802"/>
      <c r="AE81" s="802"/>
      <c r="AF81" s="802"/>
      <c r="AG81" s="802"/>
      <c r="AH81" s="802"/>
      <c r="AI81" s="802"/>
      <c r="AJ81" s="802"/>
      <c r="AK81" s="802"/>
      <c r="AL81" s="802"/>
      <c r="AM81" s="802"/>
      <c r="AN81" s="802"/>
      <c r="AO81" s="802"/>
      <c r="AP81" s="802"/>
      <c r="AQ81" s="802"/>
      <c r="AR81" s="802"/>
      <c r="AS81" s="802"/>
      <c r="AT81" s="802"/>
      <c r="AU81" s="802"/>
      <c r="AV81" s="802"/>
      <c r="AW81" s="802"/>
      <c r="AX81" s="802"/>
      <c r="AY81" s="802"/>
      <c r="AZ81" s="802"/>
      <c r="BA81" s="802"/>
      <c r="BB81" s="802"/>
    </row>
    <row r="82" spans="1:54" ht="23.4" customHeight="1" x14ac:dyDescent="0.3">
      <c r="A82" s="80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803"/>
      <c r="C82" s="803"/>
      <c r="D82" s="80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3"/>
      <c r="P82" s="803"/>
      <c r="Q82" s="803"/>
      <c r="R82" s="803"/>
      <c r="S82" s="803"/>
      <c r="T82" s="803"/>
      <c r="U82" s="803"/>
      <c r="V82" s="803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50"/>
      <c r="AH82" s="350"/>
      <c r="AI82" s="350"/>
      <c r="AJ82" s="350"/>
      <c r="AK82" s="350"/>
      <c r="AL82" s="350"/>
      <c r="AM82" s="350"/>
      <c r="AN82" s="350"/>
      <c r="AO82" s="350"/>
      <c r="AP82" s="350"/>
      <c r="AS82" s="351"/>
      <c r="AT82" s="351"/>
      <c r="AU82" s="351"/>
      <c r="AV82" s="351"/>
      <c r="AW82" s="351"/>
      <c r="AX82" s="351"/>
      <c r="AY82" s="351"/>
      <c r="AZ82" s="804"/>
      <c r="BA82" s="804"/>
      <c r="BB82" s="804"/>
    </row>
    <row r="83" spans="1:54" ht="9" customHeight="1" x14ac:dyDescent="0.3">
      <c r="A83" s="801" t="s">
        <v>804</v>
      </c>
      <c r="B83" s="801"/>
      <c r="C83" s="801"/>
      <c r="D83" s="801"/>
      <c r="E83" s="801"/>
      <c r="F83" s="801"/>
      <c r="G83" s="801"/>
      <c r="H83" s="801"/>
      <c r="I83" s="801"/>
      <c r="J83" s="801"/>
      <c r="K83" s="801"/>
      <c r="L83" s="801"/>
      <c r="M83" s="801"/>
      <c r="N83" s="801"/>
      <c r="O83" s="801"/>
      <c r="P83" s="801"/>
      <c r="Q83" s="801"/>
      <c r="R83" s="801"/>
      <c r="S83" s="801"/>
      <c r="T83" s="801"/>
      <c r="U83" s="801"/>
      <c r="V83" s="801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50"/>
      <c r="AH83" s="350"/>
      <c r="AI83" s="350"/>
      <c r="AJ83" s="350"/>
      <c r="AK83" s="350"/>
      <c r="AL83" s="350"/>
      <c r="AM83" s="350"/>
      <c r="AN83" s="350"/>
      <c r="AO83" s="350"/>
      <c r="AP83" s="350"/>
      <c r="AS83" s="351"/>
      <c r="AT83" s="351"/>
      <c r="AU83" s="351"/>
      <c r="AV83" s="351"/>
      <c r="AW83" s="351"/>
      <c r="AX83" s="351"/>
      <c r="AY83" s="351"/>
      <c r="AZ83" s="801" t="s">
        <v>49</v>
      </c>
      <c r="BA83" s="801"/>
      <c r="BB83" s="801"/>
    </row>
    <row r="84" spans="1:54" x14ac:dyDescent="0.25">
      <c r="A84" s="802" t="s">
        <v>788</v>
      </c>
      <c r="B84" s="802"/>
      <c r="C84" s="802"/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  <c r="X84" s="802"/>
      <c r="Y84" s="802"/>
      <c r="Z84" s="802"/>
      <c r="AA84" s="802"/>
      <c r="AB84" s="802"/>
      <c r="AC84" s="802"/>
      <c r="AD84" s="802"/>
      <c r="AE84" s="802"/>
      <c r="AF84" s="802"/>
      <c r="AG84" s="802"/>
      <c r="AH84" s="802"/>
      <c r="AI84" s="802"/>
      <c r="AJ84" s="802"/>
      <c r="AK84" s="802"/>
      <c r="AL84" s="802"/>
      <c r="AM84" s="802"/>
      <c r="AN84" s="802"/>
      <c r="AO84" s="802"/>
      <c r="AP84" s="802"/>
      <c r="AQ84" s="802"/>
      <c r="AR84" s="802"/>
      <c r="AS84" s="802"/>
      <c r="AT84" s="802"/>
      <c r="AU84" s="802"/>
      <c r="AV84" s="802"/>
      <c r="AW84" s="802"/>
      <c r="AX84" s="802"/>
      <c r="AY84" s="802"/>
      <c r="AZ84" s="802"/>
      <c r="BA84" s="802"/>
      <c r="BB84" s="802"/>
    </row>
    <row r="85" spans="1:54" ht="23.4" customHeight="1" x14ac:dyDescent="0.3">
      <c r="A85" s="803" t="str">
        <f>ПОДПИСИ!D15</f>
        <v>Шлёнский С.В.</v>
      </c>
      <c r="B85" s="803"/>
      <c r="C85" s="803"/>
      <c r="D85" s="803"/>
      <c r="E85" s="803"/>
      <c r="F85" s="803"/>
      <c r="G85" s="803"/>
      <c r="H85" s="803"/>
      <c r="I85" s="803"/>
      <c r="J85" s="803"/>
      <c r="K85" s="803"/>
      <c r="L85" s="803"/>
      <c r="M85" s="803"/>
      <c r="N85" s="803"/>
      <c r="O85" s="803"/>
      <c r="P85" s="803"/>
      <c r="Q85" s="803"/>
      <c r="R85" s="803"/>
      <c r="S85" s="803"/>
      <c r="T85" s="803"/>
      <c r="U85" s="803"/>
      <c r="V85" s="803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50"/>
      <c r="AH85" s="350"/>
      <c r="AI85" s="350"/>
      <c r="AJ85" s="350"/>
      <c r="AK85" s="350"/>
      <c r="AL85" s="350"/>
      <c r="AM85" s="350"/>
      <c r="AN85" s="350"/>
      <c r="AO85" s="350"/>
      <c r="AP85" s="350"/>
      <c r="AS85" s="351"/>
      <c r="AT85" s="351"/>
      <c r="AU85" s="351"/>
      <c r="AV85" s="351"/>
      <c r="AW85" s="351"/>
      <c r="AX85" s="351"/>
      <c r="AY85" s="351"/>
      <c r="AZ85" s="804"/>
      <c r="BA85" s="804"/>
      <c r="BB85" s="804"/>
    </row>
    <row r="86" spans="1:54" ht="9" customHeight="1" x14ac:dyDescent="0.3">
      <c r="A86" s="801" t="s">
        <v>804</v>
      </c>
      <c r="B86" s="801"/>
      <c r="C86" s="801"/>
      <c r="D86" s="801"/>
      <c r="E86" s="801"/>
      <c r="F86" s="801"/>
      <c r="G86" s="801"/>
      <c r="H86" s="801"/>
      <c r="I86" s="801"/>
      <c r="J86" s="801"/>
      <c r="K86" s="801"/>
      <c r="L86" s="801"/>
      <c r="M86" s="801"/>
      <c r="N86" s="801"/>
      <c r="O86" s="801"/>
      <c r="P86" s="801"/>
      <c r="Q86" s="801"/>
      <c r="R86" s="801"/>
      <c r="S86" s="801"/>
      <c r="T86" s="801"/>
      <c r="U86" s="801"/>
      <c r="V86" s="801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50"/>
      <c r="AH86" s="350"/>
      <c r="AI86" s="350"/>
      <c r="AJ86" s="350"/>
      <c r="AK86" s="350"/>
      <c r="AL86" s="350"/>
      <c r="AM86" s="350"/>
      <c r="AN86" s="350"/>
      <c r="AO86" s="350"/>
      <c r="AP86" s="350"/>
      <c r="AS86" s="351"/>
      <c r="AT86" s="351"/>
      <c r="AU86" s="351"/>
      <c r="AV86" s="351"/>
      <c r="AW86" s="351"/>
      <c r="AX86" s="351"/>
      <c r="AY86" s="351"/>
      <c r="AZ86" s="801" t="s">
        <v>49</v>
      </c>
      <c r="BA86" s="801"/>
      <c r="BB86" s="801"/>
    </row>
    <row r="87" spans="1:54" ht="27.75" customHeight="1" x14ac:dyDescent="0.25">
      <c r="A87" s="802" t="s">
        <v>816</v>
      </c>
      <c r="B87" s="802"/>
      <c r="C87" s="802"/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  <c r="X87" s="802"/>
      <c r="Y87" s="802"/>
      <c r="Z87" s="802"/>
      <c r="AA87" s="802"/>
      <c r="AB87" s="802"/>
      <c r="AC87" s="802"/>
      <c r="AD87" s="802"/>
      <c r="AE87" s="802"/>
      <c r="AF87" s="802"/>
      <c r="AG87" s="802"/>
      <c r="AH87" s="802"/>
      <c r="AI87" s="802"/>
      <c r="AJ87" s="802"/>
      <c r="AK87" s="802"/>
      <c r="AL87" s="802"/>
      <c r="AM87" s="802"/>
      <c r="AN87" s="802"/>
      <c r="AO87" s="802"/>
      <c r="AP87" s="802"/>
      <c r="AQ87" s="802"/>
      <c r="AR87" s="802"/>
      <c r="AS87" s="802"/>
      <c r="AT87" s="802"/>
      <c r="AU87" s="802"/>
      <c r="AV87" s="802"/>
      <c r="AW87" s="802"/>
      <c r="AX87" s="802"/>
      <c r="AY87" s="802"/>
      <c r="AZ87" s="802"/>
      <c r="BA87" s="802"/>
      <c r="BB87" s="802"/>
    </row>
    <row r="88" spans="1:54" ht="23.4" customHeight="1" x14ac:dyDescent="0.3">
      <c r="A88" s="803" t="str">
        <f>ПОДПИСИ!D17</f>
        <v>Шлёнский С.В.</v>
      </c>
      <c r="B88" s="803"/>
      <c r="C88" s="803"/>
      <c r="D88" s="803"/>
      <c r="E88" s="803"/>
      <c r="F88" s="803"/>
      <c r="G88" s="803"/>
      <c r="H88" s="803"/>
      <c r="I88" s="803"/>
      <c r="J88" s="803"/>
      <c r="K88" s="803"/>
      <c r="L88" s="803"/>
      <c r="M88" s="803"/>
      <c r="N88" s="803"/>
      <c r="O88" s="803"/>
      <c r="P88" s="803"/>
      <c r="Q88" s="803"/>
      <c r="R88" s="803"/>
      <c r="S88" s="803"/>
      <c r="T88" s="803"/>
      <c r="U88" s="803"/>
      <c r="V88" s="803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50"/>
      <c r="AH88" s="350"/>
      <c r="AI88" s="350"/>
      <c r="AJ88" s="350"/>
      <c r="AK88" s="350"/>
      <c r="AL88" s="350"/>
      <c r="AM88" s="350"/>
      <c r="AN88" s="350"/>
      <c r="AO88" s="350"/>
      <c r="AP88" s="350"/>
      <c r="AS88" s="351"/>
      <c r="AT88" s="351"/>
      <c r="AU88" s="351"/>
      <c r="AV88" s="351"/>
      <c r="AW88" s="351"/>
      <c r="AX88" s="351"/>
      <c r="AY88" s="351"/>
      <c r="AZ88" s="804"/>
      <c r="BA88" s="804"/>
      <c r="BB88" s="804"/>
    </row>
    <row r="89" spans="1:54" ht="9" customHeight="1" x14ac:dyDescent="0.3">
      <c r="A89" s="801" t="s">
        <v>804</v>
      </c>
      <c r="B89" s="801"/>
      <c r="C89" s="801"/>
      <c r="D89" s="801"/>
      <c r="E89" s="801"/>
      <c r="F89" s="801"/>
      <c r="G89" s="801"/>
      <c r="H89" s="801"/>
      <c r="I89" s="801"/>
      <c r="J89" s="801"/>
      <c r="K89" s="801"/>
      <c r="L89" s="801"/>
      <c r="M89" s="801"/>
      <c r="N89" s="801"/>
      <c r="O89" s="801"/>
      <c r="P89" s="801"/>
      <c r="Q89" s="801"/>
      <c r="R89" s="801"/>
      <c r="S89" s="801"/>
      <c r="T89" s="801"/>
      <c r="U89" s="801"/>
      <c r="V89" s="801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50"/>
      <c r="AH89" s="350"/>
      <c r="AI89" s="350"/>
      <c r="AJ89" s="350"/>
      <c r="AK89" s="350"/>
      <c r="AL89" s="350"/>
      <c r="AM89" s="350"/>
      <c r="AN89" s="350"/>
      <c r="AO89" s="350"/>
      <c r="AP89" s="350"/>
      <c r="AS89" s="351"/>
      <c r="AT89" s="351"/>
      <c r="AU89" s="351"/>
      <c r="AV89" s="351"/>
      <c r="AW89" s="351"/>
      <c r="AX89" s="351"/>
      <c r="AY89" s="351"/>
      <c r="AZ89" s="801" t="s">
        <v>49</v>
      </c>
      <c r="BA89" s="801"/>
      <c r="BB89" s="801"/>
    </row>
    <row r="90" spans="1:54" ht="37.5" customHeight="1" x14ac:dyDescent="0.25">
      <c r="A90" s="802" t="s">
        <v>806</v>
      </c>
      <c r="B90" s="802"/>
      <c r="C90" s="802"/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  <c r="X90" s="802"/>
      <c r="Y90" s="802"/>
      <c r="Z90" s="802"/>
      <c r="AA90" s="802"/>
      <c r="AB90" s="802"/>
      <c r="AC90" s="802"/>
      <c r="AD90" s="802"/>
      <c r="AE90" s="802"/>
      <c r="AF90" s="802"/>
      <c r="AG90" s="802"/>
      <c r="AH90" s="802"/>
      <c r="AI90" s="802"/>
      <c r="AJ90" s="802"/>
      <c r="AK90" s="802"/>
      <c r="AL90" s="802"/>
      <c r="AM90" s="802"/>
      <c r="AN90" s="802"/>
      <c r="AO90" s="802"/>
      <c r="AP90" s="802"/>
      <c r="AQ90" s="802"/>
      <c r="AR90" s="802"/>
      <c r="AS90" s="802"/>
      <c r="AT90" s="802"/>
      <c r="AU90" s="802"/>
      <c r="AV90" s="802"/>
      <c r="AW90" s="802"/>
      <c r="AX90" s="802"/>
      <c r="AY90" s="802"/>
      <c r="AZ90" s="802"/>
      <c r="BA90" s="802"/>
      <c r="BB90" s="802"/>
    </row>
    <row r="91" spans="1:54" ht="23.4" customHeight="1" x14ac:dyDescent="0.3">
      <c r="A91" s="803" t="str">
        <f>ПОДПИСИ!C19</f>
        <v xml:space="preserve"> </v>
      </c>
      <c r="B91" s="803"/>
      <c r="C91" s="803"/>
      <c r="D91" s="803"/>
      <c r="E91" s="803"/>
      <c r="F91" s="803"/>
      <c r="G91" s="803"/>
      <c r="H91" s="803"/>
      <c r="I91" s="803"/>
      <c r="J91" s="803"/>
      <c r="K91" s="803"/>
      <c r="L91" s="803"/>
      <c r="M91" s="803"/>
      <c r="N91" s="803"/>
      <c r="O91" s="803"/>
      <c r="P91" s="803"/>
      <c r="Q91" s="803"/>
      <c r="R91" s="803"/>
      <c r="S91" s="803"/>
      <c r="T91" s="803"/>
      <c r="U91" s="803"/>
      <c r="V91" s="803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50"/>
      <c r="AH91" s="350"/>
      <c r="AI91" s="350"/>
      <c r="AJ91" s="350"/>
      <c r="AK91" s="350"/>
      <c r="AL91" s="350"/>
      <c r="AM91" s="350"/>
      <c r="AN91" s="350"/>
      <c r="AO91" s="350"/>
      <c r="AP91" s="350"/>
      <c r="AS91" s="351"/>
      <c r="AT91" s="351"/>
      <c r="AU91" s="351"/>
      <c r="AV91" s="351"/>
      <c r="AW91" s="351"/>
      <c r="AX91" s="351"/>
      <c r="AY91" s="351"/>
      <c r="AZ91" s="804"/>
      <c r="BA91" s="804"/>
      <c r="BB91" s="804"/>
    </row>
    <row r="92" spans="1:54" ht="9" customHeight="1" x14ac:dyDescent="0.3">
      <c r="A92" s="801" t="s">
        <v>804</v>
      </c>
      <c r="B92" s="801"/>
      <c r="C92" s="801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1"/>
      <c r="P92" s="801"/>
      <c r="Q92" s="801"/>
      <c r="R92" s="801"/>
      <c r="S92" s="801"/>
      <c r="T92" s="801"/>
      <c r="U92" s="801"/>
      <c r="V92" s="801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50"/>
      <c r="AH92" s="350"/>
      <c r="AI92" s="350"/>
      <c r="AJ92" s="350"/>
      <c r="AK92" s="350"/>
      <c r="AL92" s="350"/>
      <c r="AM92" s="350"/>
      <c r="AN92" s="350"/>
      <c r="AO92" s="350"/>
      <c r="AP92" s="350"/>
      <c r="AS92" s="351"/>
      <c r="AT92" s="351"/>
      <c r="AU92" s="351"/>
      <c r="AV92" s="351"/>
      <c r="AW92" s="351"/>
      <c r="AX92" s="351"/>
      <c r="AY92" s="351"/>
      <c r="AZ92" s="801" t="s">
        <v>49</v>
      </c>
      <c r="BA92" s="801"/>
      <c r="BB92" s="801"/>
    </row>
    <row r="93" spans="1:54" ht="25.5" customHeight="1" x14ac:dyDescent="0.25">
      <c r="A93" s="802" t="s">
        <v>841</v>
      </c>
      <c r="B93" s="802"/>
      <c r="C93" s="802"/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  <c r="X93" s="802"/>
      <c r="Y93" s="802"/>
      <c r="Z93" s="802"/>
      <c r="AA93" s="802"/>
      <c r="AB93" s="802"/>
      <c r="AC93" s="802"/>
      <c r="AD93" s="802"/>
      <c r="AE93" s="802"/>
      <c r="AF93" s="802"/>
      <c r="AG93" s="802"/>
      <c r="AH93" s="802"/>
      <c r="AI93" s="802"/>
      <c r="AJ93" s="802"/>
      <c r="AK93" s="802"/>
      <c r="AL93" s="802"/>
      <c r="AM93" s="802"/>
      <c r="AN93" s="802"/>
      <c r="AO93" s="802"/>
      <c r="AP93" s="802"/>
      <c r="AQ93" s="802"/>
      <c r="AR93" s="802"/>
      <c r="AS93" s="802"/>
      <c r="AT93" s="802"/>
      <c r="AU93" s="802"/>
      <c r="AV93" s="802"/>
      <c r="AW93" s="802"/>
      <c r="AX93" s="802"/>
      <c r="AY93" s="802"/>
      <c r="AZ93" s="802"/>
      <c r="BA93" s="802"/>
      <c r="BB93" s="802"/>
    </row>
    <row r="94" spans="1:54" ht="23.4" customHeight="1" x14ac:dyDescent="0.3">
      <c r="A94" s="803" t="str">
        <f>ПОДПИСИ!D12</f>
        <v>Курбатов А.В.</v>
      </c>
      <c r="B94" s="803"/>
      <c r="C94" s="803"/>
      <c r="D94" s="803"/>
      <c r="E94" s="803"/>
      <c r="F94" s="803"/>
      <c r="G94" s="803"/>
      <c r="H94" s="803"/>
      <c r="I94" s="803"/>
      <c r="J94" s="803"/>
      <c r="K94" s="803"/>
      <c r="L94" s="803"/>
      <c r="M94" s="803"/>
      <c r="N94" s="803"/>
      <c r="O94" s="803"/>
      <c r="P94" s="803"/>
      <c r="Q94" s="803"/>
      <c r="R94" s="803"/>
      <c r="S94" s="803"/>
      <c r="T94" s="803"/>
      <c r="U94" s="803"/>
      <c r="V94" s="803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50"/>
      <c r="AH94" s="350"/>
      <c r="AI94" s="350"/>
      <c r="AJ94" s="350"/>
      <c r="AK94" s="350"/>
      <c r="AL94" s="350"/>
      <c r="AM94" s="350"/>
      <c r="AN94" s="350"/>
      <c r="AO94" s="350"/>
      <c r="AP94" s="350"/>
      <c r="AS94" s="351"/>
      <c r="AT94" s="351"/>
      <c r="AU94" s="351"/>
      <c r="AV94" s="351"/>
      <c r="AW94" s="351"/>
      <c r="AX94" s="351"/>
      <c r="AY94" s="351"/>
      <c r="AZ94" s="804"/>
      <c r="BA94" s="804"/>
      <c r="BB94" s="804"/>
    </row>
    <row r="95" spans="1:54" ht="9" customHeight="1" x14ac:dyDescent="0.3">
      <c r="A95" s="801" t="s">
        <v>804</v>
      </c>
      <c r="B95" s="801"/>
      <c r="C95" s="801"/>
      <c r="D95" s="801"/>
      <c r="E95" s="801"/>
      <c r="F95" s="801"/>
      <c r="G95" s="801"/>
      <c r="H95" s="801"/>
      <c r="I95" s="801"/>
      <c r="J95" s="801"/>
      <c r="K95" s="801"/>
      <c r="L95" s="801"/>
      <c r="M95" s="801"/>
      <c r="N95" s="801"/>
      <c r="O95" s="801"/>
      <c r="P95" s="801"/>
      <c r="Q95" s="801"/>
      <c r="R95" s="801"/>
      <c r="S95" s="801"/>
      <c r="T95" s="801"/>
      <c r="U95" s="801"/>
      <c r="V95" s="801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O95" s="350"/>
      <c r="AP95" s="350"/>
      <c r="AS95" s="351"/>
      <c r="AT95" s="351"/>
      <c r="AU95" s="351"/>
      <c r="AV95" s="351"/>
      <c r="AW95" s="351"/>
      <c r="AX95" s="351"/>
      <c r="AY95" s="351"/>
      <c r="AZ95" s="801" t="s">
        <v>49</v>
      </c>
      <c r="BA95" s="801"/>
      <c r="BB95" s="801"/>
    </row>
    <row r="96" spans="1:54" x14ac:dyDescent="0.25">
      <c r="A96" s="802" t="s">
        <v>538</v>
      </c>
      <c r="B96" s="802"/>
      <c r="C96" s="802"/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  <c r="X96" s="802"/>
      <c r="Y96" s="802"/>
      <c r="Z96" s="802"/>
      <c r="AA96" s="802"/>
      <c r="AB96" s="802"/>
      <c r="AC96" s="802"/>
      <c r="AD96" s="802"/>
      <c r="AE96" s="802"/>
      <c r="AF96" s="802"/>
      <c r="AG96" s="802"/>
      <c r="AH96" s="802"/>
      <c r="AI96" s="802"/>
      <c r="AJ96" s="802"/>
      <c r="AK96" s="802"/>
      <c r="AL96" s="802"/>
      <c r="AM96" s="802"/>
      <c r="AN96" s="802"/>
      <c r="AO96" s="802"/>
      <c r="AP96" s="802"/>
      <c r="AQ96" s="802"/>
      <c r="AR96" s="802"/>
      <c r="AS96" s="802"/>
      <c r="AT96" s="802"/>
      <c r="AU96" s="802"/>
      <c r="AV96" s="802"/>
      <c r="AW96" s="802"/>
      <c r="AX96" s="802"/>
      <c r="AY96" s="802"/>
      <c r="AZ96" s="802"/>
      <c r="BA96" s="802"/>
      <c r="BB96" s="802"/>
    </row>
    <row r="97" spans="1:54" ht="23.4" customHeight="1" x14ac:dyDescent="0.3">
      <c r="A97" s="803" t="str">
        <f>ПОДПИСИ!D10</f>
        <v>Величко А.А.</v>
      </c>
      <c r="B97" s="803"/>
      <c r="C97" s="803"/>
      <c r="D97" s="803"/>
      <c r="E97" s="803"/>
      <c r="F97" s="803"/>
      <c r="G97" s="803"/>
      <c r="H97" s="803"/>
      <c r="I97" s="803"/>
      <c r="J97" s="803"/>
      <c r="K97" s="803"/>
      <c r="L97" s="803"/>
      <c r="M97" s="803"/>
      <c r="N97" s="803"/>
      <c r="O97" s="803"/>
      <c r="P97" s="803"/>
      <c r="Q97" s="803"/>
      <c r="R97" s="803"/>
      <c r="S97" s="803"/>
      <c r="T97" s="803"/>
      <c r="U97" s="803"/>
      <c r="V97" s="803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50"/>
      <c r="AH97" s="350"/>
      <c r="AI97" s="350"/>
      <c r="AJ97" s="350"/>
      <c r="AK97" s="350"/>
      <c r="AL97" s="350"/>
      <c r="AM97" s="350"/>
      <c r="AN97" s="350"/>
      <c r="AO97" s="350"/>
      <c r="AP97" s="350"/>
      <c r="AS97" s="351"/>
      <c r="AT97" s="351"/>
      <c r="AU97" s="351"/>
      <c r="AV97" s="351"/>
      <c r="AW97" s="351"/>
      <c r="AX97" s="351"/>
      <c r="AY97" s="351"/>
      <c r="AZ97" s="804"/>
      <c r="BA97" s="804"/>
      <c r="BB97" s="804"/>
    </row>
    <row r="98" spans="1:54" ht="9" customHeight="1" x14ac:dyDescent="0.3">
      <c r="A98" s="801" t="s">
        <v>804</v>
      </c>
      <c r="B98" s="801"/>
      <c r="C98" s="801"/>
      <c r="D98" s="801"/>
      <c r="E98" s="801"/>
      <c r="F98" s="801"/>
      <c r="G98" s="801"/>
      <c r="H98" s="801"/>
      <c r="I98" s="801"/>
      <c r="J98" s="801"/>
      <c r="K98" s="801"/>
      <c r="L98" s="801"/>
      <c r="M98" s="801"/>
      <c r="N98" s="801"/>
      <c r="O98" s="801"/>
      <c r="P98" s="801"/>
      <c r="Q98" s="801"/>
      <c r="R98" s="801"/>
      <c r="S98" s="801"/>
      <c r="T98" s="801"/>
      <c r="U98" s="801"/>
      <c r="V98" s="801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S98" s="351"/>
      <c r="AT98" s="351"/>
      <c r="AU98" s="351"/>
      <c r="AV98" s="351"/>
      <c r="AW98" s="351"/>
      <c r="AX98" s="351"/>
      <c r="AY98" s="351"/>
      <c r="AZ98" s="801" t="s">
        <v>49</v>
      </c>
      <c r="BA98" s="801"/>
      <c r="BB98" s="801"/>
    </row>
  </sheetData>
  <mergeCells count="122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7:BB87"/>
    <mergeCell ref="A88:V88"/>
    <mergeCell ref="AZ88:BB88"/>
    <mergeCell ref="A89:V89"/>
    <mergeCell ref="AZ89:BB89"/>
    <mergeCell ref="A90:BB90"/>
    <mergeCell ref="A83:V83"/>
    <mergeCell ref="AZ83:BB83"/>
    <mergeCell ref="A84:BB84"/>
    <mergeCell ref="A85:V85"/>
    <mergeCell ref="AZ85:BB85"/>
    <mergeCell ref="A86:V86"/>
    <mergeCell ref="AZ86:BB86"/>
    <mergeCell ref="A95:V95"/>
    <mergeCell ref="AZ95:BB95"/>
    <mergeCell ref="A96:BB96"/>
    <mergeCell ref="A97:V97"/>
    <mergeCell ref="AZ97:BB97"/>
    <mergeCell ref="A98:V98"/>
    <mergeCell ref="AZ98:BB98"/>
    <mergeCell ref="A91:V91"/>
    <mergeCell ref="AZ91:BB91"/>
    <mergeCell ref="A92:V92"/>
    <mergeCell ref="AZ92:BB92"/>
    <mergeCell ref="A93:BB93"/>
    <mergeCell ref="A94:V94"/>
    <mergeCell ref="AZ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1"/>
  <sheetViews>
    <sheetView view="pageBreakPreview" zoomScale="115" zoomScaleNormal="95" zoomScaleSheetLayoutView="115" workbookViewId="0">
      <pane ySplit="1" topLeftCell="A32" activePane="bottomLeft" state="frozen"/>
      <selection activeCell="A65" sqref="A65:BB65"/>
      <selection pane="bottomLeft" activeCell="A65" sqref="A65:BB65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085" t="s">
        <v>524</v>
      </c>
      <c r="V1" s="1085"/>
      <c r="W1" s="1085"/>
      <c r="X1" s="1085"/>
      <c r="Y1" s="1085"/>
      <c r="Z1" s="1085"/>
      <c r="AA1" s="1085"/>
      <c r="AB1" s="1085"/>
      <c r="AC1" s="1085"/>
      <c r="AD1" s="1085"/>
      <c r="AE1" s="1085"/>
      <c r="AF1" s="1085"/>
      <c r="AG1" s="1085"/>
      <c r="AH1" s="1085"/>
      <c r="AI1" s="1085"/>
      <c r="AJ1" s="1085"/>
      <c r="AK1" s="1085"/>
      <c r="AL1" s="1085"/>
      <c r="AM1" s="1085"/>
      <c r="AN1" s="1085"/>
      <c r="AO1" s="1085"/>
      <c r="AP1" s="1085"/>
      <c r="AQ1" s="1085"/>
      <c r="AR1" s="1085"/>
      <c r="AS1" s="1085"/>
      <c r="AT1" s="1085"/>
      <c r="AU1" s="1085"/>
      <c r="AV1" s="1085"/>
      <c r="AW1" s="1085"/>
      <c r="AX1" s="1085"/>
      <c r="AY1" s="1085"/>
      <c r="AZ1" s="1085"/>
    </row>
    <row r="2" spans="1:63" ht="14.4" x14ac:dyDescent="0.25">
      <c r="A2" s="1091" t="s">
        <v>75</v>
      </c>
      <c r="B2" s="1091"/>
      <c r="C2" s="1091"/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091"/>
      <c r="V2" s="1091"/>
      <c r="W2" s="1091"/>
      <c r="X2" s="1091"/>
      <c r="Y2" s="1091"/>
      <c r="Z2" s="1091"/>
      <c r="AA2" s="1091"/>
      <c r="AB2" s="1091"/>
      <c r="AC2" s="1091"/>
      <c r="AD2" s="1091"/>
      <c r="AE2" s="1091"/>
      <c r="AF2" s="1091"/>
      <c r="AG2" s="1091"/>
      <c r="AH2" s="1091"/>
      <c r="AI2" s="1091"/>
      <c r="AJ2" s="1091"/>
      <c r="AK2" s="1091"/>
      <c r="AL2" s="1091"/>
      <c r="AM2" s="1091"/>
      <c r="AN2" s="1091"/>
      <c r="AO2" s="1091"/>
      <c r="AP2" s="1091"/>
      <c r="AQ2" s="1091"/>
      <c r="AR2" s="1091"/>
      <c r="AS2" s="1091"/>
      <c r="AT2" s="1091"/>
      <c r="AU2" s="1091"/>
      <c r="AV2" s="1091"/>
      <c r="AW2" s="1091"/>
      <c r="AX2" s="1091"/>
      <c r="AY2" s="1091"/>
      <c r="AZ2" s="1091"/>
      <c r="BC2" s="12"/>
      <c r="BD2" s="13"/>
      <c r="BE2" s="285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086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  <c r="AG3" s="1086"/>
      <c r="AH3" s="1086"/>
      <c r="AI3" s="1086"/>
      <c r="AJ3" s="1086"/>
      <c r="AK3" s="1086"/>
      <c r="AL3" s="1086"/>
      <c r="AM3" s="1086"/>
      <c r="AN3" s="1086"/>
      <c r="AO3" s="1086"/>
      <c r="AP3" s="1086"/>
      <c r="AQ3" s="1086"/>
      <c r="AR3" s="1086"/>
      <c r="AS3" s="1086"/>
      <c r="AT3" s="1086"/>
      <c r="AU3" s="1086"/>
      <c r="AV3" s="1086"/>
      <c r="AW3" s="1086"/>
      <c r="AX3" s="1086"/>
      <c r="AY3" s="1086"/>
      <c r="AZ3" s="1086"/>
      <c r="BC3" s="12"/>
      <c r="BD3" s="10"/>
      <c r="BE3" s="288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53" t="s">
        <v>523</v>
      </c>
      <c r="B4" s="1053"/>
      <c r="C4" s="1053"/>
      <c r="D4" s="1053"/>
      <c r="E4" s="1053"/>
      <c r="F4" s="1053"/>
      <c r="G4" s="1053"/>
      <c r="H4" s="1053"/>
      <c r="I4" s="1053"/>
      <c r="J4" s="1053"/>
      <c r="K4" s="1053"/>
      <c r="L4" s="1053"/>
      <c r="M4" s="1053"/>
      <c r="N4" s="1053"/>
      <c r="O4" s="1053"/>
      <c r="P4" s="1053"/>
      <c r="Q4" s="1053"/>
      <c r="R4" s="1053"/>
      <c r="S4" s="1053"/>
      <c r="T4" s="1053"/>
      <c r="U4" s="1053"/>
      <c r="V4" s="1053"/>
      <c r="W4" s="1053"/>
      <c r="X4" s="1053"/>
      <c r="Y4" s="1053"/>
      <c r="Z4" s="1053"/>
      <c r="AA4" s="1053"/>
      <c r="AB4" s="1053"/>
      <c r="AC4" s="1053"/>
      <c r="AD4" s="1053"/>
      <c r="AE4" s="1053"/>
      <c r="AF4" s="1053"/>
      <c r="AG4" s="1053"/>
      <c r="AH4" s="1053"/>
      <c r="AI4" s="1053"/>
      <c r="AJ4" s="1053"/>
      <c r="AK4" s="1053"/>
      <c r="AL4" s="1053"/>
      <c r="AM4" s="1053"/>
      <c r="AN4" s="1053"/>
      <c r="AO4" s="1053"/>
      <c r="AP4" s="1053"/>
      <c r="AQ4" s="1053"/>
      <c r="AR4" s="1053"/>
      <c r="AS4" s="1053"/>
      <c r="AT4" s="1053"/>
      <c r="AU4" s="1053"/>
      <c r="AV4" s="1053"/>
      <c r="AW4" s="1053"/>
      <c r="AX4" s="1053"/>
      <c r="AY4" s="1053"/>
      <c r="AZ4" s="1053"/>
      <c r="BD4" s="10"/>
      <c r="BF4" s="10"/>
      <c r="BG4" s="10"/>
      <c r="BH4" s="10"/>
      <c r="BI4" s="10"/>
      <c r="BJ4" s="10"/>
      <c r="BK4" s="10"/>
    </row>
    <row r="5" spans="1:63" x14ac:dyDescent="0.25">
      <c r="A5" s="1092" t="s">
        <v>382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1091"/>
      <c r="O5" s="1091"/>
      <c r="P5" s="1091"/>
      <c r="Q5" s="1091"/>
      <c r="R5" s="1091"/>
      <c r="S5" s="1091"/>
      <c r="T5" s="1091"/>
      <c r="U5" s="1091"/>
      <c r="V5" s="1091"/>
      <c r="W5" s="1091"/>
      <c r="X5" s="1091"/>
      <c r="Y5" s="1091"/>
      <c r="Z5" s="1091"/>
      <c r="AA5" s="1091"/>
      <c r="AB5" s="1091"/>
      <c r="AC5" s="1091"/>
      <c r="AD5" s="1091"/>
      <c r="AE5" s="1091"/>
      <c r="AF5" s="1091"/>
      <c r="AG5" s="1091"/>
      <c r="AH5" s="1091"/>
      <c r="AI5" s="1091"/>
      <c r="AJ5" s="1091"/>
      <c r="AK5" s="1091"/>
      <c r="AL5" s="1091"/>
      <c r="AM5" s="1091"/>
      <c r="AN5" s="1091"/>
      <c r="AO5" s="1091"/>
      <c r="AP5" s="1091"/>
      <c r="AQ5" s="1091"/>
      <c r="AR5" s="1091"/>
      <c r="AS5" s="1091"/>
      <c r="AT5" s="1091"/>
      <c r="AU5" s="1091"/>
      <c r="AV5" s="1091"/>
      <c r="AW5" s="1091"/>
      <c r="AX5" s="1091"/>
      <c r="AY5" s="1091"/>
      <c r="AZ5" s="1091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090" t="str">
        <f>ФОРМА!B2</f>
        <v>ПАО "Россети Ленэнерго"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1090"/>
      <c r="Q6" s="1090"/>
      <c r="R6" s="1090"/>
      <c r="S6" s="1090"/>
      <c r="T6" s="1090"/>
      <c r="U6" s="1090"/>
      <c r="V6" s="1090"/>
      <c r="W6" s="1090"/>
      <c r="X6" s="1090"/>
      <c r="Y6" s="1090"/>
      <c r="Z6" s="1090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90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063" t="s">
        <v>810</v>
      </c>
      <c r="B7" s="1063"/>
      <c r="C7" s="1063"/>
      <c r="D7" s="1063"/>
      <c r="E7" s="1063"/>
      <c r="F7" s="1063"/>
      <c r="G7" s="1063"/>
      <c r="H7" s="1063"/>
      <c r="I7" s="1063"/>
      <c r="J7" s="1063"/>
      <c r="K7" s="1063"/>
      <c r="L7" s="1063"/>
      <c r="M7" s="1063"/>
      <c r="N7" s="1063"/>
      <c r="O7" s="1063"/>
      <c r="P7" s="1063"/>
      <c r="Q7" s="1063"/>
      <c r="R7" s="1063"/>
      <c r="S7" s="1063"/>
      <c r="T7" s="1063"/>
      <c r="U7" s="1063"/>
      <c r="V7" s="1063"/>
      <c r="W7" s="1063"/>
      <c r="X7" s="1063"/>
      <c r="Y7" s="1063"/>
      <c r="Z7" s="1063"/>
      <c r="AA7" s="1063"/>
      <c r="AB7" s="1063"/>
      <c r="AC7" s="1063"/>
      <c r="AD7" s="1063"/>
      <c r="AE7" s="1063"/>
      <c r="AF7" s="1063"/>
      <c r="AG7" s="1063"/>
      <c r="AH7" s="1063"/>
      <c r="AI7" s="1063"/>
      <c r="AJ7" s="1063"/>
      <c r="AK7" s="1063"/>
      <c r="AL7" s="1063"/>
      <c r="AM7" s="1063"/>
      <c r="AN7" s="1063"/>
      <c r="AO7" s="1063"/>
      <c r="AP7" s="1063"/>
      <c r="AQ7" s="1063"/>
      <c r="AR7" s="1063"/>
      <c r="AS7" s="1063"/>
      <c r="AT7" s="1063"/>
      <c r="AU7" s="1063"/>
      <c r="AV7" s="1063"/>
      <c r="AW7" s="1063"/>
      <c r="AX7" s="1063"/>
      <c r="AY7" s="1063"/>
      <c r="AZ7" s="106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09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  <c r="R8" s="1090"/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090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063" t="s">
        <v>823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  <c r="U9" s="1089"/>
      <c r="V9" s="1089"/>
      <c r="W9" s="1089"/>
      <c r="X9" s="1089"/>
      <c r="Y9" s="1089"/>
      <c r="Z9" s="1089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089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040" t="s">
        <v>76</v>
      </c>
      <c r="B10" s="1040"/>
      <c r="C10" s="1040"/>
      <c r="D10" s="1040"/>
      <c r="E10" s="1040"/>
      <c r="F10" s="1040"/>
      <c r="G10" s="1040"/>
      <c r="H10" s="1040"/>
      <c r="I10" s="1040"/>
      <c r="J10" s="1040"/>
      <c r="K10" s="1040"/>
      <c r="L10" s="1040"/>
      <c r="M10" s="1040"/>
      <c r="N10" s="1040"/>
      <c r="O10" s="1040"/>
      <c r="P10" s="1040"/>
      <c r="Q10" s="1040"/>
      <c r="R10" s="1040"/>
      <c r="S10" s="1040"/>
      <c r="T10" s="1040"/>
      <c r="U10" s="1040"/>
      <c r="V10" s="1040"/>
      <c r="W10" s="1040"/>
      <c r="X10" s="1040"/>
      <c r="Y10" s="1040"/>
      <c r="Z10" s="1040"/>
      <c r="AA10" s="1040"/>
      <c r="AB10" s="1040"/>
      <c r="AC10" s="1040"/>
      <c r="AD10" s="1040"/>
      <c r="AE10" s="1040"/>
      <c r="AF10" s="1040"/>
      <c r="AG10" s="1040"/>
      <c r="AH10" s="1040"/>
      <c r="AI10" s="1040"/>
      <c r="AJ10" s="1040"/>
      <c r="AK10" s="1040"/>
      <c r="AL10" s="1040"/>
      <c r="AM10" s="1040"/>
      <c r="AN10" s="1040"/>
      <c r="AO10" s="1040"/>
      <c r="AP10" s="1040"/>
      <c r="AQ10" s="1040"/>
      <c r="AR10" s="1040"/>
      <c r="AS10" s="1040"/>
      <c r="AT10" s="1040"/>
      <c r="AU10" s="1040"/>
      <c r="AV10" s="1040"/>
      <c r="AW10" s="1040"/>
      <c r="AX10" s="1040"/>
      <c r="AY10" s="1040"/>
      <c r="AZ10" s="104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090" t="str">
        <f>ФОРМА!B4</f>
        <v>ООО «Электромонтаж-110»</v>
      </c>
      <c r="B11" s="1090"/>
      <c r="C11" s="1090"/>
      <c r="D11" s="1090"/>
      <c r="E11" s="1090"/>
      <c r="F11" s="1090"/>
      <c r="G11" s="1090"/>
      <c r="H11" s="1090"/>
      <c r="I11" s="1090"/>
      <c r="J11" s="1090"/>
      <c r="K11" s="1090"/>
      <c r="L11" s="1090"/>
      <c r="M11" s="1090"/>
      <c r="N11" s="1090"/>
      <c r="O11" s="1090"/>
      <c r="P11" s="1090"/>
      <c r="Q11" s="1090"/>
      <c r="R11" s="1090"/>
      <c r="S11" s="1090"/>
      <c r="T11" s="1090"/>
      <c r="U11" s="1090"/>
      <c r="V11" s="1090"/>
      <c r="W11" s="1090"/>
      <c r="X11" s="1090"/>
      <c r="Y11" s="1090"/>
      <c r="Z11" s="1090"/>
      <c r="AA11" s="1090"/>
      <c r="AB11" s="1090"/>
      <c r="AC11" s="1090"/>
      <c r="AD11" s="1090"/>
      <c r="AE11" s="1090"/>
      <c r="AF11" s="1090"/>
      <c r="AG11" s="1090"/>
      <c r="AH11" s="1090"/>
      <c r="AI11" s="1090"/>
      <c r="AJ11" s="1090"/>
      <c r="AK11" s="1090"/>
      <c r="AL11" s="1090"/>
      <c r="AM11" s="1090"/>
      <c r="AN11" s="1090"/>
      <c r="AO11" s="1090"/>
      <c r="AP11" s="1090"/>
      <c r="AQ11" s="1090"/>
      <c r="AR11" s="1090"/>
      <c r="AS11" s="1090"/>
      <c r="AT11" s="1090"/>
      <c r="AU11" s="1090"/>
      <c r="AV11" s="1090"/>
      <c r="AW11" s="1090"/>
      <c r="AX11" s="1090"/>
      <c r="AY11" s="1090"/>
      <c r="AZ11" s="1090"/>
      <c r="BA11" s="1090"/>
    </row>
    <row r="12" spans="1:63" s="127" customFormat="1" ht="6.6" customHeight="1" x14ac:dyDescent="0.2">
      <c r="A12" s="1063" t="s">
        <v>825</v>
      </c>
      <c r="B12" s="1063"/>
      <c r="C12" s="1063"/>
      <c r="D12" s="1063"/>
      <c r="E12" s="1063"/>
      <c r="F12" s="1063"/>
      <c r="G12" s="1063"/>
      <c r="H12" s="1063"/>
      <c r="I12" s="1063"/>
      <c r="J12" s="1063"/>
      <c r="K12" s="1063"/>
      <c r="L12" s="1063"/>
      <c r="M12" s="1063"/>
      <c r="N12" s="1063"/>
      <c r="O12" s="1063"/>
      <c r="P12" s="1063"/>
      <c r="Q12" s="1063"/>
      <c r="R12" s="1063"/>
      <c r="S12" s="1063"/>
      <c r="T12" s="1063"/>
      <c r="U12" s="1063"/>
      <c r="V12" s="1063"/>
      <c r="W12" s="1063"/>
      <c r="X12" s="1063"/>
      <c r="Y12" s="1063"/>
      <c r="Z12" s="1063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</row>
    <row r="13" spans="1:63" ht="24.6" customHeight="1" x14ac:dyDescent="0.25">
      <c r="A13" s="1090" t="str">
        <f>ФОРМА!D4</f>
        <v>ОГРН 1089847302225, ИНН 7842391090, КПП 780101001, 199004, город Санкт-Петербург, пр-кт Средний В.О., д. 4 литер а, пом/ком 6н/177</v>
      </c>
      <c r="B13" s="1090"/>
      <c r="C13" s="1090"/>
      <c r="D13" s="1090"/>
      <c r="E13" s="1090"/>
      <c r="F13" s="1090"/>
      <c r="G13" s="1090"/>
      <c r="H13" s="1090"/>
      <c r="I13" s="1090"/>
      <c r="J13" s="1090"/>
      <c r="K13" s="1090"/>
      <c r="L13" s="1090"/>
      <c r="M13" s="1090"/>
      <c r="N13" s="1090"/>
      <c r="O13" s="1090"/>
      <c r="P13" s="1090"/>
      <c r="Q13" s="1090"/>
      <c r="R13" s="1090"/>
      <c r="S13" s="1090"/>
      <c r="T13" s="1090"/>
      <c r="U13" s="1090"/>
      <c r="V13" s="1090"/>
      <c r="W13" s="1090"/>
      <c r="X13" s="1090"/>
      <c r="Y13" s="1090"/>
      <c r="Z13" s="1090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</row>
    <row r="14" spans="1:63" s="127" customFormat="1" ht="21.6" customHeight="1" x14ac:dyDescent="0.2">
      <c r="A14" s="1063" t="s">
        <v>826</v>
      </c>
      <c r="B14" s="1063"/>
      <c r="C14" s="1063"/>
      <c r="D14" s="1063"/>
      <c r="E14" s="1063"/>
      <c r="F14" s="1063"/>
      <c r="G14" s="1063"/>
      <c r="H14" s="1063"/>
      <c r="I14" s="1063"/>
      <c r="J14" s="1063"/>
      <c r="K14" s="1063"/>
      <c r="L14" s="1063"/>
      <c r="M14" s="1063"/>
      <c r="N14" s="1063"/>
      <c r="O14" s="1063"/>
      <c r="P14" s="1063"/>
      <c r="Q14" s="1063"/>
      <c r="R14" s="1063"/>
      <c r="S14" s="1063"/>
      <c r="T14" s="1063"/>
      <c r="U14" s="1063"/>
      <c r="V14" s="1063"/>
      <c r="W14" s="1063"/>
      <c r="X14" s="1063"/>
      <c r="Y14" s="1063"/>
      <c r="Z14" s="1063"/>
      <c r="AA14" s="1063"/>
      <c r="AB14" s="1063"/>
      <c r="AC14" s="1063"/>
      <c r="AD14" s="1063"/>
      <c r="AE14" s="1063"/>
      <c r="AF14" s="1063"/>
      <c r="AG14" s="1063"/>
      <c r="AH14" s="1063"/>
      <c r="AI14" s="1063"/>
      <c r="AJ14" s="1063"/>
      <c r="AK14" s="1063"/>
      <c r="AL14" s="1063"/>
      <c r="AM14" s="1063"/>
      <c r="AN14" s="1063"/>
      <c r="AO14" s="1063"/>
      <c r="AP14" s="1063"/>
      <c r="AQ14" s="1063"/>
      <c r="AR14" s="1063"/>
      <c r="AS14" s="1063"/>
      <c r="AT14" s="1063"/>
      <c r="AU14" s="1063"/>
      <c r="AV14" s="1063"/>
      <c r="AW14" s="1063"/>
      <c r="AX14" s="1063"/>
      <c r="AY14" s="1063"/>
      <c r="AZ14" s="1063"/>
    </row>
    <row r="15" spans="1:63" x14ac:dyDescent="0.25">
      <c r="A15" s="1040" t="s">
        <v>77</v>
      </c>
      <c r="B15" s="1040"/>
      <c r="C15" s="1040"/>
      <c r="D15" s="1040"/>
      <c r="E15" s="1040"/>
      <c r="F15" s="1040"/>
      <c r="G15" s="1040"/>
      <c r="H15" s="1040"/>
      <c r="I15" s="1040"/>
      <c r="J15" s="1040"/>
      <c r="K15" s="1040"/>
      <c r="L15" s="1040"/>
      <c r="M15" s="1040"/>
      <c r="N15" s="1040"/>
      <c r="O15" s="1040"/>
      <c r="P15" s="1040"/>
      <c r="Q15" s="1040"/>
      <c r="R15" s="1040"/>
      <c r="S15" s="1040"/>
      <c r="T15" s="1040"/>
      <c r="U15" s="1040"/>
      <c r="V15" s="1040"/>
      <c r="W15" s="1040"/>
      <c r="X15" s="1040"/>
      <c r="Y15" s="1040"/>
      <c r="Z15" s="1040"/>
      <c r="AA15" s="1040"/>
      <c r="AB15" s="1040"/>
      <c r="AC15" s="1040"/>
      <c r="AD15" s="1040"/>
      <c r="AE15" s="1040"/>
      <c r="AF15" s="1040"/>
      <c r="AG15" s="1040"/>
      <c r="AH15" s="1040"/>
      <c r="AI15" s="1040"/>
      <c r="AJ15" s="1040"/>
      <c r="AK15" s="1040"/>
      <c r="AL15" s="1040"/>
      <c r="AM15" s="1040"/>
      <c r="AN15" s="1040"/>
      <c r="AO15" s="1040"/>
      <c r="AP15" s="1040"/>
      <c r="AQ15" s="1040"/>
      <c r="AR15" s="1040"/>
      <c r="AS15" s="1040"/>
      <c r="AT15" s="1040"/>
      <c r="AU15" s="1040"/>
      <c r="AV15" s="1040"/>
      <c r="AW15" s="1040"/>
      <c r="AX15" s="1040"/>
      <c r="AY15" s="1040"/>
      <c r="AZ15" s="1040"/>
    </row>
    <row r="16" spans="1:63" ht="15" customHeight="1" x14ac:dyDescent="0.25">
      <c r="A16" s="1088" t="str">
        <f>IF(ФОРМА!B8=0," ",ФОРМА!B8)</f>
        <v>ООО «Электромонтаж-110»</v>
      </c>
      <c r="B16" s="1088"/>
      <c r="C16" s="1088"/>
      <c r="D16" s="1088"/>
      <c r="E16" s="1088"/>
      <c r="F16" s="1088"/>
      <c r="G16" s="1088"/>
      <c r="H16" s="1088"/>
      <c r="I16" s="1088"/>
      <c r="J16" s="1088"/>
      <c r="K16" s="1088"/>
      <c r="L16" s="1088"/>
      <c r="M16" s="1088"/>
      <c r="N16" s="1088"/>
      <c r="O16" s="1088"/>
      <c r="P16" s="1088"/>
      <c r="Q16" s="1088"/>
      <c r="R16" s="1088"/>
      <c r="S16" s="1088"/>
      <c r="T16" s="1088"/>
      <c r="U16" s="1088"/>
      <c r="V16" s="1088"/>
      <c r="W16" s="1088"/>
      <c r="X16" s="1088"/>
      <c r="Y16" s="1088"/>
      <c r="Z16" s="1088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088"/>
      <c r="AN16" s="1088"/>
      <c r="AO16" s="1088"/>
      <c r="AP16" s="1088"/>
      <c r="AQ16" s="1088"/>
      <c r="AR16" s="1088"/>
      <c r="AS16" s="1088"/>
      <c r="AT16" s="1088"/>
      <c r="AU16" s="1088"/>
      <c r="AV16" s="1088"/>
      <c r="AW16" s="1088"/>
      <c r="AX16" s="1088"/>
      <c r="AY16" s="1088"/>
      <c r="AZ16" s="1088"/>
    </row>
    <row r="17" spans="1:52" s="127" customFormat="1" ht="9.6" customHeight="1" x14ac:dyDescent="0.2">
      <c r="A17" s="1063" t="s">
        <v>825</v>
      </c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1063"/>
      <c r="T17" s="1063"/>
      <c r="U17" s="1063"/>
      <c r="V17" s="1063"/>
      <c r="W17" s="1063"/>
      <c r="X17" s="1063"/>
      <c r="Y17" s="1063"/>
      <c r="Z17" s="1063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</row>
    <row r="18" spans="1:52" ht="24" customHeight="1" x14ac:dyDescent="0.25">
      <c r="A18" s="1088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088"/>
      <c r="C18" s="1088"/>
      <c r="D18" s="1088"/>
      <c r="E18" s="1088"/>
      <c r="F18" s="1088"/>
      <c r="G18" s="1088"/>
      <c r="H18" s="1088"/>
      <c r="I18" s="1088"/>
      <c r="J18" s="1088"/>
      <c r="K18" s="1088"/>
      <c r="L18" s="1088"/>
      <c r="M18" s="1088"/>
      <c r="N18" s="1088"/>
      <c r="O18" s="1088"/>
      <c r="P18" s="1088"/>
      <c r="Q18" s="1088"/>
      <c r="R18" s="1088"/>
      <c r="S18" s="1088"/>
      <c r="T18" s="1088"/>
      <c r="U18" s="1088"/>
      <c r="V18" s="1088"/>
      <c r="W18" s="1088"/>
      <c r="X18" s="1088"/>
      <c r="Y18" s="1088"/>
      <c r="Z18" s="1088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</row>
    <row r="19" spans="1:52" s="127" customFormat="1" ht="9.6" customHeight="1" x14ac:dyDescent="0.2">
      <c r="A19" s="1063" t="s">
        <v>770</v>
      </c>
      <c r="B19" s="1063"/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1063"/>
      <c r="N19" s="1063"/>
      <c r="O19" s="1063"/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063"/>
      <c r="AO19" s="1063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</row>
    <row r="20" spans="1:52" ht="5.25" customHeight="1" x14ac:dyDescent="0.25"/>
    <row r="21" spans="1:52" ht="12.75" customHeight="1" x14ac:dyDescent="0.25">
      <c r="A21" s="1087" t="s">
        <v>68</v>
      </c>
      <c r="B21" s="1087"/>
      <c r="C21" s="1087"/>
      <c r="D21" s="1087"/>
      <c r="E21" s="1087"/>
      <c r="F21" s="1087"/>
      <c r="G21" s="1087"/>
      <c r="H21" s="1087"/>
      <c r="I21" s="1087"/>
      <c r="J21" s="1087"/>
      <c r="K21" s="1087"/>
      <c r="L21" s="1087"/>
      <c r="M21" s="1087"/>
      <c r="N21" s="1087"/>
      <c r="O21" s="1087"/>
      <c r="P21" s="1087"/>
      <c r="Q21" s="1087"/>
      <c r="R21" s="1087"/>
      <c r="S21" s="1087"/>
      <c r="T21" s="1087"/>
      <c r="U21" s="1087"/>
      <c r="V21" s="1087"/>
      <c r="W21" s="1087"/>
      <c r="X21" s="1087"/>
      <c r="Y21" s="1087"/>
      <c r="Z21" s="1087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087"/>
      <c r="AO21" s="1087"/>
      <c r="AP21" s="1087"/>
      <c r="AQ21" s="1087"/>
      <c r="AR21" s="1087"/>
      <c r="AS21" s="1087"/>
      <c r="AT21" s="1087"/>
      <c r="AU21" s="1087"/>
      <c r="AV21" s="1087"/>
      <c r="AW21" s="1087"/>
      <c r="AX21" s="1087"/>
      <c r="AY21" s="1087"/>
      <c r="AZ21" s="1087"/>
    </row>
    <row r="22" spans="1:52" ht="12.75" customHeight="1" x14ac:dyDescent="0.25">
      <c r="A22" s="1087" t="s">
        <v>383</v>
      </c>
      <c r="B22" s="1087"/>
      <c r="C22" s="1087"/>
      <c r="D22" s="1087"/>
      <c r="E22" s="1087"/>
      <c r="F22" s="1087"/>
      <c r="G22" s="1087"/>
      <c r="H22" s="1087"/>
      <c r="I22" s="1087"/>
      <c r="J22" s="1087"/>
      <c r="K22" s="1087"/>
      <c r="L22" s="1087"/>
      <c r="M22" s="1087"/>
      <c r="N22" s="1087"/>
      <c r="O22" s="1087"/>
      <c r="P22" s="1087"/>
      <c r="Q22" s="1087"/>
      <c r="R22" s="1087"/>
      <c r="S22" s="1087"/>
      <c r="T22" s="1087"/>
      <c r="U22" s="1087"/>
      <c r="V22" s="1087"/>
      <c r="W22" s="1087"/>
      <c r="X22" s="1087"/>
      <c r="Y22" s="1087"/>
      <c r="Z22" s="1087"/>
      <c r="AA22" s="1087"/>
      <c r="AB22" s="1087"/>
      <c r="AC22" s="1087"/>
      <c r="AD22" s="1087"/>
      <c r="AE22" s="1087"/>
      <c r="AF22" s="1087"/>
      <c r="AG22" s="1087"/>
      <c r="AH22" s="1087"/>
      <c r="AI22" s="1087"/>
      <c r="AJ22" s="1087"/>
      <c r="AK22" s="1087"/>
      <c r="AL22" s="1087"/>
      <c r="AM22" s="1087"/>
      <c r="AN22" s="1087"/>
      <c r="AO22" s="1087"/>
      <c r="AP22" s="1087"/>
      <c r="AQ22" s="1087"/>
      <c r="AR22" s="1087"/>
      <c r="AS22" s="1087"/>
      <c r="AT22" s="1087"/>
      <c r="AU22" s="1087"/>
      <c r="AV22" s="1087"/>
      <c r="AW22" s="1087"/>
      <c r="AX22" s="1087"/>
      <c r="AY22" s="1087"/>
      <c r="AZ22" s="1087"/>
    </row>
    <row r="23" spans="1:52" ht="6.75" customHeight="1" x14ac:dyDescent="0.25"/>
    <row r="24" spans="1:52" ht="14.25" customHeight="1" x14ac:dyDescent="0.3">
      <c r="A24" s="7" t="s">
        <v>19</v>
      </c>
      <c r="C24" s="1051" t="str">
        <f ca="1">INDIRECT("'АКТЫ скрытых работ'!R"&amp;BE3&amp;"C2",0)</f>
        <v>1_ОП_10</v>
      </c>
      <c r="D24" s="1051"/>
      <c r="E24" s="1051"/>
      <c r="F24" s="1051"/>
      <c r="G24" s="1051"/>
      <c r="H24" s="1051"/>
      <c r="I24" s="1051"/>
      <c r="J24" s="1051"/>
      <c r="K24" s="1051"/>
      <c r="AH24" s="8" t="s">
        <v>79</v>
      </c>
      <c r="AI24" s="1075" t="str">
        <f ca="1">INDIRECT("'АКТЫ скрытых работ'!R"&amp;BE3&amp;"C7",0)</f>
        <v>13</v>
      </c>
      <c r="AJ24" s="1076"/>
      <c r="AK24" s="1076"/>
      <c r="AL24" s="8" t="s">
        <v>80</v>
      </c>
      <c r="AN24" s="1084" t="str">
        <f ca="1">INDIRECT("'АКТЫ скрытых работ'!R"&amp;BE3&amp;"C8",0)</f>
        <v>декабря</v>
      </c>
      <c r="AO24" s="1084"/>
      <c r="AP24" s="1084"/>
      <c r="AQ24" s="1084"/>
      <c r="AR24" s="1084"/>
      <c r="AS24" s="1084"/>
      <c r="AT24" s="1084"/>
      <c r="AU24" s="9"/>
      <c r="AV24" s="1076">
        <f ca="1">INDIRECT("'АКТЫ скрытых работ'!R"&amp;BE3&amp;"C9",0)</f>
        <v>2024</v>
      </c>
      <c r="AW24" s="1076"/>
      <c r="AX24" s="1076"/>
      <c r="AY24" s="1076"/>
      <c r="AZ24" s="9"/>
    </row>
    <row r="25" spans="1:52" ht="4.2" customHeight="1" x14ac:dyDescent="0.25"/>
    <row r="26" spans="1:52" ht="27.6" customHeight="1" x14ac:dyDescent="0.25">
      <c r="A26" s="1078" t="s">
        <v>785</v>
      </c>
      <c r="B26" s="1079"/>
      <c r="C26" s="1079"/>
      <c r="D26" s="1079"/>
      <c r="E26" s="1079"/>
      <c r="F26" s="1079"/>
      <c r="G26" s="1079"/>
      <c r="H26" s="1079"/>
      <c r="I26" s="1079"/>
      <c r="J26" s="1079"/>
      <c r="K26" s="1079"/>
      <c r="L26" s="1079"/>
      <c r="M26" s="1079"/>
      <c r="N26" s="1079"/>
      <c r="O26" s="1079"/>
      <c r="P26" s="1079"/>
      <c r="Q26" s="1079"/>
      <c r="R26" s="1079"/>
      <c r="S26" s="1079"/>
      <c r="T26" s="1079"/>
      <c r="U26" s="1079"/>
      <c r="V26" s="1079"/>
      <c r="W26" s="1079"/>
      <c r="X26" s="1079"/>
      <c r="Y26" s="1079"/>
      <c r="Z26" s="1079"/>
      <c r="AA26" s="1079"/>
      <c r="AB26" s="1079"/>
      <c r="AC26" s="1079"/>
      <c r="AD26" s="1079"/>
      <c r="AE26" s="1079"/>
      <c r="AF26" s="1079"/>
      <c r="AG26" s="1079"/>
      <c r="AH26" s="1079"/>
      <c r="AI26" s="1079"/>
      <c r="AJ26" s="1079"/>
      <c r="AK26" s="1079"/>
      <c r="AL26" s="1079"/>
      <c r="AM26" s="1079"/>
      <c r="AN26" s="1079"/>
      <c r="AO26" s="1079"/>
      <c r="AP26" s="1079"/>
      <c r="AQ26" s="1079"/>
      <c r="AR26" s="1079"/>
      <c r="AS26" s="1079"/>
      <c r="AT26" s="1079"/>
      <c r="AU26" s="1079"/>
      <c r="AV26" s="1079"/>
      <c r="AW26" s="1079"/>
      <c r="AX26" s="1079"/>
      <c r="AY26" s="1079"/>
      <c r="AZ26" s="1079"/>
    </row>
    <row r="27" spans="1:52" ht="12" customHeight="1" x14ac:dyDescent="0.25">
      <c r="A27" s="1080" t="str">
        <f>ПОДПИСИ!B6</f>
        <v>Мастер Всеволожского РЭС филиала ПАО "Россети Ленэнерго" "СЭС" по ВЛ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</row>
    <row r="28" spans="1:52" ht="12" customHeight="1" x14ac:dyDescent="0.25">
      <c r="A28" s="1081" t="str">
        <f>CONCATENATE(ПОДПИСИ!C6,ПОДПИСИ!F6)</f>
        <v xml:space="preserve">Шенягин А.В. </v>
      </c>
      <c r="B28" s="1081"/>
      <c r="C28" s="1081"/>
      <c r="D28" s="1081"/>
      <c r="E28" s="1081"/>
      <c r="F28" s="1081"/>
      <c r="G28" s="1081"/>
      <c r="H28" s="1081"/>
      <c r="I28" s="1081"/>
      <c r="J28" s="1081"/>
      <c r="K28" s="1081"/>
      <c r="L28" s="1081"/>
      <c r="M28" s="1081"/>
      <c r="N28" s="1081"/>
      <c r="O28" s="1081"/>
      <c r="P28" s="1081"/>
      <c r="Q28" s="1081"/>
      <c r="R28" s="1081"/>
      <c r="S28" s="1081"/>
      <c r="T28" s="1081"/>
      <c r="U28" s="1081"/>
      <c r="V28" s="1081"/>
      <c r="W28" s="1081"/>
      <c r="X28" s="1081"/>
      <c r="Y28" s="1081"/>
      <c r="Z28" s="1081"/>
      <c r="AA28" s="1081"/>
      <c r="AB28" s="1081"/>
      <c r="AC28" s="1081"/>
      <c r="AD28" s="1081"/>
      <c r="AE28" s="1081"/>
      <c r="AF28" s="1081"/>
      <c r="AG28" s="1081"/>
      <c r="AH28" s="1081"/>
      <c r="AI28" s="1081"/>
      <c r="AJ28" s="1081"/>
      <c r="AK28" s="1081"/>
      <c r="AL28" s="1081"/>
      <c r="AM28" s="1081"/>
      <c r="AN28" s="1081"/>
      <c r="AO28" s="1081"/>
      <c r="AP28" s="1081"/>
      <c r="AQ28" s="1081"/>
      <c r="AR28" s="1081"/>
      <c r="AS28" s="1081"/>
      <c r="AT28" s="1081"/>
      <c r="AU28" s="1081"/>
      <c r="AV28" s="1081"/>
      <c r="AW28" s="1081"/>
      <c r="AX28" s="1081"/>
      <c r="AY28" s="1081"/>
      <c r="AZ28" s="1081"/>
    </row>
    <row r="29" spans="1:52" ht="13.2" customHeight="1" x14ac:dyDescent="0.25">
      <c r="A29" s="1082" t="s">
        <v>828</v>
      </c>
      <c r="B29" s="1083"/>
      <c r="C29" s="1083"/>
      <c r="D29" s="1083"/>
      <c r="E29" s="1083"/>
      <c r="F29" s="1083"/>
      <c r="G29" s="1083"/>
      <c r="H29" s="1083"/>
      <c r="I29" s="1083"/>
      <c r="J29" s="1083"/>
      <c r="K29" s="1083"/>
      <c r="L29" s="1083"/>
      <c r="M29" s="1083"/>
      <c r="N29" s="1083"/>
      <c r="O29" s="1083"/>
      <c r="P29" s="1083"/>
      <c r="Q29" s="1083"/>
      <c r="R29" s="1083"/>
      <c r="S29" s="1083"/>
      <c r="T29" s="1083"/>
      <c r="U29" s="1083"/>
      <c r="V29" s="1083"/>
      <c r="W29" s="1083"/>
      <c r="X29" s="1083"/>
      <c r="Y29" s="1083"/>
      <c r="Z29" s="1083"/>
      <c r="AA29" s="1083"/>
      <c r="AB29" s="1083"/>
      <c r="AC29" s="1083"/>
      <c r="AD29" s="1083"/>
      <c r="AE29" s="1083"/>
      <c r="AF29" s="1083"/>
      <c r="AG29" s="1083"/>
      <c r="AH29" s="1083"/>
      <c r="AI29" s="1083"/>
      <c r="AJ29" s="1083"/>
      <c r="AK29" s="1083"/>
      <c r="AL29" s="1083"/>
      <c r="AM29" s="1083"/>
      <c r="AN29" s="1083"/>
      <c r="AO29" s="1083"/>
      <c r="AP29" s="1083"/>
      <c r="AQ29" s="1083"/>
      <c r="AR29" s="1083"/>
      <c r="AS29" s="1083"/>
      <c r="AT29" s="1083"/>
      <c r="AU29" s="1083"/>
      <c r="AV29" s="1083"/>
      <c r="AW29" s="1083"/>
      <c r="AX29" s="1083"/>
      <c r="AY29" s="1083"/>
      <c r="AZ29" s="1083"/>
    </row>
    <row r="30" spans="1:52" ht="12" customHeight="1" x14ac:dyDescent="0.25">
      <c r="A30" s="1040" t="s">
        <v>771</v>
      </c>
      <c r="B30" s="1040"/>
      <c r="C30" s="1040"/>
      <c r="D30" s="1040"/>
      <c r="E30" s="1040"/>
      <c r="F30" s="1040"/>
      <c r="G30" s="1040"/>
      <c r="H30" s="1040"/>
      <c r="I30" s="1040"/>
      <c r="J30" s="1040"/>
      <c r="K30" s="1040"/>
      <c r="L30" s="1040"/>
      <c r="M30" s="1040"/>
      <c r="N30" s="1040"/>
      <c r="O30" s="1040"/>
      <c r="P30" s="1040"/>
      <c r="Q30" s="1040"/>
      <c r="R30" s="1040"/>
      <c r="S30" s="1040"/>
      <c r="T30" s="1040"/>
      <c r="U30" s="1040"/>
      <c r="V30" s="1040"/>
      <c r="W30" s="1040"/>
      <c r="X30" s="1040"/>
      <c r="Y30" s="1040"/>
      <c r="Z30" s="1040"/>
      <c r="AA30" s="1040"/>
      <c r="AB30" s="1040"/>
      <c r="AC30" s="1040"/>
      <c r="AD30" s="1040"/>
      <c r="AE30" s="1040"/>
      <c r="AF30" s="1040"/>
      <c r="AG30" s="1040"/>
      <c r="AH30" s="1040"/>
      <c r="AI30" s="1040"/>
      <c r="AJ30" s="1040"/>
      <c r="AK30" s="1040"/>
      <c r="AL30" s="1040"/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1040"/>
      <c r="AX30" s="1040"/>
      <c r="AY30" s="1040"/>
      <c r="AZ30" s="1040"/>
    </row>
    <row r="31" spans="1:52" ht="12" customHeight="1" x14ac:dyDescent="0.25">
      <c r="A31" s="1066" t="str">
        <f>ПОДПИСИ!B15</f>
        <v>Заместитель генерального директора по капитальному  строительству ООО «Электромонтаж-110»</v>
      </c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</row>
    <row r="32" spans="1:52" ht="12" customHeight="1" x14ac:dyDescent="0.25">
      <c r="A32" s="1061" t="str">
        <f>CONCATENATE(ПОДПИСИ!C15,", ",ПОДПИСИ!F15)</f>
        <v>Шлёнский С.В., Приказ №2024-21СМР от 15.05.2024</v>
      </c>
      <c r="B32" s="1061"/>
      <c r="C32" s="1061"/>
      <c r="D32" s="1061"/>
      <c r="E32" s="1061"/>
      <c r="F32" s="1061"/>
      <c r="G32" s="1061"/>
      <c r="H32" s="1061"/>
      <c r="I32" s="1061"/>
      <c r="J32" s="1061"/>
      <c r="K32" s="1061"/>
      <c r="L32" s="1061"/>
      <c r="M32" s="1061"/>
      <c r="N32" s="1061"/>
      <c r="O32" s="1061"/>
      <c r="P32" s="1061"/>
      <c r="Q32" s="1061"/>
      <c r="R32" s="1061"/>
      <c r="S32" s="1061"/>
      <c r="T32" s="1061"/>
      <c r="U32" s="1061"/>
      <c r="V32" s="1061"/>
      <c r="W32" s="1061"/>
      <c r="X32" s="1061"/>
      <c r="Y32" s="1061"/>
      <c r="Z32" s="1061"/>
      <c r="AA32" s="1061"/>
      <c r="AB32" s="1061"/>
      <c r="AC32" s="1061"/>
      <c r="AD32" s="1061"/>
      <c r="AE32" s="1061"/>
      <c r="AF32" s="1061"/>
      <c r="AG32" s="1061"/>
      <c r="AH32" s="1061"/>
      <c r="AI32" s="1061"/>
      <c r="AJ32" s="1061"/>
      <c r="AK32" s="1061"/>
      <c r="AL32" s="1061"/>
      <c r="AM32" s="1061"/>
      <c r="AN32" s="1061"/>
      <c r="AO32" s="1061"/>
      <c r="AP32" s="1061"/>
      <c r="AQ32" s="1061"/>
      <c r="AR32" s="1061"/>
      <c r="AS32" s="1061"/>
      <c r="AT32" s="1061"/>
      <c r="AU32" s="1061"/>
      <c r="AV32" s="1061"/>
      <c r="AW32" s="1061"/>
      <c r="AX32" s="1061"/>
      <c r="AY32" s="1061"/>
      <c r="AZ32" s="1061"/>
    </row>
    <row r="33" spans="1:54" ht="7.2" customHeight="1" x14ac:dyDescent="0.25">
      <c r="A33" s="1053" t="s">
        <v>527</v>
      </c>
      <c r="B33" s="1053"/>
      <c r="C33" s="1053"/>
      <c r="D33" s="1053"/>
      <c r="E33" s="1053"/>
      <c r="F33" s="1053"/>
      <c r="G33" s="1053"/>
      <c r="H33" s="1053"/>
      <c r="I33" s="1053"/>
      <c r="J33" s="1053"/>
      <c r="K33" s="1053"/>
      <c r="L33" s="1053"/>
      <c r="M33" s="1053"/>
      <c r="N33" s="1053"/>
      <c r="O33" s="1053"/>
      <c r="P33" s="1053"/>
      <c r="Q33" s="1053"/>
      <c r="R33" s="1053"/>
      <c r="S33" s="1053"/>
      <c r="T33" s="1053"/>
      <c r="U33" s="1053"/>
      <c r="V33" s="1053"/>
      <c r="W33" s="1053"/>
      <c r="X33" s="1053"/>
      <c r="Y33" s="1053"/>
      <c r="Z33" s="1053"/>
      <c r="AA33" s="1053"/>
      <c r="AB33" s="1053"/>
      <c r="AC33" s="1053"/>
      <c r="AD33" s="1053"/>
      <c r="AE33" s="1053"/>
      <c r="AF33" s="1053"/>
      <c r="AG33" s="1053"/>
      <c r="AH33" s="1053"/>
      <c r="AI33" s="1053"/>
      <c r="AJ33" s="1053"/>
      <c r="AK33" s="1053"/>
      <c r="AL33" s="1053"/>
      <c r="AM33" s="1053"/>
      <c r="AN33" s="1053"/>
      <c r="AO33" s="1053"/>
      <c r="AP33" s="1053"/>
      <c r="AQ33" s="1053"/>
      <c r="AR33" s="1053"/>
      <c r="AS33" s="1053"/>
      <c r="AT33" s="1053"/>
      <c r="AU33" s="1053"/>
      <c r="AV33" s="1053"/>
      <c r="AW33" s="1053"/>
      <c r="AX33" s="1053"/>
      <c r="AY33" s="1053"/>
      <c r="AZ33" s="1053"/>
    </row>
    <row r="34" spans="1:54" ht="12" customHeight="1" x14ac:dyDescent="0.25">
      <c r="A34" s="1054" t="s">
        <v>772</v>
      </c>
      <c r="B34" s="1040"/>
      <c r="C34" s="1040"/>
      <c r="D34" s="1040"/>
      <c r="E34" s="1040"/>
      <c r="F34" s="1040"/>
      <c r="G34" s="1040"/>
      <c r="H34" s="1040"/>
      <c r="I34" s="1040"/>
      <c r="J34" s="1040"/>
      <c r="K34" s="1040"/>
      <c r="L34" s="1040"/>
      <c r="M34" s="1040"/>
      <c r="N34" s="1040"/>
      <c r="O34" s="1040"/>
      <c r="P34" s="1040"/>
      <c r="Q34" s="1040"/>
      <c r="R34" s="1040"/>
      <c r="S34" s="1040"/>
      <c r="T34" s="1040"/>
      <c r="U34" s="1040"/>
      <c r="V34" s="1040"/>
      <c r="W34" s="1040"/>
      <c r="X34" s="1040"/>
      <c r="Y34" s="1040"/>
      <c r="Z34" s="1040"/>
      <c r="AA34" s="1040"/>
      <c r="AB34" s="1040"/>
      <c r="AC34" s="1040"/>
      <c r="AD34" s="1040"/>
      <c r="AE34" s="1040"/>
      <c r="AF34" s="1040"/>
      <c r="AG34" s="1040"/>
      <c r="AH34" s="1040"/>
      <c r="AI34" s="1040"/>
      <c r="AJ34" s="1040"/>
      <c r="AK34" s="1040"/>
      <c r="AL34" s="1040"/>
      <c r="AM34" s="1040"/>
      <c r="AN34" s="1040"/>
      <c r="AO34" s="1040"/>
      <c r="AP34" s="1040"/>
      <c r="AQ34" s="1040"/>
      <c r="AR34" s="1040"/>
      <c r="AS34" s="1040"/>
      <c r="AT34" s="1040"/>
      <c r="AU34" s="1040"/>
      <c r="AV34" s="1040"/>
      <c r="AW34" s="1040"/>
      <c r="AX34" s="1040"/>
      <c r="AY34" s="1040"/>
      <c r="AZ34" s="1040"/>
    </row>
    <row r="35" spans="1:54" ht="12" customHeight="1" x14ac:dyDescent="0.25">
      <c r="A35" s="1066" t="str">
        <f>ПОДПИСИ!B17</f>
        <v>Заместитель генерального директора по капитальному  строительству ООО «Электромонтаж-110»</v>
      </c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</row>
    <row r="36" spans="1:54" ht="12" customHeight="1" x14ac:dyDescent="0.25">
      <c r="A36" s="1061" t="str">
        <f>CONCATENATE(ПОДПИСИ!C17,", ",ПОДПИСИ!F17)</f>
        <v>Шлёнский С.В., Идентификационный номер №С-78-032783 от 12.07.2017г.; Приказ №2024-20СМР от 15.05.2024</v>
      </c>
      <c r="B36" s="1061"/>
      <c r="C36" s="1061"/>
      <c r="D36" s="1061"/>
      <c r="E36" s="1061"/>
      <c r="F36" s="1061"/>
      <c r="G36" s="1061"/>
      <c r="H36" s="1061"/>
      <c r="I36" s="1061"/>
      <c r="J36" s="1061"/>
      <c r="K36" s="1061"/>
      <c r="L36" s="1061"/>
      <c r="M36" s="1061"/>
      <c r="N36" s="1061"/>
      <c r="O36" s="1061"/>
      <c r="P36" s="1061"/>
      <c r="Q36" s="1061"/>
      <c r="R36" s="1061"/>
      <c r="S36" s="1061"/>
      <c r="T36" s="1061"/>
      <c r="U36" s="1061"/>
      <c r="V36" s="1061"/>
      <c r="W36" s="1061"/>
      <c r="X36" s="1061"/>
      <c r="Y36" s="1061"/>
      <c r="Z36" s="1061"/>
      <c r="AA36" s="1061"/>
      <c r="AB36" s="1061"/>
      <c r="AC36" s="1061"/>
      <c r="AD36" s="1061"/>
      <c r="AE36" s="1061"/>
      <c r="AF36" s="1061"/>
      <c r="AG36" s="1061"/>
      <c r="AH36" s="1061"/>
      <c r="AI36" s="1061"/>
      <c r="AJ36" s="1061"/>
      <c r="AK36" s="1061"/>
      <c r="AL36" s="1061"/>
      <c r="AM36" s="1061"/>
      <c r="AN36" s="1061"/>
      <c r="AO36" s="1061"/>
      <c r="AP36" s="1061"/>
      <c r="AQ36" s="1061"/>
      <c r="AR36" s="1061"/>
      <c r="AS36" s="1061"/>
      <c r="AT36" s="1061"/>
      <c r="AU36" s="1061"/>
      <c r="AV36" s="1061"/>
      <c r="AW36" s="1061"/>
      <c r="AX36" s="1061"/>
      <c r="AY36" s="1061"/>
      <c r="AZ36" s="1061"/>
    </row>
    <row r="37" spans="1:54" ht="16.2" customHeight="1" x14ac:dyDescent="0.25">
      <c r="A37" s="1071" t="s">
        <v>1012</v>
      </c>
      <c r="B37" s="1077"/>
      <c r="C37" s="1077"/>
      <c r="D37" s="1077"/>
      <c r="E37" s="1077"/>
      <c r="F37" s="1077"/>
      <c r="G37" s="1077"/>
      <c r="H37" s="1077"/>
      <c r="I37" s="1077"/>
      <c r="J37" s="1077"/>
      <c r="K37" s="1077"/>
      <c r="L37" s="1077"/>
      <c r="M37" s="1077"/>
      <c r="N37" s="1077"/>
      <c r="O37" s="1077"/>
      <c r="P37" s="1077"/>
      <c r="Q37" s="1077"/>
      <c r="R37" s="1077"/>
      <c r="S37" s="1077"/>
      <c r="T37" s="1077"/>
      <c r="U37" s="1077"/>
      <c r="V37" s="1077"/>
      <c r="W37" s="1077"/>
      <c r="X37" s="1077"/>
      <c r="Y37" s="1077"/>
      <c r="Z37" s="1077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077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</row>
    <row r="38" spans="1:54" ht="39" customHeight="1" x14ac:dyDescent="0.25">
      <c r="A38" s="1054" t="s">
        <v>831</v>
      </c>
      <c r="B38" s="1054"/>
      <c r="C38" s="1054"/>
      <c r="D38" s="1054"/>
      <c r="E38" s="1054"/>
      <c r="F38" s="1054"/>
      <c r="G38" s="1054"/>
      <c r="H38" s="1054"/>
      <c r="I38" s="1054"/>
      <c r="J38" s="1054"/>
      <c r="K38" s="1054"/>
      <c r="L38" s="1054"/>
      <c r="M38" s="1054"/>
      <c r="N38" s="1054"/>
      <c r="O38" s="1054"/>
      <c r="P38" s="1054"/>
      <c r="Q38" s="1054"/>
      <c r="R38" s="1054"/>
      <c r="S38" s="1054"/>
      <c r="T38" s="1054"/>
      <c r="U38" s="1054"/>
      <c r="V38" s="1054"/>
      <c r="W38" s="1054"/>
      <c r="X38" s="1054"/>
      <c r="Y38" s="1054"/>
      <c r="Z38" s="1054"/>
      <c r="AA38" s="1054"/>
      <c r="AB38" s="1054"/>
      <c r="AC38" s="1054"/>
      <c r="AD38" s="1054"/>
      <c r="AE38" s="1054"/>
      <c r="AF38" s="1054"/>
      <c r="AG38" s="1054"/>
      <c r="AH38" s="1054"/>
      <c r="AI38" s="1054"/>
      <c r="AJ38" s="1054"/>
      <c r="AK38" s="1054"/>
      <c r="AL38" s="1054"/>
      <c r="AM38" s="1054"/>
      <c r="AN38" s="1054"/>
      <c r="AO38" s="1054"/>
      <c r="AP38" s="1054"/>
      <c r="AQ38" s="1054"/>
      <c r="AR38" s="1054"/>
      <c r="AS38" s="1054"/>
      <c r="AT38" s="1054"/>
      <c r="AU38" s="1054"/>
      <c r="AV38" s="1054"/>
      <c r="AW38" s="1054"/>
      <c r="AX38" s="1054"/>
      <c r="AY38" s="1054"/>
      <c r="AZ38" s="1054"/>
    </row>
    <row r="39" spans="1:54" x14ac:dyDescent="0.25">
      <c r="A39" s="1066" t="str">
        <f>IF(ПОДПИСИ!B19=0," ",ПОДПИСИ!B19)</f>
        <v xml:space="preserve"> </v>
      </c>
      <c r="B39" s="1066"/>
      <c r="C39" s="1066"/>
      <c r="D39" s="1066"/>
      <c r="E39" s="1066"/>
      <c r="F39" s="1066"/>
      <c r="G39" s="1066"/>
      <c r="H39" s="1066"/>
      <c r="I39" s="1066"/>
      <c r="J39" s="1066"/>
      <c r="K39" s="1066"/>
      <c r="L39" s="1066"/>
      <c r="M39" s="1066"/>
      <c r="N39" s="1066"/>
      <c r="O39" s="1066"/>
      <c r="P39" s="1066"/>
      <c r="Q39" s="1066"/>
      <c r="R39" s="1066"/>
      <c r="S39" s="1066"/>
      <c r="T39" s="1066"/>
      <c r="U39" s="1066"/>
      <c r="V39" s="1066"/>
      <c r="W39" s="1066"/>
      <c r="X39" s="1066"/>
      <c r="Y39" s="1066"/>
      <c r="Z39" s="1066"/>
      <c r="AA39" s="1066"/>
      <c r="AB39" s="1066"/>
      <c r="AC39" s="1066"/>
      <c r="AD39" s="1066"/>
      <c r="AE39" s="1066"/>
      <c r="AF39" s="1066"/>
      <c r="AG39" s="1066"/>
      <c r="AH39" s="1066"/>
      <c r="AI39" s="1066"/>
      <c r="AJ39" s="1066"/>
      <c r="AK39" s="1066"/>
      <c r="AL39" s="1066"/>
      <c r="AM39" s="1066"/>
      <c r="AN39" s="1066"/>
      <c r="AO39" s="1066"/>
      <c r="AP39" s="1066"/>
      <c r="AQ39" s="1066"/>
      <c r="AR39" s="1066"/>
      <c r="AS39" s="1066"/>
      <c r="AT39" s="1066"/>
      <c r="AU39" s="1066"/>
      <c r="AV39" s="1066"/>
      <c r="AW39" s="1066"/>
      <c r="AX39" s="1066"/>
      <c r="AY39" s="1066"/>
      <c r="AZ39" s="1066"/>
    </row>
    <row r="40" spans="1:54" x14ac:dyDescent="0.25">
      <c r="A40" s="1061" t="str">
        <f>CONCATENATE(ПОДПИСИ!C19," ",ПОДПИСИ!F19)</f>
        <v xml:space="preserve">   </v>
      </c>
      <c r="B40" s="1061"/>
      <c r="C40" s="1061"/>
      <c r="D40" s="1061"/>
      <c r="E40" s="1061"/>
      <c r="F40" s="1061"/>
      <c r="G40" s="1061"/>
      <c r="H40" s="1061"/>
      <c r="I40" s="1061"/>
      <c r="J40" s="1061"/>
      <c r="K40" s="1061"/>
      <c r="L40" s="1061"/>
      <c r="M40" s="1061"/>
      <c r="N40" s="1061"/>
      <c r="O40" s="1061"/>
      <c r="P40" s="1061"/>
      <c r="Q40" s="1061"/>
      <c r="R40" s="1061"/>
      <c r="S40" s="1061"/>
      <c r="T40" s="1061"/>
      <c r="U40" s="1061"/>
      <c r="V40" s="1061"/>
      <c r="W40" s="1061"/>
      <c r="X40" s="1061"/>
      <c r="Y40" s="1061"/>
      <c r="Z40" s="1061"/>
      <c r="AA40" s="1061"/>
      <c r="AB40" s="1061"/>
      <c r="AC40" s="1061"/>
      <c r="AD40" s="1061"/>
      <c r="AE40" s="1061"/>
      <c r="AF40" s="1061"/>
      <c r="AG40" s="1061"/>
      <c r="AH40" s="1061"/>
      <c r="AI40" s="1061"/>
      <c r="AJ40" s="1061"/>
      <c r="AK40" s="1061"/>
      <c r="AL40" s="1061"/>
      <c r="AM40" s="1061"/>
      <c r="AN40" s="1061"/>
      <c r="AO40" s="1061"/>
      <c r="AP40" s="1061"/>
      <c r="AQ40" s="1061"/>
      <c r="AR40" s="1061"/>
      <c r="AS40" s="1061"/>
      <c r="AT40" s="1061"/>
      <c r="AU40" s="1061"/>
      <c r="AV40" s="1061"/>
      <c r="AW40" s="1061"/>
      <c r="AX40" s="1061"/>
      <c r="AY40" s="1061"/>
      <c r="AZ40" s="1061"/>
    </row>
    <row r="41" spans="1:54" ht="13.95" customHeight="1" x14ac:dyDescent="0.25">
      <c r="A41" s="1063" t="s">
        <v>1100</v>
      </c>
      <c r="B41" s="1053"/>
      <c r="C41" s="1053"/>
      <c r="D41" s="1053"/>
      <c r="E41" s="1053"/>
      <c r="F41" s="1053"/>
      <c r="G41" s="1053"/>
      <c r="H41" s="1053"/>
      <c r="I41" s="1053"/>
      <c r="J41" s="1053"/>
      <c r="K41" s="1053"/>
      <c r="L41" s="1053"/>
      <c r="M41" s="1053"/>
      <c r="N41" s="1053"/>
      <c r="O41" s="1053"/>
      <c r="P41" s="1053"/>
      <c r="Q41" s="1053"/>
      <c r="R41" s="1053"/>
      <c r="S41" s="1053"/>
      <c r="T41" s="1053"/>
      <c r="U41" s="1053"/>
      <c r="V41" s="1053"/>
      <c r="W41" s="1053"/>
      <c r="X41" s="1053"/>
      <c r="Y41" s="1053"/>
      <c r="Z41" s="1053"/>
      <c r="AA41" s="1053"/>
      <c r="AB41" s="1053"/>
      <c r="AC41" s="1053"/>
      <c r="AD41" s="1053"/>
      <c r="AE41" s="1053"/>
      <c r="AF41" s="1053"/>
      <c r="AG41" s="1053"/>
      <c r="AH41" s="1053"/>
      <c r="AI41" s="1053"/>
      <c r="AJ41" s="1053"/>
      <c r="AK41" s="1053"/>
      <c r="AL41" s="1053"/>
      <c r="AM41" s="1053"/>
      <c r="AN41" s="1053"/>
      <c r="AO41" s="1053"/>
      <c r="AP41" s="1053"/>
      <c r="AQ41" s="1053"/>
      <c r="AR41" s="1053"/>
      <c r="AS41" s="1053"/>
      <c r="AT41" s="1053"/>
      <c r="AU41" s="1053"/>
      <c r="AV41" s="1053"/>
      <c r="AW41" s="1053"/>
      <c r="AX41" s="1053"/>
      <c r="AY41" s="1053"/>
      <c r="AZ41" s="1053"/>
    </row>
    <row r="42" spans="1:54" ht="12" customHeight="1" x14ac:dyDescent="0.25">
      <c r="A42" s="1054" t="s">
        <v>539</v>
      </c>
      <c r="B42" s="1054"/>
      <c r="C42" s="1054"/>
      <c r="D42" s="1054"/>
      <c r="E42" s="1054"/>
      <c r="F42" s="1054"/>
      <c r="G42" s="1054"/>
      <c r="H42" s="1054"/>
      <c r="I42" s="1054"/>
      <c r="J42" s="1054"/>
      <c r="K42" s="1054"/>
      <c r="L42" s="1054"/>
      <c r="M42" s="1054"/>
      <c r="N42" s="1054"/>
      <c r="O42" s="1054"/>
      <c r="P42" s="1054"/>
      <c r="Q42" s="1054"/>
      <c r="R42" s="1054"/>
      <c r="S42" s="1054"/>
      <c r="T42" s="1054"/>
      <c r="U42" s="1054"/>
      <c r="V42" s="1054"/>
      <c r="W42" s="1054"/>
      <c r="X42" s="1054"/>
      <c r="Y42" s="1054"/>
      <c r="Z42" s="1054"/>
      <c r="AA42" s="1054"/>
      <c r="AB42" s="1054"/>
      <c r="AC42" s="1054"/>
      <c r="AD42" s="1054"/>
      <c r="AE42" s="1054"/>
      <c r="AF42" s="1054"/>
      <c r="AG42" s="1054"/>
      <c r="AH42" s="1054"/>
      <c r="AI42" s="1054"/>
      <c r="AJ42" s="1054"/>
      <c r="AK42" s="1054"/>
      <c r="AL42" s="1054"/>
      <c r="AM42" s="1054"/>
      <c r="AN42" s="1054"/>
      <c r="AO42" s="1054"/>
      <c r="AP42" s="1054"/>
      <c r="AQ42" s="1054"/>
      <c r="AR42" s="1054"/>
      <c r="AS42" s="1054"/>
      <c r="AT42" s="1054"/>
      <c r="AU42" s="1054"/>
      <c r="AV42" s="1054"/>
      <c r="AW42" s="1054"/>
      <c r="AX42" s="1054"/>
      <c r="AY42" s="1054"/>
      <c r="AZ42" s="1054"/>
    </row>
    <row r="43" spans="1:54" ht="12" customHeight="1" x14ac:dyDescent="0.3">
      <c r="A43" s="1074" t="str">
        <f>ПОДПИСИ!B12</f>
        <v>Начальник участка ООО «Электромонтаж-110»</v>
      </c>
      <c r="B43" s="1074"/>
      <c r="C43" s="1074"/>
      <c r="D43" s="1074"/>
      <c r="E43" s="1074"/>
      <c r="F43" s="1074"/>
      <c r="G43" s="1074"/>
      <c r="H43" s="1074"/>
      <c r="I43" s="1074"/>
      <c r="J43" s="1074"/>
      <c r="K43" s="1074"/>
      <c r="L43" s="1074"/>
      <c r="M43" s="1074"/>
      <c r="N43" s="1074"/>
      <c r="O43" s="1074"/>
      <c r="P43" s="1074"/>
      <c r="Q43" s="1074"/>
      <c r="R43" s="1074"/>
      <c r="S43" s="1074"/>
      <c r="T43" s="1074"/>
      <c r="U43" s="1074"/>
      <c r="V43" s="1074"/>
      <c r="W43" s="1074"/>
      <c r="X43" s="1074"/>
      <c r="Y43" s="1074"/>
      <c r="Z43" s="1074"/>
      <c r="AA43" s="1074"/>
      <c r="AB43" s="1074"/>
      <c r="AC43" s="1074"/>
      <c r="AD43" s="1074"/>
      <c r="AE43" s="1074"/>
      <c r="AF43" s="1074"/>
      <c r="AG43" s="1074"/>
      <c r="AH43" s="1074"/>
      <c r="AI43" s="1074"/>
      <c r="AJ43" s="1074"/>
      <c r="AK43" s="1074"/>
      <c r="AL43" s="1074"/>
      <c r="AM43" s="1074"/>
      <c r="AN43" s="1074"/>
      <c r="AO43" s="1074"/>
      <c r="AP43" s="1074"/>
      <c r="AQ43" s="1074"/>
      <c r="AR43" s="1074"/>
      <c r="AS43" s="1074"/>
      <c r="AT43" s="1074"/>
      <c r="AU43" s="1074"/>
      <c r="AV43" s="1074"/>
      <c r="AW43" s="1074"/>
      <c r="AX43" s="1074"/>
      <c r="AY43" s="1074"/>
      <c r="AZ43" s="1074"/>
      <c r="BA43" s="31"/>
      <c r="BB43" s="9"/>
    </row>
    <row r="44" spans="1:54" ht="12" customHeight="1" x14ac:dyDescent="0.25">
      <c r="A44" s="1067" t="str">
        <f>CONCATENATE(ПОДПИСИ!C12,ПОДПИСИ!F12)</f>
        <v>Курбатов А.В.Приказ №2024-21СМР от 15.05.2024</v>
      </c>
      <c r="B44" s="1067"/>
      <c r="C44" s="1067"/>
      <c r="D44" s="1067"/>
      <c r="E44" s="1067"/>
      <c r="F44" s="1067"/>
      <c r="G44" s="1067"/>
      <c r="H44" s="1067"/>
      <c r="I44" s="1067"/>
      <c r="J44" s="1067"/>
      <c r="K44" s="1067"/>
      <c r="L44" s="1067"/>
      <c r="M44" s="1067"/>
      <c r="N44" s="1067"/>
      <c r="O44" s="1067"/>
      <c r="P44" s="1067"/>
      <c r="Q44" s="1067"/>
      <c r="R44" s="1067"/>
      <c r="S44" s="1067"/>
      <c r="T44" s="1067"/>
      <c r="U44" s="1067"/>
      <c r="V44" s="1067"/>
      <c r="W44" s="1067"/>
      <c r="X44" s="1067"/>
      <c r="Y44" s="1067"/>
      <c r="Z44" s="1067"/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067"/>
      <c r="AO44" s="1067"/>
      <c r="AP44" s="1067"/>
      <c r="AQ44" s="1067"/>
      <c r="AR44" s="1067"/>
      <c r="AS44" s="1067"/>
      <c r="AT44" s="1067"/>
      <c r="AU44" s="1067"/>
      <c r="AV44" s="1067"/>
      <c r="AW44" s="1067"/>
      <c r="AX44" s="1067"/>
      <c r="AY44" s="1067"/>
      <c r="AZ44" s="1067"/>
    </row>
    <row r="45" spans="1:54" ht="7.95" customHeight="1" x14ac:dyDescent="0.25">
      <c r="A45" s="1068" t="s">
        <v>526</v>
      </c>
      <c r="B45" s="1069"/>
      <c r="C45" s="1069"/>
      <c r="D45" s="1069"/>
      <c r="E45" s="1069"/>
      <c r="F45" s="1069"/>
      <c r="G45" s="1069"/>
      <c r="H45" s="1069"/>
      <c r="I45" s="1069"/>
      <c r="J45" s="1069"/>
      <c r="K45" s="1069"/>
      <c r="L45" s="1069"/>
      <c r="M45" s="1069"/>
      <c r="N45" s="1069"/>
      <c r="O45" s="1069"/>
      <c r="P45" s="1069"/>
      <c r="Q45" s="1069"/>
      <c r="R45" s="1069"/>
      <c r="S45" s="1069"/>
      <c r="T45" s="1069"/>
      <c r="U45" s="1069"/>
      <c r="V45" s="1069"/>
      <c r="W45" s="1069"/>
      <c r="X45" s="1069"/>
      <c r="Y45" s="1069"/>
      <c r="Z45" s="1069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069"/>
      <c r="AO45" s="1069"/>
      <c r="AP45" s="1069"/>
      <c r="AQ45" s="1069"/>
      <c r="AR45" s="1069"/>
      <c r="AS45" s="1069"/>
      <c r="AT45" s="1069"/>
      <c r="AU45" s="1069"/>
      <c r="AV45" s="1069"/>
      <c r="AW45" s="1069"/>
      <c r="AX45" s="1069"/>
      <c r="AY45" s="1069"/>
      <c r="AZ45" s="1069"/>
    </row>
    <row r="46" spans="1:54" ht="12" customHeight="1" x14ac:dyDescent="0.25">
      <c r="A46" s="1040" t="s">
        <v>82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</row>
    <row r="47" spans="1:54" ht="12" customHeight="1" x14ac:dyDescent="0.25">
      <c r="A47" s="1050" t="str">
        <f>ПОДПИСИ!B10</f>
        <v>Ведущий инженер отдела строительного контроля АО "ЛЭСР"</v>
      </c>
      <c r="B47" s="1050"/>
      <c r="C47" s="1050"/>
      <c r="D47" s="1050"/>
      <c r="E47" s="1050"/>
      <c r="F47" s="1050"/>
      <c r="G47" s="1050"/>
      <c r="H47" s="1050"/>
      <c r="I47" s="1050"/>
      <c r="J47" s="1050"/>
      <c r="K47" s="1050"/>
      <c r="L47" s="1050"/>
      <c r="M47" s="1050"/>
      <c r="N47" s="1050"/>
      <c r="O47" s="1050"/>
      <c r="P47" s="1050"/>
      <c r="Q47" s="1050"/>
      <c r="R47" s="1050"/>
      <c r="S47" s="1050"/>
      <c r="T47" s="1050"/>
      <c r="U47" s="1050"/>
      <c r="V47" s="1050"/>
      <c r="W47" s="1050"/>
      <c r="X47" s="1050"/>
      <c r="Y47" s="1050"/>
      <c r="Z47" s="1050"/>
      <c r="AA47" s="1050"/>
      <c r="AB47" s="1050"/>
      <c r="AC47" s="1050"/>
      <c r="AD47" s="1050"/>
      <c r="AE47" s="1050"/>
      <c r="AF47" s="1050"/>
      <c r="AG47" s="1050"/>
      <c r="AH47" s="1050"/>
      <c r="AI47" s="1050"/>
      <c r="AJ47" s="1050"/>
      <c r="AK47" s="1050"/>
      <c r="AL47" s="1050"/>
      <c r="AM47" s="1050"/>
      <c r="AN47" s="1050"/>
      <c r="AO47" s="1050"/>
      <c r="AP47" s="1050"/>
      <c r="AQ47" s="1050"/>
      <c r="AR47" s="1050"/>
      <c r="AS47" s="1050"/>
      <c r="AT47" s="1050"/>
      <c r="AU47" s="1050"/>
      <c r="AV47" s="1050"/>
      <c r="AW47" s="1050"/>
      <c r="AX47" s="1050"/>
      <c r="AY47" s="1050"/>
      <c r="AZ47" s="1050"/>
    </row>
    <row r="48" spans="1:54" ht="12" customHeight="1" x14ac:dyDescent="0.25">
      <c r="A48" s="1066" t="str">
        <f>CONCATENATE(ПОДПИСИ!C10,", ",ПОДПИСИ!F10)</f>
        <v>Величко А.А., Приказ №1080 от 04.10.2024</v>
      </c>
      <c r="B48" s="1066"/>
      <c r="C48" s="1066"/>
      <c r="D48" s="1066"/>
      <c r="E48" s="1066"/>
      <c r="F48" s="1066"/>
      <c r="G48" s="1066"/>
      <c r="H48" s="1066"/>
      <c r="I48" s="1066"/>
      <c r="J48" s="1066"/>
      <c r="K48" s="1066"/>
      <c r="L48" s="1066"/>
      <c r="M48" s="1066"/>
      <c r="N48" s="1066"/>
      <c r="O48" s="1066"/>
      <c r="P48" s="1066"/>
      <c r="Q48" s="1066"/>
      <c r="R48" s="1066"/>
      <c r="S48" s="1066"/>
      <c r="T48" s="1066"/>
      <c r="U48" s="1066"/>
      <c r="V48" s="1066"/>
      <c r="W48" s="1066"/>
      <c r="X48" s="1066"/>
      <c r="Y48" s="1066"/>
      <c r="Z48" s="1066"/>
      <c r="AA48" s="1066"/>
      <c r="AB48" s="1066"/>
      <c r="AC48" s="1066"/>
      <c r="AD48" s="1066"/>
      <c r="AE48" s="1066"/>
      <c r="AF48" s="1066"/>
      <c r="AG48" s="1066"/>
      <c r="AH48" s="1066"/>
      <c r="AI48" s="1066"/>
      <c r="AJ48" s="1066"/>
      <c r="AK48" s="1066"/>
      <c r="AL48" s="1066"/>
      <c r="AM48" s="1066"/>
      <c r="AN48" s="1066"/>
      <c r="AO48" s="1066"/>
      <c r="AP48" s="1066"/>
      <c r="AQ48" s="1066"/>
      <c r="AR48" s="1066"/>
      <c r="AS48" s="1066"/>
      <c r="AT48" s="1066"/>
      <c r="AU48" s="1066"/>
      <c r="AV48" s="1066"/>
      <c r="AW48" s="1066"/>
      <c r="AX48" s="1066"/>
      <c r="AY48" s="1066"/>
      <c r="AZ48" s="1066"/>
    </row>
    <row r="49" spans="1:56" ht="7.5" customHeight="1" x14ac:dyDescent="0.25">
      <c r="A49" s="1053" t="s">
        <v>531</v>
      </c>
      <c r="B49" s="1053"/>
      <c r="C49" s="1053"/>
      <c r="D49" s="1053"/>
      <c r="E49" s="1053"/>
      <c r="F49" s="1053"/>
      <c r="G49" s="1053"/>
      <c r="H49" s="1053"/>
      <c r="I49" s="1053"/>
      <c r="J49" s="1053"/>
      <c r="K49" s="1053"/>
      <c r="L49" s="1053"/>
      <c r="M49" s="1053"/>
      <c r="N49" s="1053"/>
      <c r="O49" s="1053"/>
      <c r="P49" s="1053"/>
      <c r="Q49" s="1053"/>
      <c r="R49" s="1053"/>
      <c r="S49" s="1053"/>
      <c r="T49" s="1053"/>
      <c r="U49" s="1053"/>
      <c r="V49" s="1053"/>
      <c r="W49" s="1053"/>
      <c r="X49" s="1053"/>
      <c r="Y49" s="1053"/>
      <c r="Z49" s="1053"/>
      <c r="AA49" s="1053"/>
      <c r="AB49" s="1053"/>
      <c r="AC49" s="1053"/>
      <c r="AD49" s="1053"/>
      <c r="AE49" s="1053"/>
      <c r="AF49" s="1053"/>
      <c r="AG49" s="1053"/>
      <c r="AH49" s="1053"/>
      <c r="AI49" s="1053"/>
      <c r="AJ49" s="1053"/>
      <c r="AK49" s="1053"/>
      <c r="AL49" s="1053"/>
      <c r="AM49" s="1053"/>
      <c r="AN49" s="1053"/>
      <c r="AO49" s="1053"/>
      <c r="AP49" s="1053"/>
      <c r="AQ49" s="1053"/>
      <c r="AR49" s="1053"/>
      <c r="AS49" s="1053"/>
      <c r="AT49" s="1053"/>
      <c r="AU49" s="1053"/>
      <c r="AV49" s="1053"/>
      <c r="AW49" s="1053"/>
      <c r="AX49" s="1053"/>
      <c r="AY49" s="1053"/>
      <c r="AZ49" s="1053"/>
    </row>
    <row r="50" spans="1:56" ht="12" customHeight="1" x14ac:dyDescent="0.25">
      <c r="A50" s="1040" t="s">
        <v>384</v>
      </c>
      <c r="B50" s="1040"/>
      <c r="C50" s="1040"/>
      <c r="D50" s="1040"/>
      <c r="E50" s="1040"/>
      <c r="F50" s="1040"/>
      <c r="G50" s="1040"/>
      <c r="H50" s="1040"/>
      <c r="I50" s="1040"/>
      <c r="J50" s="1040"/>
      <c r="K50" s="1040"/>
      <c r="L50" s="1040"/>
      <c r="M50" s="1040"/>
      <c r="N50" s="1040"/>
      <c r="O50" s="1040"/>
      <c r="P50" s="1040"/>
      <c r="Q50" s="1040"/>
      <c r="R50" s="1040"/>
      <c r="S50" s="1040"/>
      <c r="T50" s="1040"/>
      <c r="U50" s="1040"/>
      <c r="V50" s="1040"/>
      <c r="W50" s="1040"/>
      <c r="X50" s="1040"/>
      <c r="Y50" s="1040"/>
      <c r="Z50" s="1040"/>
      <c r="AA50" s="1040"/>
      <c r="AB50" s="1040"/>
      <c r="AC50" s="1040"/>
      <c r="AD50" s="1040"/>
      <c r="AE50" s="1040"/>
      <c r="AF50" s="1040"/>
      <c r="AG50" s="1040"/>
      <c r="AH50" s="1040"/>
      <c r="AI50" s="1040"/>
      <c r="AJ50" s="1040"/>
      <c r="AK50" s="1040"/>
      <c r="AL50" s="1040"/>
      <c r="AM50" s="1040"/>
      <c r="AN50" s="1040"/>
      <c r="AO50" s="1040"/>
      <c r="AP50" s="1040"/>
      <c r="AQ50" s="1040"/>
      <c r="AR50" s="1040"/>
      <c r="AS50" s="1040"/>
      <c r="AT50" s="1040"/>
      <c r="AU50" s="1040"/>
      <c r="AV50" s="1040"/>
      <c r="AW50" s="1040"/>
      <c r="AX50" s="1040"/>
      <c r="AY50" s="1040"/>
      <c r="AZ50" s="1040"/>
    </row>
    <row r="51" spans="1:56" ht="13.5" customHeight="1" x14ac:dyDescent="0.25">
      <c r="A51" s="1051" t="str">
        <f>ФОРМА!B4</f>
        <v>ООО «Электромонтаж-110»</v>
      </c>
      <c r="B51" s="1051"/>
      <c r="C51" s="1051"/>
      <c r="D51" s="1051"/>
      <c r="E51" s="1051"/>
      <c r="F51" s="1051"/>
      <c r="G51" s="1051"/>
      <c r="H51" s="1051"/>
      <c r="I51" s="1051"/>
      <c r="J51" s="1051"/>
      <c r="K51" s="1051"/>
      <c r="L51" s="1051"/>
      <c r="M51" s="1051"/>
      <c r="N51" s="1051"/>
      <c r="O51" s="1051"/>
      <c r="P51" s="1051"/>
      <c r="Q51" s="1051"/>
      <c r="R51" s="1051"/>
      <c r="S51" s="1051"/>
      <c r="T51" s="1051"/>
      <c r="U51" s="1051"/>
      <c r="V51" s="1051"/>
      <c r="W51" s="1051"/>
      <c r="X51" s="1051"/>
      <c r="Y51" s="1051"/>
      <c r="Z51" s="1051"/>
      <c r="AA51" s="1051"/>
      <c r="AB51" s="1051"/>
      <c r="AC51" s="1051"/>
      <c r="AD51" s="1051"/>
      <c r="AE51" s="1051"/>
      <c r="AF51" s="1051"/>
      <c r="AG51" s="1051"/>
      <c r="AH51" s="1051"/>
      <c r="AI51" s="1051"/>
      <c r="AJ51" s="1051"/>
      <c r="AK51" s="1051"/>
      <c r="AL51" s="1051"/>
      <c r="AM51" s="1051"/>
      <c r="AN51" s="1051"/>
      <c r="AO51" s="1051"/>
      <c r="AP51" s="1051"/>
      <c r="AQ51" s="1051"/>
      <c r="AR51" s="1051"/>
      <c r="AS51" s="1051"/>
      <c r="AT51" s="1051"/>
      <c r="AU51" s="1051"/>
      <c r="AV51" s="1051"/>
      <c r="AW51" s="1051"/>
      <c r="AX51" s="1051"/>
      <c r="AY51" s="1051"/>
      <c r="AZ51" s="1051"/>
    </row>
    <row r="52" spans="1:56" s="127" customFormat="1" ht="7.2" customHeight="1" x14ac:dyDescent="0.2">
      <c r="A52" s="1068" t="s">
        <v>833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</row>
    <row r="53" spans="1:56" ht="12" customHeight="1" x14ac:dyDescent="0.25">
      <c r="A53" s="1040" t="s">
        <v>9</v>
      </c>
      <c r="B53" s="1040"/>
      <c r="C53" s="1040"/>
      <c r="D53" s="1040"/>
      <c r="E53" s="1040"/>
      <c r="F53" s="1040"/>
      <c r="G53" s="1040"/>
      <c r="H53" s="1040"/>
      <c r="I53" s="1040"/>
      <c r="J53" s="1040"/>
      <c r="K53" s="1040"/>
      <c r="L53" s="1040"/>
      <c r="M53" s="1040"/>
      <c r="N53" s="1040"/>
      <c r="O53" s="1040"/>
      <c r="P53" s="1040"/>
      <c r="Q53" s="1040"/>
      <c r="R53" s="1040"/>
      <c r="S53" s="1040"/>
      <c r="T53" s="1040"/>
      <c r="U53" s="1040"/>
      <c r="V53" s="1040"/>
      <c r="W53" s="1040"/>
      <c r="X53" s="1040"/>
      <c r="Y53" s="1040"/>
      <c r="Z53" s="1040"/>
      <c r="AA53" s="1040"/>
      <c r="AB53" s="1040"/>
      <c r="AC53" s="1040"/>
      <c r="AD53" s="1040"/>
      <c r="AE53" s="1040"/>
      <c r="AF53" s="1040"/>
      <c r="AG53" s="1040"/>
      <c r="AH53" s="1040"/>
      <c r="AI53" s="1040"/>
      <c r="AJ53" s="1040"/>
      <c r="AK53" s="1040"/>
      <c r="AL53" s="1040"/>
      <c r="AM53" s="1040"/>
      <c r="AN53" s="1040"/>
      <c r="AO53" s="1040"/>
      <c r="AP53" s="1040"/>
      <c r="AQ53" s="1040"/>
      <c r="AR53" s="1040"/>
      <c r="AS53" s="1040"/>
      <c r="AT53" s="1040"/>
      <c r="AU53" s="1040"/>
      <c r="AV53" s="1040"/>
      <c r="AW53" s="1040"/>
      <c r="AX53" s="1040"/>
      <c r="AY53" s="1040"/>
      <c r="AZ53" s="1040"/>
    </row>
    <row r="54" spans="1:56" ht="12" customHeight="1" x14ac:dyDescent="0.25">
      <c r="A54" s="1040" t="s">
        <v>395</v>
      </c>
      <c r="B54" s="1040"/>
      <c r="C54" s="1040"/>
      <c r="D54" s="1040"/>
      <c r="E54" s="1040"/>
      <c r="F54" s="1040"/>
      <c r="G54" s="1040"/>
      <c r="H54" s="1040"/>
      <c r="I54" s="1040"/>
      <c r="J54" s="1040"/>
      <c r="K54" s="1040"/>
      <c r="L54" s="1040"/>
      <c r="M54" s="1040"/>
      <c r="N54" s="1040"/>
      <c r="O54" s="1040"/>
      <c r="P54" s="1040"/>
      <c r="Q54" s="1040"/>
      <c r="R54" s="1040"/>
      <c r="S54" s="1040"/>
      <c r="T54" s="1040"/>
      <c r="U54" s="1040"/>
      <c r="V54" s="1040"/>
      <c r="W54" s="1040"/>
      <c r="X54" s="1040"/>
      <c r="Y54" s="1040"/>
      <c r="Z54" s="1040"/>
      <c r="AA54" s="1040"/>
      <c r="AB54" s="1040"/>
      <c r="AC54" s="1040"/>
      <c r="AD54" s="1040"/>
      <c r="AE54" s="1040"/>
      <c r="AF54" s="1040"/>
      <c r="AG54" s="1040"/>
      <c r="AH54" s="1040"/>
      <c r="AI54" s="1040"/>
      <c r="AJ54" s="1040"/>
      <c r="AK54" s="1040"/>
      <c r="AL54" s="1040"/>
      <c r="AM54" s="1040"/>
      <c r="AN54" s="1040"/>
      <c r="AO54" s="1040"/>
      <c r="AP54" s="1040"/>
      <c r="AQ54" s="1040"/>
      <c r="AR54" s="1040"/>
      <c r="AS54" s="1040"/>
      <c r="AT54" s="1040"/>
      <c r="AU54" s="1040"/>
      <c r="AV54" s="1040"/>
      <c r="AW54" s="1040"/>
      <c r="AX54" s="1040"/>
      <c r="AY54" s="1040"/>
      <c r="AZ54" s="1040"/>
    </row>
    <row r="55" spans="1:56" ht="14.25" customHeight="1" x14ac:dyDescent="0.25">
      <c r="A55" s="1045" t="str">
        <f ca="1">INDIRECT("'АКТЫ скрытых работ'!R"&amp;BE3&amp;"C3",0)</f>
        <v>опоры типа А20-3Н, П20-3Н, П23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</row>
    <row r="56" spans="1:56" ht="10.5" customHeight="1" x14ac:dyDescent="0.25">
      <c r="A56" s="1052" t="s">
        <v>540</v>
      </c>
      <c r="B56" s="1052"/>
      <c r="C56" s="1052"/>
      <c r="D56" s="1052"/>
      <c r="E56" s="1052"/>
      <c r="F56" s="1052"/>
      <c r="G56" s="1052"/>
      <c r="H56" s="1052"/>
      <c r="I56" s="1052"/>
      <c r="J56" s="1052"/>
      <c r="K56" s="1052"/>
      <c r="L56" s="1052"/>
      <c r="M56" s="1052"/>
      <c r="N56" s="1052"/>
      <c r="O56" s="1052"/>
      <c r="P56" s="1052"/>
      <c r="Q56" s="1052"/>
      <c r="R56" s="1052"/>
      <c r="S56" s="1052"/>
      <c r="T56" s="1052"/>
      <c r="U56" s="1052"/>
      <c r="V56" s="1052"/>
      <c r="W56" s="1052"/>
      <c r="X56" s="1052"/>
      <c r="Y56" s="1052"/>
      <c r="Z56" s="1052"/>
      <c r="AA56" s="1052"/>
      <c r="AB56" s="1052"/>
      <c r="AC56" s="1052"/>
      <c r="AD56" s="1052"/>
      <c r="AE56" s="1052"/>
      <c r="AF56" s="1052"/>
      <c r="AG56" s="1052"/>
      <c r="AH56" s="1052"/>
      <c r="AI56" s="1052"/>
      <c r="AJ56" s="1052"/>
      <c r="AK56" s="1052"/>
      <c r="AL56" s="1052"/>
      <c r="AM56" s="1052"/>
      <c r="AN56" s="1052"/>
      <c r="AO56" s="1052"/>
      <c r="AP56" s="1052"/>
      <c r="AQ56" s="1052"/>
      <c r="AR56" s="1052"/>
      <c r="AS56" s="1052"/>
      <c r="AT56" s="1052"/>
      <c r="AU56" s="1052"/>
      <c r="AV56" s="1052"/>
      <c r="AW56" s="1052"/>
      <c r="AX56" s="1052"/>
      <c r="AY56" s="1052"/>
      <c r="AZ56" s="1052"/>
    </row>
    <row r="57" spans="1:56" ht="12" customHeight="1" x14ac:dyDescent="0.3">
      <c r="A57" s="423" t="s">
        <v>396</v>
      </c>
      <c r="Z57" s="9"/>
      <c r="AA57" s="9"/>
      <c r="AB57" s="9"/>
      <c r="AC57" s="9"/>
      <c r="AD57" s="1045" t="str">
        <f>IF(ФОРМА!B8=0," ",ФОРМА!B8)</f>
        <v>ООО «Электромонтаж-110»</v>
      </c>
      <c r="AE57" s="1045"/>
      <c r="AF57" s="1045"/>
      <c r="AG57" s="1045"/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/>
      <c r="AX57" s="1045"/>
      <c r="AY57" s="1045"/>
      <c r="AZ57" s="1045"/>
    </row>
    <row r="58" spans="1:56" ht="8.25" customHeight="1" x14ac:dyDescent="0.25">
      <c r="A58" s="1072"/>
      <c r="B58" s="1072"/>
      <c r="C58" s="1072"/>
      <c r="D58" s="1072"/>
      <c r="E58" s="1072"/>
      <c r="F58" s="1072"/>
      <c r="G58" s="1072"/>
      <c r="H58" s="1072"/>
      <c r="I58" s="1072"/>
      <c r="J58" s="1072"/>
      <c r="K58" s="1072"/>
      <c r="L58" s="1072"/>
      <c r="M58" s="1072"/>
      <c r="N58" s="1072"/>
      <c r="O58" s="1072"/>
      <c r="P58" s="1072"/>
      <c r="Q58" s="1072"/>
      <c r="R58" s="1072"/>
      <c r="S58" s="1072"/>
      <c r="T58" s="1072"/>
      <c r="U58" s="1072"/>
      <c r="V58" s="1072"/>
      <c r="W58" s="1072"/>
      <c r="X58" s="1072"/>
      <c r="Y58" s="1072"/>
      <c r="Z58" s="1072"/>
      <c r="AA58" s="1072"/>
      <c r="AB58" s="1072"/>
      <c r="AC58" s="1072"/>
      <c r="AD58" s="1053" t="s">
        <v>86</v>
      </c>
      <c r="AE58" s="1053"/>
      <c r="AF58" s="1053"/>
      <c r="AG58" s="1053"/>
      <c r="AH58" s="1053"/>
      <c r="AI58" s="1053"/>
      <c r="AJ58" s="1053"/>
      <c r="AK58" s="1053"/>
      <c r="AL58" s="1053"/>
      <c r="AM58" s="1053"/>
      <c r="AN58" s="1053"/>
      <c r="AO58" s="1053"/>
      <c r="AP58" s="1053"/>
      <c r="AQ58" s="1053"/>
      <c r="AR58" s="1053"/>
      <c r="AS58" s="1053"/>
      <c r="AT58" s="1053"/>
      <c r="AU58" s="1053"/>
      <c r="AV58" s="1053"/>
      <c r="AW58" s="1053"/>
      <c r="AX58" s="1053"/>
      <c r="AY58" s="1053"/>
      <c r="AZ58" s="1053"/>
    </row>
    <row r="59" spans="1:56" ht="12" customHeight="1" x14ac:dyDescent="0.25">
      <c r="A59" s="1061" t="str">
        <f>IF(ФОРМА!B9=0," ",CONCATENATE("Проект Шифр ",ФОРМА!B9))</f>
        <v>Проект Шифр СЭС-21-080098-ИЛО1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</row>
    <row r="60" spans="1:56" ht="7.2" customHeight="1" x14ac:dyDescent="0.25">
      <c r="A60" s="1053" t="s">
        <v>541</v>
      </c>
      <c r="B60" s="1053"/>
      <c r="C60" s="1053"/>
      <c r="D60" s="1053"/>
      <c r="E60" s="1053"/>
      <c r="F60" s="1053"/>
      <c r="G60" s="1053"/>
      <c r="H60" s="1053"/>
      <c r="I60" s="1053"/>
      <c r="J60" s="1053"/>
      <c r="K60" s="1053"/>
      <c r="L60" s="1053"/>
      <c r="M60" s="1053"/>
      <c r="N60" s="1053"/>
      <c r="O60" s="1053"/>
      <c r="P60" s="1053"/>
      <c r="Q60" s="1053"/>
      <c r="R60" s="1053"/>
      <c r="S60" s="1053"/>
      <c r="T60" s="1053"/>
      <c r="U60" s="1053"/>
      <c r="V60" s="1053"/>
      <c r="W60" s="1053"/>
      <c r="X60" s="1053"/>
      <c r="Y60" s="1053"/>
      <c r="Z60" s="1053"/>
      <c r="AA60" s="1053"/>
      <c r="AB60" s="1053"/>
      <c r="AC60" s="1053"/>
      <c r="AD60" s="1053"/>
      <c r="AE60" s="1053"/>
      <c r="AF60" s="1053"/>
      <c r="AG60" s="1053"/>
      <c r="AH60" s="1053"/>
      <c r="AI60" s="1053"/>
      <c r="AJ60" s="1053"/>
      <c r="AK60" s="1053"/>
      <c r="AL60" s="1053"/>
      <c r="AM60" s="1053"/>
      <c r="AN60" s="1053"/>
      <c r="AO60" s="1053"/>
      <c r="AP60" s="1053"/>
      <c r="AQ60" s="1053"/>
      <c r="AR60" s="1053"/>
      <c r="AS60" s="1053"/>
      <c r="AT60" s="1053"/>
      <c r="AU60" s="1053"/>
      <c r="AV60" s="1053"/>
      <c r="AW60" s="1053"/>
      <c r="AX60" s="1053"/>
      <c r="AY60" s="1053"/>
      <c r="AZ60" s="1053"/>
    </row>
    <row r="61" spans="1:56" ht="12" customHeight="1" x14ac:dyDescent="0.25">
      <c r="A61" s="1040" t="s">
        <v>542</v>
      </c>
      <c r="B61" s="1040"/>
      <c r="C61" s="1040"/>
      <c r="D61" s="1040"/>
      <c r="E61" s="1040"/>
      <c r="F61" s="1040"/>
      <c r="G61" s="1040"/>
      <c r="H61" s="1040"/>
      <c r="I61" s="1040"/>
      <c r="J61" s="1040"/>
      <c r="K61" s="1040"/>
      <c r="L61" s="1040"/>
      <c r="M61" s="1040"/>
      <c r="N61" s="1040"/>
      <c r="O61" s="1040"/>
      <c r="P61" s="1040"/>
      <c r="Q61" s="1040"/>
      <c r="R61" s="1040"/>
      <c r="S61" s="1040"/>
      <c r="T61" s="1040"/>
      <c r="U61" s="1040"/>
      <c r="V61" s="1040"/>
      <c r="W61" s="1040"/>
      <c r="X61" s="1040"/>
      <c r="Y61" s="1040"/>
      <c r="Z61" s="1040"/>
      <c r="AA61" s="1040"/>
      <c r="AB61" s="1040"/>
      <c r="AC61" s="1040"/>
      <c r="AD61" s="1040"/>
      <c r="AE61" s="1040"/>
      <c r="AF61" s="1040"/>
      <c r="AG61" s="1040"/>
      <c r="AH61" s="1040"/>
      <c r="AI61" s="1040"/>
      <c r="AJ61" s="1040"/>
      <c r="AK61" s="1040"/>
      <c r="AL61" s="1040"/>
      <c r="AM61" s="1040"/>
      <c r="AN61" s="1040"/>
      <c r="AO61" s="1040"/>
      <c r="AP61" s="1040"/>
      <c r="AQ61" s="1040"/>
      <c r="AR61" s="1040"/>
      <c r="AS61" s="1040"/>
      <c r="AT61" s="1040"/>
      <c r="AU61" s="1040"/>
      <c r="AV61" s="1040"/>
      <c r="AW61" s="1040"/>
      <c r="AX61" s="1040"/>
      <c r="AY61" s="1040"/>
      <c r="AZ61" s="1040"/>
      <c r="BD61" s="11"/>
    </row>
    <row r="62" spans="1:56" x14ac:dyDescent="0.25">
      <c r="A62" s="10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2" s="1050"/>
      <c r="C62" s="1050"/>
      <c r="D62" s="1050"/>
      <c r="E62" s="1050"/>
      <c r="F62" s="1050"/>
      <c r="G62" s="1050"/>
      <c r="H62" s="1050"/>
      <c r="I62" s="1050"/>
      <c r="J62" s="1050"/>
      <c r="K62" s="1050"/>
      <c r="L62" s="1050"/>
      <c r="M62" s="1050"/>
      <c r="N62" s="1050"/>
      <c r="O62" s="1050"/>
      <c r="P62" s="1050"/>
      <c r="Q62" s="1050"/>
      <c r="R62" s="1050"/>
      <c r="S62" s="1050"/>
      <c r="T62" s="1050"/>
      <c r="U62" s="1050"/>
      <c r="V62" s="1050"/>
      <c r="W62" s="1050"/>
      <c r="X62" s="1050"/>
      <c r="Y62" s="1050"/>
      <c r="Z62" s="1050"/>
      <c r="AA62" s="1050"/>
      <c r="AB62" s="1050"/>
      <c r="AC62" s="1050"/>
      <c r="AD62" s="1050"/>
      <c r="AE62" s="1050"/>
      <c r="AF62" s="1050"/>
      <c r="AG62" s="1050"/>
      <c r="AH62" s="1050"/>
      <c r="AI62" s="1050"/>
      <c r="AJ62" s="1050"/>
      <c r="AK62" s="1050"/>
      <c r="AL62" s="1050"/>
      <c r="AM62" s="1050"/>
      <c r="AN62" s="1050"/>
      <c r="AO62" s="1050"/>
      <c r="AP62" s="1050"/>
      <c r="AQ62" s="1050"/>
      <c r="AR62" s="1050"/>
      <c r="AS62" s="1050"/>
      <c r="AT62" s="1050"/>
      <c r="AU62" s="1050"/>
      <c r="AV62" s="1050"/>
      <c r="AW62" s="1050"/>
      <c r="AX62" s="1050"/>
      <c r="AY62" s="1050"/>
      <c r="AZ62" s="1050"/>
      <c r="BD62" s="15"/>
    </row>
    <row r="63" spans="1:56" ht="7.95" customHeight="1" x14ac:dyDescent="0.25">
      <c r="A63" s="1063" t="s">
        <v>385</v>
      </c>
      <c r="B63" s="1063"/>
      <c r="C63" s="1063"/>
      <c r="D63" s="1063"/>
      <c r="E63" s="1063"/>
      <c r="F63" s="1063"/>
      <c r="G63" s="1063"/>
      <c r="H63" s="1063"/>
      <c r="I63" s="1063"/>
      <c r="J63" s="1063"/>
      <c r="K63" s="1063"/>
      <c r="L63" s="1063"/>
      <c r="M63" s="1063"/>
      <c r="N63" s="1063"/>
      <c r="O63" s="1063"/>
      <c r="P63" s="1063"/>
      <c r="Q63" s="1063"/>
      <c r="R63" s="1063"/>
      <c r="S63" s="1063"/>
      <c r="T63" s="1063"/>
      <c r="U63" s="1063"/>
      <c r="V63" s="1063"/>
      <c r="W63" s="1063"/>
      <c r="X63" s="1063"/>
      <c r="Y63" s="1063"/>
      <c r="Z63" s="1063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063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</row>
    <row r="64" spans="1:56" ht="12" customHeight="1" x14ac:dyDescent="0.25">
      <c r="A64" s="1040" t="s">
        <v>544</v>
      </c>
      <c r="B64" s="1040"/>
      <c r="C64" s="1040"/>
      <c r="D64" s="1040"/>
      <c r="E64" s="1040"/>
      <c r="F64" s="1040"/>
      <c r="G64" s="1040"/>
      <c r="H64" s="1040"/>
      <c r="I64" s="1040"/>
      <c r="J64" s="1040"/>
      <c r="K64" s="1040"/>
      <c r="L64" s="1040"/>
      <c r="M64" s="1040"/>
      <c r="N64" s="1040"/>
      <c r="O64" s="1040"/>
      <c r="P64" s="1040"/>
      <c r="Q64" s="1040"/>
      <c r="R64" s="1040"/>
      <c r="S64" s="1040"/>
      <c r="T64" s="1040"/>
      <c r="U64" s="1040"/>
      <c r="V64" s="1040"/>
      <c r="W64" s="1040"/>
      <c r="X64" s="1040"/>
      <c r="Y64" s="1040"/>
      <c r="Z64" s="1040"/>
      <c r="AA64" s="1040"/>
      <c r="AB64" s="1040"/>
      <c r="AC64" s="1040"/>
      <c r="AD64" s="1040"/>
      <c r="AE64" s="1040"/>
      <c r="AF64" s="1040"/>
      <c r="AG64" s="1040"/>
      <c r="AH64" s="1040"/>
      <c r="AI64" s="1040"/>
      <c r="AJ64" s="1040"/>
      <c r="AK64" s="1040"/>
      <c r="AL64" s="1040"/>
      <c r="AM64" s="1040"/>
      <c r="AN64" s="1040"/>
      <c r="AO64" s="1040"/>
      <c r="AP64" s="1040"/>
      <c r="AQ64" s="1040"/>
      <c r="AR64" s="1040"/>
      <c r="AS64" s="1040"/>
      <c r="AT64" s="1040"/>
      <c r="AU64" s="1040"/>
      <c r="AV64" s="1040"/>
      <c r="AW64" s="1040"/>
      <c r="AX64" s="1040"/>
      <c r="AY64" s="1040"/>
      <c r="AZ64" s="1040"/>
    </row>
    <row r="65" spans="1:56" ht="25.2" customHeight="1" x14ac:dyDescent="0.25">
      <c r="A65" s="106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5" s="1064"/>
      <c r="C65" s="1064"/>
      <c r="D65" s="1064"/>
      <c r="E65" s="1064"/>
      <c r="F65" s="1064"/>
      <c r="G65" s="1064"/>
      <c r="H65" s="1064"/>
      <c r="I65" s="1064"/>
      <c r="J65" s="1064"/>
      <c r="K65" s="1064"/>
      <c r="L65" s="1064"/>
      <c r="M65" s="1064"/>
      <c r="N65" s="1064"/>
      <c r="O65" s="1064"/>
      <c r="P65" s="1064"/>
      <c r="Q65" s="1064"/>
      <c r="R65" s="1064"/>
      <c r="S65" s="1064"/>
      <c r="T65" s="1064"/>
      <c r="U65" s="1064"/>
      <c r="V65" s="1064"/>
      <c r="W65" s="1064"/>
      <c r="X65" s="1064"/>
      <c r="Y65" s="1064"/>
      <c r="Z65" s="1064"/>
      <c r="AA65" s="1064"/>
      <c r="AB65" s="1064"/>
      <c r="AC65" s="1064"/>
      <c r="AD65" s="1064"/>
      <c r="AE65" s="1064"/>
      <c r="AF65" s="1064"/>
      <c r="AG65" s="1064"/>
      <c r="AH65" s="1064"/>
      <c r="AI65" s="1064"/>
      <c r="AJ65" s="1064"/>
      <c r="AK65" s="1064"/>
      <c r="AL65" s="1064"/>
      <c r="AM65" s="1064"/>
      <c r="AN65" s="1064"/>
      <c r="AO65" s="1064"/>
      <c r="AP65" s="1064"/>
      <c r="AQ65" s="1064"/>
      <c r="AR65" s="1064"/>
      <c r="AS65" s="1064"/>
      <c r="AT65" s="1064"/>
      <c r="AU65" s="1064"/>
      <c r="AV65" s="1064"/>
      <c r="AW65" s="1064"/>
      <c r="AX65" s="1064"/>
      <c r="AY65" s="1064"/>
      <c r="AZ65" s="1064"/>
      <c r="BD65" s="11"/>
    </row>
    <row r="66" spans="1:56" s="127" customFormat="1" ht="8.25" customHeight="1" x14ac:dyDescent="0.2">
      <c r="A66" s="1053" t="s">
        <v>543</v>
      </c>
      <c r="B66" s="1052"/>
      <c r="C66" s="1052"/>
      <c r="D66" s="1052"/>
      <c r="E66" s="1052"/>
      <c r="F66" s="1052"/>
      <c r="G66" s="1052"/>
      <c r="H66" s="1052"/>
      <c r="I66" s="1052"/>
      <c r="J66" s="1052"/>
      <c r="K66" s="1052"/>
      <c r="L66" s="1052"/>
      <c r="M66" s="1052"/>
      <c r="N66" s="1052"/>
      <c r="O66" s="1052"/>
      <c r="P66" s="1052"/>
      <c r="Q66" s="1052"/>
      <c r="R66" s="1052"/>
      <c r="S66" s="1052"/>
      <c r="T66" s="1052"/>
      <c r="U66" s="1052"/>
      <c r="V66" s="1052"/>
      <c r="W66" s="1052"/>
      <c r="X66" s="1052"/>
      <c r="Y66" s="1052"/>
      <c r="Z66" s="1052"/>
      <c r="AA66" s="1052"/>
      <c r="AB66" s="1052"/>
      <c r="AC66" s="1052"/>
      <c r="AD66" s="1052"/>
      <c r="AE66" s="1052"/>
      <c r="AF66" s="1052"/>
      <c r="AG66" s="1052"/>
      <c r="AH66" s="1052"/>
      <c r="AI66" s="1052"/>
      <c r="AJ66" s="1052"/>
      <c r="AK66" s="1052"/>
      <c r="AL66" s="1052"/>
      <c r="AM66" s="1052"/>
      <c r="AN66" s="1052"/>
      <c r="AO66" s="1052"/>
      <c r="AP66" s="1052"/>
      <c r="AQ66" s="1052"/>
      <c r="AR66" s="1052"/>
      <c r="AS66" s="1052"/>
      <c r="AT66" s="1052"/>
      <c r="AU66" s="1052"/>
      <c r="AV66" s="1052"/>
      <c r="AW66" s="1052"/>
      <c r="AX66" s="1052"/>
      <c r="AY66" s="1052"/>
      <c r="AZ66" s="1052"/>
      <c r="BD66" s="129"/>
    </row>
    <row r="67" spans="1:56" ht="12" customHeight="1" x14ac:dyDescent="0.25">
      <c r="A67" s="1054" t="s">
        <v>545</v>
      </c>
      <c r="B67" s="1054"/>
      <c r="C67" s="1054"/>
      <c r="D67" s="1054"/>
      <c r="E67" s="1054"/>
      <c r="F67" s="1054"/>
      <c r="G67" s="1054"/>
      <c r="H67" s="1054"/>
      <c r="I67" s="1054"/>
      <c r="J67" s="1054"/>
      <c r="K67" s="1054"/>
      <c r="L67" s="1054"/>
      <c r="M67" s="1054"/>
      <c r="N67" s="1054"/>
      <c r="O67" s="1054"/>
      <c r="P67" s="1054"/>
      <c r="Q67" s="1054"/>
      <c r="R67" s="1054"/>
      <c r="S67" s="1054"/>
      <c r="T67" s="1054"/>
      <c r="U67" s="1054"/>
      <c r="V67" s="1054"/>
      <c r="W67" s="1054"/>
      <c r="X67" s="1054"/>
      <c r="Y67" s="1054"/>
      <c r="Z67" s="1054"/>
      <c r="AA67" s="1054"/>
      <c r="AB67" s="1054"/>
      <c r="AC67" s="1054"/>
      <c r="AD67" s="1054"/>
      <c r="AE67" s="1054"/>
      <c r="AF67" s="1054"/>
      <c r="AG67" s="1054"/>
      <c r="AH67" s="1054"/>
      <c r="AI67" s="1054"/>
      <c r="AJ67" s="1054"/>
      <c r="AK67" s="1054"/>
      <c r="AL67" s="1054"/>
      <c r="AM67" s="1054"/>
      <c r="AN67" s="1054"/>
      <c r="AO67" s="1054"/>
      <c r="AP67" s="1054"/>
      <c r="AQ67" s="1054"/>
      <c r="AR67" s="1054"/>
      <c r="AS67" s="1054"/>
      <c r="AT67" s="1054"/>
      <c r="AU67" s="1054"/>
      <c r="AV67" s="1054"/>
      <c r="AW67" s="1054"/>
      <c r="AX67" s="1054"/>
      <c r="AY67" s="1054"/>
      <c r="AZ67" s="1054"/>
    </row>
    <row r="68" spans="1:56" ht="12" customHeight="1" x14ac:dyDescent="0.25">
      <c r="A68" s="1040" t="s">
        <v>386</v>
      </c>
      <c r="B68" s="1040"/>
      <c r="C68" s="1040"/>
      <c r="D68" s="1040"/>
      <c r="E68" s="1040"/>
      <c r="F68" s="1040"/>
      <c r="G68" s="1040"/>
      <c r="H68" s="1040"/>
      <c r="I68" s="1040"/>
      <c r="J68" s="1040"/>
      <c r="K68" s="1040"/>
      <c r="L68" s="1040"/>
      <c r="M68" s="1040"/>
      <c r="N68" s="1040"/>
      <c r="O68" s="1040"/>
      <c r="P68" s="1040"/>
      <c r="Q68" s="1040"/>
      <c r="R68" s="1040"/>
      <c r="S68" s="1040"/>
      <c r="T68" s="1040"/>
      <c r="U68" s="1040"/>
      <c r="V68" s="1040"/>
      <c r="W68" s="1040"/>
      <c r="X68" s="1040"/>
      <c r="Y68" s="1040"/>
      <c r="Z68" s="1040"/>
      <c r="AA68" s="1040"/>
      <c r="AB68" s="1040"/>
      <c r="AC68" s="1040"/>
      <c r="AD68" s="1040"/>
      <c r="AE68" s="1040"/>
      <c r="AF68" s="1040"/>
      <c r="AG68" s="1040"/>
      <c r="AH68" s="1040"/>
      <c r="AI68" s="1040"/>
      <c r="AJ68" s="1040"/>
      <c r="AK68" s="1040"/>
      <c r="AL68" s="1040"/>
      <c r="AM68" s="1040"/>
      <c r="AN68" s="1040"/>
      <c r="AO68" s="1040"/>
      <c r="AP68" s="1040"/>
      <c r="AQ68" s="1040"/>
      <c r="AR68" s="1040"/>
      <c r="AS68" s="1040"/>
      <c r="AT68" s="1040"/>
      <c r="AU68" s="1040"/>
      <c r="AV68" s="1040"/>
      <c r="AW68" s="1040"/>
      <c r="AX68" s="1040"/>
      <c r="AY68" s="1040"/>
      <c r="AZ68" s="1040"/>
    </row>
    <row r="69" spans="1:56" ht="24" customHeight="1" x14ac:dyDescent="0.25">
      <c r="A69" s="105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9" s="1050"/>
      <c r="C69" s="1050"/>
      <c r="D69" s="1050"/>
      <c r="E69" s="1050"/>
      <c r="F69" s="1050"/>
      <c r="G69" s="1050"/>
      <c r="H69" s="1050"/>
      <c r="I69" s="1050"/>
      <c r="J69" s="1050"/>
      <c r="K69" s="1050"/>
      <c r="L69" s="1050"/>
      <c r="M69" s="1050"/>
      <c r="N69" s="1050"/>
      <c r="O69" s="1050"/>
      <c r="P69" s="1050"/>
      <c r="Q69" s="1050"/>
      <c r="R69" s="1050"/>
      <c r="S69" s="1050"/>
      <c r="T69" s="1050"/>
      <c r="U69" s="1050"/>
      <c r="V69" s="1050"/>
      <c r="W69" s="1050"/>
      <c r="X69" s="1050"/>
      <c r="Y69" s="1050"/>
      <c r="Z69" s="1050"/>
      <c r="AA69" s="1050"/>
      <c r="AB69" s="1050"/>
      <c r="AC69" s="1050"/>
      <c r="AD69" s="1050"/>
      <c r="AE69" s="1050"/>
      <c r="AF69" s="1050"/>
      <c r="AG69" s="1050"/>
      <c r="AH69" s="1050"/>
      <c r="AI69" s="1050"/>
      <c r="AJ69" s="1050"/>
      <c r="AK69" s="1050"/>
      <c r="AL69" s="1050"/>
      <c r="AM69" s="1050"/>
      <c r="AN69" s="1050"/>
      <c r="AO69" s="1050"/>
      <c r="AP69" s="1050"/>
      <c r="AQ69" s="1050"/>
      <c r="AR69" s="1050"/>
      <c r="AS69" s="1050"/>
      <c r="AT69" s="1050"/>
      <c r="AU69" s="1050"/>
      <c r="AV69" s="1050"/>
      <c r="AW69" s="1050"/>
      <c r="AX69" s="1050"/>
      <c r="AY69" s="1050"/>
      <c r="AZ69" s="1050"/>
    </row>
    <row r="70" spans="1:56" s="127" customFormat="1" ht="9.6" x14ac:dyDescent="0.2">
      <c r="A70" s="1073" t="s">
        <v>387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</row>
    <row r="71" spans="1:56" ht="24" customHeight="1" x14ac:dyDescent="0.25">
      <c r="A71" s="1054" t="s">
        <v>546</v>
      </c>
      <c r="B71" s="1054"/>
      <c r="C71" s="1054"/>
      <c r="D71" s="1054"/>
      <c r="E71" s="1054"/>
      <c r="F71" s="1054"/>
      <c r="G71" s="1054"/>
      <c r="H71" s="1054"/>
      <c r="I71" s="1054"/>
      <c r="J71" s="1054"/>
      <c r="K71" s="1054"/>
      <c r="L71" s="1054"/>
      <c r="M71" s="1054"/>
      <c r="N71" s="1054"/>
      <c r="O71" s="1054"/>
      <c r="P71" s="1054"/>
      <c r="Q71" s="1054"/>
      <c r="R71" s="1054"/>
      <c r="S71" s="1054"/>
      <c r="T71" s="1054"/>
      <c r="U71" s="1054"/>
      <c r="V71" s="1054"/>
      <c r="W71" s="1054"/>
      <c r="X71" s="1054"/>
      <c r="Y71" s="1054"/>
      <c r="Z71" s="1054"/>
      <c r="AA71" s="1054"/>
      <c r="AB71" s="1054"/>
      <c r="AC71" s="1054"/>
      <c r="AD71" s="1054"/>
      <c r="AE71" s="1054"/>
      <c r="AF71" s="1054"/>
      <c r="AG71" s="1054"/>
      <c r="AH71" s="1054"/>
      <c r="AI71" s="1054"/>
      <c r="AJ71" s="1054"/>
      <c r="AK71" s="1054"/>
      <c r="AL71" s="1054"/>
      <c r="AM71" s="1054"/>
      <c r="AN71" s="1054"/>
      <c r="AO71" s="1054"/>
      <c r="AP71" s="1054"/>
      <c r="AQ71" s="1054"/>
      <c r="AR71" s="1054"/>
      <c r="AS71" s="1054"/>
      <c r="AT71" s="1054"/>
      <c r="AU71" s="1054"/>
      <c r="AV71" s="1054"/>
      <c r="AW71" s="1054"/>
      <c r="AX71" s="1054"/>
      <c r="AY71" s="1054"/>
      <c r="AZ71" s="1054"/>
    </row>
    <row r="72" spans="1:56" ht="15.75" customHeight="1" x14ac:dyDescent="0.3">
      <c r="A72" s="1057"/>
      <c r="B72" s="1057"/>
      <c r="C72" s="1057"/>
      <c r="D72" s="1057"/>
      <c r="E72" s="1057"/>
      <c r="F72" s="1057"/>
      <c r="G72" s="1057"/>
      <c r="H72" s="1057"/>
      <c r="I72" s="1057"/>
      <c r="J72" s="1057"/>
      <c r="K72" s="1057"/>
      <c r="L72" s="1057"/>
      <c r="M72" s="1057"/>
      <c r="N72" s="1057"/>
      <c r="O72" s="1057"/>
      <c r="P72" s="1057"/>
      <c r="Q72" s="1057"/>
      <c r="R72" s="1057"/>
      <c r="S72" s="1057"/>
      <c r="T72" s="1057"/>
      <c r="U72" s="1057"/>
      <c r="V72" s="1057"/>
      <c r="W72" s="1057"/>
      <c r="X72" s="1057"/>
      <c r="Y72" s="1057"/>
      <c r="Z72" s="1057"/>
      <c r="AA72" s="1057"/>
      <c r="AB72" s="1057"/>
      <c r="AC72" s="1057"/>
      <c r="AD72" s="1057"/>
      <c r="AE72" s="1057"/>
      <c r="AF72" s="1057"/>
      <c r="AG72" s="1057"/>
      <c r="AH72" s="1057"/>
      <c r="AI72" s="1057"/>
      <c r="AJ72" s="1057"/>
      <c r="AK72" s="1057"/>
      <c r="AL72" s="1057"/>
      <c r="AM72" s="1057"/>
      <c r="AN72" s="1057"/>
      <c r="AO72" s="1057"/>
      <c r="AP72" s="1057"/>
      <c r="AQ72" s="1057"/>
      <c r="AR72" s="1057"/>
      <c r="AS72" s="1057"/>
      <c r="AT72" s="1057"/>
      <c r="AU72" s="1057"/>
      <c r="AV72" s="1057"/>
      <c r="AW72" s="1057"/>
      <c r="AX72" s="1057"/>
      <c r="AY72" s="1057"/>
      <c r="AZ72" s="1057"/>
    </row>
    <row r="73" spans="1:56" ht="9.75" customHeight="1" x14ac:dyDescent="0.25">
      <c r="A73" s="1058" t="s">
        <v>387</v>
      </c>
      <c r="B73" s="1059"/>
      <c r="C73" s="1059"/>
      <c r="D73" s="1059"/>
      <c r="E73" s="1059"/>
      <c r="F73" s="1059"/>
      <c r="G73" s="1059"/>
      <c r="H73" s="1059"/>
      <c r="I73" s="1059"/>
      <c r="J73" s="1059"/>
      <c r="K73" s="1059"/>
      <c r="L73" s="1059"/>
      <c r="M73" s="1059"/>
      <c r="N73" s="1059"/>
      <c r="O73" s="1059"/>
      <c r="P73" s="1059"/>
      <c r="Q73" s="1059"/>
      <c r="R73" s="1059"/>
      <c r="S73" s="1059"/>
      <c r="T73" s="1059"/>
      <c r="U73" s="1059"/>
      <c r="V73" s="1059"/>
      <c r="W73" s="1059"/>
      <c r="X73" s="1059"/>
      <c r="Y73" s="1059"/>
      <c r="Z73" s="1059"/>
      <c r="AA73" s="1059"/>
      <c r="AB73" s="1059"/>
      <c r="AC73" s="1059"/>
      <c r="AD73" s="1059"/>
      <c r="AE73" s="1059"/>
      <c r="AF73" s="1059"/>
      <c r="AG73" s="1059"/>
      <c r="AH73" s="1059"/>
      <c r="AI73" s="1059"/>
      <c r="AJ73" s="1059"/>
      <c r="AK73" s="1059"/>
      <c r="AL73" s="1059"/>
      <c r="AM73" s="1059"/>
      <c r="AN73" s="1059"/>
      <c r="AO73" s="1059"/>
      <c r="AP73" s="1059"/>
      <c r="AQ73" s="1059"/>
      <c r="AR73" s="1059"/>
      <c r="AS73" s="1059"/>
      <c r="AT73" s="1059"/>
      <c r="AU73" s="1059"/>
      <c r="AV73" s="1059"/>
      <c r="AW73" s="1059"/>
      <c r="AX73" s="1059"/>
      <c r="AY73" s="1059"/>
      <c r="AZ73" s="1059"/>
    </row>
    <row r="74" spans="1:56" ht="12" customHeight="1" x14ac:dyDescent="0.25">
      <c r="A74" s="423" t="s">
        <v>388</v>
      </c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0"/>
      <c r="AD74" s="1060"/>
      <c r="AE74" s="1060"/>
      <c r="AF74" s="1060"/>
      <c r="AG74" s="1060"/>
      <c r="AH74" s="1060"/>
      <c r="AI74" s="1060"/>
      <c r="AJ74" s="1060"/>
      <c r="AK74" s="1060"/>
      <c r="AL74" s="1060"/>
      <c r="AM74" s="1060"/>
      <c r="AN74" s="1060"/>
      <c r="AO74" s="1060"/>
      <c r="AP74" s="1060"/>
      <c r="AQ74" s="1060"/>
      <c r="AR74" s="1060"/>
      <c r="AS74" s="1060"/>
      <c r="AT74" s="1060"/>
      <c r="AU74" s="1060"/>
      <c r="AV74" s="1060"/>
      <c r="AW74" s="1060"/>
      <c r="AX74" s="1060"/>
      <c r="AY74" s="1060"/>
      <c r="AZ74" s="1060"/>
    </row>
    <row r="75" spans="1:56" ht="10.5" customHeight="1" x14ac:dyDescent="0.25"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52" t="s">
        <v>387</v>
      </c>
      <c r="AD75" s="1052"/>
      <c r="AE75" s="1052"/>
      <c r="AF75" s="1052"/>
      <c r="AG75" s="1052"/>
      <c r="AH75" s="1052"/>
      <c r="AI75" s="1052"/>
      <c r="AJ75" s="1052"/>
      <c r="AK75" s="1052"/>
      <c r="AL75" s="1052"/>
      <c r="AM75" s="1052"/>
      <c r="AN75" s="1052"/>
      <c r="AO75" s="1052"/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</row>
    <row r="76" spans="1:56" ht="14.4" x14ac:dyDescent="0.3">
      <c r="A76" s="1040" t="s">
        <v>547</v>
      </c>
      <c r="B76" s="1040"/>
      <c r="C76" s="1040"/>
      <c r="D76" s="1040"/>
      <c r="E76" s="1040"/>
      <c r="G76" s="1055" t="s">
        <v>535</v>
      </c>
      <c r="H76" s="1055"/>
      <c r="I76" s="1055"/>
      <c r="J76" s="1055"/>
      <c r="K76" s="1055"/>
      <c r="L76" s="1055"/>
      <c r="M76" s="1055"/>
      <c r="N76" s="1055"/>
      <c r="O76" s="1055"/>
      <c r="P76" s="1055"/>
      <c r="Q76" s="8"/>
      <c r="R76" s="103" t="s">
        <v>79</v>
      </c>
      <c r="S76" s="1042" t="str">
        <f ca="1">INDIRECT("'АКТЫ скрытых работ'!R"&amp;BE3&amp;"C4",0)</f>
        <v>11</v>
      </c>
      <c r="T76" s="1042"/>
      <c r="U76" s="1042"/>
      <c r="V76" s="103" t="s">
        <v>80</v>
      </c>
      <c r="W76" s="1043" t="str">
        <f ca="1">INDIRECT("'АКТЫ скрытых работ'!R"&amp;BE3&amp;"C5",0)</f>
        <v>декабря</v>
      </c>
      <c r="X76" s="1043"/>
      <c r="Y76" s="1043"/>
      <c r="Z76" s="1043"/>
      <c r="AA76" s="1043"/>
      <c r="AB76" s="1043"/>
      <c r="AC76" s="1043"/>
      <c r="AE76" s="1045">
        <f ca="1">INDIRECT("'АКТЫ скрытых работ'!R"&amp;BE3&amp;"C6",0)</f>
        <v>2024</v>
      </c>
      <c r="AF76" s="1045"/>
      <c r="AG76" s="1045"/>
      <c r="AH76" s="1045"/>
      <c r="AI76" s="424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42"/>
      <c r="AV76" s="42"/>
      <c r="AW76" s="42"/>
      <c r="AY76" s="9"/>
      <c r="AZ76" s="9"/>
    </row>
    <row r="77" spans="1:56" ht="14.4" x14ac:dyDescent="0.3">
      <c r="G77" s="1040" t="s">
        <v>92</v>
      </c>
      <c r="H77" s="1040"/>
      <c r="I77" s="1040"/>
      <c r="J77" s="1040"/>
      <c r="K77" s="1040"/>
      <c r="L77" s="1040"/>
      <c r="M77" s="1040"/>
      <c r="N77" s="1040"/>
      <c r="O77" s="1040"/>
      <c r="P77" s="1040"/>
      <c r="Q77" s="8"/>
      <c r="R77" s="103" t="s">
        <v>79</v>
      </c>
      <c r="S77" s="1042" t="str">
        <f ca="1">INDIRECT("'АКТЫ скрытых работ'!R"&amp;BE3&amp;"C7",0)</f>
        <v>13</v>
      </c>
      <c r="T77" s="1042"/>
      <c r="U77" s="1042"/>
      <c r="V77" s="103" t="s">
        <v>80</v>
      </c>
      <c r="W77" s="1044" t="str">
        <f ca="1">INDIRECT("'АКТЫ скрытых работ'!R"&amp;BE3&amp;"C8",0)</f>
        <v>декабря</v>
      </c>
      <c r="X77" s="1044"/>
      <c r="Y77" s="1044"/>
      <c r="Z77" s="1044"/>
      <c r="AA77" s="1044"/>
      <c r="AB77" s="1044"/>
      <c r="AC77" s="1044"/>
      <c r="AE77" s="1046">
        <f ca="1">INDIRECT("'АКТЫ скрытых работ'!R"&amp;BE3&amp;"C9",0)</f>
        <v>2024</v>
      </c>
      <c r="AF77" s="1046"/>
      <c r="AG77" s="1046"/>
      <c r="AH77" s="1046"/>
      <c r="AI77" s="424"/>
      <c r="AJ77" s="8"/>
      <c r="AO77" s="8"/>
      <c r="AP77" s="8"/>
      <c r="AQ77" s="8"/>
      <c r="AR77" s="8"/>
      <c r="AS77" s="8"/>
      <c r="AT77" s="8"/>
      <c r="AU77" s="42"/>
      <c r="AV77" s="42"/>
      <c r="AW77" s="42"/>
      <c r="AY77" s="9"/>
      <c r="AZ77" s="9"/>
    </row>
    <row r="78" spans="1:56" ht="11.25" customHeight="1" x14ac:dyDescent="0.25"/>
    <row r="79" spans="1:56" ht="24" customHeight="1" x14ac:dyDescent="0.25">
      <c r="A79" s="1056" t="s">
        <v>548</v>
      </c>
      <c r="B79" s="1056"/>
      <c r="C79" s="1056"/>
      <c r="D79" s="1056"/>
      <c r="E79" s="1056"/>
      <c r="F79" s="1056"/>
      <c r="G79" s="1056"/>
      <c r="H79" s="1056"/>
      <c r="I79" s="1056"/>
      <c r="J79" s="1056"/>
      <c r="K79" s="1056"/>
      <c r="L79" s="1056"/>
      <c r="M79" s="1056"/>
      <c r="N79" s="1056"/>
      <c r="O79" s="1056"/>
      <c r="P79" s="1056"/>
      <c r="Q79" s="1056"/>
      <c r="R79" s="1056"/>
      <c r="S79" s="1056"/>
      <c r="T79" s="1056"/>
      <c r="U79" s="1056"/>
      <c r="V79" s="1056"/>
      <c r="W79" s="1056"/>
      <c r="X79" s="1056"/>
      <c r="Y79" s="1056"/>
      <c r="Z79" s="1056"/>
      <c r="AA79" s="1056"/>
      <c r="AB79" s="1056"/>
      <c r="AC79" s="1056"/>
      <c r="AD79" s="1056"/>
      <c r="AE79" s="1056"/>
      <c r="AF79" s="1056"/>
      <c r="AG79" s="1056"/>
      <c r="AH79" s="1056"/>
      <c r="AI79" s="1056"/>
      <c r="AJ79" s="1056"/>
      <c r="AK79" s="1056"/>
      <c r="AL79" s="1056"/>
      <c r="AM79" s="1056"/>
      <c r="AN79" s="1056"/>
      <c r="AO79" s="1056"/>
      <c r="AP79" s="1056"/>
      <c r="AQ79" s="1056"/>
      <c r="AR79" s="1056"/>
      <c r="AS79" s="1056"/>
      <c r="AT79" s="1056"/>
      <c r="AU79" s="1056"/>
      <c r="AV79" s="1056"/>
      <c r="AW79" s="1056"/>
      <c r="AX79" s="1056"/>
      <c r="AY79" s="1056"/>
      <c r="AZ79" s="1056"/>
    </row>
    <row r="80" spans="1:56" x14ac:dyDescent="0.25">
      <c r="A80" s="1064" t="str">
        <f>IF(ФОРМА!B9=0,CONCATENATE('АКТЫ скрытых работ'!L3),CONCATENATE("Проект Шифр ",ФОРМА!B9,", ",'АКТЫ скрытых работ'!L3))</f>
        <v>Проект Шифр СЭС-21-080098-ИЛО1, ПУЭ изд. 7, СП 76.13330.2016 "Электротехнические устройства"</v>
      </c>
      <c r="B80" s="1064"/>
      <c r="C80" s="1064"/>
      <c r="D80" s="1064"/>
      <c r="E80" s="1064"/>
      <c r="F80" s="1064"/>
      <c r="G80" s="1064"/>
      <c r="H80" s="1064"/>
      <c r="I80" s="1064"/>
      <c r="J80" s="1064"/>
      <c r="K80" s="1064"/>
      <c r="L80" s="1064"/>
      <c r="M80" s="1064"/>
      <c r="N80" s="1064"/>
      <c r="O80" s="1064"/>
      <c r="P80" s="1064"/>
      <c r="Q80" s="1064"/>
      <c r="R80" s="1064"/>
      <c r="S80" s="1064"/>
      <c r="T80" s="1064"/>
      <c r="U80" s="1064"/>
      <c r="V80" s="1064"/>
      <c r="W80" s="1064"/>
      <c r="X80" s="1064"/>
      <c r="Y80" s="1064"/>
      <c r="Z80" s="1064"/>
      <c r="AA80" s="1064"/>
      <c r="AB80" s="1064"/>
      <c r="AC80" s="1064"/>
      <c r="AD80" s="1064"/>
      <c r="AE80" s="1064"/>
      <c r="AF80" s="1064"/>
      <c r="AG80" s="1064"/>
      <c r="AH80" s="1064"/>
      <c r="AI80" s="1064"/>
      <c r="AJ80" s="1064"/>
      <c r="AK80" s="1064"/>
      <c r="AL80" s="1064"/>
      <c r="AM80" s="1064"/>
      <c r="AN80" s="1064"/>
      <c r="AO80" s="1064"/>
      <c r="AP80" s="1064"/>
      <c r="AQ80" s="1064"/>
      <c r="AR80" s="1064"/>
      <c r="AS80" s="1064"/>
      <c r="AT80" s="1064"/>
      <c r="AU80" s="1064"/>
      <c r="AV80" s="1064"/>
      <c r="AW80" s="1064"/>
      <c r="AX80" s="1064"/>
      <c r="AY80" s="1064"/>
      <c r="AZ80" s="1064"/>
    </row>
    <row r="81" spans="1:54" s="127" customFormat="1" ht="10.5" customHeight="1" x14ac:dyDescent="0.2">
      <c r="A81" s="1063" t="s">
        <v>549</v>
      </c>
      <c r="B81" s="1063"/>
      <c r="C81" s="1063"/>
      <c r="D81" s="1063"/>
      <c r="E81" s="1063"/>
      <c r="F81" s="1063"/>
      <c r="G81" s="1063"/>
      <c r="H81" s="1063"/>
      <c r="I81" s="1063"/>
      <c r="J81" s="1063"/>
      <c r="K81" s="1063"/>
      <c r="L81" s="1063"/>
      <c r="M81" s="1063"/>
      <c r="N81" s="1063"/>
      <c r="O81" s="1063"/>
      <c r="P81" s="1063"/>
      <c r="Q81" s="1063"/>
      <c r="R81" s="1063"/>
      <c r="S81" s="1063"/>
      <c r="T81" s="1063"/>
      <c r="U81" s="1063"/>
      <c r="V81" s="1063"/>
      <c r="W81" s="1063"/>
      <c r="X81" s="1063"/>
      <c r="Y81" s="1063"/>
      <c r="Z81" s="1063"/>
      <c r="AA81" s="1063"/>
      <c r="AB81" s="1063"/>
      <c r="AC81" s="1063"/>
      <c r="AD81" s="1063"/>
      <c r="AE81" s="1063"/>
      <c r="AF81" s="1063"/>
      <c r="AG81" s="1063"/>
      <c r="AH81" s="1063"/>
      <c r="AI81" s="1063"/>
      <c r="AJ81" s="1063"/>
      <c r="AK81" s="1063"/>
      <c r="AL81" s="1063"/>
      <c r="AM81" s="1063"/>
      <c r="AN81" s="1063"/>
      <c r="AO81" s="1063"/>
      <c r="AP81" s="1063"/>
      <c r="AQ81" s="1063"/>
      <c r="AR81" s="1063"/>
      <c r="AS81" s="1063"/>
      <c r="AT81" s="1063"/>
      <c r="AU81" s="1063"/>
      <c r="AV81" s="1063"/>
      <c r="AW81" s="1063"/>
      <c r="AX81" s="1063"/>
      <c r="AY81" s="1063"/>
      <c r="AZ81" s="1063"/>
    </row>
    <row r="82" spans="1:54" ht="12" customHeight="1" x14ac:dyDescent="0.3">
      <c r="A82" s="1040" t="s">
        <v>389</v>
      </c>
      <c r="B82" s="1040"/>
      <c r="C82" s="1040"/>
      <c r="D82" s="1040"/>
      <c r="E82" s="1040"/>
      <c r="F82" s="1040"/>
      <c r="G82" s="1040"/>
      <c r="H82" s="1040"/>
      <c r="I82" s="1040"/>
      <c r="J82" s="1040"/>
      <c r="K82" s="1040"/>
      <c r="L82" s="1040"/>
      <c r="M82" s="1040"/>
      <c r="N82" s="1040"/>
      <c r="O82" s="1040"/>
      <c r="P82" s="1040"/>
      <c r="Q82" s="1040"/>
      <c r="R82" s="1040"/>
      <c r="S82" s="1040"/>
      <c r="T82" s="1040"/>
      <c r="U82" s="1040"/>
      <c r="V82" s="1040"/>
      <c r="W82" s="1040"/>
      <c r="X82" s="1040"/>
      <c r="Y82" s="1040"/>
      <c r="Z82" s="1040"/>
      <c r="AA82" s="1040"/>
      <c r="AB82" s="1040"/>
      <c r="AC82" s="1040"/>
      <c r="AD82" s="1040"/>
      <c r="AE82" s="1040"/>
      <c r="AF82" s="1040"/>
      <c r="AG82" s="1040"/>
      <c r="AH82" s="1040"/>
      <c r="AI82" s="1040"/>
      <c r="AJ82" s="1040"/>
      <c r="AK82" s="1040"/>
      <c r="AL82" s="1040"/>
      <c r="AM82" s="1040"/>
      <c r="AN82" s="1040"/>
      <c r="AO82" s="1040"/>
      <c r="AP82" s="1040"/>
      <c r="AQ82" s="1040"/>
      <c r="AR82" s="1040"/>
      <c r="AS82" s="1040"/>
      <c r="AT82" s="1040"/>
      <c r="AU82" s="1040"/>
      <c r="AV82" s="1040"/>
      <c r="AW82" s="1040"/>
      <c r="AX82" s="1040"/>
      <c r="AY82" s="1040"/>
      <c r="AZ82" s="1040"/>
      <c r="BA82" s="31"/>
    </row>
    <row r="83" spans="1:54" ht="12" customHeight="1" x14ac:dyDescent="0.3">
      <c r="A83" s="1040" t="s">
        <v>390</v>
      </c>
      <c r="B83" s="1040"/>
      <c r="C83" s="1040"/>
      <c r="D83" s="1040"/>
      <c r="E83" s="1040"/>
      <c r="F83" s="1040"/>
      <c r="G83" s="1040"/>
      <c r="H83" s="1040"/>
      <c r="I83" s="1040"/>
      <c r="J83" s="1040"/>
      <c r="K83" s="1040"/>
      <c r="L83" s="1040"/>
      <c r="M83" s="1040"/>
      <c r="N83" s="1040"/>
      <c r="O83" s="1040"/>
      <c r="P83" s="1040"/>
      <c r="Q83" s="1040"/>
      <c r="R83" s="1040"/>
      <c r="S83" s="1040"/>
      <c r="T83" s="1040"/>
      <c r="U83" s="1040"/>
      <c r="V83" s="1040"/>
      <c r="W83" s="1040"/>
      <c r="X83" s="1040"/>
      <c r="Y83" s="1040"/>
      <c r="Z83" s="1040"/>
      <c r="AA83" s="1040"/>
      <c r="AB83" s="1040"/>
      <c r="AC83" s="1040"/>
      <c r="AD83" s="1040"/>
      <c r="AE83" s="1040"/>
      <c r="AF83" s="1065" t="s">
        <v>391</v>
      </c>
      <c r="AG83" s="1065"/>
      <c r="AH83" s="1065"/>
      <c r="AI83" s="1065"/>
      <c r="AJ83" s="1065"/>
      <c r="AK83" s="1065"/>
      <c r="AL83" s="1065"/>
      <c r="AM83" s="1065"/>
      <c r="AN83" s="1065"/>
      <c r="AO83" s="1065"/>
      <c r="AP83" s="1065"/>
      <c r="AQ83" s="1065"/>
      <c r="AR83" s="1065"/>
      <c r="AS83" s="1065"/>
      <c r="AT83" s="1065"/>
      <c r="AU83" s="1065"/>
      <c r="AV83" s="1065"/>
      <c r="AW83" s="1065"/>
      <c r="AX83" s="1065"/>
      <c r="AY83" s="1065"/>
      <c r="AZ83" s="423" t="s">
        <v>392</v>
      </c>
      <c r="BA83" s="9"/>
    </row>
    <row r="84" spans="1:54" ht="12" customHeight="1" x14ac:dyDescent="0.3">
      <c r="A84" s="1040" t="s">
        <v>550</v>
      </c>
      <c r="B84" s="1040"/>
      <c r="C84" s="1040"/>
      <c r="D84" s="1040"/>
      <c r="E84" s="1040"/>
      <c r="F84" s="1040"/>
      <c r="G84" s="1040"/>
      <c r="H84" s="1040"/>
      <c r="I84" s="1040"/>
      <c r="J84" s="1040"/>
      <c r="K84" s="1040"/>
      <c r="L84" s="1040"/>
      <c r="M84" s="1040"/>
      <c r="N84" s="1040"/>
      <c r="O84" s="1040"/>
      <c r="P84" s="1040"/>
      <c r="Q84" s="1040"/>
      <c r="R84" s="1040"/>
      <c r="S84" s="1040"/>
      <c r="T84" s="1040"/>
      <c r="U84" s="1040"/>
      <c r="V84" s="1040"/>
      <c r="W84" s="1040"/>
      <c r="X84" s="1040"/>
      <c r="Y84" s="1040"/>
      <c r="Z84" s="1040"/>
      <c r="AA84" s="1040"/>
      <c r="AB84" s="1040"/>
      <c r="AC84" s="1040"/>
      <c r="AD84" s="1040"/>
      <c r="AE84" s="1040"/>
      <c r="AF84" s="1040"/>
      <c r="AG84" s="1040"/>
      <c r="AH84" s="1040"/>
      <c r="AI84" s="1040"/>
      <c r="AJ84" s="1040"/>
      <c r="AK84" s="1040"/>
      <c r="AL84" s="1040"/>
      <c r="AM84" s="1040"/>
      <c r="AN84" s="1040"/>
      <c r="AO84" s="1040"/>
      <c r="AP84" s="1040"/>
      <c r="AQ84" s="1040"/>
      <c r="AR84" s="1040"/>
      <c r="AS84" s="1040"/>
      <c r="AT84" s="1041"/>
      <c r="AU84" s="1041"/>
      <c r="AV84" s="1041"/>
      <c r="AW84" s="1041"/>
      <c r="AX84" s="1041"/>
      <c r="AY84" s="425" t="s">
        <v>393</v>
      </c>
      <c r="AZ84" s="425"/>
      <c r="BA84" s="9"/>
    </row>
    <row r="85" spans="1:54" ht="12" customHeight="1" x14ac:dyDescent="0.3">
      <c r="A85" s="1040" t="s">
        <v>551</v>
      </c>
      <c r="B85" s="1040"/>
      <c r="C85" s="1040"/>
      <c r="D85" s="1040"/>
      <c r="E85" s="1040"/>
      <c r="F85" s="1040"/>
      <c r="G85" s="1040"/>
      <c r="H85" s="1040"/>
      <c r="I85" s="1040"/>
      <c r="J85" s="1040"/>
      <c r="K85" s="1040"/>
      <c r="L85" s="1040"/>
      <c r="M85" s="1040"/>
      <c r="N85" s="1040"/>
      <c r="O85" s="1040"/>
      <c r="P85" s="1040"/>
      <c r="Q85" s="1040"/>
      <c r="R85" s="1040"/>
      <c r="S85" s="1040"/>
      <c r="T85" s="1040"/>
      <c r="U85" s="1040"/>
      <c r="V85" s="1040"/>
      <c r="W85" s="1040"/>
      <c r="X85" s="1040"/>
      <c r="Y85" s="1040"/>
      <c r="Z85" s="1040"/>
      <c r="AA85" s="1040"/>
      <c r="AB85" s="1040"/>
      <c r="AC85" s="1040"/>
      <c r="AD85" s="1040"/>
      <c r="AE85" s="1040"/>
      <c r="AF85" s="1040"/>
      <c r="AG85" s="1040"/>
      <c r="AH85" s="1040"/>
      <c r="AI85" s="1040"/>
      <c r="AJ85" s="1040"/>
      <c r="AK85" s="1040"/>
      <c r="AL85" s="1040"/>
      <c r="AM85" s="1040"/>
      <c r="AN85" s="1040"/>
      <c r="AO85" s="1040"/>
      <c r="AP85" s="1040"/>
      <c r="AQ85" s="1040"/>
      <c r="AR85" s="1040"/>
      <c r="AS85" s="1040"/>
      <c r="AT85" s="1040"/>
      <c r="AU85" s="1040"/>
      <c r="AV85" s="1040"/>
      <c r="AW85" s="1040"/>
      <c r="AX85" s="1040"/>
      <c r="AY85" s="1040"/>
      <c r="AZ85" s="1040"/>
      <c r="BA85" s="9"/>
    </row>
    <row r="86" spans="1:54" ht="12" customHeight="1" x14ac:dyDescent="0.3">
      <c r="A86" s="1040" t="s">
        <v>552</v>
      </c>
      <c r="B86" s="1040"/>
      <c r="C86" s="1040"/>
      <c r="D86" s="1040"/>
      <c r="E86" s="1040"/>
      <c r="F86" s="1040"/>
      <c r="G86" s="1040"/>
      <c r="H86" s="1040"/>
      <c r="I86" s="1040"/>
      <c r="J86" s="1040"/>
      <c r="K86" s="1040"/>
      <c r="L86" s="1040"/>
      <c r="M86" s="1040"/>
      <c r="N86" s="1040"/>
      <c r="O86" s="1040"/>
      <c r="P86" s="1040"/>
      <c r="Q86" s="1040"/>
      <c r="R86" s="1040"/>
      <c r="S86" s="1040"/>
      <c r="T86" s="1040"/>
      <c r="U86" s="1040"/>
      <c r="V86" s="1040"/>
      <c r="W86" s="1040"/>
      <c r="X86" s="1040"/>
      <c r="Y86" s="1040"/>
      <c r="Z86" s="1040"/>
      <c r="AA86" s="1040"/>
      <c r="AB86" s="1040"/>
      <c r="AC86" s="1040"/>
      <c r="AD86" s="1040"/>
      <c r="AE86" s="1040"/>
      <c r="AF86" s="1040"/>
      <c r="AG86" s="1040"/>
      <c r="AH86" s="1040"/>
      <c r="AI86" s="1040"/>
      <c r="AJ86" s="1040"/>
      <c r="AK86" s="1040"/>
      <c r="AL86" s="1040"/>
      <c r="AM86" s="1040"/>
      <c r="AN86" s="1040"/>
      <c r="AO86" s="1040"/>
      <c r="AP86" s="1040"/>
      <c r="AQ86" s="1040"/>
      <c r="AR86" s="1040"/>
      <c r="AS86" s="1040"/>
      <c r="AT86" s="1040"/>
      <c r="AU86" s="1040"/>
      <c r="AV86" s="1040"/>
      <c r="AW86" s="1040"/>
      <c r="AX86" s="1040"/>
      <c r="AY86" s="1040"/>
      <c r="AZ86" s="1040"/>
      <c r="BA86" s="9"/>
    </row>
    <row r="87" spans="1:54" ht="12" customHeight="1" x14ac:dyDescent="0.3">
      <c r="A87" s="1065"/>
      <c r="B87" s="1065"/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V87" s="1065"/>
      <c r="AW87" s="1065"/>
      <c r="AX87" s="1065"/>
      <c r="AY87" s="1065"/>
      <c r="AZ87" s="1065"/>
      <c r="BA87" s="9"/>
    </row>
    <row r="88" spans="1:54" ht="12" customHeight="1" x14ac:dyDescent="0.3">
      <c r="A88" s="1047" t="s">
        <v>553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1047"/>
      <c r="X88" s="1047"/>
      <c r="Y88" s="1047"/>
      <c r="Z88" s="1047"/>
      <c r="AA88" s="1047"/>
      <c r="AB88" s="1047"/>
      <c r="AC88" s="1047"/>
      <c r="AD88" s="1047"/>
      <c r="AE88" s="1047"/>
      <c r="AF88" s="1047"/>
      <c r="AG88" s="1047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9"/>
    </row>
    <row r="89" spans="1:54" ht="12" customHeight="1" x14ac:dyDescent="0.3">
      <c r="A89" s="1051" t="str">
        <f ca="1">INDIRECT("'АКТЫ скрытых работ'!R"&amp;BE3&amp;"C13",0)</f>
        <v>Монтаж вертикальных электродов контура заземления</v>
      </c>
      <c r="B89" s="1051"/>
      <c r="C89" s="1051"/>
      <c r="D89" s="1051"/>
      <c r="E89" s="1051"/>
      <c r="F89" s="1051"/>
      <c r="G89" s="1051"/>
      <c r="H89" s="1051"/>
      <c r="I89" s="1051"/>
      <c r="J89" s="1051"/>
      <c r="K89" s="1051"/>
      <c r="L89" s="1051"/>
      <c r="M89" s="1051"/>
      <c r="N89" s="1051"/>
      <c r="O89" s="1051"/>
      <c r="P89" s="1051"/>
      <c r="Q89" s="1051"/>
      <c r="R89" s="1051"/>
      <c r="S89" s="1051"/>
      <c r="T89" s="1051"/>
      <c r="U89" s="1051"/>
      <c r="V89" s="1051"/>
      <c r="W89" s="1051"/>
      <c r="X89" s="1051"/>
      <c r="Y89" s="1051"/>
      <c r="Z89" s="1051"/>
      <c r="AA89" s="1051"/>
      <c r="AB89" s="1051"/>
      <c r="AC89" s="1051"/>
      <c r="AD89" s="1051"/>
      <c r="AE89" s="1051"/>
      <c r="AF89" s="1051"/>
      <c r="AG89" s="1051"/>
      <c r="AH89" s="1051"/>
      <c r="AI89" s="1051"/>
      <c r="AJ89" s="1051"/>
      <c r="AK89" s="1051"/>
      <c r="AL89" s="1051"/>
      <c r="AM89" s="1051"/>
      <c r="AN89" s="1051"/>
      <c r="AO89" s="1051"/>
      <c r="AP89" s="1051"/>
      <c r="AQ89" s="1051"/>
      <c r="AR89" s="1051"/>
      <c r="AS89" s="1051"/>
      <c r="AT89" s="1051"/>
      <c r="AU89" s="1051"/>
      <c r="AV89" s="1051"/>
      <c r="AW89" s="1051"/>
      <c r="AX89" s="1051"/>
      <c r="AY89" s="1051"/>
      <c r="AZ89" s="1051"/>
      <c r="BA89" s="9"/>
    </row>
    <row r="90" spans="1:54" s="127" customFormat="1" ht="8.25" customHeight="1" x14ac:dyDescent="0.2">
      <c r="A90" s="1070" t="s">
        <v>394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1070"/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137"/>
    </row>
    <row r="91" spans="1:54" s="138" customFormat="1" ht="12" customHeight="1" x14ac:dyDescent="0.25">
      <c r="A91" s="1048" t="s">
        <v>89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9" t="s">
        <v>65</v>
      </c>
      <c r="Q91" s="1049"/>
      <c r="R91" s="1049"/>
      <c r="S91" s="1049"/>
      <c r="T91" s="1049"/>
      <c r="U91" s="1049"/>
      <c r="V91" s="1049"/>
      <c r="W91" s="1049"/>
      <c r="X91" s="1049"/>
      <c r="Y91" s="1049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</row>
    <row r="92" spans="1:54" ht="12" customHeight="1" x14ac:dyDescent="0.3">
      <c r="A92" s="423" t="s">
        <v>93</v>
      </c>
      <c r="J92" s="1051">
        <f>ФОРМА!F5</f>
        <v>2</v>
      </c>
      <c r="K92" s="1051"/>
      <c r="L92" s="1051"/>
      <c r="M92" s="426"/>
      <c r="N92" s="423" t="s">
        <v>94</v>
      </c>
      <c r="O92" s="426"/>
      <c r="R92" s="423"/>
    </row>
    <row r="93" spans="1:54" ht="35.25" customHeight="1" x14ac:dyDescent="0.25">
      <c r="A93" s="1040" t="s">
        <v>90</v>
      </c>
      <c r="B93" s="1040"/>
      <c r="C93" s="1040"/>
      <c r="D93" s="1040"/>
      <c r="E93" s="1040"/>
      <c r="F93" s="1040"/>
      <c r="G93" s="1040"/>
      <c r="H93" s="1050" t="str">
        <f ca="1">CONCATENATE(INDIRECT("'АКТЫ скрытых работ'!R"&amp;BE3&amp;"C14",0),", ",INDIRECT("'АКТЫ скрытых работ'!R"&amp;BE3&amp;"C11",0))</f>
        <v>Сертификат соответствия №РОСС RU.АБ23.Н00117 от 21.06.2021 сроком действия до 20.06.2024, Исполнительная схема №3.3 Установка одностоечных опор; Исполнительная схема №3.4 Установка двухстоечных опор</v>
      </c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1050"/>
      <c r="X93" s="1050"/>
      <c r="Y93" s="1050"/>
      <c r="Z93" s="1050"/>
      <c r="AA93" s="1050"/>
      <c r="AB93" s="1050"/>
      <c r="AC93" s="1050"/>
      <c r="AD93" s="1050"/>
      <c r="AE93" s="1050"/>
      <c r="AF93" s="1050"/>
      <c r="AG93" s="1050"/>
      <c r="AH93" s="1050"/>
      <c r="AI93" s="1050"/>
      <c r="AJ93" s="1050"/>
      <c r="AK93" s="1050"/>
      <c r="AL93" s="1050"/>
      <c r="AM93" s="1050"/>
      <c r="AN93" s="1050"/>
      <c r="AO93" s="1050"/>
      <c r="AP93" s="1050"/>
      <c r="AQ93" s="1050"/>
      <c r="AR93" s="1050"/>
      <c r="AS93" s="1050"/>
      <c r="AT93" s="1050"/>
      <c r="AU93" s="1050"/>
      <c r="AV93" s="1050"/>
      <c r="AW93" s="1050"/>
      <c r="AX93" s="1050"/>
      <c r="AY93" s="1050"/>
      <c r="AZ93" s="1050"/>
    </row>
    <row r="94" spans="1:54" ht="29.25" customHeight="1" x14ac:dyDescent="0.25">
      <c r="A94" s="1038" t="s">
        <v>554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1038"/>
      <c r="X94" s="1038"/>
      <c r="Y94" s="1038"/>
      <c r="Z94" s="1038"/>
      <c r="AA94" s="1038"/>
      <c r="AB94" s="1038"/>
      <c r="AC94" s="1038"/>
      <c r="AD94" s="1038"/>
      <c r="AE94" s="1038"/>
      <c r="AF94" s="1038"/>
      <c r="AG94" s="1038"/>
      <c r="AH94" s="1038"/>
      <c r="AI94" s="1038"/>
      <c r="AJ94" s="1038"/>
      <c r="AK94" s="1038"/>
      <c r="AL94" s="1038"/>
      <c r="AM94" s="1038"/>
      <c r="AN94" s="1038"/>
      <c r="AO94" s="1038"/>
      <c r="AP94" s="1038"/>
      <c r="AQ94" s="1038"/>
      <c r="AR94" s="1038"/>
      <c r="AS94" s="1038"/>
      <c r="AT94" s="1038"/>
      <c r="AU94" s="1038"/>
      <c r="AV94" s="1038"/>
      <c r="AW94" s="1038"/>
      <c r="AX94" s="1038"/>
      <c r="AY94" s="1038"/>
      <c r="AZ94" s="1038"/>
      <c r="BA94" s="427"/>
      <c r="BB94" s="427"/>
    </row>
    <row r="95" spans="1:54" ht="16.5" customHeight="1" x14ac:dyDescent="0.3">
      <c r="A95" s="803" t="str">
        <f>ПОДПИСИ!D6</f>
        <v>Шенягин А.В.</v>
      </c>
      <c r="B95" s="803"/>
      <c r="C95" s="803"/>
      <c r="D95" s="803"/>
      <c r="E95" s="803"/>
      <c r="F95" s="803"/>
      <c r="G95" s="803"/>
      <c r="H95" s="803"/>
      <c r="I95" s="803"/>
      <c r="J95" s="803"/>
      <c r="K95" s="803"/>
      <c r="L95" s="803"/>
      <c r="M95" s="803"/>
      <c r="N95" s="803"/>
      <c r="O95" s="803"/>
      <c r="P95" s="803"/>
      <c r="Q95" s="803"/>
      <c r="R95" s="803"/>
      <c r="S95" s="803"/>
      <c r="T95" s="803"/>
      <c r="U95" s="803"/>
      <c r="V95" s="803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R95" s="283"/>
      <c r="AS95" s="351"/>
      <c r="AT95" s="804"/>
      <c r="AU95" s="804"/>
      <c r="AV95" s="804"/>
      <c r="AW95" s="804"/>
      <c r="AX95" s="804"/>
      <c r="AY95" s="804"/>
      <c r="AZ95" s="804"/>
    </row>
    <row r="96" spans="1:54" s="502" customFormat="1" ht="6" customHeight="1" x14ac:dyDescent="0.3">
      <c r="A96" s="1039" t="s">
        <v>804</v>
      </c>
      <c r="B96" s="1039"/>
      <c r="C96" s="1039"/>
      <c r="D96" s="1039"/>
      <c r="E96" s="1039"/>
      <c r="F96" s="1039"/>
      <c r="G96" s="1039"/>
      <c r="H96" s="1039"/>
      <c r="I96" s="1039"/>
      <c r="J96" s="1039"/>
      <c r="K96" s="1039"/>
      <c r="L96" s="1039"/>
      <c r="M96" s="1039"/>
      <c r="N96" s="1039"/>
      <c r="O96" s="1039"/>
      <c r="P96" s="1039"/>
      <c r="Q96" s="1039"/>
      <c r="R96" s="1039"/>
      <c r="S96" s="1039"/>
      <c r="T96" s="1039"/>
      <c r="U96" s="1039"/>
      <c r="V96" s="1039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8"/>
      <c r="AH96" s="498"/>
      <c r="AI96" s="498"/>
      <c r="AJ96" s="498"/>
      <c r="AK96" s="498"/>
      <c r="AL96" s="498"/>
      <c r="AM96" s="498"/>
      <c r="AN96" s="498"/>
      <c r="AR96" s="499"/>
      <c r="AS96" s="500"/>
      <c r="AT96" s="1039" t="s">
        <v>49</v>
      </c>
      <c r="AU96" s="1039"/>
      <c r="AV96" s="1039"/>
      <c r="AW96" s="1039"/>
      <c r="AX96" s="1039"/>
      <c r="AY96" s="1039"/>
      <c r="AZ96" s="1039"/>
    </row>
    <row r="97" spans="1:54" ht="15" customHeight="1" x14ac:dyDescent="0.25">
      <c r="A97" s="1038" t="s">
        <v>788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1038"/>
      <c r="X97" s="1038"/>
      <c r="Y97" s="1038"/>
      <c r="Z97" s="1038"/>
      <c r="AA97" s="1038"/>
      <c r="AB97" s="1038"/>
      <c r="AC97" s="1038"/>
      <c r="AD97" s="1038"/>
      <c r="AE97" s="1038"/>
      <c r="AF97" s="1038"/>
      <c r="AG97" s="1038"/>
      <c r="AH97" s="1038"/>
      <c r="AI97" s="1038"/>
      <c r="AJ97" s="1038"/>
      <c r="AK97" s="1038"/>
      <c r="AL97" s="1038"/>
      <c r="AM97" s="1038"/>
      <c r="AN97" s="1038"/>
      <c r="AO97" s="1038"/>
      <c r="AP97" s="1038"/>
      <c r="AQ97" s="1038"/>
      <c r="AR97" s="1038"/>
      <c r="AS97" s="1038"/>
      <c r="AT97" s="1038"/>
      <c r="AU97" s="1038"/>
      <c r="AV97" s="1038"/>
      <c r="AW97" s="1038"/>
      <c r="AX97" s="1038"/>
      <c r="AY97" s="1038"/>
      <c r="AZ97" s="1038"/>
      <c r="BA97" s="427"/>
      <c r="BB97" s="427"/>
    </row>
    <row r="98" spans="1:54" ht="16.5" customHeight="1" x14ac:dyDescent="0.3">
      <c r="A98" s="803" t="str">
        <f>ПОДПИСИ!D15</f>
        <v>Шлёнский С.В.</v>
      </c>
      <c r="B98" s="803"/>
      <c r="C98" s="803"/>
      <c r="D98" s="803"/>
      <c r="E98" s="803"/>
      <c r="F98" s="803"/>
      <c r="G98" s="803"/>
      <c r="H98" s="803"/>
      <c r="I98" s="803"/>
      <c r="J98" s="803"/>
      <c r="K98" s="803"/>
      <c r="L98" s="803"/>
      <c r="M98" s="803"/>
      <c r="N98" s="803"/>
      <c r="O98" s="803"/>
      <c r="P98" s="803"/>
      <c r="Q98" s="803"/>
      <c r="R98" s="803"/>
      <c r="S98" s="803"/>
      <c r="T98" s="803"/>
      <c r="U98" s="803"/>
      <c r="V98" s="803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Q98" s="283"/>
      <c r="AR98" s="283"/>
      <c r="AS98" s="351"/>
      <c r="AT98" s="804"/>
      <c r="AU98" s="804"/>
      <c r="AV98" s="804"/>
      <c r="AW98" s="804"/>
      <c r="AX98" s="804"/>
      <c r="AY98" s="804"/>
      <c r="AZ98" s="804"/>
      <c r="BA98" s="350"/>
      <c r="BB98" s="350"/>
    </row>
    <row r="99" spans="1:54" s="502" customFormat="1" ht="6" customHeight="1" x14ac:dyDescent="0.3">
      <c r="A99" s="1039" t="s">
        <v>804</v>
      </c>
      <c r="B99" s="1039"/>
      <c r="C99" s="1039"/>
      <c r="D99" s="1039"/>
      <c r="E99" s="1039"/>
      <c r="F99" s="1039"/>
      <c r="G99" s="1039"/>
      <c r="H99" s="1039"/>
      <c r="I99" s="1039"/>
      <c r="J99" s="1039"/>
      <c r="K99" s="1039"/>
      <c r="L99" s="1039"/>
      <c r="M99" s="1039"/>
      <c r="N99" s="1039"/>
      <c r="O99" s="1039"/>
      <c r="P99" s="1039"/>
      <c r="Q99" s="1039"/>
      <c r="R99" s="1039"/>
      <c r="S99" s="1039"/>
      <c r="T99" s="1039"/>
      <c r="U99" s="1039"/>
      <c r="V99" s="1039"/>
      <c r="W99" s="497"/>
      <c r="X99" s="497"/>
      <c r="Y99" s="497"/>
      <c r="Z99" s="497"/>
      <c r="AA99" s="497"/>
      <c r="AB99" s="497"/>
      <c r="AC99" s="497"/>
      <c r="AD99" s="497"/>
      <c r="AE99" s="497"/>
      <c r="AF99" s="497"/>
      <c r="AG99" s="498"/>
      <c r="AH99" s="498"/>
      <c r="AI99" s="498"/>
      <c r="AJ99" s="498"/>
      <c r="AK99" s="498"/>
      <c r="AL99" s="498"/>
      <c r="AM99" s="498"/>
      <c r="AN99" s="498"/>
      <c r="AO99" s="498"/>
      <c r="AP99" s="498"/>
      <c r="AQ99" s="499"/>
      <c r="AR99" s="499"/>
      <c r="AS99" s="500"/>
      <c r="AT99" s="1039" t="s">
        <v>49</v>
      </c>
      <c r="AU99" s="1039"/>
      <c r="AV99" s="1039"/>
      <c r="AW99" s="1039"/>
      <c r="AX99" s="1039"/>
      <c r="AY99" s="1039"/>
      <c r="AZ99" s="1039"/>
      <c r="BA99" s="501"/>
      <c r="BB99" s="501"/>
    </row>
    <row r="100" spans="1:54" ht="25.5" customHeight="1" x14ac:dyDescent="0.25">
      <c r="A100" s="1038" t="s">
        <v>816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1038"/>
      <c r="X100" s="1038"/>
      <c r="Y100" s="1038"/>
      <c r="Z100" s="1038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427"/>
      <c r="BB100" s="427"/>
    </row>
    <row r="101" spans="1:54" ht="16.5" customHeight="1" x14ac:dyDescent="0.3">
      <c r="A101" s="803" t="str">
        <f>ПОДПИСИ!D17</f>
        <v>Шлёнский С.В.</v>
      </c>
      <c r="B101" s="803"/>
      <c r="C101" s="803"/>
      <c r="D101" s="803"/>
      <c r="E101" s="803"/>
      <c r="F101" s="803"/>
      <c r="G101" s="803"/>
      <c r="H101" s="803"/>
      <c r="I101" s="803"/>
      <c r="J101" s="803"/>
      <c r="K101" s="803"/>
      <c r="L101" s="803"/>
      <c r="M101" s="803"/>
      <c r="N101" s="803"/>
      <c r="O101" s="803"/>
      <c r="P101" s="803"/>
      <c r="Q101" s="803"/>
      <c r="R101" s="803"/>
      <c r="S101" s="803"/>
      <c r="T101" s="803"/>
      <c r="U101" s="803"/>
      <c r="V101" s="803"/>
      <c r="W101" s="349"/>
      <c r="X101" s="349"/>
      <c r="Y101" s="349"/>
      <c r="Z101" s="349"/>
      <c r="AA101" s="349"/>
      <c r="AB101" s="349"/>
      <c r="AC101" s="349"/>
      <c r="AD101" s="349"/>
      <c r="AE101" s="349"/>
      <c r="AF101" s="349"/>
      <c r="AG101" s="350"/>
      <c r="AH101" s="350"/>
      <c r="AI101" s="350"/>
      <c r="AJ101" s="350"/>
      <c r="AK101" s="350"/>
      <c r="AL101" s="350"/>
      <c r="AM101" s="350"/>
      <c r="AN101" s="350"/>
      <c r="AO101" s="350"/>
      <c r="AP101" s="350"/>
      <c r="AQ101" s="283"/>
      <c r="AR101" s="283"/>
      <c r="AS101" s="351"/>
      <c r="AT101" s="804"/>
      <c r="AU101" s="804"/>
      <c r="AV101" s="804"/>
      <c r="AW101" s="804"/>
      <c r="AX101" s="804"/>
      <c r="AY101" s="804"/>
      <c r="AZ101" s="804"/>
      <c r="BA101" s="350"/>
      <c r="BB101" s="350"/>
    </row>
    <row r="102" spans="1:54" s="502" customFormat="1" ht="6" customHeight="1" x14ac:dyDescent="0.3">
      <c r="A102" s="1039" t="s">
        <v>804</v>
      </c>
      <c r="B102" s="1039"/>
      <c r="C102" s="1039"/>
      <c r="D102" s="1039"/>
      <c r="E102" s="1039"/>
      <c r="F102" s="1039"/>
      <c r="G102" s="1039"/>
      <c r="H102" s="1039"/>
      <c r="I102" s="1039"/>
      <c r="J102" s="1039"/>
      <c r="K102" s="1039"/>
      <c r="L102" s="1039"/>
      <c r="M102" s="1039"/>
      <c r="N102" s="1039"/>
      <c r="O102" s="1039"/>
      <c r="P102" s="1039"/>
      <c r="Q102" s="1039"/>
      <c r="R102" s="1039"/>
      <c r="S102" s="1039"/>
      <c r="T102" s="1039"/>
      <c r="U102" s="1039"/>
      <c r="V102" s="1039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8"/>
      <c r="AH102" s="498"/>
      <c r="AI102" s="498"/>
      <c r="AJ102" s="498"/>
      <c r="AK102" s="498"/>
      <c r="AL102" s="498"/>
      <c r="AM102" s="498"/>
      <c r="AN102" s="498"/>
      <c r="AO102" s="498"/>
      <c r="AP102" s="498"/>
      <c r="AQ102" s="499"/>
      <c r="AR102" s="499"/>
      <c r="AS102" s="500"/>
      <c r="AT102" s="1039" t="s">
        <v>49</v>
      </c>
      <c r="AU102" s="1039"/>
      <c r="AV102" s="1039"/>
      <c r="AW102" s="1039"/>
      <c r="AX102" s="1039"/>
      <c r="AY102" s="1039"/>
      <c r="AZ102" s="1039"/>
      <c r="BA102" s="501"/>
      <c r="BB102" s="501"/>
    </row>
    <row r="103" spans="1:54" ht="39.75" customHeight="1" x14ac:dyDescent="0.25">
      <c r="A103" s="1038" t="s">
        <v>806</v>
      </c>
      <c r="B103" s="1038"/>
      <c r="C103" s="1038"/>
      <c r="D103" s="1038"/>
      <c r="E103" s="1038"/>
      <c r="F103" s="1038"/>
      <c r="G103" s="1038"/>
      <c r="H103" s="1038"/>
      <c r="I103" s="1038"/>
      <c r="J103" s="1038"/>
      <c r="K103" s="1038"/>
      <c r="L103" s="1038"/>
      <c r="M103" s="1038"/>
      <c r="N103" s="1038"/>
      <c r="O103" s="1038"/>
      <c r="P103" s="1038"/>
      <c r="Q103" s="1038"/>
      <c r="R103" s="1038"/>
      <c r="S103" s="1038"/>
      <c r="T103" s="1038"/>
      <c r="U103" s="1038"/>
      <c r="V103" s="1038"/>
      <c r="W103" s="1038"/>
      <c r="X103" s="1038"/>
      <c r="Y103" s="1038"/>
      <c r="Z103" s="1038"/>
      <c r="AA103" s="1038"/>
      <c r="AB103" s="1038"/>
      <c r="AC103" s="1038"/>
      <c r="AD103" s="1038"/>
      <c r="AE103" s="1038"/>
      <c r="AF103" s="1038"/>
      <c r="AG103" s="1038"/>
      <c r="AH103" s="1038"/>
      <c r="AI103" s="1038"/>
      <c r="AJ103" s="1038"/>
      <c r="AK103" s="1038"/>
      <c r="AL103" s="1038"/>
      <c r="AM103" s="1038"/>
      <c r="AN103" s="1038"/>
      <c r="AO103" s="1038"/>
      <c r="AP103" s="1038"/>
      <c r="AQ103" s="1038"/>
      <c r="AR103" s="1038"/>
      <c r="AS103" s="1038"/>
      <c r="AT103" s="1038"/>
      <c r="AU103" s="1038"/>
      <c r="AV103" s="1038"/>
      <c r="AW103" s="1038"/>
      <c r="AX103" s="1038"/>
      <c r="AY103" s="1038"/>
      <c r="AZ103" s="1038"/>
      <c r="BA103" s="427"/>
      <c r="BB103" s="427"/>
    </row>
    <row r="104" spans="1:54" ht="16.5" customHeight="1" x14ac:dyDescent="0.3">
      <c r="A104" s="803" t="str">
        <f>ПОДПИСИ!C19</f>
        <v xml:space="preserve"> </v>
      </c>
      <c r="B104" s="803"/>
      <c r="C104" s="803"/>
      <c r="D104" s="803"/>
      <c r="E104" s="803"/>
      <c r="F104" s="803"/>
      <c r="G104" s="803"/>
      <c r="H104" s="803"/>
      <c r="I104" s="803"/>
      <c r="J104" s="803"/>
      <c r="K104" s="803"/>
      <c r="L104" s="803"/>
      <c r="M104" s="803"/>
      <c r="N104" s="803"/>
      <c r="O104" s="803"/>
      <c r="P104" s="803"/>
      <c r="Q104" s="803"/>
      <c r="R104" s="803"/>
      <c r="S104" s="803"/>
      <c r="T104" s="803"/>
      <c r="U104" s="803"/>
      <c r="V104" s="803"/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50"/>
      <c r="AH104" s="350"/>
      <c r="AI104" s="350"/>
      <c r="AJ104" s="350"/>
      <c r="AK104" s="350"/>
      <c r="AL104" s="350"/>
      <c r="AM104" s="350"/>
      <c r="AN104" s="350"/>
      <c r="AO104" s="350"/>
      <c r="AP104" s="350"/>
      <c r="AQ104" s="283"/>
      <c r="AR104" s="283"/>
      <c r="AS104" s="351"/>
      <c r="AT104" s="804"/>
      <c r="AU104" s="804"/>
      <c r="AV104" s="804"/>
      <c r="AW104" s="804"/>
      <c r="AX104" s="804"/>
      <c r="AY104" s="804"/>
      <c r="AZ104" s="804"/>
      <c r="BA104" s="350"/>
      <c r="BB104" s="350"/>
    </row>
    <row r="105" spans="1:54" s="502" customFormat="1" ht="6" customHeight="1" x14ac:dyDescent="0.3">
      <c r="A105" s="1039" t="s">
        <v>804</v>
      </c>
      <c r="B105" s="1039"/>
      <c r="C105" s="1039"/>
      <c r="D105" s="1039"/>
      <c r="E105" s="1039"/>
      <c r="F105" s="1039"/>
      <c r="G105" s="1039"/>
      <c r="H105" s="1039"/>
      <c r="I105" s="1039"/>
      <c r="J105" s="1039"/>
      <c r="K105" s="1039"/>
      <c r="L105" s="1039"/>
      <c r="M105" s="1039"/>
      <c r="N105" s="1039"/>
      <c r="O105" s="1039"/>
      <c r="P105" s="1039"/>
      <c r="Q105" s="1039"/>
      <c r="R105" s="1039"/>
      <c r="S105" s="1039"/>
      <c r="T105" s="1039"/>
      <c r="U105" s="1039"/>
      <c r="V105" s="1039"/>
      <c r="W105" s="497"/>
      <c r="X105" s="497"/>
      <c r="Y105" s="497"/>
      <c r="Z105" s="497"/>
      <c r="AA105" s="497"/>
      <c r="AB105" s="497"/>
      <c r="AC105" s="497"/>
      <c r="AD105" s="497"/>
      <c r="AE105" s="497"/>
      <c r="AF105" s="497"/>
      <c r="AG105" s="498"/>
      <c r="AH105" s="498"/>
      <c r="AI105" s="498"/>
      <c r="AJ105" s="498"/>
      <c r="AK105" s="498"/>
      <c r="AL105" s="498"/>
      <c r="AM105" s="498"/>
      <c r="AN105" s="498"/>
      <c r="AO105" s="498"/>
      <c r="AP105" s="498"/>
      <c r="AQ105" s="499"/>
      <c r="AR105" s="499"/>
      <c r="AS105" s="500"/>
      <c r="AT105" s="1039" t="s">
        <v>49</v>
      </c>
      <c r="AU105" s="1039"/>
      <c r="AV105" s="1039"/>
      <c r="AW105" s="1039"/>
      <c r="AX105" s="1039"/>
      <c r="AY105" s="1039"/>
      <c r="AZ105" s="1039"/>
      <c r="BA105" s="501"/>
      <c r="BB105" s="501"/>
    </row>
    <row r="106" spans="1:54" ht="39.75" customHeight="1" x14ac:dyDescent="0.25">
      <c r="A106" s="1038" t="s">
        <v>1013</v>
      </c>
      <c r="B106" s="1038"/>
      <c r="C106" s="1038"/>
      <c r="D106" s="1038"/>
      <c r="E106" s="1038"/>
      <c r="F106" s="1038"/>
      <c r="G106" s="1038"/>
      <c r="H106" s="1038"/>
      <c r="I106" s="1038"/>
      <c r="J106" s="1038"/>
      <c r="K106" s="1038"/>
      <c r="L106" s="1038"/>
      <c r="M106" s="1038"/>
      <c r="N106" s="1038"/>
      <c r="O106" s="1038"/>
      <c r="P106" s="1038"/>
      <c r="Q106" s="1038"/>
      <c r="R106" s="1038"/>
      <c r="S106" s="1038"/>
      <c r="T106" s="1038"/>
      <c r="U106" s="1038"/>
      <c r="V106" s="1038"/>
      <c r="W106" s="1038"/>
      <c r="X106" s="1038"/>
      <c r="Y106" s="1038"/>
      <c r="Z106" s="1038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8"/>
      <c r="AP106" s="1038"/>
      <c r="AQ106" s="1038"/>
      <c r="AR106" s="1038"/>
      <c r="AS106" s="1038"/>
      <c r="AT106" s="1038"/>
      <c r="AU106" s="1038"/>
      <c r="AV106" s="1038"/>
      <c r="AW106" s="1038"/>
      <c r="AX106" s="1038"/>
      <c r="AY106" s="1038"/>
      <c r="AZ106" s="1038"/>
      <c r="BA106" s="427"/>
      <c r="BB106" s="427"/>
    </row>
    <row r="107" spans="1:54" ht="16.5" customHeight="1" x14ac:dyDescent="0.3">
      <c r="A107" s="803" t="str">
        <f>ПОДПИСИ!D12</f>
        <v>Курбатов А.В.</v>
      </c>
      <c r="B107" s="803"/>
      <c r="C107" s="803"/>
      <c r="D107" s="803"/>
      <c r="E107" s="803"/>
      <c r="F107" s="803"/>
      <c r="G107" s="803"/>
      <c r="H107" s="803"/>
      <c r="I107" s="803"/>
      <c r="J107" s="803"/>
      <c r="K107" s="803"/>
      <c r="L107" s="803"/>
      <c r="M107" s="803"/>
      <c r="N107" s="803"/>
      <c r="O107" s="803"/>
      <c r="P107" s="803"/>
      <c r="Q107" s="803"/>
      <c r="R107" s="803"/>
      <c r="S107" s="803"/>
      <c r="T107" s="803"/>
      <c r="U107" s="803"/>
      <c r="V107" s="803"/>
      <c r="W107" s="349"/>
      <c r="X107" s="349"/>
      <c r="Y107" s="349"/>
      <c r="Z107" s="349"/>
      <c r="AA107" s="349"/>
      <c r="AB107" s="349"/>
      <c r="AC107" s="349"/>
      <c r="AD107" s="349"/>
      <c r="AE107" s="349"/>
      <c r="AF107" s="349"/>
      <c r="AG107" s="350"/>
      <c r="AH107" s="350"/>
      <c r="AI107" s="350"/>
      <c r="AJ107" s="350"/>
      <c r="AK107" s="350"/>
      <c r="AL107" s="350"/>
      <c r="AM107" s="350"/>
      <c r="AN107" s="350"/>
      <c r="AO107" s="350"/>
      <c r="AP107" s="350"/>
      <c r="AQ107" s="283"/>
      <c r="AR107" s="283"/>
      <c r="AS107" s="351"/>
      <c r="AT107" s="804"/>
      <c r="AU107" s="804"/>
      <c r="AV107" s="804"/>
      <c r="AW107" s="804"/>
      <c r="AX107" s="804"/>
      <c r="AY107" s="804"/>
      <c r="AZ107" s="804"/>
      <c r="BA107" s="350"/>
      <c r="BB107" s="350"/>
    </row>
    <row r="108" spans="1:54" s="502" customFormat="1" ht="6" customHeight="1" x14ac:dyDescent="0.3">
      <c r="A108" s="1039" t="s">
        <v>804</v>
      </c>
      <c r="B108" s="1039"/>
      <c r="C108" s="1039"/>
      <c r="D108" s="1039"/>
      <c r="E108" s="1039"/>
      <c r="F108" s="1039"/>
      <c r="G108" s="1039"/>
      <c r="H108" s="1039"/>
      <c r="I108" s="1039"/>
      <c r="J108" s="1039"/>
      <c r="K108" s="1039"/>
      <c r="L108" s="1039"/>
      <c r="M108" s="1039"/>
      <c r="N108" s="1039"/>
      <c r="O108" s="1039"/>
      <c r="P108" s="1039"/>
      <c r="Q108" s="1039"/>
      <c r="R108" s="1039"/>
      <c r="S108" s="1039"/>
      <c r="T108" s="1039"/>
      <c r="U108" s="1039"/>
      <c r="V108" s="1039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8"/>
      <c r="AH108" s="498"/>
      <c r="AI108" s="498"/>
      <c r="AJ108" s="498"/>
      <c r="AK108" s="498"/>
      <c r="AL108" s="498"/>
      <c r="AM108" s="498"/>
      <c r="AN108" s="498"/>
      <c r="AO108" s="498"/>
      <c r="AP108" s="498"/>
      <c r="AQ108" s="499"/>
      <c r="AR108" s="499"/>
      <c r="AS108" s="500"/>
      <c r="AT108" s="1039" t="s">
        <v>49</v>
      </c>
      <c r="AU108" s="1039"/>
      <c r="AV108" s="1039"/>
      <c r="AW108" s="1039"/>
      <c r="AX108" s="1039"/>
      <c r="AY108" s="1039"/>
      <c r="AZ108" s="1039"/>
      <c r="BA108" s="501"/>
      <c r="BB108" s="501"/>
    </row>
    <row r="109" spans="1:54" x14ac:dyDescent="0.25">
      <c r="A109" s="1038" t="s">
        <v>538</v>
      </c>
      <c r="B109" s="1038"/>
      <c r="C109" s="1038"/>
      <c r="D109" s="1038"/>
      <c r="E109" s="1038"/>
      <c r="F109" s="1038"/>
      <c r="G109" s="1038"/>
      <c r="H109" s="1038"/>
      <c r="I109" s="1038"/>
      <c r="J109" s="1038"/>
      <c r="K109" s="1038"/>
      <c r="L109" s="1038"/>
      <c r="M109" s="1038"/>
      <c r="N109" s="1038"/>
      <c r="O109" s="1038"/>
      <c r="P109" s="1038"/>
      <c r="Q109" s="1038"/>
      <c r="R109" s="1038"/>
      <c r="S109" s="1038"/>
      <c r="T109" s="1038"/>
      <c r="U109" s="1038"/>
      <c r="V109" s="1038"/>
      <c r="W109" s="1038"/>
      <c r="X109" s="1038"/>
      <c r="Y109" s="1038"/>
      <c r="Z109" s="1038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</row>
    <row r="110" spans="1:54" ht="16.5" customHeight="1" x14ac:dyDescent="0.3">
      <c r="A110" s="803" t="str">
        <f>ПОДПИСИ!D10</f>
        <v>Величко А.А.</v>
      </c>
      <c r="B110" s="803"/>
      <c r="C110" s="803"/>
      <c r="D110" s="803"/>
      <c r="E110" s="803"/>
      <c r="F110" s="803"/>
      <c r="G110" s="803"/>
      <c r="H110" s="803"/>
      <c r="I110" s="803"/>
      <c r="J110" s="803"/>
      <c r="K110" s="803"/>
      <c r="L110" s="803"/>
      <c r="M110" s="803"/>
      <c r="N110" s="803"/>
      <c r="O110" s="803"/>
      <c r="P110" s="803"/>
      <c r="Q110" s="803"/>
      <c r="R110" s="803"/>
      <c r="S110" s="803"/>
      <c r="T110" s="803"/>
      <c r="U110" s="803"/>
      <c r="V110" s="803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50"/>
      <c r="AH110" s="350"/>
      <c r="AI110" s="350"/>
      <c r="AJ110" s="350"/>
      <c r="AK110" s="350"/>
      <c r="AL110" s="350"/>
      <c r="AM110" s="350"/>
      <c r="AN110" s="350"/>
      <c r="AO110" s="350"/>
      <c r="AP110" s="350"/>
      <c r="AQ110" s="283"/>
      <c r="AR110" s="283"/>
      <c r="AS110" s="351"/>
      <c r="AT110" s="804"/>
      <c r="AU110" s="804"/>
      <c r="AV110" s="804"/>
      <c r="AW110" s="804"/>
      <c r="AX110" s="804"/>
      <c r="AY110" s="804"/>
      <c r="AZ110" s="804"/>
      <c r="BA110" s="350"/>
      <c r="BB110" s="350"/>
    </row>
    <row r="111" spans="1:54" s="502" customFormat="1" ht="6" customHeight="1" x14ac:dyDescent="0.3">
      <c r="A111" s="1039" t="s">
        <v>804</v>
      </c>
      <c r="B111" s="1039"/>
      <c r="C111" s="1039"/>
      <c r="D111" s="1039"/>
      <c r="E111" s="1039"/>
      <c r="F111" s="1039"/>
      <c r="G111" s="1039"/>
      <c r="H111" s="1039"/>
      <c r="I111" s="1039"/>
      <c r="J111" s="1039"/>
      <c r="K111" s="1039"/>
      <c r="L111" s="1039"/>
      <c r="M111" s="1039"/>
      <c r="N111" s="1039"/>
      <c r="O111" s="1039"/>
      <c r="P111" s="1039"/>
      <c r="Q111" s="1039"/>
      <c r="R111" s="1039"/>
      <c r="S111" s="1039"/>
      <c r="T111" s="1039"/>
      <c r="U111" s="1039"/>
      <c r="V111" s="1039"/>
      <c r="W111" s="497"/>
      <c r="X111" s="497"/>
      <c r="Y111" s="497"/>
      <c r="Z111" s="497"/>
      <c r="AA111" s="497"/>
      <c r="AB111" s="497"/>
      <c r="AC111" s="497"/>
      <c r="AD111" s="497"/>
      <c r="AE111" s="497"/>
      <c r="AF111" s="497"/>
      <c r="AG111" s="498"/>
      <c r="AH111" s="498"/>
      <c r="AI111" s="498"/>
      <c r="AJ111" s="498"/>
      <c r="AK111" s="498"/>
      <c r="AL111" s="498"/>
      <c r="AM111" s="498"/>
      <c r="AN111" s="498"/>
      <c r="AO111" s="498"/>
      <c r="AP111" s="498"/>
      <c r="AQ111" s="499"/>
      <c r="AR111" s="499"/>
      <c r="AS111" s="500"/>
      <c r="AT111" s="1039" t="s">
        <v>49</v>
      </c>
      <c r="AU111" s="1039"/>
      <c r="AV111" s="1039"/>
      <c r="AW111" s="1039"/>
      <c r="AX111" s="1039"/>
      <c r="AY111" s="1039"/>
      <c r="AZ111" s="1039"/>
      <c r="BA111" s="501"/>
      <c r="BB111" s="501"/>
    </row>
  </sheetData>
  <mergeCells count="134">
    <mergeCell ref="A54:AZ54"/>
    <mergeCell ref="A55:AZ55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34:AZ34"/>
    <mergeCell ref="A36:AZ36"/>
    <mergeCell ref="A43:AZ43"/>
    <mergeCell ref="A46:AZ46"/>
    <mergeCell ref="A42:AZ42"/>
    <mergeCell ref="C24:K24"/>
    <mergeCell ref="AI24:AK24"/>
    <mergeCell ref="A32:AZ32"/>
    <mergeCell ref="A33:AZ33"/>
    <mergeCell ref="A35:AZ35"/>
    <mergeCell ref="A37:AZ37"/>
    <mergeCell ref="A38:AZ38"/>
    <mergeCell ref="A26:AZ26"/>
    <mergeCell ref="A30:AZ30"/>
    <mergeCell ref="A31:AZ31"/>
    <mergeCell ref="A27:AZ27"/>
    <mergeCell ref="A28:AZ28"/>
    <mergeCell ref="A29:AZ29"/>
    <mergeCell ref="AN24:AT24"/>
    <mergeCell ref="AV24:AY24"/>
    <mergeCell ref="A103:AZ103"/>
    <mergeCell ref="A97:AZ97"/>
    <mergeCell ref="A101:V101"/>
    <mergeCell ref="A102:V102"/>
    <mergeCell ref="A47:AZ47"/>
    <mergeCell ref="A48:AZ48"/>
    <mergeCell ref="A39:AZ39"/>
    <mergeCell ref="A40:AZ40"/>
    <mergeCell ref="A41:AZ41"/>
    <mergeCell ref="A44:AZ44"/>
    <mergeCell ref="A45:AZ45"/>
    <mergeCell ref="A49:AZ49"/>
    <mergeCell ref="A87:AZ87"/>
    <mergeCell ref="A89:AZ89"/>
    <mergeCell ref="A90:AZ90"/>
    <mergeCell ref="A51:AZ51"/>
    <mergeCell ref="A52:AZ52"/>
    <mergeCell ref="A50:AZ50"/>
    <mergeCell ref="A58:AC58"/>
    <mergeCell ref="A53:AZ53"/>
    <mergeCell ref="A67:AZ67"/>
    <mergeCell ref="A69:AZ69"/>
    <mergeCell ref="A70:AZ70"/>
    <mergeCell ref="A68:AZ68"/>
    <mergeCell ref="A56:AZ56"/>
    <mergeCell ref="AD57:AZ57"/>
    <mergeCell ref="AD58:AZ58"/>
    <mergeCell ref="A71:AZ71"/>
    <mergeCell ref="A76:E76"/>
    <mergeCell ref="G76:P76"/>
    <mergeCell ref="G77:P77"/>
    <mergeCell ref="A79:AZ79"/>
    <mergeCell ref="A83:AE83"/>
    <mergeCell ref="A72:AZ72"/>
    <mergeCell ref="A73:AZ73"/>
    <mergeCell ref="AC74:AZ74"/>
    <mergeCell ref="AC75:AZ75"/>
    <mergeCell ref="A61:AZ61"/>
    <mergeCell ref="A59:AZ59"/>
    <mergeCell ref="A62:AZ62"/>
    <mergeCell ref="A63:AZ63"/>
    <mergeCell ref="A60:AZ60"/>
    <mergeCell ref="A64:AZ64"/>
    <mergeCell ref="A65:AZ65"/>
    <mergeCell ref="A66:AZ66"/>
    <mergeCell ref="AF83:AY83"/>
    <mergeCell ref="A80:AZ80"/>
    <mergeCell ref="A81:AZ81"/>
    <mergeCell ref="A82:AZ82"/>
    <mergeCell ref="AT84:AX84"/>
    <mergeCell ref="S76:U76"/>
    <mergeCell ref="W76:AC76"/>
    <mergeCell ref="S77:U77"/>
    <mergeCell ref="W77:AC77"/>
    <mergeCell ref="AE76:AH76"/>
    <mergeCell ref="AE77:AH77"/>
    <mergeCell ref="A99:V99"/>
    <mergeCell ref="A94:AZ94"/>
    <mergeCell ref="A88:AZ88"/>
    <mergeCell ref="A91:O91"/>
    <mergeCell ref="P91:AZ91"/>
    <mergeCell ref="A93:G93"/>
    <mergeCell ref="H93:AZ93"/>
    <mergeCell ref="J92:L92"/>
    <mergeCell ref="A84:AS84"/>
    <mergeCell ref="A86:AZ86"/>
    <mergeCell ref="A85:AZ85"/>
    <mergeCell ref="A109:BB109"/>
    <mergeCell ref="A110:V110"/>
    <mergeCell ref="A111:V111"/>
    <mergeCell ref="AT95:AZ95"/>
    <mergeCell ref="AT96:AZ96"/>
    <mergeCell ref="AT98:AZ98"/>
    <mergeCell ref="AT99:AZ99"/>
    <mergeCell ref="AT101:AZ101"/>
    <mergeCell ref="AT102:AZ102"/>
    <mergeCell ref="AT104:AZ104"/>
    <mergeCell ref="AT105:AZ105"/>
    <mergeCell ref="AT107:AZ107"/>
    <mergeCell ref="AT108:AZ108"/>
    <mergeCell ref="AT110:AZ110"/>
    <mergeCell ref="AT111:AZ111"/>
    <mergeCell ref="A100:AZ100"/>
    <mergeCell ref="A106:AZ106"/>
    <mergeCell ref="A104:V104"/>
    <mergeCell ref="A105:V105"/>
    <mergeCell ref="A107:V107"/>
    <mergeCell ref="A108:V108"/>
    <mergeCell ref="A95:V95"/>
    <mergeCell ref="A96:V96"/>
    <mergeCell ref="A98:V98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56" max="52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1"/>
  <sheetViews>
    <sheetView view="pageBreakPreview" zoomScale="115" zoomScaleNormal="95" zoomScaleSheetLayoutView="115" workbookViewId="0">
      <pane ySplit="1" topLeftCell="A32" activePane="bottomLeft" state="frozen"/>
      <selection activeCell="A65" sqref="A65:BB65"/>
      <selection pane="bottomLeft" activeCell="A65" sqref="A65:BB65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085" t="s">
        <v>524</v>
      </c>
      <c r="V1" s="1085"/>
      <c r="W1" s="1085"/>
      <c r="X1" s="1085"/>
      <c r="Y1" s="1085"/>
      <c r="Z1" s="1085"/>
      <c r="AA1" s="1085"/>
      <c r="AB1" s="1085"/>
      <c r="AC1" s="1085"/>
      <c r="AD1" s="1085"/>
      <c r="AE1" s="1085"/>
      <c r="AF1" s="1085"/>
      <c r="AG1" s="1085"/>
      <c r="AH1" s="1085"/>
      <c r="AI1" s="1085"/>
      <c r="AJ1" s="1085"/>
      <c r="AK1" s="1085"/>
      <c r="AL1" s="1085"/>
      <c r="AM1" s="1085"/>
      <c r="AN1" s="1085"/>
      <c r="AO1" s="1085"/>
      <c r="AP1" s="1085"/>
      <c r="AQ1" s="1085"/>
      <c r="AR1" s="1085"/>
      <c r="AS1" s="1085"/>
      <c r="AT1" s="1085"/>
      <c r="AU1" s="1085"/>
      <c r="AV1" s="1085"/>
      <c r="AW1" s="1085"/>
      <c r="AX1" s="1085"/>
      <c r="AY1" s="1085"/>
      <c r="AZ1" s="1085"/>
    </row>
    <row r="2" spans="1:63" ht="14.4" x14ac:dyDescent="0.25">
      <c r="A2" s="1091" t="s">
        <v>75</v>
      </c>
      <c r="B2" s="1091"/>
      <c r="C2" s="1091"/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091"/>
      <c r="V2" s="1091"/>
      <c r="W2" s="1091"/>
      <c r="X2" s="1091"/>
      <c r="Y2" s="1091"/>
      <c r="Z2" s="1091"/>
      <c r="AA2" s="1091"/>
      <c r="AB2" s="1091"/>
      <c r="AC2" s="1091"/>
      <c r="AD2" s="1091"/>
      <c r="AE2" s="1091"/>
      <c r="AF2" s="1091"/>
      <c r="AG2" s="1091"/>
      <c r="AH2" s="1091"/>
      <c r="AI2" s="1091"/>
      <c r="AJ2" s="1091"/>
      <c r="AK2" s="1091"/>
      <c r="AL2" s="1091"/>
      <c r="AM2" s="1091"/>
      <c r="AN2" s="1091"/>
      <c r="AO2" s="1091"/>
      <c r="AP2" s="1091"/>
      <c r="AQ2" s="1091"/>
      <c r="AR2" s="1091"/>
      <c r="AS2" s="1091"/>
      <c r="AT2" s="1091"/>
      <c r="AU2" s="1091"/>
      <c r="AV2" s="1091"/>
      <c r="AW2" s="1091"/>
      <c r="AX2" s="1091"/>
      <c r="AY2" s="1091"/>
      <c r="AZ2" s="1091"/>
      <c r="BC2" s="12"/>
      <c r="BD2" s="13"/>
      <c r="BE2" s="285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086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  <c r="AG3" s="1086"/>
      <c r="AH3" s="1086"/>
      <c r="AI3" s="1086"/>
      <c r="AJ3" s="1086"/>
      <c r="AK3" s="1086"/>
      <c r="AL3" s="1086"/>
      <c r="AM3" s="1086"/>
      <c r="AN3" s="1086"/>
      <c r="AO3" s="1086"/>
      <c r="AP3" s="1086"/>
      <c r="AQ3" s="1086"/>
      <c r="AR3" s="1086"/>
      <c r="AS3" s="1086"/>
      <c r="AT3" s="1086"/>
      <c r="AU3" s="1086"/>
      <c r="AV3" s="1086"/>
      <c r="AW3" s="1086"/>
      <c r="AX3" s="1086"/>
      <c r="AY3" s="1086"/>
      <c r="AZ3" s="1086"/>
      <c r="BC3" s="12"/>
      <c r="BD3" s="10"/>
      <c r="BE3" s="288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53" t="s">
        <v>523</v>
      </c>
      <c r="B4" s="1053"/>
      <c r="C4" s="1053"/>
      <c r="D4" s="1053"/>
      <c r="E4" s="1053"/>
      <c r="F4" s="1053"/>
      <c r="G4" s="1053"/>
      <c r="H4" s="1053"/>
      <c r="I4" s="1053"/>
      <c r="J4" s="1053"/>
      <c r="K4" s="1053"/>
      <c r="L4" s="1053"/>
      <c r="M4" s="1053"/>
      <c r="N4" s="1053"/>
      <c r="O4" s="1053"/>
      <c r="P4" s="1053"/>
      <c r="Q4" s="1053"/>
      <c r="R4" s="1053"/>
      <c r="S4" s="1053"/>
      <c r="T4" s="1053"/>
      <c r="U4" s="1053"/>
      <c r="V4" s="1053"/>
      <c r="W4" s="1053"/>
      <c r="X4" s="1053"/>
      <c r="Y4" s="1053"/>
      <c r="Z4" s="1053"/>
      <c r="AA4" s="1053"/>
      <c r="AB4" s="1053"/>
      <c r="AC4" s="1053"/>
      <c r="AD4" s="1053"/>
      <c r="AE4" s="1053"/>
      <c r="AF4" s="1053"/>
      <c r="AG4" s="1053"/>
      <c r="AH4" s="1053"/>
      <c r="AI4" s="1053"/>
      <c r="AJ4" s="1053"/>
      <c r="AK4" s="1053"/>
      <c r="AL4" s="1053"/>
      <c r="AM4" s="1053"/>
      <c r="AN4" s="1053"/>
      <c r="AO4" s="1053"/>
      <c r="AP4" s="1053"/>
      <c r="AQ4" s="1053"/>
      <c r="AR4" s="1053"/>
      <c r="AS4" s="1053"/>
      <c r="AT4" s="1053"/>
      <c r="AU4" s="1053"/>
      <c r="AV4" s="1053"/>
      <c r="AW4" s="1053"/>
      <c r="AX4" s="1053"/>
      <c r="AY4" s="1053"/>
      <c r="AZ4" s="1053"/>
      <c r="BD4" s="10"/>
      <c r="BF4" s="10"/>
      <c r="BG4" s="10"/>
      <c r="BH4" s="10"/>
      <c r="BI4" s="10"/>
      <c r="BJ4" s="10"/>
      <c r="BK4" s="10"/>
    </row>
    <row r="5" spans="1:63" x14ac:dyDescent="0.25">
      <c r="A5" s="1092" t="s">
        <v>382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1091"/>
      <c r="O5" s="1091"/>
      <c r="P5" s="1091"/>
      <c r="Q5" s="1091"/>
      <c r="R5" s="1091"/>
      <c r="S5" s="1091"/>
      <c r="T5" s="1091"/>
      <c r="U5" s="1091"/>
      <c r="V5" s="1091"/>
      <c r="W5" s="1091"/>
      <c r="X5" s="1091"/>
      <c r="Y5" s="1091"/>
      <c r="Z5" s="1091"/>
      <c r="AA5" s="1091"/>
      <c r="AB5" s="1091"/>
      <c r="AC5" s="1091"/>
      <c r="AD5" s="1091"/>
      <c r="AE5" s="1091"/>
      <c r="AF5" s="1091"/>
      <c r="AG5" s="1091"/>
      <c r="AH5" s="1091"/>
      <c r="AI5" s="1091"/>
      <c r="AJ5" s="1091"/>
      <c r="AK5" s="1091"/>
      <c r="AL5" s="1091"/>
      <c r="AM5" s="1091"/>
      <c r="AN5" s="1091"/>
      <c r="AO5" s="1091"/>
      <c r="AP5" s="1091"/>
      <c r="AQ5" s="1091"/>
      <c r="AR5" s="1091"/>
      <c r="AS5" s="1091"/>
      <c r="AT5" s="1091"/>
      <c r="AU5" s="1091"/>
      <c r="AV5" s="1091"/>
      <c r="AW5" s="1091"/>
      <c r="AX5" s="1091"/>
      <c r="AY5" s="1091"/>
      <c r="AZ5" s="1091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090" t="str">
        <f>ФОРМА!B2</f>
        <v>ПАО "Россети Ленэнерго"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1090"/>
      <c r="Q6" s="1090"/>
      <c r="R6" s="1090"/>
      <c r="S6" s="1090"/>
      <c r="T6" s="1090"/>
      <c r="U6" s="1090"/>
      <c r="V6" s="1090"/>
      <c r="W6" s="1090"/>
      <c r="X6" s="1090"/>
      <c r="Y6" s="1090"/>
      <c r="Z6" s="1090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90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063" t="s">
        <v>810</v>
      </c>
      <c r="B7" s="1063"/>
      <c r="C7" s="1063"/>
      <c r="D7" s="1063"/>
      <c r="E7" s="1063"/>
      <c r="F7" s="1063"/>
      <c r="G7" s="1063"/>
      <c r="H7" s="1063"/>
      <c r="I7" s="1063"/>
      <c r="J7" s="1063"/>
      <c r="K7" s="1063"/>
      <c r="L7" s="1063"/>
      <c r="M7" s="1063"/>
      <c r="N7" s="1063"/>
      <c r="O7" s="1063"/>
      <c r="P7" s="1063"/>
      <c r="Q7" s="1063"/>
      <c r="R7" s="1063"/>
      <c r="S7" s="1063"/>
      <c r="T7" s="1063"/>
      <c r="U7" s="1063"/>
      <c r="V7" s="1063"/>
      <c r="W7" s="1063"/>
      <c r="X7" s="1063"/>
      <c r="Y7" s="1063"/>
      <c r="Z7" s="1063"/>
      <c r="AA7" s="1063"/>
      <c r="AB7" s="1063"/>
      <c r="AC7" s="1063"/>
      <c r="AD7" s="1063"/>
      <c r="AE7" s="1063"/>
      <c r="AF7" s="1063"/>
      <c r="AG7" s="1063"/>
      <c r="AH7" s="1063"/>
      <c r="AI7" s="1063"/>
      <c r="AJ7" s="1063"/>
      <c r="AK7" s="1063"/>
      <c r="AL7" s="1063"/>
      <c r="AM7" s="1063"/>
      <c r="AN7" s="1063"/>
      <c r="AO7" s="1063"/>
      <c r="AP7" s="1063"/>
      <c r="AQ7" s="1063"/>
      <c r="AR7" s="1063"/>
      <c r="AS7" s="1063"/>
      <c r="AT7" s="1063"/>
      <c r="AU7" s="1063"/>
      <c r="AV7" s="1063"/>
      <c r="AW7" s="1063"/>
      <c r="AX7" s="1063"/>
      <c r="AY7" s="1063"/>
      <c r="AZ7" s="106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09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  <c r="R8" s="1090"/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090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063" t="s">
        <v>823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  <c r="U9" s="1089"/>
      <c r="V9" s="1089"/>
      <c r="W9" s="1089"/>
      <c r="X9" s="1089"/>
      <c r="Y9" s="1089"/>
      <c r="Z9" s="1089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089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040" t="s">
        <v>76</v>
      </c>
      <c r="B10" s="1040"/>
      <c r="C10" s="1040"/>
      <c r="D10" s="1040"/>
      <c r="E10" s="1040"/>
      <c r="F10" s="1040"/>
      <c r="G10" s="1040"/>
      <c r="H10" s="1040"/>
      <c r="I10" s="1040"/>
      <c r="J10" s="1040"/>
      <c r="K10" s="1040"/>
      <c r="L10" s="1040"/>
      <c r="M10" s="1040"/>
      <c r="N10" s="1040"/>
      <c r="O10" s="1040"/>
      <c r="P10" s="1040"/>
      <c r="Q10" s="1040"/>
      <c r="R10" s="1040"/>
      <c r="S10" s="1040"/>
      <c r="T10" s="1040"/>
      <c r="U10" s="1040"/>
      <c r="V10" s="1040"/>
      <c r="W10" s="1040"/>
      <c r="X10" s="1040"/>
      <c r="Y10" s="1040"/>
      <c r="Z10" s="1040"/>
      <c r="AA10" s="1040"/>
      <c r="AB10" s="1040"/>
      <c r="AC10" s="1040"/>
      <c r="AD10" s="1040"/>
      <c r="AE10" s="1040"/>
      <c r="AF10" s="1040"/>
      <c r="AG10" s="1040"/>
      <c r="AH10" s="1040"/>
      <c r="AI10" s="1040"/>
      <c r="AJ10" s="1040"/>
      <c r="AK10" s="1040"/>
      <c r="AL10" s="1040"/>
      <c r="AM10" s="1040"/>
      <c r="AN10" s="1040"/>
      <c r="AO10" s="1040"/>
      <c r="AP10" s="1040"/>
      <c r="AQ10" s="1040"/>
      <c r="AR10" s="1040"/>
      <c r="AS10" s="1040"/>
      <c r="AT10" s="1040"/>
      <c r="AU10" s="1040"/>
      <c r="AV10" s="1040"/>
      <c r="AW10" s="1040"/>
      <c r="AX10" s="1040"/>
      <c r="AY10" s="1040"/>
      <c r="AZ10" s="104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090" t="str">
        <f>ФОРМА!B4</f>
        <v>ООО «Электромонтаж-110»</v>
      </c>
      <c r="B11" s="1090"/>
      <c r="C11" s="1090"/>
      <c r="D11" s="1090"/>
      <c r="E11" s="1090"/>
      <c r="F11" s="1090"/>
      <c r="G11" s="1090"/>
      <c r="H11" s="1090"/>
      <c r="I11" s="1090"/>
      <c r="J11" s="1090"/>
      <c r="K11" s="1090"/>
      <c r="L11" s="1090"/>
      <c r="M11" s="1090"/>
      <c r="N11" s="1090"/>
      <c r="O11" s="1090"/>
      <c r="P11" s="1090"/>
      <c r="Q11" s="1090"/>
      <c r="R11" s="1090"/>
      <c r="S11" s="1090"/>
      <c r="T11" s="1090"/>
      <c r="U11" s="1090"/>
      <c r="V11" s="1090"/>
      <c r="W11" s="1090"/>
      <c r="X11" s="1090"/>
      <c r="Y11" s="1090"/>
      <c r="Z11" s="1090"/>
      <c r="AA11" s="1090"/>
      <c r="AB11" s="1090"/>
      <c r="AC11" s="1090"/>
      <c r="AD11" s="1090"/>
      <c r="AE11" s="1090"/>
      <c r="AF11" s="1090"/>
      <c r="AG11" s="1090"/>
      <c r="AH11" s="1090"/>
      <c r="AI11" s="1090"/>
      <c r="AJ11" s="1090"/>
      <c r="AK11" s="1090"/>
      <c r="AL11" s="1090"/>
      <c r="AM11" s="1090"/>
      <c r="AN11" s="1090"/>
      <c r="AO11" s="1090"/>
      <c r="AP11" s="1090"/>
      <c r="AQ11" s="1090"/>
      <c r="AR11" s="1090"/>
      <c r="AS11" s="1090"/>
      <c r="AT11" s="1090"/>
      <c r="AU11" s="1090"/>
      <c r="AV11" s="1090"/>
      <c r="AW11" s="1090"/>
      <c r="AX11" s="1090"/>
      <c r="AY11" s="1090"/>
      <c r="AZ11" s="1090"/>
      <c r="BA11" s="1090"/>
    </row>
    <row r="12" spans="1:63" s="127" customFormat="1" ht="6.6" customHeight="1" x14ac:dyDescent="0.2">
      <c r="A12" s="1063" t="s">
        <v>825</v>
      </c>
      <c r="B12" s="1063"/>
      <c r="C12" s="1063"/>
      <c r="D12" s="1063"/>
      <c r="E12" s="1063"/>
      <c r="F12" s="1063"/>
      <c r="G12" s="1063"/>
      <c r="H12" s="1063"/>
      <c r="I12" s="1063"/>
      <c r="J12" s="1063"/>
      <c r="K12" s="1063"/>
      <c r="L12" s="1063"/>
      <c r="M12" s="1063"/>
      <c r="N12" s="1063"/>
      <c r="O12" s="1063"/>
      <c r="P12" s="1063"/>
      <c r="Q12" s="1063"/>
      <c r="R12" s="1063"/>
      <c r="S12" s="1063"/>
      <c r="T12" s="1063"/>
      <c r="U12" s="1063"/>
      <c r="V12" s="1063"/>
      <c r="W12" s="1063"/>
      <c r="X12" s="1063"/>
      <c r="Y12" s="1063"/>
      <c r="Z12" s="1063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</row>
    <row r="13" spans="1:63" ht="24.6" customHeight="1" x14ac:dyDescent="0.25">
      <c r="A13" s="1090" t="str">
        <f>ФОРМА!D4</f>
        <v>ОГРН 1089847302225, ИНН 7842391090, КПП 780101001, 199004, город Санкт-Петербург, пр-кт Средний В.О., д. 4 литер а, пом/ком 6н/177</v>
      </c>
      <c r="B13" s="1090"/>
      <c r="C13" s="1090"/>
      <c r="D13" s="1090"/>
      <c r="E13" s="1090"/>
      <c r="F13" s="1090"/>
      <c r="G13" s="1090"/>
      <c r="H13" s="1090"/>
      <c r="I13" s="1090"/>
      <c r="J13" s="1090"/>
      <c r="K13" s="1090"/>
      <c r="L13" s="1090"/>
      <c r="M13" s="1090"/>
      <c r="N13" s="1090"/>
      <c r="O13" s="1090"/>
      <c r="P13" s="1090"/>
      <c r="Q13" s="1090"/>
      <c r="R13" s="1090"/>
      <c r="S13" s="1090"/>
      <c r="T13" s="1090"/>
      <c r="U13" s="1090"/>
      <c r="V13" s="1090"/>
      <c r="W13" s="1090"/>
      <c r="X13" s="1090"/>
      <c r="Y13" s="1090"/>
      <c r="Z13" s="1090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</row>
    <row r="14" spans="1:63" s="127" customFormat="1" ht="21.6" customHeight="1" x14ac:dyDescent="0.2">
      <c r="A14" s="1063" t="s">
        <v>826</v>
      </c>
      <c r="B14" s="1063"/>
      <c r="C14" s="1063"/>
      <c r="D14" s="1063"/>
      <c r="E14" s="1063"/>
      <c r="F14" s="1063"/>
      <c r="G14" s="1063"/>
      <c r="H14" s="1063"/>
      <c r="I14" s="1063"/>
      <c r="J14" s="1063"/>
      <c r="K14" s="1063"/>
      <c r="L14" s="1063"/>
      <c r="M14" s="1063"/>
      <c r="N14" s="1063"/>
      <c r="O14" s="1063"/>
      <c r="P14" s="1063"/>
      <c r="Q14" s="1063"/>
      <c r="R14" s="1063"/>
      <c r="S14" s="1063"/>
      <c r="T14" s="1063"/>
      <c r="U14" s="1063"/>
      <c r="V14" s="1063"/>
      <c r="W14" s="1063"/>
      <c r="X14" s="1063"/>
      <c r="Y14" s="1063"/>
      <c r="Z14" s="1063"/>
      <c r="AA14" s="1063"/>
      <c r="AB14" s="1063"/>
      <c r="AC14" s="1063"/>
      <c r="AD14" s="1063"/>
      <c r="AE14" s="1063"/>
      <c r="AF14" s="1063"/>
      <c r="AG14" s="1063"/>
      <c r="AH14" s="1063"/>
      <c r="AI14" s="1063"/>
      <c r="AJ14" s="1063"/>
      <c r="AK14" s="1063"/>
      <c r="AL14" s="1063"/>
      <c r="AM14" s="1063"/>
      <c r="AN14" s="1063"/>
      <c r="AO14" s="1063"/>
      <c r="AP14" s="1063"/>
      <c r="AQ14" s="1063"/>
      <c r="AR14" s="1063"/>
      <c r="AS14" s="1063"/>
      <c r="AT14" s="1063"/>
      <c r="AU14" s="1063"/>
      <c r="AV14" s="1063"/>
      <c r="AW14" s="1063"/>
      <c r="AX14" s="1063"/>
      <c r="AY14" s="1063"/>
      <c r="AZ14" s="1063"/>
    </row>
    <row r="15" spans="1:63" x14ac:dyDescent="0.25">
      <c r="A15" s="1040" t="s">
        <v>77</v>
      </c>
      <c r="B15" s="1040"/>
      <c r="C15" s="1040"/>
      <c r="D15" s="1040"/>
      <c r="E15" s="1040"/>
      <c r="F15" s="1040"/>
      <c r="G15" s="1040"/>
      <c r="H15" s="1040"/>
      <c r="I15" s="1040"/>
      <c r="J15" s="1040"/>
      <c r="K15" s="1040"/>
      <c r="L15" s="1040"/>
      <c r="M15" s="1040"/>
      <c r="N15" s="1040"/>
      <c r="O15" s="1040"/>
      <c r="P15" s="1040"/>
      <c r="Q15" s="1040"/>
      <c r="R15" s="1040"/>
      <c r="S15" s="1040"/>
      <c r="T15" s="1040"/>
      <c r="U15" s="1040"/>
      <c r="V15" s="1040"/>
      <c r="W15" s="1040"/>
      <c r="X15" s="1040"/>
      <c r="Y15" s="1040"/>
      <c r="Z15" s="1040"/>
      <c r="AA15" s="1040"/>
      <c r="AB15" s="1040"/>
      <c r="AC15" s="1040"/>
      <c r="AD15" s="1040"/>
      <c r="AE15" s="1040"/>
      <c r="AF15" s="1040"/>
      <c r="AG15" s="1040"/>
      <c r="AH15" s="1040"/>
      <c r="AI15" s="1040"/>
      <c r="AJ15" s="1040"/>
      <c r="AK15" s="1040"/>
      <c r="AL15" s="1040"/>
      <c r="AM15" s="1040"/>
      <c r="AN15" s="1040"/>
      <c r="AO15" s="1040"/>
      <c r="AP15" s="1040"/>
      <c r="AQ15" s="1040"/>
      <c r="AR15" s="1040"/>
      <c r="AS15" s="1040"/>
      <c r="AT15" s="1040"/>
      <c r="AU15" s="1040"/>
      <c r="AV15" s="1040"/>
      <c r="AW15" s="1040"/>
      <c r="AX15" s="1040"/>
      <c r="AY15" s="1040"/>
      <c r="AZ15" s="1040"/>
    </row>
    <row r="16" spans="1:63" ht="15" customHeight="1" x14ac:dyDescent="0.25">
      <c r="A16" s="1088" t="str">
        <f>IF(ФОРМА!B8=0," ",ФОРМА!B8)</f>
        <v>ООО «Электромонтаж-110»</v>
      </c>
      <c r="B16" s="1088"/>
      <c r="C16" s="1088"/>
      <c r="D16" s="1088"/>
      <c r="E16" s="1088"/>
      <c r="F16" s="1088"/>
      <c r="G16" s="1088"/>
      <c r="H16" s="1088"/>
      <c r="I16" s="1088"/>
      <c r="J16" s="1088"/>
      <c r="K16" s="1088"/>
      <c r="L16" s="1088"/>
      <c r="M16" s="1088"/>
      <c r="N16" s="1088"/>
      <c r="O16" s="1088"/>
      <c r="P16" s="1088"/>
      <c r="Q16" s="1088"/>
      <c r="R16" s="1088"/>
      <c r="S16" s="1088"/>
      <c r="T16" s="1088"/>
      <c r="U16" s="1088"/>
      <c r="V16" s="1088"/>
      <c r="W16" s="1088"/>
      <c r="X16" s="1088"/>
      <c r="Y16" s="1088"/>
      <c r="Z16" s="1088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088"/>
      <c r="AN16" s="1088"/>
      <c r="AO16" s="1088"/>
      <c r="AP16" s="1088"/>
      <c r="AQ16" s="1088"/>
      <c r="AR16" s="1088"/>
      <c r="AS16" s="1088"/>
      <c r="AT16" s="1088"/>
      <c r="AU16" s="1088"/>
      <c r="AV16" s="1088"/>
      <c r="AW16" s="1088"/>
      <c r="AX16" s="1088"/>
      <c r="AY16" s="1088"/>
      <c r="AZ16" s="1088"/>
    </row>
    <row r="17" spans="1:52" s="127" customFormat="1" ht="9.6" customHeight="1" x14ac:dyDescent="0.2">
      <c r="A17" s="1063" t="s">
        <v>825</v>
      </c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1063"/>
      <c r="T17" s="1063"/>
      <c r="U17" s="1063"/>
      <c r="V17" s="1063"/>
      <c r="W17" s="1063"/>
      <c r="X17" s="1063"/>
      <c r="Y17" s="1063"/>
      <c r="Z17" s="1063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</row>
    <row r="18" spans="1:52" ht="24" customHeight="1" x14ac:dyDescent="0.25">
      <c r="A18" s="1088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088"/>
      <c r="C18" s="1088"/>
      <c r="D18" s="1088"/>
      <c r="E18" s="1088"/>
      <c r="F18" s="1088"/>
      <c r="G18" s="1088"/>
      <c r="H18" s="1088"/>
      <c r="I18" s="1088"/>
      <c r="J18" s="1088"/>
      <c r="K18" s="1088"/>
      <c r="L18" s="1088"/>
      <c r="M18" s="1088"/>
      <c r="N18" s="1088"/>
      <c r="O18" s="1088"/>
      <c r="P18" s="1088"/>
      <c r="Q18" s="1088"/>
      <c r="R18" s="1088"/>
      <c r="S18" s="1088"/>
      <c r="T18" s="1088"/>
      <c r="U18" s="1088"/>
      <c r="V18" s="1088"/>
      <c r="W18" s="1088"/>
      <c r="X18" s="1088"/>
      <c r="Y18" s="1088"/>
      <c r="Z18" s="1088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</row>
    <row r="19" spans="1:52" s="127" customFormat="1" ht="9.6" customHeight="1" x14ac:dyDescent="0.2">
      <c r="A19" s="1063" t="s">
        <v>770</v>
      </c>
      <c r="B19" s="1063"/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1063"/>
      <c r="N19" s="1063"/>
      <c r="O19" s="1063"/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063"/>
      <c r="AO19" s="1063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</row>
    <row r="20" spans="1:52" ht="5.25" customHeight="1" x14ac:dyDescent="0.25"/>
    <row r="21" spans="1:52" ht="12.75" customHeight="1" x14ac:dyDescent="0.25">
      <c r="A21" s="1087" t="s">
        <v>68</v>
      </c>
      <c r="B21" s="1087"/>
      <c r="C21" s="1087"/>
      <c r="D21" s="1087"/>
      <c r="E21" s="1087"/>
      <c r="F21" s="1087"/>
      <c r="G21" s="1087"/>
      <c r="H21" s="1087"/>
      <c r="I21" s="1087"/>
      <c r="J21" s="1087"/>
      <c r="K21" s="1087"/>
      <c r="L21" s="1087"/>
      <c r="M21" s="1087"/>
      <c r="N21" s="1087"/>
      <c r="O21" s="1087"/>
      <c r="P21" s="1087"/>
      <c r="Q21" s="1087"/>
      <c r="R21" s="1087"/>
      <c r="S21" s="1087"/>
      <c r="T21" s="1087"/>
      <c r="U21" s="1087"/>
      <c r="V21" s="1087"/>
      <c r="W21" s="1087"/>
      <c r="X21" s="1087"/>
      <c r="Y21" s="1087"/>
      <c r="Z21" s="1087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087"/>
      <c r="AO21" s="1087"/>
      <c r="AP21" s="1087"/>
      <c r="AQ21" s="1087"/>
      <c r="AR21" s="1087"/>
      <c r="AS21" s="1087"/>
      <c r="AT21" s="1087"/>
      <c r="AU21" s="1087"/>
      <c r="AV21" s="1087"/>
      <c r="AW21" s="1087"/>
      <c r="AX21" s="1087"/>
      <c r="AY21" s="1087"/>
      <c r="AZ21" s="1087"/>
    </row>
    <row r="22" spans="1:52" ht="12.75" customHeight="1" x14ac:dyDescent="0.25">
      <c r="A22" s="1087" t="s">
        <v>383</v>
      </c>
      <c r="B22" s="1087"/>
      <c r="C22" s="1087"/>
      <c r="D22" s="1087"/>
      <c r="E22" s="1087"/>
      <c r="F22" s="1087"/>
      <c r="G22" s="1087"/>
      <c r="H22" s="1087"/>
      <c r="I22" s="1087"/>
      <c r="J22" s="1087"/>
      <c r="K22" s="1087"/>
      <c r="L22" s="1087"/>
      <c r="M22" s="1087"/>
      <c r="N22" s="1087"/>
      <c r="O22" s="1087"/>
      <c r="P22" s="1087"/>
      <c r="Q22" s="1087"/>
      <c r="R22" s="1087"/>
      <c r="S22" s="1087"/>
      <c r="T22" s="1087"/>
      <c r="U22" s="1087"/>
      <c r="V22" s="1087"/>
      <c r="W22" s="1087"/>
      <c r="X22" s="1087"/>
      <c r="Y22" s="1087"/>
      <c r="Z22" s="1087"/>
      <c r="AA22" s="1087"/>
      <c r="AB22" s="1087"/>
      <c r="AC22" s="1087"/>
      <c r="AD22" s="1087"/>
      <c r="AE22" s="1087"/>
      <c r="AF22" s="1087"/>
      <c r="AG22" s="1087"/>
      <c r="AH22" s="1087"/>
      <c r="AI22" s="1087"/>
      <c r="AJ22" s="1087"/>
      <c r="AK22" s="1087"/>
      <c r="AL22" s="1087"/>
      <c r="AM22" s="1087"/>
      <c r="AN22" s="1087"/>
      <c r="AO22" s="1087"/>
      <c r="AP22" s="1087"/>
      <c r="AQ22" s="1087"/>
      <c r="AR22" s="1087"/>
      <c r="AS22" s="1087"/>
      <c r="AT22" s="1087"/>
      <c r="AU22" s="1087"/>
      <c r="AV22" s="1087"/>
      <c r="AW22" s="1087"/>
      <c r="AX22" s="1087"/>
      <c r="AY22" s="1087"/>
      <c r="AZ22" s="1087"/>
    </row>
    <row r="23" spans="1:52" ht="6.75" customHeight="1" x14ac:dyDescent="0.25"/>
    <row r="24" spans="1:52" ht="14.25" customHeight="1" x14ac:dyDescent="0.3">
      <c r="A24" s="7" t="s">
        <v>19</v>
      </c>
      <c r="C24" s="1051" t="str">
        <f ca="1">INDIRECT("'АКТЫ скрытых работ'!R"&amp;BE3&amp;"C2",0)</f>
        <v>2_ОП_10</v>
      </c>
      <c r="D24" s="1051"/>
      <c r="E24" s="1051"/>
      <c r="F24" s="1051"/>
      <c r="G24" s="1051"/>
      <c r="H24" s="1051"/>
      <c r="I24" s="1051"/>
      <c r="J24" s="1051"/>
      <c r="K24" s="1051"/>
      <c r="AH24" s="8" t="s">
        <v>79</v>
      </c>
      <c r="AI24" s="1075" t="str">
        <f ca="1">INDIRECT("'АКТЫ скрытых работ'!R"&amp;BE3&amp;"C7",0)</f>
        <v>13</v>
      </c>
      <c r="AJ24" s="1076"/>
      <c r="AK24" s="1076"/>
      <c r="AL24" s="8" t="s">
        <v>80</v>
      </c>
      <c r="AN24" s="1084" t="str">
        <f ca="1">INDIRECT("'АКТЫ скрытых работ'!R"&amp;BE3&amp;"C8",0)</f>
        <v>декабря</v>
      </c>
      <c r="AO24" s="1084"/>
      <c r="AP24" s="1084"/>
      <c r="AQ24" s="1084"/>
      <c r="AR24" s="1084"/>
      <c r="AS24" s="1084"/>
      <c r="AT24" s="1084"/>
      <c r="AU24" s="9"/>
      <c r="AV24" s="1076">
        <f ca="1">INDIRECT("'АКТЫ скрытых работ'!R"&amp;BE3&amp;"C9",0)</f>
        <v>2024</v>
      </c>
      <c r="AW24" s="1076"/>
      <c r="AX24" s="1076"/>
      <c r="AY24" s="1076"/>
      <c r="AZ24" s="9"/>
    </row>
    <row r="25" spans="1:52" ht="4.2" customHeight="1" x14ac:dyDescent="0.25"/>
    <row r="26" spans="1:52" ht="27.6" customHeight="1" x14ac:dyDescent="0.25">
      <c r="A26" s="1078" t="s">
        <v>785</v>
      </c>
      <c r="B26" s="1079"/>
      <c r="C26" s="1079"/>
      <c r="D26" s="1079"/>
      <c r="E26" s="1079"/>
      <c r="F26" s="1079"/>
      <c r="G26" s="1079"/>
      <c r="H26" s="1079"/>
      <c r="I26" s="1079"/>
      <c r="J26" s="1079"/>
      <c r="K26" s="1079"/>
      <c r="L26" s="1079"/>
      <c r="M26" s="1079"/>
      <c r="N26" s="1079"/>
      <c r="O26" s="1079"/>
      <c r="P26" s="1079"/>
      <c r="Q26" s="1079"/>
      <c r="R26" s="1079"/>
      <c r="S26" s="1079"/>
      <c r="T26" s="1079"/>
      <c r="U26" s="1079"/>
      <c r="V26" s="1079"/>
      <c r="W26" s="1079"/>
      <c r="X26" s="1079"/>
      <c r="Y26" s="1079"/>
      <c r="Z26" s="1079"/>
      <c r="AA26" s="1079"/>
      <c r="AB26" s="1079"/>
      <c r="AC26" s="1079"/>
      <c r="AD26" s="1079"/>
      <c r="AE26" s="1079"/>
      <c r="AF26" s="1079"/>
      <c r="AG26" s="1079"/>
      <c r="AH26" s="1079"/>
      <c r="AI26" s="1079"/>
      <c r="AJ26" s="1079"/>
      <c r="AK26" s="1079"/>
      <c r="AL26" s="1079"/>
      <c r="AM26" s="1079"/>
      <c r="AN26" s="1079"/>
      <c r="AO26" s="1079"/>
      <c r="AP26" s="1079"/>
      <c r="AQ26" s="1079"/>
      <c r="AR26" s="1079"/>
      <c r="AS26" s="1079"/>
      <c r="AT26" s="1079"/>
      <c r="AU26" s="1079"/>
      <c r="AV26" s="1079"/>
      <c r="AW26" s="1079"/>
      <c r="AX26" s="1079"/>
      <c r="AY26" s="1079"/>
      <c r="AZ26" s="1079"/>
    </row>
    <row r="27" spans="1:52" ht="12" customHeight="1" x14ac:dyDescent="0.25">
      <c r="A27" s="1080" t="str">
        <f>ПОДПИСИ!B6</f>
        <v>Мастер Всеволожского РЭС филиала ПАО "Россети Ленэнерго" "СЭС" по ВЛ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</row>
    <row r="28" spans="1:52" ht="12" customHeight="1" x14ac:dyDescent="0.25">
      <c r="A28" s="1081" t="str">
        <f>CONCATENATE(ПОДПИСИ!C6,ПОДПИСИ!F6)</f>
        <v xml:space="preserve">Шенягин А.В. </v>
      </c>
      <c r="B28" s="1081"/>
      <c r="C28" s="1081"/>
      <c r="D28" s="1081"/>
      <c r="E28" s="1081"/>
      <c r="F28" s="1081"/>
      <c r="G28" s="1081"/>
      <c r="H28" s="1081"/>
      <c r="I28" s="1081"/>
      <c r="J28" s="1081"/>
      <c r="K28" s="1081"/>
      <c r="L28" s="1081"/>
      <c r="M28" s="1081"/>
      <c r="N28" s="1081"/>
      <c r="O28" s="1081"/>
      <c r="P28" s="1081"/>
      <c r="Q28" s="1081"/>
      <c r="R28" s="1081"/>
      <c r="S28" s="1081"/>
      <c r="T28" s="1081"/>
      <c r="U28" s="1081"/>
      <c r="V28" s="1081"/>
      <c r="W28" s="1081"/>
      <c r="X28" s="1081"/>
      <c r="Y28" s="1081"/>
      <c r="Z28" s="1081"/>
      <c r="AA28" s="1081"/>
      <c r="AB28" s="1081"/>
      <c r="AC28" s="1081"/>
      <c r="AD28" s="1081"/>
      <c r="AE28" s="1081"/>
      <c r="AF28" s="1081"/>
      <c r="AG28" s="1081"/>
      <c r="AH28" s="1081"/>
      <c r="AI28" s="1081"/>
      <c r="AJ28" s="1081"/>
      <c r="AK28" s="1081"/>
      <c r="AL28" s="1081"/>
      <c r="AM28" s="1081"/>
      <c r="AN28" s="1081"/>
      <c r="AO28" s="1081"/>
      <c r="AP28" s="1081"/>
      <c r="AQ28" s="1081"/>
      <c r="AR28" s="1081"/>
      <c r="AS28" s="1081"/>
      <c r="AT28" s="1081"/>
      <c r="AU28" s="1081"/>
      <c r="AV28" s="1081"/>
      <c r="AW28" s="1081"/>
      <c r="AX28" s="1081"/>
      <c r="AY28" s="1081"/>
      <c r="AZ28" s="1081"/>
    </row>
    <row r="29" spans="1:52" ht="13.2" customHeight="1" x14ac:dyDescent="0.25">
      <c r="A29" s="1082" t="s">
        <v>828</v>
      </c>
      <c r="B29" s="1083"/>
      <c r="C29" s="1083"/>
      <c r="D29" s="1083"/>
      <c r="E29" s="1083"/>
      <c r="F29" s="1083"/>
      <c r="G29" s="1083"/>
      <c r="H29" s="1083"/>
      <c r="I29" s="1083"/>
      <c r="J29" s="1083"/>
      <c r="K29" s="1083"/>
      <c r="L29" s="1083"/>
      <c r="M29" s="1083"/>
      <c r="N29" s="1083"/>
      <c r="O29" s="1083"/>
      <c r="P29" s="1083"/>
      <c r="Q29" s="1083"/>
      <c r="R29" s="1083"/>
      <c r="S29" s="1083"/>
      <c r="T29" s="1083"/>
      <c r="U29" s="1083"/>
      <c r="V29" s="1083"/>
      <c r="W29" s="1083"/>
      <c r="X29" s="1083"/>
      <c r="Y29" s="1083"/>
      <c r="Z29" s="1083"/>
      <c r="AA29" s="1083"/>
      <c r="AB29" s="1083"/>
      <c r="AC29" s="1083"/>
      <c r="AD29" s="1083"/>
      <c r="AE29" s="1083"/>
      <c r="AF29" s="1083"/>
      <c r="AG29" s="1083"/>
      <c r="AH29" s="1083"/>
      <c r="AI29" s="1083"/>
      <c r="AJ29" s="1083"/>
      <c r="AK29" s="1083"/>
      <c r="AL29" s="1083"/>
      <c r="AM29" s="1083"/>
      <c r="AN29" s="1083"/>
      <c r="AO29" s="1083"/>
      <c r="AP29" s="1083"/>
      <c r="AQ29" s="1083"/>
      <c r="AR29" s="1083"/>
      <c r="AS29" s="1083"/>
      <c r="AT29" s="1083"/>
      <c r="AU29" s="1083"/>
      <c r="AV29" s="1083"/>
      <c r="AW29" s="1083"/>
      <c r="AX29" s="1083"/>
      <c r="AY29" s="1083"/>
      <c r="AZ29" s="1083"/>
    </row>
    <row r="30" spans="1:52" ht="12" customHeight="1" x14ac:dyDescent="0.25">
      <c r="A30" s="1040" t="s">
        <v>771</v>
      </c>
      <c r="B30" s="1040"/>
      <c r="C30" s="1040"/>
      <c r="D30" s="1040"/>
      <c r="E30" s="1040"/>
      <c r="F30" s="1040"/>
      <c r="G30" s="1040"/>
      <c r="H30" s="1040"/>
      <c r="I30" s="1040"/>
      <c r="J30" s="1040"/>
      <c r="K30" s="1040"/>
      <c r="L30" s="1040"/>
      <c r="M30" s="1040"/>
      <c r="N30" s="1040"/>
      <c r="O30" s="1040"/>
      <c r="P30" s="1040"/>
      <c r="Q30" s="1040"/>
      <c r="R30" s="1040"/>
      <c r="S30" s="1040"/>
      <c r="T30" s="1040"/>
      <c r="U30" s="1040"/>
      <c r="V30" s="1040"/>
      <c r="W30" s="1040"/>
      <c r="X30" s="1040"/>
      <c r="Y30" s="1040"/>
      <c r="Z30" s="1040"/>
      <c r="AA30" s="1040"/>
      <c r="AB30" s="1040"/>
      <c r="AC30" s="1040"/>
      <c r="AD30" s="1040"/>
      <c r="AE30" s="1040"/>
      <c r="AF30" s="1040"/>
      <c r="AG30" s="1040"/>
      <c r="AH30" s="1040"/>
      <c r="AI30" s="1040"/>
      <c r="AJ30" s="1040"/>
      <c r="AK30" s="1040"/>
      <c r="AL30" s="1040"/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1040"/>
      <c r="AX30" s="1040"/>
      <c r="AY30" s="1040"/>
      <c r="AZ30" s="1040"/>
    </row>
    <row r="31" spans="1:52" ht="12" customHeight="1" x14ac:dyDescent="0.25">
      <c r="A31" s="1066" t="str">
        <f>ПОДПИСИ!B15</f>
        <v>Заместитель генерального директора по капитальному  строительству ООО «Электромонтаж-110»</v>
      </c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</row>
    <row r="32" spans="1:52" ht="12" customHeight="1" x14ac:dyDescent="0.25">
      <c r="A32" s="1061" t="str">
        <f>CONCATENATE(ПОДПИСИ!C15,", ",ПОДПИСИ!F15)</f>
        <v>Шлёнский С.В., Приказ №2024-21СМР от 15.05.2024</v>
      </c>
      <c r="B32" s="1061"/>
      <c r="C32" s="1061"/>
      <c r="D32" s="1061"/>
      <c r="E32" s="1061"/>
      <c r="F32" s="1061"/>
      <c r="G32" s="1061"/>
      <c r="H32" s="1061"/>
      <c r="I32" s="1061"/>
      <c r="J32" s="1061"/>
      <c r="K32" s="1061"/>
      <c r="L32" s="1061"/>
      <c r="M32" s="1061"/>
      <c r="N32" s="1061"/>
      <c r="O32" s="1061"/>
      <c r="P32" s="1061"/>
      <c r="Q32" s="1061"/>
      <c r="R32" s="1061"/>
      <c r="S32" s="1061"/>
      <c r="T32" s="1061"/>
      <c r="U32" s="1061"/>
      <c r="V32" s="1061"/>
      <c r="W32" s="1061"/>
      <c r="X32" s="1061"/>
      <c r="Y32" s="1061"/>
      <c r="Z32" s="1061"/>
      <c r="AA32" s="1061"/>
      <c r="AB32" s="1061"/>
      <c r="AC32" s="1061"/>
      <c r="AD32" s="1061"/>
      <c r="AE32" s="1061"/>
      <c r="AF32" s="1061"/>
      <c r="AG32" s="1061"/>
      <c r="AH32" s="1061"/>
      <c r="AI32" s="1061"/>
      <c r="AJ32" s="1061"/>
      <c r="AK32" s="1061"/>
      <c r="AL32" s="1061"/>
      <c r="AM32" s="1061"/>
      <c r="AN32" s="1061"/>
      <c r="AO32" s="1061"/>
      <c r="AP32" s="1061"/>
      <c r="AQ32" s="1061"/>
      <c r="AR32" s="1061"/>
      <c r="AS32" s="1061"/>
      <c r="AT32" s="1061"/>
      <c r="AU32" s="1061"/>
      <c r="AV32" s="1061"/>
      <c r="AW32" s="1061"/>
      <c r="AX32" s="1061"/>
      <c r="AY32" s="1061"/>
      <c r="AZ32" s="1061"/>
    </row>
    <row r="33" spans="1:54" ht="7.2" customHeight="1" x14ac:dyDescent="0.25">
      <c r="A33" s="1053" t="s">
        <v>527</v>
      </c>
      <c r="B33" s="1053"/>
      <c r="C33" s="1053"/>
      <c r="D33" s="1053"/>
      <c r="E33" s="1053"/>
      <c r="F33" s="1053"/>
      <c r="G33" s="1053"/>
      <c r="H33" s="1053"/>
      <c r="I33" s="1053"/>
      <c r="J33" s="1053"/>
      <c r="K33" s="1053"/>
      <c r="L33" s="1053"/>
      <c r="M33" s="1053"/>
      <c r="N33" s="1053"/>
      <c r="O33" s="1053"/>
      <c r="P33" s="1053"/>
      <c r="Q33" s="1053"/>
      <c r="R33" s="1053"/>
      <c r="S33" s="1053"/>
      <c r="T33" s="1053"/>
      <c r="U33" s="1053"/>
      <c r="V33" s="1053"/>
      <c r="W33" s="1053"/>
      <c r="X33" s="1053"/>
      <c r="Y33" s="1053"/>
      <c r="Z33" s="1053"/>
      <c r="AA33" s="1053"/>
      <c r="AB33" s="1053"/>
      <c r="AC33" s="1053"/>
      <c r="AD33" s="1053"/>
      <c r="AE33" s="1053"/>
      <c r="AF33" s="1053"/>
      <c r="AG33" s="1053"/>
      <c r="AH33" s="1053"/>
      <c r="AI33" s="1053"/>
      <c r="AJ33" s="1053"/>
      <c r="AK33" s="1053"/>
      <c r="AL33" s="1053"/>
      <c r="AM33" s="1053"/>
      <c r="AN33" s="1053"/>
      <c r="AO33" s="1053"/>
      <c r="AP33" s="1053"/>
      <c r="AQ33" s="1053"/>
      <c r="AR33" s="1053"/>
      <c r="AS33" s="1053"/>
      <c r="AT33" s="1053"/>
      <c r="AU33" s="1053"/>
      <c r="AV33" s="1053"/>
      <c r="AW33" s="1053"/>
      <c r="AX33" s="1053"/>
      <c r="AY33" s="1053"/>
      <c r="AZ33" s="1053"/>
    </row>
    <row r="34" spans="1:54" ht="12" customHeight="1" x14ac:dyDescent="0.25">
      <c r="A34" s="1054" t="s">
        <v>772</v>
      </c>
      <c r="B34" s="1040"/>
      <c r="C34" s="1040"/>
      <c r="D34" s="1040"/>
      <c r="E34" s="1040"/>
      <c r="F34" s="1040"/>
      <c r="G34" s="1040"/>
      <c r="H34" s="1040"/>
      <c r="I34" s="1040"/>
      <c r="J34" s="1040"/>
      <c r="K34" s="1040"/>
      <c r="L34" s="1040"/>
      <c r="M34" s="1040"/>
      <c r="N34" s="1040"/>
      <c r="O34" s="1040"/>
      <c r="P34" s="1040"/>
      <c r="Q34" s="1040"/>
      <c r="R34" s="1040"/>
      <c r="S34" s="1040"/>
      <c r="T34" s="1040"/>
      <c r="U34" s="1040"/>
      <c r="V34" s="1040"/>
      <c r="W34" s="1040"/>
      <c r="X34" s="1040"/>
      <c r="Y34" s="1040"/>
      <c r="Z34" s="1040"/>
      <c r="AA34" s="1040"/>
      <c r="AB34" s="1040"/>
      <c r="AC34" s="1040"/>
      <c r="AD34" s="1040"/>
      <c r="AE34" s="1040"/>
      <c r="AF34" s="1040"/>
      <c r="AG34" s="1040"/>
      <c r="AH34" s="1040"/>
      <c r="AI34" s="1040"/>
      <c r="AJ34" s="1040"/>
      <c r="AK34" s="1040"/>
      <c r="AL34" s="1040"/>
      <c r="AM34" s="1040"/>
      <c r="AN34" s="1040"/>
      <c r="AO34" s="1040"/>
      <c r="AP34" s="1040"/>
      <c r="AQ34" s="1040"/>
      <c r="AR34" s="1040"/>
      <c r="AS34" s="1040"/>
      <c r="AT34" s="1040"/>
      <c r="AU34" s="1040"/>
      <c r="AV34" s="1040"/>
      <c r="AW34" s="1040"/>
      <c r="AX34" s="1040"/>
      <c r="AY34" s="1040"/>
      <c r="AZ34" s="1040"/>
    </row>
    <row r="35" spans="1:54" ht="12" customHeight="1" x14ac:dyDescent="0.25">
      <c r="A35" s="1066" t="str">
        <f>ПОДПИСИ!B17</f>
        <v>Заместитель генерального директора по капитальному  строительству ООО «Электромонтаж-110»</v>
      </c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</row>
    <row r="36" spans="1:54" ht="12" customHeight="1" x14ac:dyDescent="0.25">
      <c r="A36" s="1061" t="str">
        <f>CONCATENATE(ПОДПИСИ!C17,", ",ПОДПИСИ!F17)</f>
        <v>Шлёнский С.В., Идентификационный номер №С-78-032783 от 12.07.2017г.; Приказ №2024-20СМР от 15.05.2024</v>
      </c>
      <c r="B36" s="1061"/>
      <c r="C36" s="1061"/>
      <c r="D36" s="1061"/>
      <c r="E36" s="1061"/>
      <c r="F36" s="1061"/>
      <c r="G36" s="1061"/>
      <c r="H36" s="1061"/>
      <c r="I36" s="1061"/>
      <c r="J36" s="1061"/>
      <c r="K36" s="1061"/>
      <c r="L36" s="1061"/>
      <c r="M36" s="1061"/>
      <c r="N36" s="1061"/>
      <c r="O36" s="1061"/>
      <c r="P36" s="1061"/>
      <c r="Q36" s="1061"/>
      <c r="R36" s="1061"/>
      <c r="S36" s="1061"/>
      <c r="T36" s="1061"/>
      <c r="U36" s="1061"/>
      <c r="V36" s="1061"/>
      <c r="W36" s="1061"/>
      <c r="X36" s="1061"/>
      <c r="Y36" s="1061"/>
      <c r="Z36" s="1061"/>
      <c r="AA36" s="1061"/>
      <c r="AB36" s="1061"/>
      <c r="AC36" s="1061"/>
      <c r="AD36" s="1061"/>
      <c r="AE36" s="1061"/>
      <c r="AF36" s="1061"/>
      <c r="AG36" s="1061"/>
      <c r="AH36" s="1061"/>
      <c r="AI36" s="1061"/>
      <c r="AJ36" s="1061"/>
      <c r="AK36" s="1061"/>
      <c r="AL36" s="1061"/>
      <c r="AM36" s="1061"/>
      <c r="AN36" s="1061"/>
      <c r="AO36" s="1061"/>
      <c r="AP36" s="1061"/>
      <c r="AQ36" s="1061"/>
      <c r="AR36" s="1061"/>
      <c r="AS36" s="1061"/>
      <c r="AT36" s="1061"/>
      <c r="AU36" s="1061"/>
      <c r="AV36" s="1061"/>
      <c r="AW36" s="1061"/>
      <c r="AX36" s="1061"/>
      <c r="AY36" s="1061"/>
      <c r="AZ36" s="1061"/>
    </row>
    <row r="37" spans="1:54" ht="16.2" customHeight="1" x14ac:dyDescent="0.25">
      <c r="A37" s="1071" t="s">
        <v>1012</v>
      </c>
      <c r="B37" s="1077"/>
      <c r="C37" s="1077"/>
      <c r="D37" s="1077"/>
      <c r="E37" s="1077"/>
      <c r="F37" s="1077"/>
      <c r="G37" s="1077"/>
      <c r="H37" s="1077"/>
      <c r="I37" s="1077"/>
      <c r="J37" s="1077"/>
      <c r="K37" s="1077"/>
      <c r="L37" s="1077"/>
      <c r="M37" s="1077"/>
      <c r="N37" s="1077"/>
      <c r="O37" s="1077"/>
      <c r="P37" s="1077"/>
      <c r="Q37" s="1077"/>
      <c r="R37" s="1077"/>
      <c r="S37" s="1077"/>
      <c r="T37" s="1077"/>
      <c r="U37" s="1077"/>
      <c r="V37" s="1077"/>
      <c r="W37" s="1077"/>
      <c r="X37" s="1077"/>
      <c r="Y37" s="1077"/>
      <c r="Z37" s="1077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077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</row>
    <row r="38" spans="1:54" ht="39" customHeight="1" x14ac:dyDescent="0.25">
      <c r="A38" s="1054" t="s">
        <v>831</v>
      </c>
      <c r="B38" s="1054"/>
      <c r="C38" s="1054"/>
      <c r="D38" s="1054"/>
      <c r="E38" s="1054"/>
      <c r="F38" s="1054"/>
      <c r="G38" s="1054"/>
      <c r="H38" s="1054"/>
      <c r="I38" s="1054"/>
      <c r="J38" s="1054"/>
      <c r="K38" s="1054"/>
      <c r="L38" s="1054"/>
      <c r="M38" s="1054"/>
      <c r="N38" s="1054"/>
      <c r="O38" s="1054"/>
      <c r="P38" s="1054"/>
      <c r="Q38" s="1054"/>
      <c r="R38" s="1054"/>
      <c r="S38" s="1054"/>
      <c r="T38" s="1054"/>
      <c r="U38" s="1054"/>
      <c r="V38" s="1054"/>
      <c r="W38" s="1054"/>
      <c r="X38" s="1054"/>
      <c r="Y38" s="1054"/>
      <c r="Z38" s="1054"/>
      <c r="AA38" s="1054"/>
      <c r="AB38" s="1054"/>
      <c r="AC38" s="1054"/>
      <c r="AD38" s="1054"/>
      <c r="AE38" s="1054"/>
      <c r="AF38" s="1054"/>
      <c r="AG38" s="1054"/>
      <c r="AH38" s="1054"/>
      <c r="AI38" s="1054"/>
      <c r="AJ38" s="1054"/>
      <c r="AK38" s="1054"/>
      <c r="AL38" s="1054"/>
      <c r="AM38" s="1054"/>
      <c r="AN38" s="1054"/>
      <c r="AO38" s="1054"/>
      <c r="AP38" s="1054"/>
      <c r="AQ38" s="1054"/>
      <c r="AR38" s="1054"/>
      <c r="AS38" s="1054"/>
      <c r="AT38" s="1054"/>
      <c r="AU38" s="1054"/>
      <c r="AV38" s="1054"/>
      <c r="AW38" s="1054"/>
      <c r="AX38" s="1054"/>
      <c r="AY38" s="1054"/>
      <c r="AZ38" s="1054"/>
    </row>
    <row r="39" spans="1:54" x14ac:dyDescent="0.25">
      <c r="A39" s="1066" t="str">
        <f>IF(ПОДПИСИ!B19=0," ",ПОДПИСИ!B19)</f>
        <v xml:space="preserve"> </v>
      </c>
      <c r="B39" s="1066"/>
      <c r="C39" s="1066"/>
      <c r="D39" s="1066"/>
      <c r="E39" s="1066"/>
      <c r="F39" s="1066"/>
      <c r="G39" s="1066"/>
      <c r="H39" s="1066"/>
      <c r="I39" s="1066"/>
      <c r="J39" s="1066"/>
      <c r="K39" s="1066"/>
      <c r="L39" s="1066"/>
      <c r="M39" s="1066"/>
      <c r="N39" s="1066"/>
      <c r="O39" s="1066"/>
      <c r="P39" s="1066"/>
      <c r="Q39" s="1066"/>
      <c r="R39" s="1066"/>
      <c r="S39" s="1066"/>
      <c r="T39" s="1066"/>
      <c r="U39" s="1066"/>
      <c r="V39" s="1066"/>
      <c r="W39" s="1066"/>
      <c r="X39" s="1066"/>
      <c r="Y39" s="1066"/>
      <c r="Z39" s="1066"/>
      <c r="AA39" s="1066"/>
      <c r="AB39" s="1066"/>
      <c r="AC39" s="1066"/>
      <c r="AD39" s="1066"/>
      <c r="AE39" s="1066"/>
      <c r="AF39" s="1066"/>
      <c r="AG39" s="1066"/>
      <c r="AH39" s="1066"/>
      <c r="AI39" s="1066"/>
      <c r="AJ39" s="1066"/>
      <c r="AK39" s="1066"/>
      <c r="AL39" s="1066"/>
      <c r="AM39" s="1066"/>
      <c r="AN39" s="1066"/>
      <c r="AO39" s="1066"/>
      <c r="AP39" s="1066"/>
      <c r="AQ39" s="1066"/>
      <c r="AR39" s="1066"/>
      <c r="AS39" s="1066"/>
      <c r="AT39" s="1066"/>
      <c r="AU39" s="1066"/>
      <c r="AV39" s="1066"/>
      <c r="AW39" s="1066"/>
      <c r="AX39" s="1066"/>
      <c r="AY39" s="1066"/>
      <c r="AZ39" s="1066"/>
    </row>
    <row r="40" spans="1:54" x14ac:dyDescent="0.25">
      <c r="A40" s="1061" t="str">
        <f>CONCATENATE(ПОДПИСИ!C19," ",ПОДПИСИ!F19)</f>
        <v xml:space="preserve">   </v>
      </c>
      <c r="B40" s="1061"/>
      <c r="C40" s="1061"/>
      <c r="D40" s="1061"/>
      <c r="E40" s="1061"/>
      <c r="F40" s="1061"/>
      <c r="G40" s="1061"/>
      <c r="H40" s="1061"/>
      <c r="I40" s="1061"/>
      <c r="J40" s="1061"/>
      <c r="K40" s="1061"/>
      <c r="L40" s="1061"/>
      <c r="M40" s="1061"/>
      <c r="N40" s="1061"/>
      <c r="O40" s="1061"/>
      <c r="P40" s="1061"/>
      <c r="Q40" s="1061"/>
      <c r="R40" s="1061"/>
      <c r="S40" s="1061"/>
      <c r="T40" s="1061"/>
      <c r="U40" s="1061"/>
      <c r="V40" s="1061"/>
      <c r="W40" s="1061"/>
      <c r="X40" s="1061"/>
      <c r="Y40" s="1061"/>
      <c r="Z40" s="1061"/>
      <c r="AA40" s="1061"/>
      <c r="AB40" s="1061"/>
      <c r="AC40" s="1061"/>
      <c r="AD40" s="1061"/>
      <c r="AE40" s="1061"/>
      <c r="AF40" s="1061"/>
      <c r="AG40" s="1061"/>
      <c r="AH40" s="1061"/>
      <c r="AI40" s="1061"/>
      <c r="AJ40" s="1061"/>
      <c r="AK40" s="1061"/>
      <c r="AL40" s="1061"/>
      <c r="AM40" s="1061"/>
      <c r="AN40" s="1061"/>
      <c r="AO40" s="1061"/>
      <c r="AP40" s="1061"/>
      <c r="AQ40" s="1061"/>
      <c r="AR40" s="1061"/>
      <c r="AS40" s="1061"/>
      <c r="AT40" s="1061"/>
      <c r="AU40" s="1061"/>
      <c r="AV40" s="1061"/>
      <c r="AW40" s="1061"/>
      <c r="AX40" s="1061"/>
      <c r="AY40" s="1061"/>
      <c r="AZ40" s="1061"/>
    </row>
    <row r="41" spans="1:54" ht="13.95" customHeight="1" x14ac:dyDescent="0.25">
      <c r="A41" s="1063" t="s">
        <v>1100</v>
      </c>
      <c r="B41" s="1053"/>
      <c r="C41" s="1053"/>
      <c r="D41" s="1053"/>
      <c r="E41" s="1053"/>
      <c r="F41" s="1053"/>
      <c r="G41" s="1053"/>
      <c r="H41" s="1053"/>
      <c r="I41" s="1053"/>
      <c r="J41" s="1053"/>
      <c r="K41" s="1053"/>
      <c r="L41" s="1053"/>
      <c r="M41" s="1053"/>
      <c r="N41" s="1053"/>
      <c r="O41" s="1053"/>
      <c r="P41" s="1053"/>
      <c r="Q41" s="1053"/>
      <c r="R41" s="1053"/>
      <c r="S41" s="1053"/>
      <c r="T41" s="1053"/>
      <c r="U41" s="1053"/>
      <c r="V41" s="1053"/>
      <c r="W41" s="1053"/>
      <c r="X41" s="1053"/>
      <c r="Y41" s="1053"/>
      <c r="Z41" s="1053"/>
      <c r="AA41" s="1053"/>
      <c r="AB41" s="1053"/>
      <c r="AC41" s="1053"/>
      <c r="AD41" s="1053"/>
      <c r="AE41" s="1053"/>
      <c r="AF41" s="1053"/>
      <c r="AG41" s="1053"/>
      <c r="AH41" s="1053"/>
      <c r="AI41" s="1053"/>
      <c r="AJ41" s="1053"/>
      <c r="AK41" s="1053"/>
      <c r="AL41" s="1053"/>
      <c r="AM41" s="1053"/>
      <c r="AN41" s="1053"/>
      <c r="AO41" s="1053"/>
      <c r="AP41" s="1053"/>
      <c r="AQ41" s="1053"/>
      <c r="AR41" s="1053"/>
      <c r="AS41" s="1053"/>
      <c r="AT41" s="1053"/>
      <c r="AU41" s="1053"/>
      <c r="AV41" s="1053"/>
      <c r="AW41" s="1053"/>
      <c r="AX41" s="1053"/>
      <c r="AY41" s="1053"/>
      <c r="AZ41" s="1053"/>
    </row>
    <row r="42" spans="1:54" ht="12" customHeight="1" x14ac:dyDescent="0.25">
      <c r="A42" s="1054" t="s">
        <v>539</v>
      </c>
      <c r="B42" s="1054"/>
      <c r="C42" s="1054"/>
      <c r="D42" s="1054"/>
      <c r="E42" s="1054"/>
      <c r="F42" s="1054"/>
      <c r="G42" s="1054"/>
      <c r="H42" s="1054"/>
      <c r="I42" s="1054"/>
      <c r="J42" s="1054"/>
      <c r="K42" s="1054"/>
      <c r="L42" s="1054"/>
      <c r="M42" s="1054"/>
      <c r="N42" s="1054"/>
      <c r="O42" s="1054"/>
      <c r="P42" s="1054"/>
      <c r="Q42" s="1054"/>
      <c r="R42" s="1054"/>
      <c r="S42" s="1054"/>
      <c r="T42" s="1054"/>
      <c r="U42" s="1054"/>
      <c r="V42" s="1054"/>
      <c r="W42" s="1054"/>
      <c r="X42" s="1054"/>
      <c r="Y42" s="1054"/>
      <c r="Z42" s="1054"/>
      <c r="AA42" s="1054"/>
      <c r="AB42" s="1054"/>
      <c r="AC42" s="1054"/>
      <c r="AD42" s="1054"/>
      <c r="AE42" s="1054"/>
      <c r="AF42" s="1054"/>
      <c r="AG42" s="1054"/>
      <c r="AH42" s="1054"/>
      <c r="AI42" s="1054"/>
      <c r="AJ42" s="1054"/>
      <c r="AK42" s="1054"/>
      <c r="AL42" s="1054"/>
      <c r="AM42" s="1054"/>
      <c r="AN42" s="1054"/>
      <c r="AO42" s="1054"/>
      <c r="AP42" s="1054"/>
      <c r="AQ42" s="1054"/>
      <c r="AR42" s="1054"/>
      <c r="AS42" s="1054"/>
      <c r="AT42" s="1054"/>
      <c r="AU42" s="1054"/>
      <c r="AV42" s="1054"/>
      <c r="AW42" s="1054"/>
      <c r="AX42" s="1054"/>
      <c r="AY42" s="1054"/>
      <c r="AZ42" s="1054"/>
    </row>
    <row r="43" spans="1:54" ht="12" customHeight="1" x14ac:dyDescent="0.3">
      <c r="A43" s="1074" t="str">
        <f>ПОДПИСИ!B12</f>
        <v>Начальник участка ООО «Электромонтаж-110»</v>
      </c>
      <c r="B43" s="1074"/>
      <c r="C43" s="1074"/>
      <c r="D43" s="1074"/>
      <c r="E43" s="1074"/>
      <c r="F43" s="1074"/>
      <c r="G43" s="1074"/>
      <c r="H43" s="1074"/>
      <c r="I43" s="1074"/>
      <c r="J43" s="1074"/>
      <c r="K43" s="1074"/>
      <c r="L43" s="1074"/>
      <c r="M43" s="1074"/>
      <c r="N43" s="1074"/>
      <c r="O43" s="1074"/>
      <c r="P43" s="1074"/>
      <c r="Q43" s="1074"/>
      <c r="R43" s="1074"/>
      <c r="S43" s="1074"/>
      <c r="T43" s="1074"/>
      <c r="U43" s="1074"/>
      <c r="V43" s="1074"/>
      <c r="W43" s="1074"/>
      <c r="X43" s="1074"/>
      <c r="Y43" s="1074"/>
      <c r="Z43" s="1074"/>
      <c r="AA43" s="1074"/>
      <c r="AB43" s="1074"/>
      <c r="AC43" s="1074"/>
      <c r="AD43" s="1074"/>
      <c r="AE43" s="1074"/>
      <c r="AF43" s="1074"/>
      <c r="AG43" s="1074"/>
      <c r="AH43" s="1074"/>
      <c r="AI43" s="1074"/>
      <c r="AJ43" s="1074"/>
      <c r="AK43" s="1074"/>
      <c r="AL43" s="1074"/>
      <c r="AM43" s="1074"/>
      <c r="AN43" s="1074"/>
      <c r="AO43" s="1074"/>
      <c r="AP43" s="1074"/>
      <c r="AQ43" s="1074"/>
      <c r="AR43" s="1074"/>
      <c r="AS43" s="1074"/>
      <c r="AT43" s="1074"/>
      <c r="AU43" s="1074"/>
      <c r="AV43" s="1074"/>
      <c r="AW43" s="1074"/>
      <c r="AX43" s="1074"/>
      <c r="AY43" s="1074"/>
      <c r="AZ43" s="1074"/>
      <c r="BA43" s="31"/>
      <c r="BB43" s="9"/>
    </row>
    <row r="44" spans="1:54" ht="12" customHeight="1" x14ac:dyDescent="0.25">
      <c r="A44" s="1067" t="str">
        <f>CONCATENATE(ПОДПИСИ!C12,ПОДПИСИ!F12)</f>
        <v>Курбатов А.В.Приказ №2024-21СМР от 15.05.2024</v>
      </c>
      <c r="B44" s="1067"/>
      <c r="C44" s="1067"/>
      <c r="D44" s="1067"/>
      <c r="E44" s="1067"/>
      <c r="F44" s="1067"/>
      <c r="G44" s="1067"/>
      <c r="H44" s="1067"/>
      <c r="I44" s="1067"/>
      <c r="J44" s="1067"/>
      <c r="K44" s="1067"/>
      <c r="L44" s="1067"/>
      <c r="M44" s="1067"/>
      <c r="N44" s="1067"/>
      <c r="O44" s="1067"/>
      <c r="P44" s="1067"/>
      <c r="Q44" s="1067"/>
      <c r="R44" s="1067"/>
      <c r="S44" s="1067"/>
      <c r="T44" s="1067"/>
      <c r="U44" s="1067"/>
      <c r="V44" s="1067"/>
      <c r="W44" s="1067"/>
      <c r="X44" s="1067"/>
      <c r="Y44" s="1067"/>
      <c r="Z44" s="1067"/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067"/>
      <c r="AO44" s="1067"/>
      <c r="AP44" s="1067"/>
      <c r="AQ44" s="1067"/>
      <c r="AR44" s="1067"/>
      <c r="AS44" s="1067"/>
      <c r="AT44" s="1067"/>
      <c r="AU44" s="1067"/>
      <c r="AV44" s="1067"/>
      <c r="AW44" s="1067"/>
      <c r="AX44" s="1067"/>
      <c r="AY44" s="1067"/>
      <c r="AZ44" s="1067"/>
    </row>
    <row r="45" spans="1:54" ht="7.95" customHeight="1" x14ac:dyDescent="0.25">
      <c r="A45" s="1068" t="s">
        <v>526</v>
      </c>
      <c r="B45" s="1069"/>
      <c r="C45" s="1069"/>
      <c r="D45" s="1069"/>
      <c r="E45" s="1069"/>
      <c r="F45" s="1069"/>
      <c r="G45" s="1069"/>
      <c r="H45" s="1069"/>
      <c r="I45" s="1069"/>
      <c r="J45" s="1069"/>
      <c r="K45" s="1069"/>
      <c r="L45" s="1069"/>
      <c r="M45" s="1069"/>
      <c r="N45" s="1069"/>
      <c r="O45" s="1069"/>
      <c r="P45" s="1069"/>
      <c r="Q45" s="1069"/>
      <c r="R45" s="1069"/>
      <c r="S45" s="1069"/>
      <c r="T45" s="1069"/>
      <c r="U45" s="1069"/>
      <c r="V45" s="1069"/>
      <c r="W45" s="1069"/>
      <c r="X45" s="1069"/>
      <c r="Y45" s="1069"/>
      <c r="Z45" s="1069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069"/>
      <c r="AO45" s="1069"/>
      <c r="AP45" s="1069"/>
      <c r="AQ45" s="1069"/>
      <c r="AR45" s="1069"/>
      <c r="AS45" s="1069"/>
      <c r="AT45" s="1069"/>
      <c r="AU45" s="1069"/>
      <c r="AV45" s="1069"/>
      <c r="AW45" s="1069"/>
      <c r="AX45" s="1069"/>
      <c r="AY45" s="1069"/>
      <c r="AZ45" s="1069"/>
    </row>
    <row r="46" spans="1:54" ht="12" customHeight="1" x14ac:dyDescent="0.25">
      <c r="A46" s="1040" t="s">
        <v>82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</row>
    <row r="47" spans="1:54" ht="12" customHeight="1" x14ac:dyDescent="0.25">
      <c r="A47" s="1050" t="str">
        <f>ПОДПИСИ!B10</f>
        <v>Ведущий инженер отдела строительного контроля АО "ЛЭСР"</v>
      </c>
      <c r="B47" s="1050"/>
      <c r="C47" s="1050"/>
      <c r="D47" s="1050"/>
      <c r="E47" s="1050"/>
      <c r="F47" s="1050"/>
      <c r="G47" s="1050"/>
      <c r="H47" s="1050"/>
      <c r="I47" s="1050"/>
      <c r="J47" s="1050"/>
      <c r="K47" s="1050"/>
      <c r="L47" s="1050"/>
      <c r="M47" s="1050"/>
      <c r="N47" s="1050"/>
      <c r="O47" s="1050"/>
      <c r="P47" s="1050"/>
      <c r="Q47" s="1050"/>
      <c r="R47" s="1050"/>
      <c r="S47" s="1050"/>
      <c r="T47" s="1050"/>
      <c r="U47" s="1050"/>
      <c r="V47" s="1050"/>
      <c r="W47" s="1050"/>
      <c r="X47" s="1050"/>
      <c r="Y47" s="1050"/>
      <c r="Z47" s="1050"/>
      <c r="AA47" s="1050"/>
      <c r="AB47" s="1050"/>
      <c r="AC47" s="1050"/>
      <c r="AD47" s="1050"/>
      <c r="AE47" s="1050"/>
      <c r="AF47" s="1050"/>
      <c r="AG47" s="1050"/>
      <c r="AH47" s="1050"/>
      <c r="AI47" s="1050"/>
      <c r="AJ47" s="1050"/>
      <c r="AK47" s="1050"/>
      <c r="AL47" s="1050"/>
      <c r="AM47" s="1050"/>
      <c r="AN47" s="1050"/>
      <c r="AO47" s="1050"/>
      <c r="AP47" s="1050"/>
      <c r="AQ47" s="1050"/>
      <c r="AR47" s="1050"/>
      <c r="AS47" s="1050"/>
      <c r="AT47" s="1050"/>
      <c r="AU47" s="1050"/>
      <c r="AV47" s="1050"/>
      <c r="AW47" s="1050"/>
      <c r="AX47" s="1050"/>
      <c r="AY47" s="1050"/>
      <c r="AZ47" s="1050"/>
    </row>
    <row r="48" spans="1:54" ht="12" customHeight="1" x14ac:dyDescent="0.25">
      <c r="A48" s="1066" t="str">
        <f>CONCATENATE(ПОДПИСИ!C10,", ",ПОДПИСИ!F10)</f>
        <v>Величко А.А., Приказ №1080 от 04.10.2024</v>
      </c>
      <c r="B48" s="1066"/>
      <c r="C48" s="1066"/>
      <c r="D48" s="1066"/>
      <c r="E48" s="1066"/>
      <c r="F48" s="1066"/>
      <c r="G48" s="1066"/>
      <c r="H48" s="1066"/>
      <c r="I48" s="1066"/>
      <c r="J48" s="1066"/>
      <c r="K48" s="1066"/>
      <c r="L48" s="1066"/>
      <c r="M48" s="1066"/>
      <c r="N48" s="1066"/>
      <c r="O48" s="1066"/>
      <c r="P48" s="1066"/>
      <c r="Q48" s="1066"/>
      <c r="R48" s="1066"/>
      <c r="S48" s="1066"/>
      <c r="T48" s="1066"/>
      <c r="U48" s="1066"/>
      <c r="V48" s="1066"/>
      <c r="W48" s="1066"/>
      <c r="X48" s="1066"/>
      <c r="Y48" s="1066"/>
      <c r="Z48" s="1066"/>
      <c r="AA48" s="1066"/>
      <c r="AB48" s="1066"/>
      <c r="AC48" s="1066"/>
      <c r="AD48" s="1066"/>
      <c r="AE48" s="1066"/>
      <c r="AF48" s="1066"/>
      <c r="AG48" s="1066"/>
      <c r="AH48" s="1066"/>
      <c r="AI48" s="1066"/>
      <c r="AJ48" s="1066"/>
      <c r="AK48" s="1066"/>
      <c r="AL48" s="1066"/>
      <c r="AM48" s="1066"/>
      <c r="AN48" s="1066"/>
      <c r="AO48" s="1066"/>
      <c r="AP48" s="1066"/>
      <c r="AQ48" s="1066"/>
      <c r="AR48" s="1066"/>
      <c r="AS48" s="1066"/>
      <c r="AT48" s="1066"/>
      <c r="AU48" s="1066"/>
      <c r="AV48" s="1066"/>
      <c r="AW48" s="1066"/>
      <c r="AX48" s="1066"/>
      <c r="AY48" s="1066"/>
      <c r="AZ48" s="1066"/>
    </row>
    <row r="49" spans="1:56" ht="7.5" customHeight="1" x14ac:dyDescent="0.25">
      <c r="A49" s="1053" t="s">
        <v>531</v>
      </c>
      <c r="B49" s="1053"/>
      <c r="C49" s="1053"/>
      <c r="D49" s="1053"/>
      <c r="E49" s="1053"/>
      <c r="F49" s="1053"/>
      <c r="G49" s="1053"/>
      <c r="H49" s="1053"/>
      <c r="I49" s="1053"/>
      <c r="J49" s="1053"/>
      <c r="K49" s="1053"/>
      <c r="L49" s="1053"/>
      <c r="M49" s="1053"/>
      <c r="N49" s="1053"/>
      <c r="O49" s="1053"/>
      <c r="P49" s="1053"/>
      <c r="Q49" s="1053"/>
      <c r="R49" s="1053"/>
      <c r="S49" s="1053"/>
      <c r="T49" s="1053"/>
      <c r="U49" s="1053"/>
      <c r="V49" s="1053"/>
      <c r="W49" s="1053"/>
      <c r="X49" s="1053"/>
      <c r="Y49" s="1053"/>
      <c r="Z49" s="1053"/>
      <c r="AA49" s="1053"/>
      <c r="AB49" s="1053"/>
      <c r="AC49" s="1053"/>
      <c r="AD49" s="1053"/>
      <c r="AE49" s="1053"/>
      <c r="AF49" s="1053"/>
      <c r="AG49" s="1053"/>
      <c r="AH49" s="1053"/>
      <c r="AI49" s="1053"/>
      <c r="AJ49" s="1053"/>
      <c r="AK49" s="1053"/>
      <c r="AL49" s="1053"/>
      <c r="AM49" s="1053"/>
      <c r="AN49" s="1053"/>
      <c r="AO49" s="1053"/>
      <c r="AP49" s="1053"/>
      <c r="AQ49" s="1053"/>
      <c r="AR49" s="1053"/>
      <c r="AS49" s="1053"/>
      <c r="AT49" s="1053"/>
      <c r="AU49" s="1053"/>
      <c r="AV49" s="1053"/>
      <c r="AW49" s="1053"/>
      <c r="AX49" s="1053"/>
      <c r="AY49" s="1053"/>
      <c r="AZ49" s="1053"/>
    </row>
    <row r="50" spans="1:56" ht="12" customHeight="1" x14ac:dyDescent="0.25">
      <c r="A50" s="1040" t="s">
        <v>384</v>
      </c>
      <c r="B50" s="1040"/>
      <c r="C50" s="1040"/>
      <c r="D50" s="1040"/>
      <c r="E50" s="1040"/>
      <c r="F50" s="1040"/>
      <c r="G50" s="1040"/>
      <c r="H50" s="1040"/>
      <c r="I50" s="1040"/>
      <c r="J50" s="1040"/>
      <c r="K50" s="1040"/>
      <c r="L50" s="1040"/>
      <c r="M50" s="1040"/>
      <c r="N50" s="1040"/>
      <c r="O50" s="1040"/>
      <c r="P50" s="1040"/>
      <c r="Q50" s="1040"/>
      <c r="R50" s="1040"/>
      <c r="S50" s="1040"/>
      <c r="T50" s="1040"/>
      <c r="U50" s="1040"/>
      <c r="V50" s="1040"/>
      <c r="W50" s="1040"/>
      <c r="X50" s="1040"/>
      <c r="Y50" s="1040"/>
      <c r="Z50" s="1040"/>
      <c r="AA50" s="1040"/>
      <c r="AB50" s="1040"/>
      <c r="AC50" s="1040"/>
      <c r="AD50" s="1040"/>
      <c r="AE50" s="1040"/>
      <c r="AF50" s="1040"/>
      <c r="AG50" s="1040"/>
      <c r="AH50" s="1040"/>
      <c r="AI50" s="1040"/>
      <c r="AJ50" s="1040"/>
      <c r="AK50" s="1040"/>
      <c r="AL50" s="1040"/>
      <c r="AM50" s="1040"/>
      <c r="AN50" s="1040"/>
      <c r="AO50" s="1040"/>
      <c r="AP50" s="1040"/>
      <c r="AQ50" s="1040"/>
      <c r="AR50" s="1040"/>
      <c r="AS50" s="1040"/>
      <c r="AT50" s="1040"/>
      <c r="AU50" s="1040"/>
      <c r="AV50" s="1040"/>
      <c r="AW50" s="1040"/>
      <c r="AX50" s="1040"/>
      <c r="AY50" s="1040"/>
      <c r="AZ50" s="1040"/>
    </row>
    <row r="51" spans="1:56" ht="13.5" customHeight="1" x14ac:dyDescent="0.25">
      <c r="A51" s="1051" t="str">
        <f>ФОРМА!B4</f>
        <v>ООО «Электромонтаж-110»</v>
      </c>
      <c r="B51" s="1051"/>
      <c r="C51" s="1051"/>
      <c r="D51" s="1051"/>
      <c r="E51" s="1051"/>
      <c r="F51" s="1051"/>
      <c r="G51" s="1051"/>
      <c r="H51" s="1051"/>
      <c r="I51" s="1051"/>
      <c r="J51" s="1051"/>
      <c r="K51" s="1051"/>
      <c r="L51" s="1051"/>
      <c r="M51" s="1051"/>
      <c r="N51" s="1051"/>
      <c r="O51" s="1051"/>
      <c r="P51" s="1051"/>
      <c r="Q51" s="1051"/>
      <c r="R51" s="1051"/>
      <c r="S51" s="1051"/>
      <c r="T51" s="1051"/>
      <c r="U51" s="1051"/>
      <c r="V51" s="1051"/>
      <c r="W51" s="1051"/>
      <c r="X51" s="1051"/>
      <c r="Y51" s="1051"/>
      <c r="Z51" s="1051"/>
      <c r="AA51" s="1051"/>
      <c r="AB51" s="1051"/>
      <c r="AC51" s="1051"/>
      <c r="AD51" s="1051"/>
      <c r="AE51" s="1051"/>
      <c r="AF51" s="1051"/>
      <c r="AG51" s="1051"/>
      <c r="AH51" s="1051"/>
      <c r="AI51" s="1051"/>
      <c r="AJ51" s="1051"/>
      <c r="AK51" s="1051"/>
      <c r="AL51" s="1051"/>
      <c r="AM51" s="1051"/>
      <c r="AN51" s="1051"/>
      <c r="AO51" s="1051"/>
      <c r="AP51" s="1051"/>
      <c r="AQ51" s="1051"/>
      <c r="AR51" s="1051"/>
      <c r="AS51" s="1051"/>
      <c r="AT51" s="1051"/>
      <c r="AU51" s="1051"/>
      <c r="AV51" s="1051"/>
      <c r="AW51" s="1051"/>
      <c r="AX51" s="1051"/>
      <c r="AY51" s="1051"/>
      <c r="AZ51" s="1051"/>
    </row>
    <row r="52" spans="1:56" s="127" customFormat="1" ht="7.2" customHeight="1" x14ac:dyDescent="0.2">
      <c r="A52" s="1068" t="s">
        <v>833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</row>
    <row r="53" spans="1:56" ht="12" customHeight="1" x14ac:dyDescent="0.25">
      <c r="A53" s="1040" t="s">
        <v>9</v>
      </c>
      <c r="B53" s="1040"/>
      <c r="C53" s="1040"/>
      <c r="D53" s="1040"/>
      <c r="E53" s="1040"/>
      <c r="F53" s="1040"/>
      <c r="G53" s="1040"/>
      <c r="H53" s="1040"/>
      <c r="I53" s="1040"/>
      <c r="J53" s="1040"/>
      <c r="K53" s="1040"/>
      <c r="L53" s="1040"/>
      <c r="M53" s="1040"/>
      <c r="N53" s="1040"/>
      <c r="O53" s="1040"/>
      <c r="P53" s="1040"/>
      <c r="Q53" s="1040"/>
      <c r="R53" s="1040"/>
      <c r="S53" s="1040"/>
      <c r="T53" s="1040"/>
      <c r="U53" s="1040"/>
      <c r="V53" s="1040"/>
      <c r="W53" s="1040"/>
      <c r="X53" s="1040"/>
      <c r="Y53" s="1040"/>
      <c r="Z53" s="1040"/>
      <c r="AA53" s="1040"/>
      <c r="AB53" s="1040"/>
      <c r="AC53" s="1040"/>
      <c r="AD53" s="1040"/>
      <c r="AE53" s="1040"/>
      <c r="AF53" s="1040"/>
      <c r="AG53" s="1040"/>
      <c r="AH53" s="1040"/>
      <c r="AI53" s="1040"/>
      <c r="AJ53" s="1040"/>
      <c r="AK53" s="1040"/>
      <c r="AL53" s="1040"/>
      <c r="AM53" s="1040"/>
      <c r="AN53" s="1040"/>
      <c r="AO53" s="1040"/>
      <c r="AP53" s="1040"/>
      <c r="AQ53" s="1040"/>
      <c r="AR53" s="1040"/>
      <c r="AS53" s="1040"/>
      <c r="AT53" s="1040"/>
      <c r="AU53" s="1040"/>
      <c r="AV53" s="1040"/>
      <c r="AW53" s="1040"/>
      <c r="AX53" s="1040"/>
      <c r="AY53" s="1040"/>
      <c r="AZ53" s="1040"/>
    </row>
    <row r="54" spans="1:56" ht="12" customHeight="1" x14ac:dyDescent="0.25">
      <c r="A54" s="1040" t="s">
        <v>395</v>
      </c>
      <c r="B54" s="1040"/>
      <c r="C54" s="1040"/>
      <c r="D54" s="1040"/>
      <c r="E54" s="1040"/>
      <c r="F54" s="1040"/>
      <c r="G54" s="1040"/>
      <c r="H54" s="1040"/>
      <c r="I54" s="1040"/>
      <c r="J54" s="1040"/>
      <c r="K54" s="1040"/>
      <c r="L54" s="1040"/>
      <c r="M54" s="1040"/>
      <c r="N54" s="1040"/>
      <c r="O54" s="1040"/>
      <c r="P54" s="1040"/>
      <c r="Q54" s="1040"/>
      <c r="R54" s="1040"/>
      <c r="S54" s="1040"/>
      <c r="T54" s="1040"/>
      <c r="U54" s="1040"/>
      <c r="V54" s="1040"/>
      <c r="W54" s="1040"/>
      <c r="X54" s="1040"/>
      <c r="Y54" s="1040"/>
      <c r="Z54" s="1040"/>
      <c r="AA54" s="1040"/>
      <c r="AB54" s="1040"/>
      <c r="AC54" s="1040"/>
      <c r="AD54" s="1040"/>
      <c r="AE54" s="1040"/>
      <c r="AF54" s="1040"/>
      <c r="AG54" s="1040"/>
      <c r="AH54" s="1040"/>
      <c r="AI54" s="1040"/>
      <c r="AJ54" s="1040"/>
      <c r="AK54" s="1040"/>
      <c r="AL54" s="1040"/>
      <c r="AM54" s="1040"/>
      <c r="AN54" s="1040"/>
      <c r="AO54" s="1040"/>
      <c r="AP54" s="1040"/>
      <c r="AQ54" s="1040"/>
      <c r="AR54" s="1040"/>
      <c r="AS54" s="1040"/>
      <c r="AT54" s="1040"/>
      <c r="AU54" s="1040"/>
      <c r="AV54" s="1040"/>
      <c r="AW54" s="1040"/>
      <c r="AX54" s="1040"/>
      <c r="AY54" s="1040"/>
      <c r="AZ54" s="1040"/>
    </row>
    <row r="55" spans="1:56" ht="14.25" customHeight="1" x14ac:dyDescent="0.25">
      <c r="A55" s="1045" t="str">
        <f ca="1">INDIRECT("'АКТЫ скрытых работ'!R"&amp;BE3&amp;"C3",0)</f>
        <v>опоры типа А20-3Н, П20-3Н, П23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</row>
    <row r="56" spans="1:56" ht="10.5" customHeight="1" x14ac:dyDescent="0.25">
      <c r="A56" s="1052" t="s">
        <v>540</v>
      </c>
      <c r="B56" s="1052"/>
      <c r="C56" s="1052"/>
      <c r="D56" s="1052"/>
      <c r="E56" s="1052"/>
      <c r="F56" s="1052"/>
      <c r="G56" s="1052"/>
      <c r="H56" s="1052"/>
      <c r="I56" s="1052"/>
      <c r="J56" s="1052"/>
      <c r="K56" s="1052"/>
      <c r="L56" s="1052"/>
      <c r="M56" s="1052"/>
      <c r="N56" s="1052"/>
      <c r="O56" s="1052"/>
      <c r="P56" s="1052"/>
      <c r="Q56" s="1052"/>
      <c r="R56" s="1052"/>
      <c r="S56" s="1052"/>
      <c r="T56" s="1052"/>
      <c r="U56" s="1052"/>
      <c r="V56" s="1052"/>
      <c r="W56" s="1052"/>
      <c r="X56" s="1052"/>
      <c r="Y56" s="1052"/>
      <c r="Z56" s="1052"/>
      <c r="AA56" s="1052"/>
      <c r="AB56" s="1052"/>
      <c r="AC56" s="1052"/>
      <c r="AD56" s="1052"/>
      <c r="AE56" s="1052"/>
      <c r="AF56" s="1052"/>
      <c r="AG56" s="1052"/>
      <c r="AH56" s="1052"/>
      <c r="AI56" s="1052"/>
      <c r="AJ56" s="1052"/>
      <c r="AK56" s="1052"/>
      <c r="AL56" s="1052"/>
      <c r="AM56" s="1052"/>
      <c r="AN56" s="1052"/>
      <c r="AO56" s="1052"/>
      <c r="AP56" s="1052"/>
      <c r="AQ56" s="1052"/>
      <c r="AR56" s="1052"/>
      <c r="AS56" s="1052"/>
      <c r="AT56" s="1052"/>
      <c r="AU56" s="1052"/>
      <c r="AV56" s="1052"/>
      <c r="AW56" s="1052"/>
      <c r="AX56" s="1052"/>
      <c r="AY56" s="1052"/>
      <c r="AZ56" s="1052"/>
    </row>
    <row r="57" spans="1:56" ht="12" customHeight="1" x14ac:dyDescent="0.3">
      <c r="A57" s="423" t="s">
        <v>396</v>
      </c>
      <c r="Z57" s="9"/>
      <c r="AA57" s="9"/>
      <c r="AB57" s="9"/>
      <c r="AC57" s="9"/>
      <c r="AD57" s="1045" t="str">
        <f>IF(ФОРМА!B8=0," ",ФОРМА!B8)</f>
        <v>ООО «Электромонтаж-110»</v>
      </c>
      <c r="AE57" s="1045"/>
      <c r="AF57" s="1045"/>
      <c r="AG57" s="1045"/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/>
      <c r="AX57" s="1045"/>
      <c r="AY57" s="1045"/>
      <c r="AZ57" s="1045"/>
    </row>
    <row r="58" spans="1:56" ht="8.25" customHeight="1" x14ac:dyDescent="0.25">
      <c r="A58" s="1072"/>
      <c r="B58" s="1072"/>
      <c r="C58" s="1072"/>
      <c r="D58" s="1072"/>
      <c r="E58" s="1072"/>
      <c r="F58" s="1072"/>
      <c r="G58" s="1072"/>
      <c r="H58" s="1072"/>
      <c r="I58" s="1072"/>
      <c r="J58" s="1072"/>
      <c r="K58" s="1072"/>
      <c r="L58" s="1072"/>
      <c r="M58" s="1072"/>
      <c r="N58" s="1072"/>
      <c r="O58" s="1072"/>
      <c r="P58" s="1072"/>
      <c r="Q58" s="1072"/>
      <c r="R58" s="1072"/>
      <c r="S58" s="1072"/>
      <c r="T58" s="1072"/>
      <c r="U58" s="1072"/>
      <c r="V58" s="1072"/>
      <c r="W58" s="1072"/>
      <c r="X58" s="1072"/>
      <c r="Y58" s="1072"/>
      <c r="Z58" s="1072"/>
      <c r="AA58" s="1072"/>
      <c r="AB58" s="1072"/>
      <c r="AC58" s="1072"/>
      <c r="AD58" s="1053" t="s">
        <v>86</v>
      </c>
      <c r="AE58" s="1053"/>
      <c r="AF58" s="1053"/>
      <c r="AG58" s="1053"/>
      <c r="AH58" s="1053"/>
      <c r="AI58" s="1053"/>
      <c r="AJ58" s="1053"/>
      <c r="AK58" s="1053"/>
      <c r="AL58" s="1053"/>
      <c r="AM58" s="1053"/>
      <c r="AN58" s="1053"/>
      <c r="AO58" s="1053"/>
      <c r="AP58" s="1053"/>
      <c r="AQ58" s="1053"/>
      <c r="AR58" s="1053"/>
      <c r="AS58" s="1053"/>
      <c r="AT58" s="1053"/>
      <c r="AU58" s="1053"/>
      <c r="AV58" s="1053"/>
      <c r="AW58" s="1053"/>
      <c r="AX58" s="1053"/>
      <c r="AY58" s="1053"/>
      <c r="AZ58" s="1053"/>
    </row>
    <row r="59" spans="1:56" ht="12" customHeight="1" x14ac:dyDescent="0.25">
      <c r="A59" s="1061" t="str">
        <f>IF(ФОРМА!B9=0," ",CONCATENATE("Проект Шифр ",ФОРМА!B9))</f>
        <v>Проект Шифр СЭС-21-080098-ИЛО1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</row>
    <row r="60" spans="1:56" ht="7.2" customHeight="1" x14ac:dyDescent="0.25">
      <c r="A60" s="1053" t="s">
        <v>541</v>
      </c>
      <c r="B60" s="1053"/>
      <c r="C60" s="1053"/>
      <c r="D60" s="1053"/>
      <c r="E60" s="1053"/>
      <c r="F60" s="1053"/>
      <c r="G60" s="1053"/>
      <c r="H60" s="1053"/>
      <c r="I60" s="1053"/>
      <c r="J60" s="1053"/>
      <c r="K60" s="1053"/>
      <c r="L60" s="1053"/>
      <c r="M60" s="1053"/>
      <c r="N60" s="1053"/>
      <c r="O60" s="1053"/>
      <c r="P60" s="1053"/>
      <c r="Q60" s="1053"/>
      <c r="R60" s="1053"/>
      <c r="S60" s="1053"/>
      <c r="T60" s="1053"/>
      <c r="U60" s="1053"/>
      <c r="V60" s="1053"/>
      <c r="W60" s="1053"/>
      <c r="X60" s="1053"/>
      <c r="Y60" s="1053"/>
      <c r="Z60" s="1053"/>
      <c r="AA60" s="1053"/>
      <c r="AB60" s="1053"/>
      <c r="AC60" s="1053"/>
      <c r="AD60" s="1053"/>
      <c r="AE60" s="1053"/>
      <c r="AF60" s="1053"/>
      <c r="AG60" s="1053"/>
      <c r="AH60" s="1053"/>
      <c r="AI60" s="1053"/>
      <c r="AJ60" s="1053"/>
      <c r="AK60" s="1053"/>
      <c r="AL60" s="1053"/>
      <c r="AM60" s="1053"/>
      <c r="AN60" s="1053"/>
      <c r="AO60" s="1053"/>
      <c r="AP60" s="1053"/>
      <c r="AQ60" s="1053"/>
      <c r="AR60" s="1053"/>
      <c r="AS60" s="1053"/>
      <c r="AT60" s="1053"/>
      <c r="AU60" s="1053"/>
      <c r="AV60" s="1053"/>
      <c r="AW60" s="1053"/>
      <c r="AX60" s="1053"/>
      <c r="AY60" s="1053"/>
      <c r="AZ60" s="1053"/>
    </row>
    <row r="61" spans="1:56" ht="12" customHeight="1" x14ac:dyDescent="0.25">
      <c r="A61" s="1040" t="s">
        <v>542</v>
      </c>
      <c r="B61" s="1040"/>
      <c r="C61" s="1040"/>
      <c r="D61" s="1040"/>
      <c r="E61" s="1040"/>
      <c r="F61" s="1040"/>
      <c r="G61" s="1040"/>
      <c r="H61" s="1040"/>
      <c r="I61" s="1040"/>
      <c r="J61" s="1040"/>
      <c r="K61" s="1040"/>
      <c r="L61" s="1040"/>
      <c r="M61" s="1040"/>
      <c r="N61" s="1040"/>
      <c r="O61" s="1040"/>
      <c r="P61" s="1040"/>
      <c r="Q61" s="1040"/>
      <c r="R61" s="1040"/>
      <c r="S61" s="1040"/>
      <c r="T61" s="1040"/>
      <c r="U61" s="1040"/>
      <c r="V61" s="1040"/>
      <c r="W61" s="1040"/>
      <c r="X61" s="1040"/>
      <c r="Y61" s="1040"/>
      <c r="Z61" s="1040"/>
      <c r="AA61" s="1040"/>
      <c r="AB61" s="1040"/>
      <c r="AC61" s="1040"/>
      <c r="AD61" s="1040"/>
      <c r="AE61" s="1040"/>
      <c r="AF61" s="1040"/>
      <c r="AG61" s="1040"/>
      <c r="AH61" s="1040"/>
      <c r="AI61" s="1040"/>
      <c r="AJ61" s="1040"/>
      <c r="AK61" s="1040"/>
      <c r="AL61" s="1040"/>
      <c r="AM61" s="1040"/>
      <c r="AN61" s="1040"/>
      <c r="AO61" s="1040"/>
      <c r="AP61" s="1040"/>
      <c r="AQ61" s="1040"/>
      <c r="AR61" s="1040"/>
      <c r="AS61" s="1040"/>
      <c r="AT61" s="1040"/>
      <c r="AU61" s="1040"/>
      <c r="AV61" s="1040"/>
      <c r="AW61" s="1040"/>
      <c r="AX61" s="1040"/>
      <c r="AY61" s="1040"/>
      <c r="AZ61" s="1040"/>
      <c r="BD61" s="11"/>
    </row>
    <row r="62" spans="1:56" x14ac:dyDescent="0.25">
      <c r="A62" s="10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2" s="1050"/>
      <c r="C62" s="1050"/>
      <c r="D62" s="1050"/>
      <c r="E62" s="1050"/>
      <c r="F62" s="1050"/>
      <c r="G62" s="1050"/>
      <c r="H62" s="1050"/>
      <c r="I62" s="1050"/>
      <c r="J62" s="1050"/>
      <c r="K62" s="1050"/>
      <c r="L62" s="1050"/>
      <c r="M62" s="1050"/>
      <c r="N62" s="1050"/>
      <c r="O62" s="1050"/>
      <c r="P62" s="1050"/>
      <c r="Q62" s="1050"/>
      <c r="R62" s="1050"/>
      <c r="S62" s="1050"/>
      <c r="T62" s="1050"/>
      <c r="U62" s="1050"/>
      <c r="V62" s="1050"/>
      <c r="W62" s="1050"/>
      <c r="X62" s="1050"/>
      <c r="Y62" s="1050"/>
      <c r="Z62" s="1050"/>
      <c r="AA62" s="1050"/>
      <c r="AB62" s="1050"/>
      <c r="AC62" s="1050"/>
      <c r="AD62" s="1050"/>
      <c r="AE62" s="1050"/>
      <c r="AF62" s="1050"/>
      <c r="AG62" s="1050"/>
      <c r="AH62" s="1050"/>
      <c r="AI62" s="1050"/>
      <c r="AJ62" s="1050"/>
      <c r="AK62" s="1050"/>
      <c r="AL62" s="1050"/>
      <c r="AM62" s="1050"/>
      <c r="AN62" s="1050"/>
      <c r="AO62" s="1050"/>
      <c r="AP62" s="1050"/>
      <c r="AQ62" s="1050"/>
      <c r="AR62" s="1050"/>
      <c r="AS62" s="1050"/>
      <c r="AT62" s="1050"/>
      <c r="AU62" s="1050"/>
      <c r="AV62" s="1050"/>
      <c r="AW62" s="1050"/>
      <c r="AX62" s="1050"/>
      <c r="AY62" s="1050"/>
      <c r="AZ62" s="1050"/>
      <c r="BD62" s="15"/>
    </row>
    <row r="63" spans="1:56" ht="7.95" customHeight="1" x14ac:dyDescent="0.25">
      <c r="A63" s="1063" t="s">
        <v>385</v>
      </c>
      <c r="B63" s="1063"/>
      <c r="C63" s="1063"/>
      <c r="D63" s="1063"/>
      <c r="E63" s="1063"/>
      <c r="F63" s="1063"/>
      <c r="G63" s="1063"/>
      <c r="H63" s="1063"/>
      <c r="I63" s="1063"/>
      <c r="J63" s="1063"/>
      <c r="K63" s="1063"/>
      <c r="L63" s="1063"/>
      <c r="M63" s="1063"/>
      <c r="N63" s="1063"/>
      <c r="O63" s="1063"/>
      <c r="P63" s="1063"/>
      <c r="Q63" s="1063"/>
      <c r="R63" s="1063"/>
      <c r="S63" s="1063"/>
      <c r="T63" s="1063"/>
      <c r="U63" s="1063"/>
      <c r="V63" s="1063"/>
      <c r="W63" s="1063"/>
      <c r="X63" s="1063"/>
      <c r="Y63" s="1063"/>
      <c r="Z63" s="1063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063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</row>
    <row r="64" spans="1:56" ht="12" customHeight="1" x14ac:dyDescent="0.25">
      <c r="A64" s="1040" t="s">
        <v>544</v>
      </c>
      <c r="B64" s="1040"/>
      <c r="C64" s="1040"/>
      <c r="D64" s="1040"/>
      <c r="E64" s="1040"/>
      <c r="F64" s="1040"/>
      <c r="G64" s="1040"/>
      <c r="H64" s="1040"/>
      <c r="I64" s="1040"/>
      <c r="J64" s="1040"/>
      <c r="K64" s="1040"/>
      <c r="L64" s="1040"/>
      <c r="M64" s="1040"/>
      <c r="N64" s="1040"/>
      <c r="O64" s="1040"/>
      <c r="P64" s="1040"/>
      <c r="Q64" s="1040"/>
      <c r="R64" s="1040"/>
      <c r="S64" s="1040"/>
      <c r="T64" s="1040"/>
      <c r="U64" s="1040"/>
      <c r="V64" s="1040"/>
      <c r="W64" s="1040"/>
      <c r="X64" s="1040"/>
      <c r="Y64" s="1040"/>
      <c r="Z64" s="1040"/>
      <c r="AA64" s="1040"/>
      <c r="AB64" s="1040"/>
      <c r="AC64" s="1040"/>
      <c r="AD64" s="1040"/>
      <c r="AE64" s="1040"/>
      <c r="AF64" s="1040"/>
      <c r="AG64" s="1040"/>
      <c r="AH64" s="1040"/>
      <c r="AI64" s="1040"/>
      <c r="AJ64" s="1040"/>
      <c r="AK64" s="1040"/>
      <c r="AL64" s="1040"/>
      <c r="AM64" s="1040"/>
      <c r="AN64" s="1040"/>
      <c r="AO64" s="1040"/>
      <c r="AP64" s="1040"/>
      <c r="AQ64" s="1040"/>
      <c r="AR64" s="1040"/>
      <c r="AS64" s="1040"/>
      <c r="AT64" s="1040"/>
      <c r="AU64" s="1040"/>
      <c r="AV64" s="1040"/>
      <c r="AW64" s="1040"/>
      <c r="AX64" s="1040"/>
      <c r="AY64" s="1040"/>
      <c r="AZ64" s="1040"/>
    </row>
    <row r="65" spans="1:56" ht="25.2" customHeight="1" x14ac:dyDescent="0.25">
      <c r="A65" s="1064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5" s="1064"/>
      <c r="C65" s="1064"/>
      <c r="D65" s="1064"/>
      <c r="E65" s="1064"/>
      <c r="F65" s="1064"/>
      <c r="G65" s="1064"/>
      <c r="H65" s="1064"/>
      <c r="I65" s="1064"/>
      <c r="J65" s="1064"/>
      <c r="K65" s="1064"/>
      <c r="L65" s="1064"/>
      <c r="M65" s="1064"/>
      <c r="N65" s="1064"/>
      <c r="O65" s="1064"/>
      <c r="P65" s="1064"/>
      <c r="Q65" s="1064"/>
      <c r="R65" s="1064"/>
      <c r="S65" s="1064"/>
      <c r="T65" s="1064"/>
      <c r="U65" s="1064"/>
      <c r="V65" s="1064"/>
      <c r="W65" s="1064"/>
      <c r="X65" s="1064"/>
      <c r="Y65" s="1064"/>
      <c r="Z65" s="1064"/>
      <c r="AA65" s="1064"/>
      <c r="AB65" s="1064"/>
      <c r="AC65" s="1064"/>
      <c r="AD65" s="1064"/>
      <c r="AE65" s="1064"/>
      <c r="AF65" s="1064"/>
      <c r="AG65" s="1064"/>
      <c r="AH65" s="1064"/>
      <c r="AI65" s="1064"/>
      <c r="AJ65" s="1064"/>
      <c r="AK65" s="1064"/>
      <c r="AL65" s="1064"/>
      <c r="AM65" s="1064"/>
      <c r="AN65" s="1064"/>
      <c r="AO65" s="1064"/>
      <c r="AP65" s="1064"/>
      <c r="AQ65" s="1064"/>
      <c r="AR65" s="1064"/>
      <c r="AS65" s="1064"/>
      <c r="AT65" s="1064"/>
      <c r="AU65" s="1064"/>
      <c r="AV65" s="1064"/>
      <c r="AW65" s="1064"/>
      <c r="AX65" s="1064"/>
      <c r="AY65" s="1064"/>
      <c r="AZ65" s="1064"/>
      <c r="BD65" s="11"/>
    </row>
    <row r="66" spans="1:56" s="127" customFormat="1" ht="8.25" customHeight="1" x14ac:dyDescent="0.2">
      <c r="A66" s="1053" t="s">
        <v>543</v>
      </c>
      <c r="B66" s="1052"/>
      <c r="C66" s="1052"/>
      <c r="D66" s="1052"/>
      <c r="E66" s="1052"/>
      <c r="F66" s="1052"/>
      <c r="G66" s="1052"/>
      <c r="H66" s="1052"/>
      <c r="I66" s="1052"/>
      <c r="J66" s="1052"/>
      <c r="K66" s="1052"/>
      <c r="L66" s="1052"/>
      <c r="M66" s="1052"/>
      <c r="N66" s="1052"/>
      <c r="O66" s="1052"/>
      <c r="P66" s="1052"/>
      <c r="Q66" s="1052"/>
      <c r="R66" s="1052"/>
      <c r="S66" s="1052"/>
      <c r="T66" s="1052"/>
      <c r="U66" s="1052"/>
      <c r="V66" s="1052"/>
      <c r="W66" s="1052"/>
      <c r="X66" s="1052"/>
      <c r="Y66" s="1052"/>
      <c r="Z66" s="1052"/>
      <c r="AA66" s="1052"/>
      <c r="AB66" s="1052"/>
      <c r="AC66" s="1052"/>
      <c r="AD66" s="1052"/>
      <c r="AE66" s="1052"/>
      <c r="AF66" s="1052"/>
      <c r="AG66" s="1052"/>
      <c r="AH66" s="1052"/>
      <c r="AI66" s="1052"/>
      <c r="AJ66" s="1052"/>
      <c r="AK66" s="1052"/>
      <c r="AL66" s="1052"/>
      <c r="AM66" s="1052"/>
      <c r="AN66" s="1052"/>
      <c r="AO66" s="1052"/>
      <c r="AP66" s="1052"/>
      <c r="AQ66" s="1052"/>
      <c r="AR66" s="1052"/>
      <c r="AS66" s="1052"/>
      <c r="AT66" s="1052"/>
      <c r="AU66" s="1052"/>
      <c r="AV66" s="1052"/>
      <c r="AW66" s="1052"/>
      <c r="AX66" s="1052"/>
      <c r="AY66" s="1052"/>
      <c r="AZ66" s="1052"/>
      <c r="BD66" s="129"/>
    </row>
    <row r="67" spans="1:56" ht="12" customHeight="1" x14ac:dyDescent="0.25">
      <c r="A67" s="1054" t="s">
        <v>545</v>
      </c>
      <c r="B67" s="1054"/>
      <c r="C67" s="1054"/>
      <c r="D67" s="1054"/>
      <c r="E67" s="1054"/>
      <c r="F67" s="1054"/>
      <c r="G67" s="1054"/>
      <c r="H67" s="1054"/>
      <c r="I67" s="1054"/>
      <c r="J67" s="1054"/>
      <c r="K67" s="1054"/>
      <c r="L67" s="1054"/>
      <c r="M67" s="1054"/>
      <c r="N67" s="1054"/>
      <c r="O67" s="1054"/>
      <c r="P67" s="1054"/>
      <c r="Q67" s="1054"/>
      <c r="R67" s="1054"/>
      <c r="S67" s="1054"/>
      <c r="T67" s="1054"/>
      <c r="U67" s="1054"/>
      <c r="V67" s="1054"/>
      <c r="W67" s="1054"/>
      <c r="X67" s="1054"/>
      <c r="Y67" s="1054"/>
      <c r="Z67" s="1054"/>
      <c r="AA67" s="1054"/>
      <c r="AB67" s="1054"/>
      <c r="AC67" s="1054"/>
      <c r="AD67" s="1054"/>
      <c r="AE67" s="1054"/>
      <c r="AF67" s="1054"/>
      <c r="AG67" s="1054"/>
      <c r="AH67" s="1054"/>
      <c r="AI67" s="1054"/>
      <c r="AJ67" s="1054"/>
      <c r="AK67" s="1054"/>
      <c r="AL67" s="1054"/>
      <c r="AM67" s="1054"/>
      <c r="AN67" s="1054"/>
      <c r="AO67" s="1054"/>
      <c r="AP67" s="1054"/>
      <c r="AQ67" s="1054"/>
      <c r="AR67" s="1054"/>
      <c r="AS67" s="1054"/>
      <c r="AT67" s="1054"/>
      <c r="AU67" s="1054"/>
      <c r="AV67" s="1054"/>
      <c r="AW67" s="1054"/>
      <c r="AX67" s="1054"/>
      <c r="AY67" s="1054"/>
      <c r="AZ67" s="1054"/>
    </row>
    <row r="68" spans="1:56" ht="12" customHeight="1" x14ac:dyDescent="0.25">
      <c r="A68" s="1040" t="s">
        <v>386</v>
      </c>
      <c r="B68" s="1040"/>
      <c r="C68" s="1040"/>
      <c r="D68" s="1040"/>
      <c r="E68" s="1040"/>
      <c r="F68" s="1040"/>
      <c r="G68" s="1040"/>
      <c r="H68" s="1040"/>
      <c r="I68" s="1040"/>
      <c r="J68" s="1040"/>
      <c r="K68" s="1040"/>
      <c r="L68" s="1040"/>
      <c r="M68" s="1040"/>
      <c r="N68" s="1040"/>
      <c r="O68" s="1040"/>
      <c r="P68" s="1040"/>
      <c r="Q68" s="1040"/>
      <c r="R68" s="1040"/>
      <c r="S68" s="1040"/>
      <c r="T68" s="1040"/>
      <c r="U68" s="1040"/>
      <c r="V68" s="1040"/>
      <c r="W68" s="1040"/>
      <c r="X68" s="1040"/>
      <c r="Y68" s="1040"/>
      <c r="Z68" s="1040"/>
      <c r="AA68" s="1040"/>
      <c r="AB68" s="1040"/>
      <c r="AC68" s="1040"/>
      <c r="AD68" s="1040"/>
      <c r="AE68" s="1040"/>
      <c r="AF68" s="1040"/>
      <c r="AG68" s="1040"/>
      <c r="AH68" s="1040"/>
      <c r="AI68" s="1040"/>
      <c r="AJ68" s="1040"/>
      <c r="AK68" s="1040"/>
      <c r="AL68" s="1040"/>
      <c r="AM68" s="1040"/>
      <c r="AN68" s="1040"/>
      <c r="AO68" s="1040"/>
      <c r="AP68" s="1040"/>
      <c r="AQ68" s="1040"/>
      <c r="AR68" s="1040"/>
      <c r="AS68" s="1040"/>
      <c r="AT68" s="1040"/>
      <c r="AU68" s="1040"/>
      <c r="AV68" s="1040"/>
      <c r="AW68" s="1040"/>
      <c r="AX68" s="1040"/>
      <c r="AY68" s="1040"/>
      <c r="AZ68" s="1040"/>
    </row>
    <row r="69" spans="1:56" ht="24" customHeight="1" x14ac:dyDescent="0.25">
      <c r="A69" s="1050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9" s="1050"/>
      <c r="C69" s="1050"/>
      <c r="D69" s="1050"/>
      <c r="E69" s="1050"/>
      <c r="F69" s="1050"/>
      <c r="G69" s="1050"/>
      <c r="H69" s="1050"/>
      <c r="I69" s="1050"/>
      <c r="J69" s="1050"/>
      <c r="K69" s="1050"/>
      <c r="L69" s="1050"/>
      <c r="M69" s="1050"/>
      <c r="N69" s="1050"/>
      <c r="O69" s="1050"/>
      <c r="P69" s="1050"/>
      <c r="Q69" s="1050"/>
      <c r="R69" s="1050"/>
      <c r="S69" s="1050"/>
      <c r="T69" s="1050"/>
      <c r="U69" s="1050"/>
      <c r="V69" s="1050"/>
      <c r="W69" s="1050"/>
      <c r="X69" s="1050"/>
      <c r="Y69" s="1050"/>
      <c r="Z69" s="1050"/>
      <c r="AA69" s="1050"/>
      <c r="AB69" s="1050"/>
      <c r="AC69" s="1050"/>
      <c r="AD69" s="1050"/>
      <c r="AE69" s="1050"/>
      <c r="AF69" s="1050"/>
      <c r="AG69" s="1050"/>
      <c r="AH69" s="1050"/>
      <c r="AI69" s="1050"/>
      <c r="AJ69" s="1050"/>
      <c r="AK69" s="1050"/>
      <c r="AL69" s="1050"/>
      <c r="AM69" s="1050"/>
      <c r="AN69" s="1050"/>
      <c r="AO69" s="1050"/>
      <c r="AP69" s="1050"/>
      <c r="AQ69" s="1050"/>
      <c r="AR69" s="1050"/>
      <c r="AS69" s="1050"/>
      <c r="AT69" s="1050"/>
      <c r="AU69" s="1050"/>
      <c r="AV69" s="1050"/>
      <c r="AW69" s="1050"/>
      <c r="AX69" s="1050"/>
      <c r="AY69" s="1050"/>
      <c r="AZ69" s="1050"/>
    </row>
    <row r="70" spans="1:56" s="127" customFormat="1" ht="9.6" x14ac:dyDescent="0.2">
      <c r="A70" s="1073" t="s">
        <v>387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</row>
    <row r="71" spans="1:56" ht="24" customHeight="1" x14ac:dyDescent="0.25">
      <c r="A71" s="1054" t="s">
        <v>546</v>
      </c>
      <c r="B71" s="1054"/>
      <c r="C71" s="1054"/>
      <c r="D71" s="1054"/>
      <c r="E71" s="1054"/>
      <c r="F71" s="1054"/>
      <c r="G71" s="1054"/>
      <c r="H71" s="1054"/>
      <c r="I71" s="1054"/>
      <c r="J71" s="1054"/>
      <c r="K71" s="1054"/>
      <c r="L71" s="1054"/>
      <c r="M71" s="1054"/>
      <c r="N71" s="1054"/>
      <c r="O71" s="1054"/>
      <c r="P71" s="1054"/>
      <c r="Q71" s="1054"/>
      <c r="R71" s="1054"/>
      <c r="S71" s="1054"/>
      <c r="T71" s="1054"/>
      <c r="U71" s="1054"/>
      <c r="V71" s="1054"/>
      <c r="W71" s="1054"/>
      <c r="X71" s="1054"/>
      <c r="Y71" s="1054"/>
      <c r="Z71" s="1054"/>
      <c r="AA71" s="1054"/>
      <c r="AB71" s="1054"/>
      <c r="AC71" s="1054"/>
      <c r="AD71" s="1054"/>
      <c r="AE71" s="1054"/>
      <c r="AF71" s="1054"/>
      <c r="AG71" s="1054"/>
      <c r="AH71" s="1054"/>
      <c r="AI71" s="1054"/>
      <c r="AJ71" s="1054"/>
      <c r="AK71" s="1054"/>
      <c r="AL71" s="1054"/>
      <c r="AM71" s="1054"/>
      <c r="AN71" s="1054"/>
      <c r="AO71" s="1054"/>
      <c r="AP71" s="1054"/>
      <c r="AQ71" s="1054"/>
      <c r="AR71" s="1054"/>
      <c r="AS71" s="1054"/>
      <c r="AT71" s="1054"/>
      <c r="AU71" s="1054"/>
      <c r="AV71" s="1054"/>
      <c r="AW71" s="1054"/>
      <c r="AX71" s="1054"/>
      <c r="AY71" s="1054"/>
      <c r="AZ71" s="1054"/>
    </row>
    <row r="72" spans="1:56" ht="15.75" customHeight="1" x14ac:dyDescent="0.3">
      <c r="A72" s="1057"/>
      <c r="B72" s="1057"/>
      <c r="C72" s="1057"/>
      <c r="D72" s="1057"/>
      <c r="E72" s="1057"/>
      <c r="F72" s="1057"/>
      <c r="G72" s="1057"/>
      <c r="H72" s="1057"/>
      <c r="I72" s="1057"/>
      <c r="J72" s="1057"/>
      <c r="K72" s="1057"/>
      <c r="L72" s="1057"/>
      <c r="M72" s="1057"/>
      <c r="N72" s="1057"/>
      <c r="O72" s="1057"/>
      <c r="P72" s="1057"/>
      <c r="Q72" s="1057"/>
      <c r="R72" s="1057"/>
      <c r="S72" s="1057"/>
      <c r="T72" s="1057"/>
      <c r="U72" s="1057"/>
      <c r="V72" s="1057"/>
      <c r="W72" s="1057"/>
      <c r="X72" s="1057"/>
      <c r="Y72" s="1057"/>
      <c r="Z72" s="1057"/>
      <c r="AA72" s="1057"/>
      <c r="AB72" s="1057"/>
      <c r="AC72" s="1057"/>
      <c r="AD72" s="1057"/>
      <c r="AE72" s="1057"/>
      <c r="AF72" s="1057"/>
      <c r="AG72" s="1057"/>
      <c r="AH72" s="1057"/>
      <c r="AI72" s="1057"/>
      <c r="AJ72" s="1057"/>
      <c r="AK72" s="1057"/>
      <c r="AL72" s="1057"/>
      <c r="AM72" s="1057"/>
      <c r="AN72" s="1057"/>
      <c r="AO72" s="1057"/>
      <c r="AP72" s="1057"/>
      <c r="AQ72" s="1057"/>
      <c r="AR72" s="1057"/>
      <c r="AS72" s="1057"/>
      <c r="AT72" s="1057"/>
      <c r="AU72" s="1057"/>
      <c r="AV72" s="1057"/>
      <c r="AW72" s="1057"/>
      <c r="AX72" s="1057"/>
      <c r="AY72" s="1057"/>
      <c r="AZ72" s="1057"/>
    </row>
    <row r="73" spans="1:56" ht="9.75" customHeight="1" x14ac:dyDescent="0.25">
      <c r="A73" s="1058" t="s">
        <v>387</v>
      </c>
      <c r="B73" s="1059"/>
      <c r="C73" s="1059"/>
      <c r="D73" s="1059"/>
      <c r="E73" s="1059"/>
      <c r="F73" s="1059"/>
      <c r="G73" s="1059"/>
      <c r="H73" s="1059"/>
      <c r="I73" s="1059"/>
      <c r="J73" s="1059"/>
      <c r="K73" s="1059"/>
      <c r="L73" s="1059"/>
      <c r="M73" s="1059"/>
      <c r="N73" s="1059"/>
      <c r="O73" s="1059"/>
      <c r="P73" s="1059"/>
      <c r="Q73" s="1059"/>
      <c r="R73" s="1059"/>
      <c r="S73" s="1059"/>
      <c r="T73" s="1059"/>
      <c r="U73" s="1059"/>
      <c r="V73" s="1059"/>
      <c r="W73" s="1059"/>
      <c r="X73" s="1059"/>
      <c r="Y73" s="1059"/>
      <c r="Z73" s="1059"/>
      <c r="AA73" s="1059"/>
      <c r="AB73" s="1059"/>
      <c r="AC73" s="1059"/>
      <c r="AD73" s="1059"/>
      <c r="AE73" s="1059"/>
      <c r="AF73" s="1059"/>
      <c r="AG73" s="1059"/>
      <c r="AH73" s="1059"/>
      <c r="AI73" s="1059"/>
      <c r="AJ73" s="1059"/>
      <c r="AK73" s="1059"/>
      <c r="AL73" s="1059"/>
      <c r="AM73" s="1059"/>
      <c r="AN73" s="1059"/>
      <c r="AO73" s="1059"/>
      <c r="AP73" s="1059"/>
      <c r="AQ73" s="1059"/>
      <c r="AR73" s="1059"/>
      <c r="AS73" s="1059"/>
      <c r="AT73" s="1059"/>
      <c r="AU73" s="1059"/>
      <c r="AV73" s="1059"/>
      <c r="AW73" s="1059"/>
      <c r="AX73" s="1059"/>
      <c r="AY73" s="1059"/>
      <c r="AZ73" s="1059"/>
    </row>
    <row r="74" spans="1:56" ht="12" customHeight="1" x14ac:dyDescent="0.25">
      <c r="A74" s="423" t="s">
        <v>388</v>
      </c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0"/>
      <c r="AD74" s="1060"/>
      <c r="AE74" s="1060"/>
      <c r="AF74" s="1060"/>
      <c r="AG74" s="1060"/>
      <c r="AH74" s="1060"/>
      <c r="AI74" s="1060"/>
      <c r="AJ74" s="1060"/>
      <c r="AK74" s="1060"/>
      <c r="AL74" s="1060"/>
      <c r="AM74" s="1060"/>
      <c r="AN74" s="1060"/>
      <c r="AO74" s="1060"/>
      <c r="AP74" s="1060"/>
      <c r="AQ74" s="1060"/>
      <c r="AR74" s="1060"/>
      <c r="AS74" s="1060"/>
      <c r="AT74" s="1060"/>
      <c r="AU74" s="1060"/>
      <c r="AV74" s="1060"/>
      <c r="AW74" s="1060"/>
      <c r="AX74" s="1060"/>
      <c r="AY74" s="1060"/>
      <c r="AZ74" s="1060"/>
    </row>
    <row r="75" spans="1:56" ht="10.5" customHeight="1" x14ac:dyDescent="0.25"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52" t="s">
        <v>387</v>
      </c>
      <c r="AD75" s="1052"/>
      <c r="AE75" s="1052"/>
      <c r="AF75" s="1052"/>
      <c r="AG75" s="1052"/>
      <c r="AH75" s="1052"/>
      <c r="AI75" s="1052"/>
      <c r="AJ75" s="1052"/>
      <c r="AK75" s="1052"/>
      <c r="AL75" s="1052"/>
      <c r="AM75" s="1052"/>
      <c r="AN75" s="1052"/>
      <c r="AO75" s="1052"/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</row>
    <row r="76" spans="1:56" ht="14.4" x14ac:dyDescent="0.3">
      <c r="A76" s="1040" t="s">
        <v>547</v>
      </c>
      <c r="B76" s="1040"/>
      <c r="C76" s="1040"/>
      <c r="D76" s="1040"/>
      <c r="E76" s="1040"/>
      <c r="G76" s="1055" t="s">
        <v>535</v>
      </c>
      <c r="H76" s="1055"/>
      <c r="I76" s="1055"/>
      <c r="J76" s="1055"/>
      <c r="K76" s="1055"/>
      <c r="L76" s="1055"/>
      <c r="M76" s="1055"/>
      <c r="N76" s="1055"/>
      <c r="O76" s="1055"/>
      <c r="P76" s="1055"/>
      <c r="Q76" s="8"/>
      <c r="R76" s="103" t="s">
        <v>79</v>
      </c>
      <c r="S76" s="1042" t="str">
        <f ca="1">INDIRECT("'АКТЫ скрытых работ'!R"&amp;BE3&amp;"C4",0)</f>
        <v>11</v>
      </c>
      <c r="T76" s="1042"/>
      <c r="U76" s="1042"/>
      <c r="V76" s="103" t="s">
        <v>80</v>
      </c>
      <c r="W76" s="1043" t="str">
        <f ca="1">INDIRECT("'АКТЫ скрытых работ'!R"&amp;BE3&amp;"C5",0)</f>
        <v>декабря</v>
      </c>
      <c r="X76" s="1043"/>
      <c r="Y76" s="1043"/>
      <c r="Z76" s="1043"/>
      <c r="AA76" s="1043"/>
      <c r="AB76" s="1043"/>
      <c r="AC76" s="1043"/>
      <c r="AE76" s="1045">
        <f ca="1">INDIRECT("'АКТЫ скрытых работ'!R"&amp;BE3&amp;"C6",0)</f>
        <v>2024</v>
      </c>
      <c r="AF76" s="1045"/>
      <c r="AG76" s="1045"/>
      <c r="AH76" s="1045"/>
      <c r="AI76" s="424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42"/>
      <c r="AV76" s="42"/>
      <c r="AW76" s="42"/>
      <c r="AY76" s="9"/>
      <c r="AZ76" s="9"/>
    </row>
    <row r="77" spans="1:56" ht="14.4" x14ac:dyDescent="0.3">
      <c r="G77" s="1040" t="s">
        <v>92</v>
      </c>
      <c r="H77" s="1040"/>
      <c r="I77" s="1040"/>
      <c r="J77" s="1040"/>
      <c r="K77" s="1040"/>
      <c r="L77" s="1040"/>
      <c r="M77" s="1040"/>
      <c r="N77" s="1040"/>
      <c r="O77" s="1040"/>
      <c r="P77" s="1040"/>
      <c r="Q77" s="8"/>
      <c r="R77" s="103" t="s">
        <v>79</v>
      </c>
      <c r="S77" s="1042" t="str">
        <f ca="1">INDIRECT("'АКТЫ скрытых работ'!R"&amp;BE3&amp;"C7",0)</f>
        <v>13</v>
      </c>
      <c r="T77" s="1042"/>
      <c r="U77" s="1042"/>
      <c r="V77" s="103" t="s">
        <v>80</v>
      </c>
      <c r="W77" s="1044" t="str">
        <f ca="1">INDIRECT("'АКТЫ скрытых работ'!R"&amp;BE3&amp;"C8",0)</f>
        <v>декабря</v>
      </c>
      <c r="X77" s="1044"/>
      <c r="Y77" s="1044"/>
      <c r="Z77" s="1044"/>
      <c r="AA77" s="1044"/>
      <c r="AB77" s="1044"/>
      <c r="AC77" s="1044"/>
      <c r="AE77" s="1046">
        <f ca="1">INDIRECT("'АКТЫ скрытых работ'!R"&amp;BE3&amp;"C9",0)</f>
        <v>2024</v>
      </c>
      <c r="AF77" s="1046"/>
      <c r="AG77" s="1046"/>
      <c r="AH77" s="1046"/>
      <c r="AI77" s="424"/>
      <c r="AJ77" s="8"/>
      <c r="AO77" s="8"/>
      <c r="AP77" s="8"/>
      <c r="AQ77" s="8"/>
      <c r="AR77" s="8"/>
      <c r="AS77" s="8"/>
      <c r="AT77" s="8"/>
      <c r="AU77" s="42"/>
      <c r="AV77" s="42"/>
      <c r="AW77" s="42"/>
      <c r="AY77" s="9"/>
      <c r="AZ77" s="9"/>
    </row>
    <row r="78" spans="1:56" ht="11.25" customHeight="1" x14ac:dyDescent="0.25"/>
    <row r="79" spans="1:56" ht="24" customHeight="1" x14ac:dyDescent="0.25">
      <c r="A79" s="1056" t="s">
        <v>548</v>
      </c>
      <c r="B79" s="1056"/>
      <c r="C79" s="1056"/>
      <c r="D79" s="1056"/>
      <c r="E79" s="1056"/>
      <c r="F79" s="1056"/>
      <c r="G79" s="1056"/>
      <c r="H79" s="1056"/>
      <c r="I79" s="1056"/>
      <c r="J79" s="1056"/>
      <c r="K79" s="1056"/>
      <c r="L79" s="1056"/>
      <c r="M79" s="1056"/>
      <c r="N79" s="1056"/>
      <c r="O79" s="1056"/>
      <c r="P79" s="1056"/>
      <c r="Q79" s="1056"/>
      <c r="R79" s="1056"/>
      <c r="S79" s="1056"/>
      <c r="T79" s="1056"/>
      <c r="U79" s="1056"/>
      <c r="V79" s="1056"/>
      <c r="W79" s="1056"/>
      <c r="X79" s="1056"/>
      <c r="Y79" s="1056"/>
      <c r="Z79" s="1056"/>
      <c r="AA79" s="1056"/>
      <c r="AB79" s="1056"/>
      <c r="AC79" s="1056"/>
      <c r="AD79" s="1056"/>
      <c r="AE79" s="1056"/>
      <c r="AF79" s="1056"/>
      <c r="AG79" s="1056"/>
      <c r="AH79" s="1056"/>
      <c r="AI79" s="1056"/>
      <c r="AJ79" s="1056"/>
      <c r="AK79" s="1056"/>
      <c r="AL79" s="1056"/>
      <c r="AM79" s="1056"/>
      <c r="AN79" s="1056"/>
      <c r="AO79" s="1056"/>
      <c r="AP79" s="1056"/>
      <c r="AQ79" s="1056"/>
      <c r="AR79" s="1056"/>
      <c r="AS79" s="1056"/>
      <c r="AT79" s="1056"/>
      <c r="AU79" s="1056"/>
      <c r="AV79" s="1056"/>
      <c r="AW79" s="1056"/>
      <c r="AX79" s="1056"/>
      <c r="AY79" s="1056"/>
      <c r="AZ79" s="1056"/>
    </row>
    <row r="80" spans="1:56" x14ac:dyDescent="0.25">
      <c r="A80" s="1064" t="str">
        <f>IF(ФОРМА!B9=0,CONCATENATE('АКТЫ скрытых работ'!L3),CONCATENATE("Проект Шифр ",ФОРМА!B9,", ",'АКТЫ скрытых работ'!L3))</f>
        <v>Проект Шифр СЭС-21-080098-ИЛО1, ПУЭ изд. 7, СП 76.13330.2016 "Электротехнические устройства"</v>
      </c>
      <c r="B80" s="1064"/>
      <c r="C80" s="1064"/>
      <c r="D80" s="1064"/>
      <c r="E80" s="1064"/>
      <c r="F80" s="1064"/>
      <c r="G80" s="1064"/>
      <c r="H80" s="1064"/>
      <c r="I80" s="1064"/>
      <c r="J80" s="1064"/>
      <c r="K80" s="1064"/>
      <c r="L80" s="1064"/>
      <c r="M80" s="1064"/>
      <c r="N80" s="1064"/>
      <c r="O80" s="1064"/>
      <c r="P80" s="1064"/>
      <c r="Q80" s="1064"/>
      <c r="R80" s="1064"/>
      <c r="S80" s="1064"/>
      <c r="T80" s="1064"/>
      <c r="U80" s="1064"/>
      <c r="V80" s="1064"/>
      <c r="W80" s="1064"/>
      <c r="X80" s="1064"/>
      <c r="Y80" s="1064"/>
      <c r="Z80" s="1064"/>
      <c r="AA80" s="1064"/>
      <c r="AB80" s="1064"/>
      <c r="AC80" s="1064"/>
      <c r="AD80" s="1064"/>
      <c r="AE80" s="1064"/>
      <c r="AF80" s="1064"/>
      <c r="AG80" s="1064"/>
      <c r="AH80" s="1064"/>
      <c r="AI80" s="1064"/>
      <c r="AJ80" s="1064"/>
      <c r="AK80" s="1064"/>
      <c r="AL80" s="1064"/>
      <c r="AM80" s="1064"/>
      <c r="AN80" s="1064"/>
      <c r="AO80" s="1064"/>
      <c r="AP80" s="1064"/>
      <c r="AQ80" s="1064"/>
      <c r="AR80" s="1064"/>
      <c r="AS80" s="1064"/>
      <c r="AT80" s="1064"/>
      <c r="AU80" s="1064"/>
      <c r="AV80" s="1064"/>
      <c r="AW80" s="1064"/>
      <c r="AX80" s="1064"/>
      <c r="AY80" s="1064"/>
      <c r="AZ80" s="1064"/>
    </row>
    <row r="81" spans="1:54" s="127" customFormat="1" ht="10.5" customHeight="1" x14ac:dyDescent="0.2">
      <c r="A81" s="1063" t="s">
        <v>549</v>
      </c>
      <c r="B81" s="1063"/>
      <c r="C81" s="1063"/>
      <c r="D81" s="1063"/>
      <c r="E81" s="1063"/>
      <c r="F81" s="1063"/>
      <c r="G81" s="1063"/>
      <c r="H81" s="1063"/>
      <c r="I81" s="1063"/>
      <c r="J81" s="1063"/>
      <c r="K81" s="1063"/>
      <c r="L81" s="1063"/>
      <c r="M81" s="1063"/>
      <c r="N81" s="1063"/>
      <c r="O81" s="1063"/>
      <c r="P81" s="1063"/>
      <c r="Q81" s="1063"/>
      <c r="R81" s="1063"/>
      <c r="S81" s="1063"/>
      <c r="T81" s="1063"/>
      <c r="U81" s="1063"/>
      <c r="V81" s="1063"/>
      <c r="W81" s="1063"/>
      <c r="X81" s="1063"/>
      <c r="Y81" s="1063"/>
      <c r="Z81" s="1063"/>
      <c r="AA81" s="1063"/>
      <c r="AB81" s="1063"/>
      <c r="AC81" s="1063"/>
      <c r="AD81" s="1063"/>
      <c r="AE81" s="1063"/>
      <c r="AF81" s="1063"/>
      <c r="AG81" s="1063"/>
      <c r="AH81" s="1063"/>
      <c r="AI81" s="1063"/>
      <c r="AJ81" s="1063"/>
      <c r="AK81" s="1063"/>
      <c r="AL81" s="1063"/>
      <c r="AM81" s="1063"/>
      <c r="AN81" s="1063"/>
      <c r="AO81" s="1063"/>
      <c r="AP81" s="1063"/>
      <c r="AQ81" s="1063"/>
      <c r="AR81" s="1063"/>
      <c r="AS81" s="1063"/>
      <c r="AT81" s="1063"/>
      <c r="AU81" s="1063"/>
      <c r="AV81" s="1063"/>
      <c r="AW81" s="1063"/>
      <c r="AX81" s="1063"/>
      <c r="AY81" s="1063"/>
      <c r="AZ81" s="1063"/>
    </row>
    <row r="82" spans="1:54" ht="12" customHeight="1" x14ac:dyDescent="0.3">
      <c r="A82" s="1040" t="s">
        <v>389</v>
      </c>
      <c r="B82" s="1040"/>
      <c r="C82" s="1040"/>
      <c r="D82" s="1040"/>
      <c r="E82" s="1040"/>
      <c r="F82" s="1040"/>
      <c r="G82" s="1040"/>
      <c r="H82" s="1040"/>
      <c r="I82" s="1040"/>
      <c r="J82" s="1040"/>
      <c r="K82" s="1040"/>
      <c r="L82" s="1040"/>
      <c r="M82" s="1040"/>
      <c r="N82" s="1040"/>
      <c r="O82" s="1040"/>
      <c r="P82" s="1040"/>
      <c r="Q82" s="1040"/>
      <c r="R82" s="1040"/>
      <c r="S82" s="1040"/>
      <c r="T82" s="1040"/>
      <c r="U82" s="1040"/>
      <c r="V82" s="1040"/>
      <c r="W82" s="1040"/>
      <c r="X82" s="1040"/>
      <c r="Y82" s="1040"/>
      <c r="Z82" s="1040"/>
      <c r="AA82" s="1040"/>
      <c r="AB82" s="1040"/>
      <c r="AC82" s="1040"/>
      <c r="AD82" s="1040"/>
      <c r="AE82" s="1040"/>
      <c r="AF82" s="1040"/>
      <c r="AG82" s="1040"/>
      <c r="AH82" s="1040"/>
      <c r="AI82" s="1040"/>
      <c r="AJ82" s="1040"/>
      <c r="AK82" s="1040"/>
      <c r="AL82" s="1040"/>
      <c r="AM82" s="1040"/>
      <c r="AN82" s="1040"/>
      <c r="AO82" s="1040"/>
      <c r="AP82" s="1040"/>
      <c r="AQ82" s="1040"/>
      <c r="AR82" s="1040"/>
      <c r="AS82" s="1040"/>
      <c r="AT82" s="1040"/>
      <c r="AU82" s="1040"/>
      <c r="AV82" s="1040"/>
      <c r="AW82" s="1040"/>
      <c r="AX82" s="1040"/>
      <c r="AY82" s="1040"/>
      <c r="AZ82" s="1040"/>
      <c r="BA82" s="31"/>
    </row>
    <row r="83" spans="1:54" ht="12" customHeight="1" x14ac:dyDescent="0.3">
      <c r="A83" s="1040" t="s">
        <v>390</v>
      </c>
      <c r="B83" s="1040"/>
      <c r="C83" s="1040"/>
      <c r="D83" s="1040"/>
      <c r="E83" s="1040"/>
      <c r="F83" s="1040"/>
      <c r="G83" s="1040"/>
      <c r="H83" s="1040"/>
      <c r="I83" s="1040"/>
      <c r="J83" s="1040"/>
      <c r="K83" s="1040"/>
      <c r="L83" s="1040"/>
      <c r="M83" s="1040"/>
      <c r="N83" s="1040"/>
      <c r="O83" s="1040"/>
      <c r="P83" s="1040"/>
      <c r="Q83" s="1040"/>
      <c r="R83" s="1040"/>
      <c r="S83" s="1040"/>
      <c r="T83" s="1040"/>
      <c r="U83" s="1040"/>
      <c r="V83" s="1040"/>
      <c r="W83" s="1040"/>
      <c r="X83" s="1040"/>
      <c r="Y83" s="1040"/>
      <c r="Z83" s="1040"/>
      <c r="AA83" s="1040"/>
      <c r="AB83" s="1040"/>
      <c r="AC83" s="1040"/>
      <c r="AD83" s="1040"/>
      <c r="AE83" s="1040"/>
      <c r="AF83" s="1065" t="s">
        <v>391</v>
      </c>
      <c r="AG83" s="1065"/>
      <c r="AH83" s="1065"/>
      <c r="AI83" s="1065"/>
      <c r="AJ83" s="1065"/>
      <c r="AK83" s="1065"/>
      <c r="AL83" s="1065"/>
      <c r="AM83" s="1065"/>
      <c r="AN83" s="1065"/>
      <c r="AO83" s="1065"/>
      <c r="AP83" s="1065"/>
      <c r="AQ83" s="1065"/>
      <c r="AR83" s="1065"/>
      <c r="AS83" s="1065"/>
      <c r="AT83" s="1065"/>
      <c r="AU83" s="1065"/>
      <c r="AV83" s="1065"/>
      <c r="AW83" s="1065"/>
      <c r="AX83" s="1065"/>
      <c r="AY83" s="1065"/>
      <c r="AZ83" s="423" t="s">
        <v>392</v>
      </c>
      <c r="BA83" s="9"/>
    </row>
    <row r="84" spans="1:54" ht="12" customHeight="1" x14ac:dyDescent="0.3">
      <c r="A84" s="1040" t="s">
        <v>550</v>
      </c>
      <c r="B84" s="1040"/>
      <c r="C84" s="1040"/>
      <c r="D84" s="1040"/>
      <c r="E84" s="1040"/>
      <c r="F84" s="1040"/>
      <c r="G84" s="1040"/>
      <c r="H84" s="1040"/>
      <c r="I84" s="1040"/>
      <c r="J84" s="1040"/>
      <c r="K84" s="1040"/>
      <c r="L84" s="1040"/>
      <c r="M84" s="1040"/>
      <c r="N84" s="1040"/>
      <c r="O84" s="1040"/>
      <c r="P84" s="1040"/>
      <c r="Q84" s="1040"/>
      <c r="R84" s="1040"/>
      <c r="S84" s="1040"/>
      <c r="T84" s="1040"/>
      <c r="U84" s="1040"/>
      <c r="V84" s="1040"/>
      <c r="W84" s="1040"/>
      <c r="X84" s="1040"/>
      <c r="Y84" s="1040"/>
      <c r="Z84" s="1040"/>
      <c r="AA84" s="1040"/>
      <c r="AB84" s="1040"/>
      <c r="AC84" s="1040"/>
      <c r="AD84" s="1040"/>
      <c r="AE84" s="1040"/>
      <c r="AF84" s="1040"/>
      <c r="AG84" s="1040"/>
      <c r="AH84" s="1040"/>
      <c r="AI84" s="1040"/>
      <c r="AJ84" s="1040"/>
      <c r="AK84" s="1040"/>
      <c r="AL84" s="1040"/>
      <c r="AM84" s="1040"/>
      <c r="AN84" s="1040"/>
      <c r="AO84" s="1040"/>
      <c r="AP84" s="1040"/>
      <c r="AQ84" s="1040"/>
      <c r="AR84" s="1040"/>
      <c r="AS84" s="1040"/>
      <c r="AT84" s="1041"/>
      <c r="AU84" s="1041"/>
      <c r="AV84" s="1041"/>
      <c r="AW84" s="1041"/>
      <c r="AX84" s="1041"/>
      <c r="AY84" s="425" t="s">
        <v>393</v>
      </c>
      <c r="AZ84" s="425"/>
      <c r="BA84" s="9"/>
    </row>
    <row r="85" spans="1:54" ht="12" customHeight="1" x14ac:dyDescent="0.3">
      <c r="A85" s="1040" t="s">
        <v>551</v>
      </c>
      <c r="B85" s="1040"/>
      <c r="C85" s="1040"/>
      <c r="D85" s="1040"/>
      <c r="E85" s="1040"/>
      <c r="F85" s="1040"/>
      <c r="G85" s="1040"/>
      <c r="H85" s="1040"/>
      <c r="I85" s="1040"/>
      <c r="J85" s="1040"/>
      <c r="K85" s="1040"/>
      <c r="L85" s="1040"/>
      <c r="M85" s="1040"/>
      <c r="N85" s="1040"/>
      <c r="O85" s="1040"/>
      <c r="P85" s="1040"/>
      <c r="Q85" s="1040"/>
      <c r="R85" s="1040"/>
      <c r="S85" s="1040"/>
      <c r="T85" s="1040"/>
      <c r="U85" s="1040"/>
      <c r="V85" s="1040"/>
      <c r="W85" s="1040"/>
      <c r="X85" s="1040"/>
      <c r="Y85" s="1040"/>
      <c r="Z85" s="1040"/>
      <c r="AA85" s="1040"/>
      <c r="AB85" s="1040"/>
      <c r="AC85" s="1040"/>
      <c r="AD85" s="1040"/>
      <c r="AE85" s="1040"/>
      <c r="AF85" s="1040"/>
      <c r="AG85" s="1040"/>
      <c r="AH85" s="1040"/>
      <c r="AI85" s="1040"/>
      <c r="AJ85" s="1040"/>
      <c r="AK85" s="1040"/>
      <c r="AL85" s="1040"/>
      <c r="AM85" s="1040"/>
      <c r="AN85" s="1040"/>
      <c r="AO85" s="1040"/>
      <c r="AP85" s="1040"/>
      <c r="AQ85" s="1040"/>
      <c r="AR85" s="1040"/>
      <c r="AS85" s="1040"/>
      <c r="AT85" s="1040"/>
      <c r="AU85" s="1040"/>
      <c r="AV85" s="1040"/>
      <c r="AW85" s="1040"/>
      <c r="AX85" s="1040"/>
      <c r="AY85" s="1040"/>
      <c r="AZ85" s="1040"/>
      <c r="BA85" s="9"/>
    </row>
    <row r="86" spans="1:54" ht="12" customHeight="1" x14ac:dyDescent="0.3">
      <c r="A86" s="1040" t="s">
        <v>552</v>
      </c>
      <c r="B86" s="1040"/>
      <c r="C86" s="1040"/>
      <c r="D86" s="1040"/>
      <c r="E86" s="1040"/>
      <c r="F86" s="1040"/>
      <c r="G86" s="1040"/>
      <c r="H86" s="1040"/>
      <c r="I86" s="1040"/>
      <c r="J86" s="1040"/>
      <c r="K86" s="1040"/>
      <c r="L86" s="1040"/>
      <c r="M86" s="1040"/>
      <c r="N86" s="1040"/>
      <c r="O86" s="1040"/>
      <c r="P86" s="1040"/>
      <c r="Q86" s="1040"/>
      <c r="R86" s="1040"/>
      <c r="S86" s="1040"/>
      <c r="T86" s="1040"/>
      <c r="U86" s="1040"/>
      <c r="V86" s="1040"/>
      <c r="W86" s="1040"/>
      <c r="X86" s="1040"/>
      <c r="Y86" s="1040"/>
      <c r="Z86" s="1040"/>
      <c r="AA86" s="1040"/>
      <c r="AB86" s="1040"/>
      <c r="AC86" s="1040"/>
      <c r="AD86" s="1040"/>
      <c r="AE86" s="1040"/>
      <c r="AF86" s="1040"/>
      <c r="AG86" s="1040"/>
      <c r="AH86" s="1040"/>
      <c r="AI86" s="1040"/>
      <c r="AJ86" s="1040"/>
      <c r="AK86" s="1040"/>
      <c r="AL86" s="1040"/>
      <c r="AM86" s="1040"/>
      <c r="AN86" s="1040"/>
      <c r="AO86" s="1040"/>
      <c r="AP86" s="1040"/>
      <c r="AQ86" s="1040"/>
      <c r="AR86" s="1040"/>
      <c r="AS86" s="1040"/>
      <c r="AT86" s="1040"/>
      <c r="AU86" s="1040"/>
      <c r="AV86" s="1040"/>
      <c r="AW86" s="1040"/>
      <c r="AX86" s="1040"/>
      <c r="AY86" s="1040"/>
      <c r="AZ86" s="1040"/>
      <c r="BA86" s="9"/>
    </row>
    <row r="87" spans="1:54" ht="12" customHeight="1" x14ac:dyDescent="0.3">
      <c r="A87" s="1065"/>
      <c r="B87" s="1065"/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V87" s="1065"/>
      <c r="AW87" s="1065"/>
      <c r="AX87" s="1065"/>
      <c r="AY87" s="1065"/>
      <c r="AZ87" s="1065"/>
      <c r="BA87" s="9"/>
    </row>
    <row r="88" spans="1:54" ht="12" customHeight="1" x14ac:dyDescent="0.3">
      <c r="A88" s="1047" t="s">
        <v>553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1047"/>
      <c r="X88" s="1047"/>
      <c r="Y88" s="1047"/>
      <c r="Z88" s="1047"/>
      <c r="AA88" s="1047"/>
      <c r="AB88" s="1047"/>
      <c r="AC88" s="1047"/>
      <c r="AD88" s="1047"/>
      <c r="AE88" s="1047"/>
      <c r="AF88" s="1047"/>
      <c r="AG88" s="1047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9"/>
    </row>
    <row r="89" spans="1:54" ht="12" customHeight="1" x14ac:dyDescent="0.3">
      <c r="A89" s="1051" t="str">
        <f ca="1">INDIRECT("'АКТЫ скрытых работ'!R"&amp;BE3&amp;"C13",0)</f>
        <v>Монтаж горизонтального заземлителя</v>
      </c>
      <c r="B89" s="1051"/>
      <c r="C89" s="1051"/>
      <c r="D89" s="1051"/>
      <c r="E89" s="1051"/>
      <c r="F89" s="1051"/>
      <c r="G89" s="1051"/>
      <c r="H89" s="1051"/>
      <c r="I89" s="1051"/>
      <c r="J89" s="1051"/>
      <c r="K89" s="1051"/>
      <c r="L89" s="1051"/>
      <c r="M89" s="1051"/>
      <c r="N89" s="1051"/>
      <c r="O89" s="1051"/>
      <c r="P89" s="1051"/>
      <c r="Q89" s="1051"/>
      <c r="R89" s="1051"/>
      <c r="S89" s="1051"/>
      <c r="T89" s="1051"/>
      <c r="U89" s="1051"/>
      <c r="V89" s="1051"/>
      <c r="W89" s="1051"/>
      <c r="X89" s="1051"/>
      <c r="Y89" s="1051"/>
      <c r="Z89" s="1051"/>
      <c r="AA89" s="1051"/>
      <c r="AB89" s="1051"/>
      <c r="AC89" s="1051"/>
      <c r="AD89" s="1051"/>
      <c r="AE89" s="1051"/>
      <c r="AF89" s="1051"/>
      <c r="AG89" s="1051"/>
      <c r="AH89" s="1051"/>
      <c r="AI89" s="1051"/>
      <c r="AJ89" s="1051"/>
      <c r="AK89" s="1051"/>
      <c r="AL89" s="1051"/>
      <c r="AM89" s="1051"/>
      <c r="AN89" s="1051"/>
      <c r="AO89" s="1051"/>
      <c r="AP89" s="1051"/>
      <c r="AQ89" s="1051"/>
      <c r="AR89" s="1051"/>
      <c r="AS89" s="1051"/>
      <c r="AT89" s="1051"/>
      <c r="AU89" s="1051"/>
      <c r="AV89" s="1051"/>
      <c r="AW89" s="1051"/>
      <c r="AX89" s="1051"/>
      <c r="AY89" s="1051"/>
      <c r="AZ89" s="1051"/>
      <c r="BA89" s="9"/>
    </row>
    <row r="90" spans="1:54" s="127" customFormat="1" ht="8.25" customHeight="1" x14ac:dyDescent="0.2">
      <c r="A90" s="1070" t="s">
        <v>394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1070"/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137"/>
    </row>
    <row r="91" spans="1:54" s="138" customFormat="1" ht="12" customHeight="1" x14ac:dyDescent="0.25">
      <c r="A91" s="1048" t="s">
        <v>89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9" t="s">
        <v>65</v>
      </c>
      <c r="Q91" s="1049"/>
      <c r="R91" s="1049"/>
      <c r="S91" s="1049"/>
      <c r="T91" s="1049"/>
      <c r="U91" s="1049"/>
      <c r="V91" s="1049"/>
      <c r="W91" s="1049"/>
      <c r="X91" s="1049"/>
      <c r="Y91" s="1049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</row>
    <row r="92" spans="1:54" ht="12" customHeight="1" x14ac:dyDescent="0.3">
      <c r="A92" s="423" t="s">
        <v>93</v>
      </c>
      <c r="J92" s="1051">
        <f>ФОРМА!F5</f>
        <v>2</v>
      </c>
      <c r="K92" s="1051"/>
      <c r="L92" s="1051"/>
      <c r="M92" s="426"/>
      <c r="N92" s="423" t="s">
        <v>94</v>
      </c>
      <c r="O92" s="426"/>
      <c r="R92" s="423"/>
    </row>
    <row r="93" spans="1:54" ht="35.25" customHeight="1" x14ac:dyDescent="0.25">
      <c r="A93" s="1040" t="s">
        <v>90</v>
      </c>
      <c r="B93" s="1040"/>
      <c r="C93" s="1040"/>
      <c r="D93" s="1040"/>
      <c r="E93" s="1040"/>
      <c r="F93" s="1040"/>
      <c r="G93" s="1040"/>
      <c r="H93" s="1050" t="str">
        <f ca="1">CONCATENATE(INDIRECT("'АКТЫ скрытых работ'!R"&amp;BE3&amp;"C14",0),", ",INDIRECT("'АКТЫ скрытых работ'!R"&amp;BE3&amp;"C11",0))</f>
        <v>Сертификат соответствия №РОСС RU.АБ23.Н00117 от 21.06.2021 сроком действия до 20.06.2024, Исполнительная схема №3.3 Установка одностоечных опор; Исполнительная схема №3.4 Установка двухстоечных опор</v>
      </c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1050"/>
      <c r="X93" s="1050"/>
      <c r="Y93" s="1050"/>
      <c r="Z93" s="1050"/>
      <c r="AA93" s="1050"/>
      <c r="AB93" s="1050"/>
      <c r="AC93" s="1050"/>
      <c r="AD93" s="1050"/>
      <c r="AE93" s="1050"/>
      <c r="AF93" s="1050"/>
      <c r="AG93" s="1050"/>
      <c r="AH93" s="1050"/>
      <c r="AI93" s="1050"/>
      <c r="AJ93" s="1050"/>
      <c r="AK93" s="1050"/>
      <c r="AL93" s="1050"/>
      <c r="AM93" s="1050"/>
      <c r="AN93" s="1050"/>
      <c r="AO93" s="1050"/>
      <c r="AP93" s="1050"/>
      <c r="AQ93" s="1050"/>
      <c r="AR93" s="1050"/>
      <c r="AS93" s="1050"/>
      <c r="AT93" s="1050"/>
      <c r="AU93" s="1050"/>
      <c r="AV93" s="1050"/>
      <c r="AW93" s="1050"/>
      <c r="AX93" s="1050"/>
      <c r="AY93" s="1050"/>
      <c r="AZ93" s="1050"/>
    </row>
    <row r="94" spans="1:54" ht="29.25" customHeight="1" x14ac:dyDescent="0.25">
      <c r="A94" s="1038" t="s">
        <v>554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1038"/>
      <c r="X94" s="1038"/>
      <c r="Y94" s="1038"/>
      <c r="Z94" s="1038"/>
      <c r="AA94" s="1038"/>
      <c r="AB94" s="1038"/>
      <c r="AC94" s="1038"/>
      <c r="AD94" s="1038"/>
      <c r="AE94" s="1038"/>
      <c r="AF94" s="1038"/>
      <c r="AG94" s="1038"/>
      <c r="AH94" s="1038"/>
      <c r="AI94" s="1038"/>
      <c r="AJ94" s="1038"/>
      <c r="AK94" s="1038"/>
      <c r="AL94" s="1038"/>
      <c r="AM94" s="1038"/>
      <c r="AN94" s="1038"/>
      <c r="AO94" s="1038"/>
      <c r="AP94" s="1038"/>
      <c r="AQ94" s="1038"/>
      <c r="AR94" s="1038"/>
      <c r="AS94" s="1038"/>
      <c r="AT94" s="1038"/>
      <c r="AU94" s="1038"/>
      <c r="AV94" s="1038"/>
      <c r="AW94" s="1038"/>
      <c r="AX94" s="1038"/>
      <c r="AY94" s="1038"/>
      <c r="AZ94" s="1038"/>
      <c r="BA94" s="427"/>
      <c r="BB94" s="427"/>
    </row>
    <row r="95" spans="1:54" ht="16.5" customHeight="1" x14ac:dyDescent="0.3">
      <c r="A95" s="803" t="str">
        <f>ПОДПИСИ!D6</f>
        <v>Шенягин А.В.</v>
      </c>
      <c r="B95" s="803"/>
      <c r="C95" s="803"/>
      <c r="D95" s="803"/>
      <c r="E95" s="803"/>
      <c r="F95" s="803"/>
      <c r="G95" s="803"/>
      <c r="H95" s="803"/>
      <c r="I95" s="803"/>
      <c r="J95" s="803"/>
      <c r="K95" s="803"/>
      <c r="L95" s="803"/>
      <c r="M95" s="803"/>
      <c r="N95" s="803"/>
      <c r="O95" s="803"/>
      <c r="P95" s="803"/>
      <c r="Q95" s="803"/>
      <c r="R95" s="803"/>
      <c r="S95" s="803"/>
      <c r="T95" s="803"/>
      <c r="U95" s="803"/>
      <c r="V95" s="803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R95" s="283"/>
      <c r="AS95" s="351"/>
      <c r="AT95" s="804"/>
      <c r="AU95" s="804"/>
      <c r="AV95" s="804"/>
      <c r="AW95" s="804"/>
      <c r="AX95" s="804"/>
      <c r="AY95" s="804"/>
      <c r="AZ95" s="804"/>
    </row>
    <row r="96" spans="1:54" s="502" customFormat="1" ht="6" customHeight="1" x14ac:dyDescent="0.3">
      <c r="A96" s="1039" t="s">
        <v>804</v>
      </c>
      <c r="B96" s="1039"/>
      <c r="C96" s="1039"/>
      <c r="D96" s="1039"/>
      <c r="E96" s="1039"/>
      <c r="F96" s="1039"/>
      <c r="G96" s="1039"/>
      <c r="H96" s="1039"/>
      <c r="I96" s="1039"/>
      <c r="J96" s="1039"/>
      <c r="K96" s="1039"/>
      <c r="L96" s="1039"/>
      <c r="M96" s="1039"/>
      <c r="N96" s="1039"/>
      <c r="O96" s="1039"/>
      <c r="P96" s="1039"/>
      <c r="Q96" s="1039"/>
      <c r="R96" s="1039"/>
      <c r="S96" s="1039"/>
      <c r="T96" s="1039"/>
      <c r="U96" s="1039"/>
      <c r="V96" s="1039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8"/>
      <c r="AH96" s="498"/>
      <c r="AI96" s="498"/>
      <c r="AJ96" s="498"/>
      <c r="AK96" s="498"/>
      <c r="AL96" s="498"/>
      <c r="AM96" s="498"/>
      <c r="AN96" s="498"/>
      <c r="AR96" s="499"/>
      <c r="AS96" s="500"/>
      <c r="AT96" s="1039" t="s">
        <v>49</v>
      </c>
      <c r="AU96" s="1039"/>
      <c r="AV96" s="1039"/>
      <c r="AW96" s="1039"/>
      <c r="AX96" s="1039"/>
      <c r="AY96" s="1039"/>
      <c r="AZ96" s="1039"/>
    </row>
    <row r="97" spans="1:54" ht="15" customHeight="1" x14ac:dyDescent="0.25">
      <c r="A97" s="1038" t="s">
        <v>788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1038"/>
      <c r="X97" s="1038"/>
      <c r="Y97" s="1038"/>
      <c r="Z97" s="1038"/>
      <c r="AA97" s="1038"/>
      <c r="AB97" s="1038"/>
      <c r="AC97" s="1038"/>
      <c r="AD97" s="1038"/>
      <c r="AE97" s="1038"/>
      <c r="AF97" s="1038"/>
      <c r="AG97" s="1038"/>
      <c r="AH97" s="1038"/>
      <c r="AI97" s="1038"/>
      <c r="AJ97" s="1038"/>
      <c r="AK97" s="1038"/>
      <c r="AL97" s="1038"/>
      <c r="AM97" s="1038"/>
      <c r="AN97" s="1038"/>
      <c r="AO97" s="1038"/>
      <c r="AP97" s="1038"/>
      <c r="AQ97" s="1038"/>
      <c r="AR97" s="1038"/>
      <c r="AS97" s="1038"/>
      <c r="AT97" s="1038"/>
      <c r="AU97" s="1038"/>
      <c r="AV97" s="1038"/>
      <c r="AW97" s="1038"/>
      <c r="AX97" s="1038"/>
      <c r="AY97" s="1038"/>
      <c r="AZ97" s="1038"/>
      <c r="BA97" s="427"/>
      <c r="BB97" s="427"/>
    </row>
    <row r="98" spans="1:54" ht="16.5" customHeight="1" x14ac:dyDescent="0.3">
      <c r="A98" s="803" t="str">
        <f>ПОДПИСИ!D15</f>
        <v>Шлёнский С.В.</v>
      </c>
      <c r="B98" s="803"/>
      <c r="C98" s="803"/>
      <c r="D98" s="803"/>
      <c r="E98" s="803"/>
      <c r="F98" s="803"/>
      <c r="G98" s="803"/>
      <c r="H98" s="803"/>
      <c r="I98" s="803"/>
      <c r="J98" s="803"/>
      <c r="K98" s="803"/>
      <c r="L98" s="803"/>
      <c r="M98" s="803"/>
      <c r="N98" s="803"/>
      <c r="O98" s="803"/>
      <c r="P98" s="803"/>
      <c r="Q98" s="803"/>
      <c r="R98" s="803"/>
      <c r="S98" s="803"/>
      <c r="T98" s="803"/>
      <c r="U98" s="803"/>
      <c r="V98" s="803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Q98" s="283"/>
      <c r="AR98" s="283"/>
      <c r="AS98" s="351"/>
      <c r="AT98" s="804"/>
      <c r="AU98" s="804"/>
      <c r="AV98" s="804"/>
      <c r="AW98" s="804"/>
      <c r="AX98" s="804"/>
      <c r="AY98" s="804"/>
      <c r="AZ98" s="804"/>
      <c r="BA98" s="350"/>
      <c r="BB98" s="350"/>
    </row>
    <row r="99" spans="1:54" s="502" customFormat="1" ht="6" customHeight="1" x14ac:dyDescent="0.3">
      <c r="A99" s="1039" t="s">
        <v>804</v>
      </c>
      <c r="B99" s="1039"/>
      <c r="C99" s="1039"/>
      <c r="D99" s="1039"/>
      <c r="E99" s="1039"/>
      <c r="F99" s="1039"/>
      <c r="G99" s="1039"/>
      <c r="H99" s="1039"/>
      <c r="I99" s="1039"/>
      <c r="J99" s="1039"/>
      <c r="K99" s="1039"/>
      <c r="L99" s="1039"/>
      <c r="M99" s="1039"/>
      <c r="N99" s="1039"/>
      <c r="O99" s="1039"/>
      <c r="P99" s="1039"/>
      <c r="Q99" s="1039"/>
      <c r="R99" s="1039"/>
      <c r="S99" s="1039"/>
      <c r="T99" s="1039"/>
      <c r="U99" s="1039"/>
      <c r="V99" s="1039"/>
      <c r="W99" s="497"/>
      <c r="X99" s="497"/>
      <c r="Y99" s="497"/>
      <c r="Z99" s="497"/>
      <c r="AA99" s="497"/>
      <c r="AB99" s="497"/>
      <c r="AC99" s="497"/>
      <c r="AD99" s="497"/>
      <c r="AE99" s="497"/>
      <c r="AF99" s="497"/>
      <c r="AG99" s="498"/>
      <c r="AH99" s="498"/>
      <c r="AI99" s="498"/>
      <c r="AJ99" s="498"/>
      <c r="AK99" s="498"/>
      <c r="AL99" s="498"/>
      <c r="AM99" s="498"/>
      <c r="AN99" s="498"/>
      <c r="AO99" s="498"/>
      <c r="AP99" s="498"/>
      <c r="AQ99" s="499"/>
      <c r="AR99" s="499"/>
      <c r="AS99" s="500"/>
      <c r="AT99" s="1039" t="s">
        <v>49</v>
      </c>
      <c r="AU99" s="1039"/>
      <c r="AV99" s="1039"/>
      <c r="AW99" s="1039"/>
      <c r="AX99" s="1039"/>
      <c r="AY99" s="1039"/>
      <c r="AZ99" s="1039"/>
      <c r="BA99" s="501"/>
      <c r="BB99" s="501"/>
    </row>
    <row r="100" spans="1:54" ht="25.5" customHeight="1" x14ac:dyDescent="0.25">
      <c r="A100" s="1038" t="s">
        <v>816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1038"/>
      <c r="X100" s="1038"/>
      <c r="Y100" s="1038"/>
      <c r="Z100" s="1038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427"/>
      <c r="BB100" s="427"/>
    </row>
    <row r="101" spans="1:54" ht="16.5" customHeight="1" x14ac:dyDescent="0.3">
      <c r="A101" s="803" t="str">
        <f>ПОДПИСИ!D17</f>
        <v>Шлёнский С.В.</v>
      </c>
      <c r="B101" s="803"/>
      <c r="C101" s="803"/>
      <c r="D101" s="803"/>
      <c r="E101" s="803"/>
      <c r="F101" s="803"/>
      <c r="G101" s="803"/>
      <c r="H101" s="803"/>
      <c r="I101" s="803"/>
      <c r="J101" s="803"/>
      <c r="K101" s="803"/>
      <c r="L101" s="803"/>
      <c r="M101" s="803"/>
      <c r="N101" s="803"/>
      <c r="O101" s="803"/>
      <c r="P101" s="803"/>
      <c r="Q101" s="803"/>
      <c r="R101" s="803"/>
      <c r="S101" s="803"/>
      <c r="T101" s="803"/>
      <c r="U101" s="803"/>
      <c r="V101" s="803"/>
      <c r="W101" s="349"/>
      <c r="X101" s="349"/>
      <c r="Y101" s="349"/>
      <c r="Z101" s="349"/>
      <c r="AA101" s="349"/>
      <c r="AB101" s="349"/>
      <c r="AC101" s="349"/>
      <c r="AD101" s="349"/>
      <c r="AE101" s="349"/>
      <c r="AF101" s="349"/>
      <c r="AG101" s="350"/>
      <c r="AH101" s="350"/>
      <c r="AI101" s="350"/>
      <c r="AJ101" s="350"/>
      <c r="AK101" s="350"/>
      <c r="AL101" s="350"/>
      <c r="AM101" s="350"/>
      <c r="AN101" s="350"/>
      <c r="AO101" s="350"/>
      <c r="AP101" s="350"/>
      <c r="AQ101" s="283"/>
      <c r="AR101" s="283"/>
      <c r="AS101" s="351"/>
      <c r="AT101" s="804"/>
      <c r="AU101" s="804"/>
      <c r="AV101" s="804"/>
      <c r="AW101" s="804"/>
      <c r="AX101" s="804"/>
      <c r="AY101" s="804"/>
      <c r="AZ101" s="804"/>
      <c r="BA101" s="350"/>
      <c r="BB101" s="350"/>
    </row>
    <row r="102" spans="1:54" s="502" customFormat="1" ht="6" customHeight="1" x14ac:dyDescent="0.3">
      <c r="A102" s="1039" t="s">
        <v>804</v>
      </c>
      <c r="B102" s="1039"/>
      <c r="C102" s="1039"/>
      <c r="D102" s="1039"/>
      <c r="E102" s="1039"/>
      <c r="F102" s="1039"/>
      <c r="G102" s="1039"/>
      <c r="H102" s="1039"/>
      <c r="I102" s="1039"/>
      <c r="J102" s="1039"/>
      <c r="K102" s="1039"/>
      <c r="L102" s="1039"/>
      <c r="M102" s="1039"/>
      <c r="N102" s="1039"/>
      <c r="O102" s="1039"/>
      <c r="P102" s="1039"/>
      <c r="Q102" s="1039"/>
      <c r="R102" s="1039"/>
      <c r="S102" s="1039"/>
      <c r="T102" s="1039"/>
      <c r="U102" s="1039"/>
      <c r="V102" s="1039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8"/>
      <c r="AH102" s="498"/>
      <c r="AI102" s="498"/>
      <c r="AJ102" s="498"/>
      <c r="AK102" s="498"/>
      <c r="AL102" s="498"/>
      <c r="AM102" s="498"/>
      <c r="AN102" s="498"/>
      <c r="AO102" s="498"/>
      <c r="AP102" s="498"/>
      <c r="AQ102" s="499"/>
      <c r="AR102" s="499"/>
      <c r="AS102" s="500"/>
      <c r="AT102" s="1039" t="s">
        <v>49</v>
      </c>
      <c r="AU102" s="1039"/>
      <c r="AV102" s="1039"/>
      <c r="AW102" s="1039"/>
      <c r="AX102" s="1039"/>
      <c r="AY102" s="1039"/>
      <c r="AZ102" s="1039"/>
      <c r="BA102" s="501"/>
      <c r="BB102" s="501"/>
    </row>
    <row r="103" spans="1:54" ht="39.75" customHeight="1" x14ac:dyDescent="0.25">
      <c r="A103" s="1038" t="s">
        <v>806</v>
      </c>
      <c r="B103" s="1038"/>
      <c r="C103" s="1038"/>
      <c r="D103" s="1038"/>
      <c r="E103" s="1038"/>
      <c r="F103" s="1038"/>
      <c r="G103" s="1038"/>
      <c r="H103" s="1038"/>
      <c r="I103" s="1038"/>
      <c r="J103" s="1038"/>
      <c r="K103" s="1038"/>
      <c r="L103" s="1038"/>
      <c r="M103" s="1038"/>
      <c r="N103" s="1038"/>
      <c r="O103" s="1038"/>
      <c r="P103" s="1038"/>
      <c r="Q103" s="1038"/>
      <c r="R103" s="1038"/>
      <c r="S103" s="1038"/>
      <c r="T103" s="1038"/>
      <c r="U103" s="1038"/>
      <c r="V103" s="1038"/>
      <c r="W103" s="1038"/>
      <c r="X103" s="1038"/>
      <c r="Y103" s="1038"/>
      <c r="Z103" s="1038"/>
      <c r="AA103" s="1038"/>
      <c r="AB103" s="1038"/>
      <c r="AC103" s="1038"/>
      <c r="AD103" s="1038"/>
      <c r="AE103" s="1038"/>
      <c r="AF103" s="1038"/>
      <c r="AG103" s="1038"/>
      <c r="AH103" s="1038"/>
      <c r="AI103" s="1038"/>
      <c r="AJ103" s="1038"/>
      <c r="AK103" s="1038"/>
      <c r="AL103" s="1038"/>
      <c r="AM103" s="1038"/>
      <c r="AN103" s="1038"/>
      <c r="AO103" s="1038"/>
      <c r="AP103" s="1038"/>
      <c r="AQ103" s="1038"/>
      <c r="AR103" s="1038"/>
      <c r="AS103" s="1038"/>
      <c r="AT103" s="1038"/>
      <c r="AU103" s="1038"/>
      <c r="AV103" s="1038"/>
      <c r="AW103" s="1038"/>
      <c r="AX103" s="1038"/>
      <c r="AY103" s="1038"/>
      <c r="AZ103" s="1038"/>
      <c r="BA103" s="427"/>
      <c r="BB103" s="427"/>
    </row>
    <row r="104" spans="1:54" ht="16.5" customHeight="1" x14ac:dyDescent="0.3">
      <c r="A104" s="803" t="str">
        <f>ПОДПИСИ!C19</f>
        <v xml:space="preserve"> </v>
      </c>
      <c r="B104" s="803"/>
      <c r="C104" s="803"/>
      <c r="D104" s="803"/>
      <c r="E104" s="803"/>
      <c r="F104" s="803"/>
      <c r="G104" s="803"/>
      <c r="H104" s="803"/>
      <c r="I104" s="803"/>
      <c r="J104" s="803"/>
      <c r="K104" s="803"/>
      <c r="L104" s="803"/>
      <c r="M104" s="803"/>
      <c r="N104" s="803"/>
      <c r="O104" s="803"/>
      <c r="P104" s="803"/>
      <c r="Q104" s="803"/>
      <c r="R104" s="803"/>
      <c r="S104" s="803"/>
      <c r="T104" s="803"/>
      <c r="U104" s="803"/>
      <c r="V104" s="803"/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50"/>
      <c r="AH104" s="350"/>
      <c r="AI104" s="350"/>
      <c r="AJ104" s="350"/>
      <c r="AK104" s="350"/>
      <c r="AL104" s="350"/>
      <c r="AM104" s="350"/>
      <c r="AN104" s="350"/>
      <c r="AO104" s="350"/>
      <c r="AP104" s="350"/>
      <c r="AQ104" s="283"/>
      <c r="AR104" s="283"/>
      <c r="AS104" s="351"/>
      <c r="AT104" s="804"/>
      <c r="AU104" s="804"/>
      <c r="AV104" s="804"/>
      <c r="AW104" s="804"/>
      <c r="AX104" s="804"/>
      <c r="AY104" s="804"/>
      <c r="AZ104" s="804"/>
      <c r="BA104" s="350"/>
      <c r="BB104" s="350"/>
    </row>
    <row r="105" spans="1:54" s="502" customFormat="1" ht="6" customHeight="1" x14ac:dyDescent="0.3">
      <c r="A105" s="1039" t="s">
        <v>804</v>
      </c>
      <c r="B105" s="1039"/>
      <c r="C105" s="1039"/>
      <c r="D105" s="1039"/>
      <c r="E105" s="1039"/>
      <c r="F105" s="1039"/>
      <c r="G105" s="1039"/>
      <c r="H105" s="1039"/>
      <c r="I105" s="1039"/>
      <c r="J105" s="1039"/>
      <c r="K105" s="1039"/>
      <c r="L105" s="1039"/>
      <c r="M105" s="1039"/>
      <c r="N105" s="1039"/>
      <c r="O105" s="1039"/>
      <c r="P105" s="1039"/>
      <c r="Q105" s="1039"/>
      <c r="R105" s="1039"/>
      <c r="S105" s="1039"/>
      <c r="T105" s="1039"/>
      <c r="U105" s="1039"/>
      <c r="V105" s="1039"/>
      <c r="W105" s="497"/>
      <c r="X105" s="497"/>
      <c r="Y105" s="497"/>
      <c r="Z105" s="497"/>
      <c r="AA105" s="497"/>
      <c r="AB105" s="497"/>
      <c r="AC105" s="497"/>
      <c r="AD105" s="497"/>
      <c r="AE105" s="497"/>
      <c r="AF105" s="497"/>
      <c r="AG105" s="498"/>
      <c r="AH105" s="498"/>
      <c r="AI105" s="498"/>
      <c r="AJ105" s="498"/>
      <c r="AK105" s="498"/>
      <c r="AL105" s="498"/>
      <c r="AM105" s="498"/>
      <c r="AN105" s="498"/>
      <c r="AO105" s="498"/>
      <c r="AP105" s="498"/>
      <c r="AQ105" s="499"/>
      <c r="AR105" s="499"/>
      <c r="AS105" s="500"/>
      <c r="AT105" s="1039" t="s">
        <v>49</v>
      </c>
      <c r="AU105" s="1039"/>
      <c r="AV105" s="1039"/>
      <c r="AW105" s="1039"/>
      <c r="AX105" s="1039"/>
      <c r="AY105" s="1039"/>
      <c r="AZ105" s="1039"/>
      <c r="BA105" s="501"/>
      <c r="BB105" s="501"/>
    </row>
    <row r="106" spans="1:54" ht="39.75" customHeight="1" x14ac:dyDescent="0.25">
      <c r="A106" s="1038" t="s">
        <v>1013</v>
      </c>
      <c r="B106" s="1038"/>
      <c r="C106" s="1038"/>
      <c r="D106" s="1038"/>
      <c r="E106" s="1038"/>
      <c r="F106" s="1038"/>
      <c r="G106" s="1038"/>
      <c r="H106" s="1038"/>
      <c r="I106" s="1038"/>
      <c r="J106" s="1038"/>
      <c r="K106" s="1038"/>
      <c r="L106" s="1038"/>
      <c r="M106" s="1038"/>
      <c r="N106" s="1038"/>
      <c r="O106" s="1038"/>
      <c r="P106" s="1038"/>
      <c r="Q106" s="1038"/>
      <c r="R106" s="1038"/>
      <c r="S106" s="1038"/>
      <c r="T106" s="1038"/>
      <c r="U106" s="1038"/>
      <c r="V106" s="1038"/>
      <c r="W106" s="1038"/>
      <c r="X106" s="1038"/>
      <c r="Y106" s="1038"/>
      <c r="Z106" s="1038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8"/>
      <c r="AP106" s="1038"/>
      <c r="AQ106" s="1038"/>
      <c r="AR106" s="1038"/>
      <c r="AS106" s="1038"/>
      <c r="AT106" s="1038"/>
      <c r="AU106" s="1038"/>
      <c r="AV106" s="1038"/>
      <c r="AW106" s="1038"/>
      <c r="AX106" s="1038"/>
      <c r="AY106" s="1038"/>
      <c r="AZ106" s="1038"/>
      <c r="BA106" s="427"/>
      <c r="BB106" s="427"/>
    </row>
    <row r="107" spans="1:54" ht="16.5" customHeight="1" x14ac:dyDescent="0.3">
      <c r="A107" s="803" t="str">
        <f>ПОДПИСИ!D12</f>
        <v>Курбатов А.В.</v>
      </c>
      <c r="B107" s="803"/>
      <c r="C107" s="803"/>
      <c r="D107" s="803"/>
      <c r="E107" s="803"/>
      <c r="F107" s="803"/>
      <c r="G107" s="803"/>
      <c r="H107" s="803"/>
      <c r="I107" s="803"/>
      <c r="J107" s="803"/>
      <c r="K107" s="803"/>
      <c r="L107" s="803"/>
      <c r="M107" s="803"/>
      <c r="N107" s="803"/>
      <c r="O107" s="803"/>
      <c r="P107" s="803"/>
      <c r="Q107" s="803"/>
      <c r="R107" s="803"/>
      <c r="S107" s="803"/>
      <c r="T107" s="803"/>
      <c r="U107" s="803"/>
      <c r="V107" s="803"/>
      <c r="W107" s="349"/>
      <c r="X107" s="349"/>
      <c r="Y107" s="349"/>
      <c r="Z107" s="349"/>
      <c r="AA107" s="349"/>
      <c r="AB107" s="349"/>
      <c r="AC107" s="349"/>
      <c r="AD107" s="349"/>
      <c r="AE107" s="349"/>
      <c r="AF107" s="349"/>
      <c r="AG107" s="350"/>
      <c r="AH107" s="350"/>
      <c r="AI107" s="350"/>
      <c r="AJ107" s="350"/>
      <c r="AK107" s="350"/>
      <c r="AL107" s="350"/>
      <c r="AM107" s="350"/>
      <c r="AN107" s="350"/>
      <c r="AO107" s="350"/>
      <c r="AP107" s="350"/>
      <c r="AQ107" s="283"/>
      <c r="AR107" s="283"/>
      <c r="AS107" s="351"/>
      <c r="AT107" s="804"/>
      <c r="AU107" s="804"/>
      <c r="AV107" s="804"/>
      <c r="AW107" s="804"/>
      <c r="AX107" s="804"/>
      <c r="AY107" s="804"/>
      <c r="AZ107" s="804"/>
      <c r="BA107" s="350"/>
      <c r="BB107" s="350"/>
    </row>
    <row r="108" spans="1:54" s="502" customFormat="1" ht="6" customHeight="1" x14ac:dyDescent="0.3">
      <c r="A108" s="1039" t="s">
        <v>804</v>
      </c>
      <c r="B108" s="1039"/>
      <c r="C108" s="1039"/>
      <c r="D108" s="1039"/>
      <c r="E108" s="1039"/>
      <c r="F108" s="1039"/>
      <c r="G108" s="1039"/>
      <c r="H108" s="1039"/>
      <c r="I108" s="1039"/>
      <c r="J108" s="1039"/>
      <c r="K108" s="1039"/>
      <c r="L108" s="1039"/>
      <c r="M108" s="1039"/>
      <c r="N108" s="1039"/>
      <c r="O108" s="1039"/>
      <c r="P108" s="1039"/>
      <c r="Q108" s="1039"/>
      <c r="R108" s="1039"/>
      <c r="S108" s="1039"/>
      <c r="T108" s="1039"/>
      <c r="U108" s="1039"/>
      <c r="V108" s="1039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8"/>
      <c r="AH108" s="498"/>
      <c r="AI108" s="498"/>
      <c r="AJ108" s="498"/>
      <c r="AK108" s="498"/>
      <c r="AL108" s="498"/>
      <c r="AM108" s="498"/>
      <c r="AN108" s="498"/>
      <c r="AO108" s="498"/>
      <c r="AP108" s="498"/>
      <c r="AQ108" s="499"/>
      <c r="AR108" s="499"/>
      <c r="AS108" s="500"/>
      <c r="AT108" s="1039" t="s">
        <v>49</v>
      </c>
      <c r="AU108" s="1039"/>
      <c r="AV108" s="1039"/>
      <c r="AW108" s="1039"/>
      <c r="AX108" s="1039"/>
      <c r="AY108" s="1039"/>
      <c r="AZ108" s="1039"/>
      <c r="BA108" s="501"/>
      <c r="BB108" s="501"/>
    </row>
    <row r="109" spans="1:54" x14ac:dyDescent="0.25">
      <c r="A109" s="1038" t="s">
        <v>538</v>
      </c>
      <c r="B109" s="1038"/>
      <c r="C109" s="1038"/>
      <c r="D109" s="1038"/>
      <c r="E109" s="1038"/>
      <c r="F109" s="1038"/>
      <c r="G109" s="1038"/>
      <c r="H109" s="1038"/>
      <c r="I109" s="1038"/>
      <c r="J109" s="1038"/>
      <c r="K109" s="1038"/>
      <c r="L109" s="1038"/>
      <c r="M109" s="1038"/>
      <c r="N109" s="1038"/>
      <c r="O109" s="1038"/>
      <c r="P109" s="1038"/>
      <c r="Q109" s="1038"/>
      <c r="R109" s="1038"/>
      <c r="S109" s="1038"/>
      <c r="T109" s="1038"/>
      <c r="U109" s="1038"/>
      <c r="V109" s="1038"/>
      <c r="W109" s="1038"/>
      <c r="X109" s="1038"/>
      <c r="Y109" s="1038"/>
      <c r="Z109" s="1038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</row>
    <row r="110" spans="1:54" ht="16.5" customHeight="1" x14ac:dyDescent="0.3">
      <c r="A110" s="803" t="str">
        <f>ПОДПИСИ!D10</f>
        <v>Величко А.А.</v>
      </c>
      <c r="B110" s="803"/>
      <c r="C110" s="803"/>
      <c r="D110" s="803"/>
      <c r="E110" s="803"/>
      <c r="F110" s="803"/>
      <c r="G110" s="803"/>
      <c r="H110" s="803"/>
      <c r="I110" s="803"/>
      <c r="J110" s="803"/>
      <c r="K110" s="803"/>
      <c r="L110" s="803"/>
      <c r="M110" s="803"/>
      <c r="N110" s="803"/>
      <c r="O110" s="803"/>
      <c r="P110" s="803"/>
      <c r="Q110" s="803"/>
      <c r="R110" s="803"/>
      <c r="S110" s="803"/>
      <c r="T110" s="803"/>
      <c r="U110" s="803"/>
      <c r="V110" s="803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50"/>
      <c r="AH110" s="350"/>
      <c r="AI110" s="350"/>
      <c r="AJ110" s="350"/>
      <c r="AK110" s="350"/>
      <c r="AL110" s="350"/>
      <c r="AM110" s="350"/>
      <c r="AN110" s="350"/>
      <c r="AO110" s="350"/>
      <c r="AP110" s="350"/>
      <c r="AQ110" s="283"/>
      <c r="AR110" s="283"/>
      <c r="AS110" s="351"/>
      <c r="AT110" s="804"/>
      <c r="AU110" s="804"/>
      <c r="AV110" s="804"/>
      <c r="AW110" s="804"/>
      <c r="AX110" s="804"/>
      <c r="AY110" s="804"/>
      <c r="AZ110" s="804"/>
      <c r="BA110" s="350"/>
      <c r="BB110" s="350"/>
    </row>
    <row r="111" spans="1:54" s="502" customFormat="1" ht="6" customHeight="1" x14ac:dyDescent="0.3">
      <c r="A111" s="1039" t="s">
        <v>804</v>
      </c>
      <c r="B111" s="1039"/>
      <c r="C111" s="1039"/>
      <c r="D111" s="1039"/>
      <c r="E111" s="1039"/>
      <c r="F111" s="1039"/>
      <c r="G111" s="1039"/>
      <c r="H111" s="1039"/>
      <c r="I111" s="1039"/>
      <c r="J111" s="1039"/>
      <c r="K111" s="1039"/>
      <c r="L111" s="1039"/>
      <c r="M111" s="1039"/>
      <c r="N111" s="1039"/>
      <c r="O111" s="1039"/>
      <c r="P111" s="1039"/>
      <c r="Q111" s="1039"/>
      <c r="R111" s="1039"/>
      <c r="S111" s="1039"/>
      <c r="T111" s="1039"/>
      <c r="U111" s="1039"/>
      <c r="V111" s="1039"/>
      <c r="W111" s="497"/>
      <c r="X111" s="497"/>
      <c r="Y111" s="497"/>
      <c r="Z111" s="497"/>
      <c r="AA111" s="497"/>
      <c r="AB111" s="497"/>
      <c r="AC111" s="497"/>
      <c r="AD111" s="497"/>
      <c r="AE111" s="497"/>
      <c r="AF111" s="497"/>
      <c r="AG111" s="498"/>
      <c r="AH111" s="498"/>
      <c r="AI111" s="498"/>
      <c r="AJ111" s="498"/>
      <c r="AK111" s="498"/>
      <c r="AL111" s="498"/>
      <c r="AM111" s="498"/>
      <c r="AN111" s="498"/>
      <c r="AO111" s="498"/>
      <c r="AP111" s="498"/>
      <c r="AQ111" s="499"/>
      <c r="AR111" s="499"/>
      <c r="AS111" s="500"/>
      <c r="AT111" s="1039" t="s">
        <v>49</v>
      </c>
      <c r="AU111" s="1039"/>
      <c r="AV111" s="1039"/>
      <c r="AW111" s="1039"/>
      <c r="AX111" s="1039"/>
      <c r="AY111" s="1039"/>
      <c r="AZ111" s="1039"/>
      <c r="BA111" s="501"/>
      <c r="BB111" s="501"/>
    </row>
  </sheetData>
  <mergeCells count="134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2:AZ32"/>
    <mergeCell ref="A33:AZ33"/>
    <mergeCell ref="A34:AZ34"/>
    <mergeCell ref="A35:AZ35"/>
    <mergeCell ref="A36:AZ36"/>
    <mergeCell ref="A37:AZ37"/>
    <mergeCell ref="A26:AZ26"/>
    <mergeCell ref="A27:AZ27"/>
    <mergeCell ref="A28:AZ28"/>
    <mergeCell ref="A29:AZ29"/>
    <mergeCell ref="A30:AZ30"/>
    <mergeCell ref="A31:AZ31"/>
    <mergeCell ref="A44:AZ44"/>
    <mergeCell ref="A45:AZ45"/>
    <mergeCell ref="A46:AZ46"/>
    <mergeCell ref="A47:AZ47"/>
    <mergeCell ref="A48:AZ48"/>
    <mergeCell ref="A49:AZ49"/>
    <mergeCell ref="A38:AZ38"/>
    <mergeCell ref="A39:AZ39"/>
    <mergeCell ref="A40:AZ40"/>
    <mergeCell ref="A41:AZ41"/>
    <mergeCell ref="A42:AZ42"/>
    <mergeCell ref="A43:AZ43"/>
    <mergeCell ref="A56:AZ56"/>
    <mergeCell ref="AD57:AZ57"/>
    <mergeCell ref="A58:AC58"/>
    <mergeCell ref="AD58:AZ58"/>
    <mergeCell ref="A59:AZ59"/>
    <mergeCell ref="A60:AZ60"/>
    <mergeCell ref="A50:AZ50"/>
    <mergeCell ref="A51:AZ51"/>
    <mergeCell ref="A52:AZ52"/>
    <mergeCell ref="A53:AZ53"/>
    <mergeCell ref="A54:AZ54"/>
    <mergeCell ref="A55:AZ55"/>
    <mergeCell ref="A67:AZ67"/>
    <mergeCell ref="A68:AZ68"/>
    <mergeCell ref="A69:AZ69"/>
    <mergeCell ref="A70:AZ70"/>
    <mergeCell ref="A71:AZ71"/>
    <mergeCell ref="A72:AZ72"/>
    <mergeCell ref="A61:AZ61"/>
    <mergeCell ref="A62:AZ62"/>
    <mergeCell ref="A63:AZ63"/>
    <mergeCell ref="A64:AZ64"/>
    <mergeCell ref="A65:AZ65"/>
    <mergeCell ref="A66:AZ66"/>
    <mergeCell ref="G77:P77"/>
    <mergeCell ref="S77:U77"/>
    <mergeCell ref="W77:AC77"/>
    <mergeCell ref="AE77:AH77"/>
    <mergeCell ref="A79:AZ79"/>
    <mergeCell ref="A80:AZ80"/>
    <mergeCell ref="A73:AZ73"/>
    <mergeCell ref="AC74:AZ74"/>
    <mergeCell ref="AC75:AZ75"/>
    <mergeCell ref="A76:E76"/>
    <mergeCell ref="G76:P76"/>
    <mergeCell ref="S76:U76"/>
    <mergeCell ref="W76:AC76"/>
    <mergeCell ref="AE76:AH76"/>
    <mergeCell ref="A85:AZ85"/>
    <mergeCell ref="A86:AZ86"/>
    <mergeCell ref="A87:AZ87"/>
    <mergeCell ref="A88:AZ88"/>
    <mergeCell ref="A89:AZ89"/>
    <mergeCell ref="A90:AZ90"/>
    <mergeCell ref="A81:AZ81"/>
    <mergeCell ref="A82:AZ82"/>
    <mergeCell ref="A83:AE83"/>
    <mergeCell ref="AF83:AY83"/>
    <mergeCell ref="A84:AS84"/>
    <mergeCell ref="AT84:AX84"/>
    <mergeCell ref="A95:V95"/>
    <mergeCell ref="AT95:AZ95"/>
    <mergeCell ref="A96:V96"/>
    <mergeCell ref="AT96:AZ96"/>
    <mergeCell ref="A97:AZ97"/>
    <mergeCell ref="A98:V98"/>
    <mergeCell ref="AT98:AZ98"/>
    <mergeCell ref="A91:O91"/>
    <mergeCell ref="P91:AZ91"/>
    <mergeCell ref="J92:L92"/>
    <mergeCell ref="A93:G93"/>
    <mergeCell ref="H93:AZ93"/>
    <mergeCell ref="A94:AZ94"/>
    <mergeCell ref="A103:AZ103"/>
    <mergeCell ref="A104:V104"/>
    <mergeCell ref="AT104:AZ104"/>
    <mergeCell ref="A105:V105"/>
    <mergeCell ref="AT105:AZ105"/>
    <mergeCell ref="A106:AZ106"/>
    <mergeCell ref="A99:V99"/>
    <mergeCell ref="AT99:AZ99"/>
    <mergeCell ref="A100:AZ100"/>
    <mergeCell ref="A101:V101"/>
    <mergeCell ref="AT101:AZ101"/>
    <mergeCell ref="A102:V102"/>
    <mergeCell ref="AT102:AZ102"/>
    <mergeCell ref="A111:V111"/>
    <mergeCell ref="AT111:AZ111"/>
    <mergeCell ref="A107:V107"/>
    <mergeCell ref="AT107:AZ107"/>
    <mergeCell ref="A108:V108"/>
    <mergeCell ref="AT108:AZ108"/>
    <mergeCell ref="A109:BB109"/>
    <mergeCell ref="A110:V110"/>
    <mergeCell ref="AT110:AZ110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56" max="52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1"/>
  <sheetViews>
    <sheetView view="pageBreakPreview" zoomScale="115" zoomScaleNormal="95" zoomScaleSheetLayoutView="115" workbookViewId="0">
      <pane ySplit="1" topLeftCell="A23" activePane="bottomLeft" state="frozen"/>
      <selection activeCell="A65" sqref="A65:BB65"/>
      <selection pane="bottomLeft" activeCell="A65" sqref="A65:BB65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085" t="s">
        <v>524</v>
      </c>
      <c r="V1" s="1085"/>
      <c r="W1" s="1085"/>
      <c r="X1" s="1085"/>
      <c r="Y1" s="1085"/>
      <c r="Z1" s="1085"/>
      <c r="AA1" s="1085"/>
      <c r="AB1" s="1085"/>
      <c r="AC1" s="1085"/>
      <c r="AD1" s="1085"/>
      <c r="AE1" s="1085"/>
      <c r="AF1" s="1085"/>
      <c r="AG1" s="1085"/>
      <c r="AH1" s="1085"/>
      <c r="AI1" s="1085"/>
      <c r="AJ1" s="1085"/>
      <c r="AK1" s="1085"/>
      <c r="AL1" s="1085"/>
      <c r="AM1" s="1085"/>
      <c r="AN1" s="1085"/>
      <c r="AO1" s="1085"/>
      <c r="AP1" s="1085"/>
      <c r="AQ1" s="1085"/>
      <c r="AR1" s="1085"/>
      <c r="AS1" s="1085"/>
      <c r="AT1" s="1085"/>
      <c r="AU1" s="1085"/>
      <c r="AV1" s="1085"/>
      <c r="AW1" s="1085"/>
      <c r="AX1" s="1085"/>
      <c r="AY1" s="1085"/>
      <c r="AZ1" s="1085"/>
    </row>
    <row r="2" spans="1:63" ht="14.4" x14ac:dyDescent="0.25">
      <c r="A2" s="1091" t="s">
        <v>75</v>
      </c>
      <c r="B2" s="1091"/>
      <c r="C2" s="1091"/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091"/>
      <c r="V2" s="1091"/>
      <c r="W2" s="1091"/>
      <c r="X2" s="1091"/>
      <c r="Y2" s="1091"/>
      <c r="Z2" s="1091"/>
      <c r="AA2" s="1091"/>
      <c r="AB2" s="1091"/>
      <c r="AC2" s="1091"/>
      <c r="AD2" s="1091"/>
      <c r="AE2" s="1091"/>
      <c r="AF2" s="1091"/>
      <c r="AG2" s="1091"/>
      <c r="AH2" s="1091"/>
      <c r="AI2" s="1091"/>
      <c r="AJ2" s="1091"/>
      <c r="AK2" s="1091"/>
      <c r="AL2" s="1091"/>
      <c r="AM2" s="1091"/>
      <c r="AN2" s="1091"/>
      <c r="AO2" s="1091"/>
      <c r="AP2" s="1091"/>
      <c r="AQ2" s="1091"/>
      <c r="AR2" s="1091"/>
      <c r="AS2" s="1091"/>
      <c r="AT2" s="1091"/>
      <c r="AU2" s="1091"/>
      <c r="AV2" s="1091"/>
      <c r="AW2" s="1091"/>
      <c r="AX2" s="1091"/>
      <c r="AY2" s="1091"/>
      <c r="AZ2" s="1091"/>
      <c r="BC2" s="12"/>
      <c r="BD2" s="13"/>
      <c r="BE2" s="285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086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  <c r="AG3" s="1086"/>
      <c r="AH3" s="1086"/>
      <c r="AI3" s="1086"/>
      <c r="AJ3" s="1086"/>
      <c r="AK3" s="1086"/>
      <c r="AL3" s="1086"/>
      <c r="AM3" s="1086"/>
      <c r="AN3" s="1086"/>
      <c r="AO3" s="1086"/>
      <c r="AP3" s="1086"/>
      <c r="AQ3" s="1086"/>
      <c r="AR3" s="1086"/>
      <c r="AS3" s="1086"/>
      <c r="AT3" s="1086"/>
      <c r="AU3" s="1086"/>
      <c r="AV3" s="1086"/>
      <c r="AW3" s="1086"/>
      <c r="AX3" s="1086"/>
      <c r="AY3" s="1086"/>
      <c r="AZ3" s="1086"/>
      <c r="BC3" s="12"/>
      <c r="BD3" s="10"/>
      <c r="BE3" s="288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53" t="s">
        <v>523</v>
      </c>
      <c r="B4" s="1053"/>
      <c r="C4" s="1053"/>
      <c r="D4" s="1053"/>
      <c r="E4" s="1053"/>
      <c r="F4" s="1053"/>
      <c r="G4" s="1053"/>
      <c r="H4" s="1053"/>
      <c r="I4" s="1053"/>
      <c r="J4" s="1053"/>
      <c r="K4" s="1053"/>
      <c r="L4" s="1053"/>
      <c r="M4" s="1053"/>
      <c r="N4" s="1053"/>
      <c r="O4" s="1053"/>
      <c r="P4" s="1053"/>
      <c r="Q4" s="1053"/>
      <c r="R4" s="1053"/>
      <c r="S4" s="1053"/>
      <c r="T4" s="1053"/>
      <c r="U4" s="1053"/>
      <c r="V4" s="1053"/>
      <c r="W4" s="1053"/>
      <c r="X4" s="1053"/>
      <c r="Y4" s="1053"/>
      <c r="Z4" s="1053"/>
      <c r="AA4" s="1053"/>
      <c r="AB4" s="1053"/>
      <c r="AC4" s="1053"/>
      <c r="AD4" s="1053"/>
      <c r="AE4" s="1053"/>
      <c r="AF4" s="1053"/>
      <c r="AG4" s="1053"/>
      <c r="AH4" s="1053"/>
      <c r="AI4" s="1053"/>
      <c r="AJ4" s="1053"/>
      <c r="AK4" s="1053"/>
      <c r="AL4" s="1053"/>
      <c r="AM4" s="1053"/>
      <c r="AN4" s="1053"/>
      <c r="AO4" s="1053"/>
      <c r="AP4" s="1053"/>
      <c r="AQ4" s="1053"/>
      <c r="AR4" s="1053"/>
      <c r="AS4" s="1053"/>
      <c r="AT4" s="1053"/>
      <c r="AU4" s="1053"/>
      <c r="AV4" s="1053"/>
      <c r="AW4" s="1053"/>
      <c r="AX4" s="1053"/>
      <c r="AY4" s="1053"/>
      <c r="AZ4" s="1053"/>
      <c r="BD4" s="10"/>
      <c r="BF4" s="10"/>
      <c r="BG4" s="10"/>
      <c r="BH4" s="10"/>
      <c r="BI4" s="10"/>
      <c r="BJ4" s="10"/>
      <c r="BK4" s="10"/>
    </row>
    <row r="5" spans="1:63" x14ac:dyDescent="0.25">
      <c r="A5" s="1092" t="s">
        <v>382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1091"/>
      <c r="O5" s="1091"/>
      <c r="P5" s="1091"/>
      <c r="Q5" s="1091"/>
      <c r="R5" s="1091"/>
      <c r="S5" s="1091"/>
      <c r="T5" s="1091"/>
      <c r="U5" s="1091"/>
      <c r="V5" s="1091"/>
      <c r="W5" s="1091"/>
      <c r="X5" s="1091"/>
      <c r="Y5" s="1091"/>
      <c r="Z5" s="1091"/>
      <c r="AA5" s="1091"/>
      <c r="AB5" s="1091"/>
      <c r="AC5" s="1091"/>
      <c r="AD5" s="1091"/>
      <c r="AE5" s="1091"/>
      <c r="AF5" s="1091"/>
      <c r="AG5" s="1091"/>
      <c r="AH5" s="1091"/>
      <c r="AI5" s="1091"/>
      <c r="AJ5" s="1091"/>
      <c r="AK5" s="1091"/>
      <c r="AL5" s="1091"/>
      <c r="AM5" s="1091"/>
      <c r="AN5" s="1091"/>
      <c r="AO5" s="1091"/>
      <c r="AP5" s="1091"/>
      <c r="AQ5" s="1091"/>
      <c r="AR5" s="1091"/>
      <c r="AS5" s="1091"/>
      <c r="AT5" s="1091"/>
      <c r="AU5" s="1091"/>
      <c r="AV5" s="1091"/>
      <c r="AW5" s="1091"/>
      <c r="AX5" s="1091"/>
      <c r="AY5" s="1091"/>
      <c r="AZ5" s="1091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090" t="str">
        <f>ФОРМА!B2</f>
        <v>ПАО "Россети Ленэнерго"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1090"/>
      <c r="Q6" s="1090"/>
      <c r="R6" s="1090"/>
      <c r="S6" s="1090"/>
      <c r="T6" s="1090"/>
      <c r="U6" s="1090"/>
      <c r="V6" s="1090"/>
      <c r="W6" s="1090"/>
      <c r="X6" s="1090"/>
      <c r="Y6" s="1090"/>
      <c r="Z6" s="1090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90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063" t="s">
        <v>810</v>
      </c>
      <c r="B7" s="1063"/>
      <c r="C7" s="1063"/>
      <c r="D7" s="1063"/>
      <c r="E7" s="1063"/>
      <c r="F7" s="1063"/>
      <c r="G7" s="1063"/>
      <c r="H7" s="1063"/>
      <c r="I7" s="1063"/>
      <c r="J7" s="1063"/>
      <c r="K7" s="1063"/>
      <c r="L7" s="1063"/>
      <c r="M7" s="1063"/>
      <c r="N7" s="1063"/>
      <c r="O7" s="1063"/>
      <c r="P7" s="1063"/>
      <c r="Q7" s="1063"/>
      <c r="R7" s="1063"/>
      <c r="S7" s="1063"/>
      <c r="T7" s="1063"/>
      <c r="U7" s="1063"/>
      <c r="V7" s="1063"/>
      <c r="W7" s="1063"/>
      <c r="X7" s="1063"/>
      <c r="Y7" s="1063"/>
      <c r="Z7" s="1063"/>
      <c r="AA7" s="1063"/>
      <c r="AB7" s="1063"/>
      <c r="AC7" s="1063"/>
      <c r="AD7" s="1063"/>
      <c r="AE7" s="1063"/>
      <c r="AF7" s="1063"/>
      <c r="AG7" s="1063"/>
      <c r="AH7" s="1063"/>
      <c r="AI7" s="1063"/>
      <c r="AJ7" s="1063"/>
      <c r="AK7" s="1063"/>
      <c r="AL7" s="1063"/>
      <c r="AM7" s="1063"/>
      <c r="AN7" s="1063"/>
      <c r="AO7" s="1063"/>
      <c r="AP7" s="1063"/>
      <c r="AQ7" s="1063"/>
      <c r="AR7" s="1063"/>
      <c r="AS7" s="1063"/>
      <c r="AT7" s="1063"/>
      <c r="AU7" s="1063"/>
      <c r="AV7" s="1063"/>
      <c r="AW7" s="1063"/>
      <c r="AX7" s="1063"/>
      <c r="AY7" s="1063"/>
      <c r="AZ7" s="106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09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  <c r="R8" s="1090"/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090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063" t="s">
        <v>823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  <c r="U9" s="1089"/>
      <c r="V9" s="1089"/>
      <c r="W9" s="1089"/>
      <c r="X9" s="1089"/>
      <c r="Y9" s="1089"/>
      <c r="Z9" s="1089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089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040" t="s">
        <v>76</v>
      </c>
      <c r="B10" s="1040"/>
      <c r="C10" s="1040"/>
      <c r="D10" s="1040"/>
      <c r="E10" s="1040"/>
      <c r="F10" s="1040"/>
      <c r="G10" s="1040"/>
      <c r="H10" s="1040"/>
      <c r="I10" s="1040"/>
      <c r="J10" s="1040"/>
      <c r="K10" s="1040"/>
      <c r="L10" s="1040"/>
      <c r="M10" s="1040"/>
      <c r="N10" s="1040"/>
      <c r="O10" s="1040"/>
      <c r="P10" s="1040"/>
      <c r="Q10" s="1040"/>
      <c r="R10" s="1040"/>
      <c r="S10" s="1040"/>
      <c r="T10" s="1040"/>
      <c r="U10" s="1040"/>
      <c r="V10" s="1040"/>
      <c r="W10" s="1040"/>
      <c r="X10" s="1040"/>
      <c r="Y10" s="1040"/>
      <c r="Z10" s="1040"/>
      <c r="AA10" s="1040"/>
      <c r="AB10" s="1040"/>
      <c r="AC10" s="1040"/>
      <c r="AD10" s="1040"/>
      <c r="AE10" s="1040"/>
      <c r="AF10" s="1040"/>
      <c r="AG10" s="1040"/>
      <c r="AH10" s="1040"/>
      <c r="AI10" s="1040"/>
      <c r="AJ10" s="1040"/>
      <c r="AK10" s="1040"/>
      <c r="AL10" s="1040"/>
      <c r="AM10" s="1040"/>
      <c r="AN10" s="1040"/>
      <c r="AO10" s="1040"/>
      <c r="AP10" s="1040"/>
      <c r="AQ10" s="1040"/>
      <c r="AR10" s="1040"/>
      <c r="AS10" s="1040"/>
      <c r="AT10" s="1040"/>
      <c r="AU10" s="1040"/>
      <c r="AV10" s="1040"/>
      <c r="AW10" s="1040"/>
      <c r="AX10" s="1040"/>
      <c r="AY10" s="1040"/>
      <c r="AZ10" s="104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090" t="str">
        <f>ФОРМА!B4</f>
        <v>ООО «Электромонтаж-110»</v>
      </c>
      <c r="B11" s="1090"/>
      <c r="C11" s="1090"/>
      <c r="D11" s="1090"/>
      <c r="E11" s="1090"/>
      <c r="F11" s="1090"/>
      <c r="G11" s="1090"/>
      <c r="H11" s="1090"/>
      <c r="I11" s="1090"/>
      <c r="J11" s="1090"/>
      <c r="K11" s="1090"/>
      <c r="L11" s="1090"/>
      <c r="M11" s="1090"/>
      <c r="N11" s="1090"/>
      <c r="O11" s="1090"/>
      <c r="P11" s="1090"/>
      <c r="Q11" s="1090"/>
      <c r="R11" s="1090"/>
      <c r="S11" s="1090"/>
      <c r="T11" s="1090"/>
      <c r="U11" s="1090"/>
      <c r="V11" s="1090"/>
      <c r="W11" s="1090"/>
      <c r="X11" s="1090"/>
      <c r="Y11" s="1090"/>
      <c r="Z11" s="1090"/>
      <c r="AA11" s="1090"/>
      <c r="AB11" s="1090"/>
      <c r="AC11" s="1090"/>
      <c r="AD11" s="1090"/>
      <c r="AE11" s="1090"/>
      <c r="AF11" s="1090"/>
      <c r="AG11" s="1090"/>
      <c r="AH11" s="1090"/>
      <c r="AI11" s="1090"/>
      <c r="AJ11" s="1090"/>
      <c r="AK11" s="1090"/>
      <c r="AL11" s="1090"/>
      <c r="AM11" s="1090"/>
      <c r="AN11" s="1090"/>
      <c r="AO11" s="1090"/>
      <c r="AP11" s="1090"/>
      <c r="AQ11" s="1090"/>
      <c r="AR11" s="1090"/>
      <c r="AS11" s="1090"/>
      <c r="AT11" s="1090"/>
      <c r="AU11" s="1090"/>
      <c r="AV11" s="1090"/>
      <c r="AW11" s="1090"/>
      <c r="AX11" s="1090"/>
      <c r="AY11" s="1090"/>
      <c r="AZ11" s="1090"/>
      <c r="BA11" s="1090"/>
    </row>
    <row r="12" spans="1:63" s="127" customFormat="1" ht="6.6" customHeight="1" x14ac:dyDescent="0.2">
      <c r="A12" s="1063" t="s">
        <v>825</v>
      </c>
      <c r="B12" s="1063"/>
      <c r="C12" s="1063"/>
      <c r="D12" s="1063"/>
      <c r="E12" s="1063"/>
      <c r="F12" s="1063"/>
      <c r="G12" s="1063"/>
      <c r="H12" s="1063"/>
      <c r="I12" s="1063"/>
      <c r="J12" s="1063"/>
      <c r="K12" s="1063"/>
      <c r="L12" s="1063"/>
      <c r="M12" s="1063"/>
      <c r="N12" s="1063"/>
      <c r="O12" s="1063"/>
      <c r="P12" s="1063"/>
      <c r="Q12" s="1063"/>
      <c r="R12" s="1063"/>
      <c r="S12" s="1063"/>
      <c r="T12" s="1063"/>
      <c r="U12" s="1063"/>
      <c r="V12" s="1063"/>
      <c r="W12" s="1063"/>
      <c r="X12" s="1063"/>
      <c r="Y12" s="1063"/>
      <c r="Z12" s="1063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</row>
    <row r="13" spans="1:63" ht="24.6" customHeight="1" x14ac:dyDescent="0.25">
      <c r="A13" s="1090" t="str">
        <f>ФОРМА!D4</f>
        <v>ОГРН 1089847302225, ИНН 7842391090, КПП 780101001, 199004, город Санкт-Петербург, пр-кт Средний В.О., д. 4 литер а, пом/ком 6н/177</v>
      </c>
      <c r="B13" s="1090"/>
      <c r="C13" s="1090"/>
      <c r="D13" s="1090"/>
      <c r="E13" s="1090"/>
      <c r="F13" s="1090"/>
      <c r="G13" s="1090"/>
      <c r="H13" s="1090"/>
      <c r="I13" s="1090"/>
      <c r="J13" s="1090"/>
      <c r="K13" s="1090"/>
      <c r="L13" s="1090"/>
      <c r="M13" s="1090"/>
      <c r="N13" s="1090"/>
      <c r="O13" s="1090"/>
      <c r="P13" s="1090"/>
      <c r="Q13" s="1090"/>
      <c r="R13" s="1090"/>
      <c r="S13" s="1090"/>
      <c r="T13" s="1090"/>
      <c r="U13" s="1090"/>
      <c r="V13" s="1090"/>
      <c r="W13" s="1090"/>
      <c r="X13" s="1090"/>
      <c r="Y13" s="1090"/>
      <c r="Z13" s="1090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</row>
    <row r="14" spans="1:63" s="127" customFormat="1" ht="21.6" customHeight="1" x14ac:dyDescent="0.2">
      <c r="A14" s="1063" t="s">
        <v>826</v>
      </c>
      <c r="B14" s="1063"/>
      <c r="C14" s="1063"/>
      <c r="D14" s="1063"/>
      <c r="E14" s="1063"/>
      <c r="F14" s="1063"/>
      <c r="G14" s="1063"/>
      <c r="H14" s="1063"/>
      <c r="I14" s="1063"/>
      <c r="J14" s="1063"/>
      <c r="K14" s="1063"/>
      <c r="L14" s="1063"/>
      <c r="M14" s="1063"/>
      <c r="N14" s="1063"/>
      <c r="O14" s="1063"/>
      <c r="P14" s="1063"/>
      <c r="Q14" s="1063"/>
      <c r="R14" s="1063"/>
      <c r="S14" s="1063"/>
      <c r="T14" s="1063"/>
      <c r="U14" s="1063"/>
      <c r="V14" s="1063"/>
      <c r="W14" s="1063"/>
      <c r="X14" s="1063"/>
      <c r="Y14" s="1063"/>
      <c r="Z14" s="1063"/>
      <c r="AA14" s="1063"/>
      <c r="AB14" s="1063"/>
      <c r="AC14" s="1063"/>
      <c r="AD14" s="1063"/>
      <c r="AE14" s="1063"/>
      <c r="AF14" s="1063"/>
      <c r="AG14" s="1063"/>
      <c r="AH14" s="1063"/>
      <c r="AI14" s="1063"/>
      <c r="AJ14" s="1063"/>
      <c r="AK14" s="1063"/>
      <c r="AL14" s="1063"/>
      <c r="AM14" s="1063"/>
      <c r="AN14" s="1063"/>
      <c r="AO14" s="1063"/>
      <c r="AP14" s="1063"/>
      <c r="AQ14" s="1063"/>
      <c r="AR14" s="1063"/>
      <c r="AS14" s="1063"/>
      <c r="AT14" s="1063"/>
      <c r="AU14" s="1063"/>
      <c r="AV14" s="1063"/>
      <c r="AW14" s="1063"/>
      <c r="AX14" s="1063"/>
      <c r="AY14" s="1063"/>
      <c r="AZ14" s="1063"/>
    </row>
    <row r="15" spans="1:63" x14ac:dyDescent="0.25">
      <c r="A15" s="1040" t="s">
        <v>77</v>
      </c>
      <c r="B15" s="1040"/>
      <c r="C15" s="1040"/>
      <c r="D15" s="1040"/>
      <c r="E15" s="1040"/>
      <c r="F15" s="1040"/>
      <c r="G15" s="1040"/>
      <c r="H15" s="1040"/>
      <c r="I15" s="1040"/>
      <c r="J15" s="1040"/>
      <c r="K15" s="1040"/>
      <c r="L15" s="1040"/>
      <c r="M15" s="1040"/>
      <c r="N15" s="1040"/>
      <c r="O15" s="1040"/>
      <c r="P15" s="1040"/>
      <c r="Q15" s="1040"/>
      <c r="R15" s="1040"/>
      <c r="S15" s="1040"/>
      <c r="T15" s="1040"/>
      <c r="U15" s="1040"/>
      <c r="V15" s="1040"/>
      <c r="W15" s="1040"/>
      <c r="X15" s="1040"/>
      <c r="Y15" s="1040"/>
      <c r="Z15" s="1040"/>
      <c r="AA15" s="1040"/>
      <c r="AB15" s="1040"/>
      <c r="AC15" s="1040"/>
      <c r="AD15" s="1040"/>
      <c r="AE15" s="1040"/>
      <c r="AF15" s="1040"/>
      <c r="AG15" s="1040"/>
      <c r="AH15" s="1040"/>
      <c r="AI15" s="1040"/>
      <c r="AJ15" s="1040"/>
      <c r="AK15" s="1040"/>
      <c r="AL15" s="1040"/>
      <c r="AM15" s="1040"/>
      <c r="AN15" s="1040"/>
      <c r="AO15" s="1040"/>
      <c r="AP15" s="1040"/>
      <c r="AQ15" s="1040"/>
      <c r="AR15" s="1040"/>
      <c r="AS15" s="1040"/>
      <c r="AT15" s="1040"/>
      <c r="AU15" s="1040"/>
      <c r="AV15" s="1040"/>
      <c r="AW15" s="1040"/>
      <c r="AX15" s="1040"/>
      <c r="AY15" s="1040"/>
      <c r="AZ15" s="1040"/>
    </row>
    <row r="16" spans="1:63" ht="15" customHeight="1" x14ac:dyDescent="0.25">
      <c r="A16" s="1088" t="str">
        <f>IF(ФОРМА!B8=0," ",ФОРМА!B8)</f>
        <v>ООО «Электромонтаж-110»</v>
      </c>
      <c r="B16" s="1088"/>
      <c r="C16" s="1088"/>
      <c r="D16" s="1088"/>
      <c r="E16" s="1088"/>
      <c r="F16" s="1088"/>
      <c r="G16" s="1088"/>
      <c r="H16" s="1088"/>
      <c r="I16" s="1088"/>
      <c r="J16" s="1088"/>
      <c r="K16" s="1088"/>
      <c r="L16" s="1088"/>
      <c r="M16" s="1088"/>
      <c r="N16" s="1088"/>
      <c r="O16" s="1088"/>
      <c r="P16" s="1088"/>
      <c r="Q16" s="1088"/>
      <c r="R16" s="1088"/>
      <c r="S16" s="1088"/>
      <c r="T16" s="1088"/>
      <c r="U16" s="1088"/>
      <c r="V16" s="1088"/>
      <c r="W16" s="1088"/>
      <c r="X16" s="1088"/>
      <c r="Y16" s="1088"/>
      <c r="Z16" s="1088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088"/>
      <c r="AN16" s="1088"/>
      <c r="AO16" s="1088"/>
      <c r="AP16" s="1088"/>
      <c r="AQ16" s="1088"/>
      <c r="AR16" s="1088"/>
      <c r="AS16" s="1088"/>
      <c r="AT16" s="1088"/>
      <c r="AU16" s="1088"/>
      <c r="AV16" s="1088"/>
      <c r="AW16" s="1088"/>
      <c r="AX16" s="1088"/>
      <c r="AY16" s="1088"/>
      <c r="AZ16" s="1088"/>
    </row>
    <row r="17" spans="1:52" s="127" customFormat="1" ht="9.6" customHeight="1" x14ac:dyDescent="0.2">
      <c r="A17" s="1063" t="s">
        <v>825</v>
      </c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1063"/>
      <c r="T17" s="1063"/>
      <c r="U17" s="1063"/>
      <c r="V17" s="1063"/>
      <c r="W17" s="1063"/>
      <c r="X17" s="1063"/>
      <c r="Y17" s="1063"/>
      <c r="Z17" s="1063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</row>
    <row r="18" spans="1:52" ht="24" customHeight="1" x14ac:dyDescent="0.25">
      <c r="A18" s="1088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088"/>
      <c r="C18" s="1088"/>
      <c r="D18" s="1088"/>
      <c r="E18" s="1088"/>
      <c r="F18" s="1088"/>
      <c r="G18" s="1088"/>
      <c r="H18" s="1088"/>
      <c r="I18" s="1088"/>
      <c r="J18" s="1088"/>
      <c r="K18" s="1088"/>
      <c r="L18" s="1088"/>
      <c r="M18" s="1088"/>
      <c r="N18" s="1088"/>
      <c r="O18" s="1088"/>
      <c r="P18" s="1088"/>
      <c r="Q18" s="1088"/>
      <c r="R18" s="1088"/>
      <c r="S18" s="1088"/>
      <c r="T18" s="1088"/>
      <c r="U18" s="1088"/>
      <c r="V18" s="1088"/>
      <c r="W18" s="1088"/>
      <c r="X18" s="1088"/>
      <c r="Y18" s="1088"/>
      <c r="Z18" s="1088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</row>
    <row r="19" spans="1:52" s="127" customFormat="1" ht="9.6" customHeight="1" x14ac:dyDescent="0.2">
      <c r="A19" s="1063" t="s">
        <v>770</v>
      </c>
      <c r="B19" s="1063"/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1063"/>
      <c r="N19" s="1063"/>
      <c r="O19" s="1063"/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063"/>
      <c r="AO19" s="1063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</row>
    <row r="20" spans="1:52" ht="5.25" customHeight="1" x14ac:dyDescent="0.25"/>
    <row r="21" spans="1:52" ht="12.75" customHeight="1" x14ac:dyDescent="0.25">
      <c r="A21" s="1087" t="s">
        <v>68</v>
      </c>
      <c r="B21" s="1087"/>
      <c r="C21" s="1087"/>
      <c r="D21" s="1087"/>
      <c r="E21" s="1087"/>
      <c r="F21" s="1087"/>
      <c r="G21" s="1087"/>
      <c r="H21" s="1087"/>
      <c r="I21" s="1087"/>
      <c r="J21" s="1087"/>
      <c r="K21" s="1087"/>
      <c r="L21" s="1087"/>
      <c r="M21" s="1087"/>
      <c r="N21" s="1087"/>
      <c r="O21" s="1087"/>
      <c r="P21" s="1087"/>
      <c r="Q21" s="1087"/>
      <c r="R21" s="1087"/>
      <c r="S21" s="1087"/>
      <c r="T21" s="1087"/>
      <c r="U21" s="1087"/>
      <c r="V21" s="1087"/>
      <c r="W21" s="1087"/>
      <c r="X21" s="1087"/>
      <c r="Y21" s="1087"/>
      <c r="Z21" s="1087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087"/>
      <c r="AO21" s="1087"/>
      <c r="AP21" s="1087"/>
      <c r="AQ21" s="1087"/>
      <c r="AR21" s="1087"/>
      <c r="AS21" s="1087"/>
      <c r="AT21" s="1087"/>
      <c r="AU21" s="1087"/>
      <c r="AV21" s="1087"/>
      <c r="AW21" s="1087"/>
      <c r="AX21" s="1087"/>
      <c r="AY21" s="1087"/>
      <c r="AZ21" s="1087"/>
    </row>
    <row r="22" spans="1:52" ht="12.75" customHeight="1" x14ac:dyDescent="0.25">
      <c r="A22" s="1087" t="s">
        <v>383</v>
      </c>
      <c r="B22" s="1087"/>
      <c r="C22" s="1087"/>
      <c r="D22" s="1087"/>
      <c r="E22" s="1087"/>
      <c r="F22" s="1087"/>
      <c r="G22" s="1087"/>
      <c r="H22" s="1087"/>
      <c r="I22" s="1087"/>
      <c r="J22" s="1087"/>
      <c r="K22" s="1087"/>
      <c r="L22" s="1087"/>
      <c r="M22" s="1087"/>
      <c r="N22" s="1087"/>
      <c r="O22" s="1087"/>
      <c r="P22" s="1087"/>
      <c r="Q22" s="1087"/>
      <c r="R22" s="1087"/>
      <c r="S22" s="1087"/>
      <c r="T22" s="1087"/>
      <c r="U22" s="1087"/>
      <c r="V22" s="1087"/>
      <c r="W22" s="1087"/>
      <c r="X22" s="1087"/>
      <c r="Y22" s="1087"/>
      <c r="Z22" s="1087"/>
      <c r="AA22" s="1087"/>
      <c r="AB22" s="1087"/>
      <c r="AC22" s="1087"/>
      <c r="AD22" s="1087"/>
      <c r="AE22" s="1087"/>
      <c r="AF22" s="1087"/>
      <c r="AG22" s="1087"/>
      <c r="AH22" s="1087"/>
      <c r="AI22" s="1087"/>
      <c r="AJ22" s="1087"/>
      <c r="AK22" s="1087"/>
      <c r="AL22" s="1087"/>
      <c r="AM22" s="1087"/>
      <c r="AN22" s="1087"/>
      <c r="AO22" s="1087"/>
      <c r="AP22" s="1087"/>
      <c r="AQ22" s="1087"/>
      <c r="AR22" s="1087"/>
      <c r="AS22" s="1087"/>
      <c r="AT22" s="1087"/>
      <c r="AU22" s="1087"/>
      <c r="AV22" s="1087"/>
      <c r="AW22" s="1087"/>
      <c r="AX22" s="1087"/>
      <c r="AY22" s="1087"/>
      <c r="AZ22" s="1087"/>
    </row>
    <row r="23" spans="1:52" ht="6.75" customHeight="1" x14ac:dyDescent="0.25"/>
    <row r="24" spans="1:52" ht="14.25" customHeight="1" x14ac:dyDescent="0.3">
      <c r="A24" s="7" t="s">
        <v>19</v>
      </c>
      <c r="C24" s="1051">
        <f ca="1">INDIRECT("'АКТЫ скрытых работ'!R"&amp;BE3&amp;"C2",0)</f>
        <v>0</v>
      </c>
      <c r="D24" s="1051"/>
      <c r="E24" s="1051"/>
      <c r="F24" s="1051"/>
      <c r="G24" s="1051"/>
      <c r="H24" s="1051"/>
      <c r="I24" s="1051"/>
      <c r="J24" s="1051"/>
      <c r="K24" s="1051"/>
      <c r="AH24" s="8" t="s">
        <v>79</v>
      </c>
      <c r="AI24" s="1075">
        <f ca="1">INDIRECT("'АКТЫ скрытых работ'!R"&amp;BE3&amp;"C7",0)</f>
        <v>0</v>
      </c>
      <c r="AJ24" s="1076"/>
      <c r="AK24" s="1076"/>
      <c r="AL24" s="8" t="s">
        <v>80</v>
      </c>
      <c r="AN24" s="1084">
        <f ca="1">INDIRECT("'АКТЫ скрытых работ'!R"&amp;BE3&amp;"C8",0)</f>
        <v>0</v>
      </c>
      <c r="AO24" s="1084"/>
      <c r="AP24" s="1084"/>
      <c r="AQ24" s="1084"/>
      <c r="AR24" s="1084"/>
      <c r="AS24" s="1084"/>
      <c r="AT24" s="1084"/>
      <c r="AU24" s="9"/>
      <c r="AV24" s="1076">
        <f ca="1">INDIRECT("'АКТЫ скрытых работ'!R"&amp;BE3&amp;"C9",0)</f>
        <v>0</v>
      </c>
      <c r="AW24" s="1076"/>
      <c r="AX24" s="1076"/>
      <c r="AY24" s="1076"/>
      <c r="AZ24" s="9"/>
    </row>
    <row r="25" spans="1:52" ht="4.2" customHeight="1" x14ac:dyDescent="0.25"/>
    <row r="26" spans="1:52" ht="27.6" customHeight="1" x14ac:dyDescent="0.25">
      <c r="A26" s="1078" t="s">
        <v>785</v>
      </c>
      <c r="B26" s="1079"/>
      <c r="C26" s="1079"/>
      <c r="D26" s="1079"/>
      <c r="E26" s="1079"/>
      <c r="F26" s="1079"/>
      <c r="G26" s="1079"/>
      <c r="H26" s="1079"/>
      <c r="I26" s="1079"/>
      <c r="J26" s="1079"/>
      <c r="K26" s="1079"/>
      <c r="L26" s="1079"/>
      <c r="M26" s="1079"/>
      <c r="N26" s="1079"/>
      <c r="O26" s="1079"/>
      <c r="P26" s="1079"/>
      <c r="Q26" s="1079"/>
      <c r="R26" s="1079"/>
      <c r="S26" s="1079"/>
      <c r="T26" s="1079"/>
      <c r="U26" s="1079"/>
      <c r="V26" s="1079"/>
      <c r="W26" s="1079"/>
      <c r="X26" s="1079"/>
      <c r="Y26" s="1079"/>
      <c r="Z26" s="1079"/>
      <c r="AA26" s="1079"/>
      <c r="AB26" s="1079"/>
      <c r="AC26" s="1079"/>
      <c r="AD26" s="1079"/>
      <c r="AE26" s="1079"/>
      <c r="AF26" s="1079"/>
      <c r="AG26" s="1079"/>
      <c r="AH26" s="1079"/>
      <c r="AI26" s="1079"/>
      <c r="AJ26" s="1079"/>
      <c r="AK26" s="1079"/>
      <c r="AL26" s="1079"/>
      <c r="AM26" s="1079"/>
      <c r="AN26" s="1079"/>
      <c r="AO26" s="1079"/>
      <c r="AP26" s="1079"/>
      <c r="AQ26" s="1079"/>
      <c r="AR26" s="1079"/>
      <c r="AS26" s="1079"/>
      <c r="AT26" s="1079"/>
      <c r="AU26" s="1079"/>
      <c r="AV26" s="1079"/>
      <c r="AW26" s="1079"/>
      <c r="AX26" s="1079"/>
      <c r="AY26" s="1079"/>
      <c r="AZ26" s="1079"/>
    </row>
    <row r="27" spans="1:52" ht="12" customHeight="1" x14ac:dyDescent="0.25">
      <c r="A27" s="1080" t="str">
        <f>ПОДПИСИ!B6</f>
        <v>Мастер Всеволожского РЭС филиала ПАО "Россети Ленэнерго" "СЭС" по ВЛ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</row>
    <row r="28" spans="1:52" ht="12" customHeight="1" x14ac:dyDescent="0.25">
      <c r="A28" s="1081" t="str">
        <f>CONCATENATE(ПОДПИСИ!C6,ПОДПИСИ!F6)</f>
        <v xml:space="preserve">Шенягин А.В. </v>
      </c>
      <c r="B28" s="1081"/>
      <c r="C28" s="1081"/>
      <c r="D28" s="1081"/>
      <c r="E28" s="1081"/>
      <c r="F28" s="1081"/>
      <c r="G28" s="1081"/>
      <c r="H28" s="1081"/>
      <c r="I28" s="1081"/>
      <c r="J28" s="1081"/>
      <c r="K28" s="1081"/>
      <c r="L28" s="1081"/>
      <c r="M28" s="1081"/>
      <c r="N28" s="1081"/>
      <c r="O28" s="1081"/>
      <c r="P28" s="1081"/>
      <c r="Q28" s="1081"/>
      <c r="R28" s="1081"/>
      <c r="S28" s="1081"/>
      <c r="T28" s="1081"/>
      <c r="U28" s="1081"/>
      <c r="V28" s="1081"/>
      <c r="W28" s="1081"/>
      <c r="X28" s="1081"/>
      <c r="Y28" s="1081"/>
      <c r="Z28" s="1081"/>
      <c r="AA28" s="1081"/>
      <c r="AB28" s="1081"/>
      <c r="AC28" s="1081"/>
      <c r="AD28" s="1081"/>
      <c r="AE28" s="1081"/>
      <c r="AF28" s="1081"/>
      <c r="AG28" s="1081"/>
      <c r="AH28" s="1081"/>
      <c r="AI28" s="1081"/>
      <c r="AJ28" s="1081"/>
      <c r="AK28" s="1081"/>
      <c r="AL28" s="1081"/>
      <c r="AM28" s="1081"/>
      <c r="AN28" s="1081"/>
      <c r="AO28" s="1081"/>
      <c r="AP28" s="1081"/>
      <c r="AQ28" s="1081"/>
      <c r="AR28" s="1081"/>
      <c r="AS28" s="1081"/>
      <c r="AT28" s="1081"/>
      <c r="AU28" s="1081"/>
      <c r="AV28" s="1081"/>
      <c r="AW28" s="1081"/>
      <c r="AX28" s="1081"/>
      <c r="AY28" s="1081"/>
      <c r="AZ28" s="1081"/>
    </row>
    <row r="29" spans="1:52" ht="13.2" customHeight="1" x14ac:dyDescent="0.25">
      <c r="A29" s="1082" t="s">
        <v>828</v>
      </c>
      <c r="B29" s="1083"/>
      <c r="C29" s="1083"/>
      <c r="D29" s="1083"/>
      <c r="E29" s="1083"/>
      <c r="F29" s="1083"/>
      <c r="G29" s="1083"/>
      <c r="H29" s="1083"/>
      <c r="I29" s="1083"/>
      <c r="J29" s="1083"/>
      <c r="K29" s="1083"/>
      <c r="L29" s="1083"/>
      <c r="M29" s="1083"/>
      <c r="N29" s="1083"/>
      <c r="O29" s="1083"/>
      <c r="P29" s="1083"/>
      <c r="Q29" s="1083"/>
      <c r="R29" s="1083"/>
      <c r="S29" s="1083"/>
      <c r="T29" s="1083"/>
      <c r="U29" s="1083"/>
      <c r="V29" s="1083"/>
      <c r="W29" s="1083"/>
      <c r="X29" s="1083"/>
      <c r="Y29" s="1083"/>
      <c r="Z29" s="1083"/>
      <c r="AA29" s="1083"/>
      <c r="AB29" s="1083"/>
      <c r="AC29" s="1083"/>
      <c r="AD29" s="1083"/>
      <c r="AE29" s="1083"/>
      <c r="AF29" s="1083"/>
      <c r="AG29" s="1083"/>
      <c r="AH29" s="1083"/>
      <c r="AI29" s="1083"/>
      <c r="AJ29" s="1083"/>
      <c r="AK29" s="1083"/>
      <c r="AL29" s="1083"/>
      <c r="AM29" s="1083"/>
      <c r="AN29" s="1083"/>
      <c r="AO29" s="1083"/>
      <c r="AP29" s="1083"/>
      <c r="AQ29" s="1083"/>
      <c r="AR29" s="1083"/>
      <c r="AS29" s="1083"/>
      <c r="AT29" s="1083"/>
      <c r="AU29" s="1083"/>
      <c r="AV29" s="1083"/>
      <c r="AW29" s="1083"/>
      <c r="AX29" s="1083"/>
      <c r="AY29" s="1083"/>
      <c r="AZ29" s="1083"/>
    </row>
    <row r="30" spans="1:52" ht="12" customHeight="1" x14ac:dyDescent="0.25">
      <c r="A30" s="1040" t="s">
        <v>771</v>
      </c>
      <c r="B30" s="1040"/>
      <c r="C30" s="1040"/>
      <c r="D30" s="1040"/>
      <c r="E30" s="1040"/>
      <c r="F30" s="1040"/>
      <c r="G30" s="1040"/>
      <c r="H30" s="1040"/>
      <c r="I30" s="1040"/>
      <c r="J30" s="1040"/>
      <c r="K30" s="1040"/>
      <c r="L30" s="1040"/>
      <c r="M30" s="1040"/>
      <c r="N30" s="1040"/>
      <c r="O30" s="1040"/>
      <c r="P30" s="1040"/>
      <c r="Q30" s="1040"/>
      <c r="R30" s="1040"/>
      <c r="S30" s="1040"/>
      <c r="T30" s="1040"/>
      <c r="U30" s="1040"/>
      <c r="V30" s="1040"/>
      <c r="W30" s="1040"/>
      <c r="X30" s="1040"/>
      <c r="Y30" s="1040"/>
      <c r="Z30" s="1040"/>
      <c r="AA30" s="1040"/>
      <c r="AB30" s="1040"/>
      <c r="AC30" s="1040"/>
      <c r="AD30" s="1040"/>
      <c r="AE30" s="1040"/>
      <c r="AF30" s="1040"/>
      <c r="AG30" s="1040"/>
      <c r="AH30" s="1040"/>
      <c r="AI30" s="1040"/>
      <c r="AJ30" s="1040"/>
      <c r="AK30" s="1040"/>
      <c r="AL30" s="1040"/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1040"/>
      <c r="AX30" s="1040"/>
      <c r="AY30" s="1040"/>
      <c r="AZ30" s="1040"/>
    </row>
    <row r="31" spans="1:52" ht="12" customHeight="1" x14ac:dyDescent="0.25">
      <c r="A31" s="1066" t="str">
        <f>ПОДПИСИ!B15</f>
        <v>Заместитель генерального директора по капитальному  строительству ООО «Электромонтаж-110»</v>
      </c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</row>
    <row r="32" spans="1:52" ht="12" customHeight="1" x14ac:dyDescent="0.25">
      <c r="A32" s="1061" t="str">
        <f>CONCATENATE(ПОДПИСИ!C15,", ",ПОДПИСИ!F15)</f>
        <v>Шлёнский С.В., Приказ №2024-21СМР от 15.05.2024</v>
      </c>
      <c r="B32" s="1061"/>
      <c r="C32" s="1061"/>
      <c r="D32" s="1061"/>
      <c r="E32" s="1061"/>
      <c r="F32" s="1061"/>
      <c r="G32" s="1061"/>
      <c r="H32" s="1061"/>
      <c r="I32" s="1061"/>
      <c r="J32" s="1061"/>
      <c r="K32" s="1061"/>
      <c r="L32" s="1061"/>
      <c r="M32" s="1061"/>
      <c r="N32" s="1061"/>
      <c r="O32" s="1061"/>
      <c r="P32" s="1061"/>
      <c r="Q32" s="1061"/>
      <c r="R32" s="1061"/>
      <c r="S32" s="1061"/>
      <c r="T32" s="1061"/>
      <c r="U32" s="1061"/>
      <c r="V32" s="1061"/>
      <c r="W32" s="1061"/>
      <c r="X32" s="1061"/>
      <c r="Y32" s="1061"/>
      <c r="Z32" s="1061"/>
      <c r="AA32" s="1061"/>
      <c r="AB32" s="1061"/>
      <c r="AC32" s="1061"/>
      <c r="AD32" s="1061"/>
      <c r="AE32" s="1061"/>
      <c r="AF32" s="1061"/>
      <c r="AG32" s="1061"/>
      <c r="AH32" s="1061"/>
      <c r="AI32" s="1061"/>
      <c r="AJ32" s="1061"/>
      <c r="AK32" s="1061"/>
      <c r="AL32" s="1061"/>
      <c r="AM32" s="1061"/>
      <c r="AN32" s="1061"/>
      <c r="AO32" s="1061"/>
      <c r="AP32" s="1061"/>
      <c r="AQ32" s="1061"/>
      <c r="AR32" s="1061"/>
      <c r="AS32" s="1061"/>
      <c r="AT32" s="1061"/>
      <c r="AU32" s="1061"/>
      <c r="AV32" s="1061"/>
      <c r="AW32" s="1061"/>
      <c r="AX32" s="1061"/>
      <c r="AY32" s="1061"/>
      <c r="AZ32" s="1061"/>
    </row>
    <row r="33" spans="1:54" ht="7.2" customHeight="1" x14ac:dyDescent="0.25">
      <c r="A33" s="1053" t="s">
        <v>527</v>
      </c>
      <c r="B33" s="1053"/>
      <c r="C33" s="1053"/>
      <c r="D33" s="1053"/>
      <c r="E33" s="1053"/>
      <c r="F33" s="1053"/>
      <c r="G33" s="1053"/>
      <c r="H33" s="1053"/>
      <c r="I33" s="1053"/>
      <c r="J33" s="1053"/>
      <c r="K33" s="1053"/>
      <c r="L33" s="1053"/>
      <c r="M33" s="1053"/>
      <c r="N33" s="1053"/>
      <c r="O33" s="1053"/>
      <c r="P33" s="1053"/>
      <c r="Q33" s="1053"/>
      <c r="R33" s="1053"/>
      <c r="S33" s="1053"/>
      <c r="T33" s="1053"/>
      <c r="U33" s="1053"/>
      <c r="V33" s="1053"/>
      <c r="W33" s="1053"/>
      <c r="X33" s="1053"/>
      <c r="Y33" s="1053"/>
      <c r="Z33" s="1053"/>
      <c r="AA33" s="1053"/>
      <c r="AB33" s="1053"/>
      <c r="AC33" s="1053"/>
      <c r="AD33" s="1053"/>
      <c r="AE33" s="1053"/>
      <c r="AF33" s="1053"/>
      <c r="AG33" s="1053"/>
      <c r="AH33" s="1053"/>
      <c r="AI33" s="1053"/>
      <c r="AJ33" s="1053"/>
      <c r="AK33" s="1053"/>
      <c r="AL33" s="1053"/>
      <c r="AM33" s="1053"/>
      <c r="AN33" s="1053"/>
      <c r="AO33" s="1053"/>
      <c r="AP33" s="1053"/>
      <c r="AQ33" s="1053"/>
      <c r="AR33" s="1053"/>
      <c r="AS33" s="1053"/>
      <c r="AT33" s="1053"/>
      <c r="AU33" s="1053"/>
      <c r="AV33" s="1053"/>
      <c r="AW33" s="1053"/>
      <c r="AX33" s="1053"/>
      <c r="AY33" s="1053"/>
      <c r="AZ33" s="1053"/>
    </row>
    <row r="34" spans="1:54" ht="12" customHeight="1" x14ac:dyDescent="0.25">
      <c r="A34" s="1054" t="s">
        <v>772</v>
      </c>
      <c r="B34" s="1040"/>
      <c r="C34" s="1040"/>
      <c r="D34" s="1040"/>
      <c r="E34" s="1040"/>
      <c r="F34" s="1040"/>
      <c r="G34" s="1040"/>
      <c r="H34" s="1040"/>
      <c r="I34" s="1040"/>
      <c r="J34" s="1040"/>
      <c r="K34" s="1040"/>
      <c r="L34" s="1040"/>
      <c r="M34" s="1040"/>
      <c r="N34" s="1040"/>
      <c r="O34" s="1040"/>
      <c r="P34" s="1040"/>
      <c r="Q34" s="1040"/>
      <c r="R34" s="1040"/>
      <c r="S34" s="1040"/>
      <c r="T34" s="1040"/>
      <c r="U34" s="1040"/>
      <c r="V34" s="1040"/>
      <c r="W34" s="1040"/>
      <c r="X34" s="1040"/>
      <c r="Y34" s="1040"/>
      <c r="Z34" s="1040"/>
      <c r="AA34" s="1040"/>
      <c r="AB34" s="1040"/>
      <c r="AC34" s="1040"/>
      <c r="AD34" s="1040"/>
      <c r="AE34" s="1040"/>
      <c r="AF34" s="1040"/>
      <c r="AG34" s="1040"/>
      <c r="AH34" s="1040"/>
      <c r="AI34" s="1040"/>
      <c r="AJ34" s="1040"/>
      <c r="AK34" s="1040"/>
      <c r="AL34" s="1040"/>
      <c r="AM34" s="1040"/>
      <c r="AN34" s="1040"/>
      <c r="AO34" s="1040"/>
      <c r="AP34" s="1040"/>
      <c r="AQ34" s="1040"/>
      <c r="AR34" s="1040"/>
      <c r="AS34" s="1040"/>
      <c r="AT34" s="1040"/>
      <c r="AU34" s="1040"/>
      <c r="AV34" s="1040"/>
      <c r="AW34" s="1040"/>
      <c r="AX34" s="1040"/>
      <c r="AY34" s="1040"/>
      <c r="AZ34" s="1040"/>
    </row>
    <row r="35" spans="1:54" ht="12" customHeight="1" x14ac:dyDescent="0.25">
      <c r="A35" s="1066" t="str">
        <f>ПОДПИСИ!B17</f>
        <v>Заместитель генерального директора по капитальному  строительству ООО «Электромонтаж-110»</v>
      </c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</row>
    <row r="36" spans="1:54" ht="12" customHeight="1" x14ac:dyDescent="0.25">
      <c r="A36" s="1061" t="str">
        <f>CONCATENATE(ПОДПИСИ!C17,", ",ПОДПИСИ!F17)</f>
        <v>Шлёнский С.В., Идентификационный номер №С-78-032783 от 12.07.2017г.; Приказ №2024-20СМР от 15.05.2024</v>
      </c>
      <c r="B36" s="1061"/>
      <c r="C36" s="1061"/>
      <c r="D36" s="1061"/>
      <c r="E36" s="1061"/>
      <c r="F36" s="1061"/>
      <c r="G36" s="1061"/>
      <c r="H36" s="1061"/>
      <c r="I36" s="1061"/>
      <c r="J36" s="1061"/>
      <c r="K36" s="1061"/>
      <c r="L36" s="1061"/>
      <c r="M36" s="1061"/>
      <c r="N36" s="1061"/>
      <c r="O36" s="1061"/>
      <c r="P36" s="1061"/>
      <c r="Q36" s="1061"/>
      <c r="R36" s="1061"/>
      <c r="S36" s="1061"/>
      <c r="T36" s="1061"/>
      <c r="U36" s="1061"/>
      <c r="V36" s="1061"/>
      <c r="W36" s="1061"/>
      <c r="X36" s="1061"/>
      <c r="Y36" s="1061"/>
      <c r="Z36" s="1061"/>
      <c r="AA36" s="1061"/>
      <c r="AB36" s="1061"/>
      <c r="AC36" s="1061"/>
      <c r="AD36" s="1061"/>
      <c r="AE36" s="1061"/>
      <c r="AF36" s="1061"/>
      <c r="AG36" s="1061"/>
      <c r="AH36" s="1061"/>
      <c r="AI36" s="1061"/>
      <c r="AJ36" s="1061"/>
      <c r="AK36" s="1061"/>
      <c r="AL36" s="1061"/>
      <c r="AM36" s="1061"/>
      <c r="AN36" s="1061"/>
      <c r="AO36" s="1061"/>
      <c r="AP36" s="1061"/>
      <c r="AQ36" s="1061"/>
      <c r="AR36" s="1061"/>
      <c r="AS36" s="1061"/>
      <c r="AT36" s="1061"/>
      <c r="AU36" s="1061"/>
      <c r="AV36" s="1061"/>
      <c r="AW36" s="1061"/>
      <c r="AX36" s="1061"/>
      <c r="AY36" s="1061"/>
      <c r="AZ36" s="1061"/>
    </row>
    <row r="37" spans="1:54" ht="16.2" customHeight="1" x14ac:dyDescent="0.25">
      <c r="A37" s="1071" t="s">
        <v>1012</v>
      </c>
      <c r="B37" s="1077"/>
      <c r="C37" s="1077"/>
      <c r="D37" s="1077"/>
      <c r="E37" s="1077"/>
      <c r="F37" s="1077"/>
      <c r="G37" s="1077"/>
      <c r="H37" s="1077"/>
      <c r="I37" s="1077"/>
      <c r="J37" s="1077"/>
      <c r="K37" s="1077"/>
      <c r="L37" s="1077"/>
      <c r="M37" s="1077"/>
      <c r="N37" s="1077"/>
      <c r="O37" s="1077"/>
      <c r="P37" s="1077"/>
      <c r="Q37" s="1077"/>
      <c r="R37" s="1077"/>
      <c r="S37" s="1077"/>
      <c r="T37" s="1077"/>
      <c r="U37" s="1077"/>
      <c r="V37" s="1077"/>
      <c r="W37" s="1077"/>
      <c r="X37" s="1077"/>
      <c r="Y37" s="1077"/>
      <c r="Z37" s="1077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077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</row>
    <row r="38" spans="1:54" ht="39" customHeight="1" x14ac:dyDescent="0.25">
      <c r="A38" s="1054" t="s">
        <v>831</v>
      </c>
      <c r="B38" s="1054"/>
      <c r="C38" s="1054"/>
      <c r="D38" s="1054"/>
      <c r="E38" s="1054"/>
      <c r="F38" s="1054"/>
      <c r="G38" s="1054"/>
      <c r="H38" s="1054"/>
      <c r="I38" s="1054"/>
      <c r="J38" s="1054"/>
      <c r="K38" s="1054"/>
      <c r="L38" s="1054"/>
      <c r="M38" s="1054"/>
      <c r="N38" s="1054"/>
      <c r="O38" s="1054"/>
      <c r="P38" s="1054"/>
      <c r="Q38" s="1054"/>
      <c r="R38" s="1054"/>
      <c r="S38" s="1054"/>
      <c r="T38" s="1054"/>
      <c r="U38" s="1054"/>
      <c r="V38" s="1054"/>
      <c r="W38" s="1054"/>
      <c r="X38" s="1054"/>
      <c r="Y38" s="1054"/>
      <c r="Z38" s="1054"/>
      <c r="AA38" s="1054"/>
      <c r="AB38" s="1054"/>
      <c r="AC38" s="1054"/>
      <c r="AD38" s="1054"/>
      <c r="AE38" s="1054"/>
      <c r="AF38" s="1054"/>
      <c r="AG38" s="1054"/>
      <c r="AH38" s="1054"/>
      <c r="AI38" s="1054"/>
      <c r="AJ38" s="1054"/>
      <c r="AK38" s="1054"/>
      <c r="AL38" s="1054"/>
      <c r="AM38" s="1054"/>
      <c r="AN38" s="1054"/>
      <c r="AO38" s="1054"/>
      <c r="AP38" s="1054"/>
      <c r="AQ38" s="1054"/>
      <c r="AR38" s="1054"/>
      <c r="AS38" s="1054"/>
      <c r="AT38" s="1054"/>
      <c r="AU38" s="1054"/>
      <c r="AV38" s="1054"/>
      <c r="AW38" s="1054"/>
      <c r="AX38" s="1054"/>
      <c r="AY38" s="1054"/>
      <c r="AZ38" s="1054"/>
    </row>
    <row r="39" spans="1:54" x14ac:dyDescent="0.25">
      <c r="A39" s="1066" t="str">
        <f>IF(ПОДПИСИ!B19=0," ",ПОДПИСИ!B19)</f>
        <v xml:space="preserve"> </v>
      </c>
      <c r="B39" s="1066"/>
      <c r="C39" s="1066"/>
      <c r="D39" s="1066"/>
      <c r="E39" s="1066"/>
      <c r="F39" s="1066"/>
      <c r="G39" s="1066"/>
      <c r="H39" s="1066"/>
      <c r="I39" s="1066"/>
      <c r="J39" s="1066"/>
      <c r="K39" s="1066"/>
      <c r="L39" s="1066"/>
      <c r="M39" s="1066"/>
      <c r="N39" s="1066"/>
      <c r="O39" s="1066"/>
      <c r="P39" s="1066"/>
      <c r="Q39" s="1066"/>
      <c r="R39" s="1066"/>
      <c r="S39" s="1066"/>
      <c r="T39" s="1066"/>
      <c r="U39" s="1066"/>
      <c r="V39" s="1066"/>
      <c r="W39" s="1066"/>
      <c r="X39" s="1066"/>
      <c r="Y39" s="1066"/>
      <c r="Z39" s="1066"/>
      <c r="AA39" s="1066"/>
      <c r="AB39" s="1066"/>
      <c r="AC39" s="1066"/>
      <c r="AD39" s="1066"/>
      <c r="AE39" s="1066"/>
      <c r="AF39" s="1066"/>
      <c r="AG39" s="1066"/>
      <c r="AH39" s="1066"/>
      <c r="AI39" s="1066"/>
      <c r="AJ39" s="1066"/>
      <c r="AK39" s="1066"/>
      <c r="AL39" s="1066"/>
      <c r="AM39" s="1066"/>
      <c r="AN39" s="1066"/>
      <c r="AO39" s="1066"/>
      <c r="AP39" s="1066"/>
      <c r="AQ39" s="1066"/>
      <c r="AR39" s="1066"/>
      <c r="AS39" s="1066"/>
      <c r="AT39" s="1066"/>
      <c r="AU39" s="1066"/>
      <c r="AV39" s="1066"/>
      <c r="AW39" s="1066"/>
      <c r="AX39" s="1066"/>
      <c r="AY39" s="1066"/>
      <c r="AZ39" s="1066"/>
    </row>
    <row r="40" spans="1:54" x14ac:dyDescent="0.25">
      <c r="A40" s="1061" t="str">
        <f>CONCATENATE(ПОДПИСИ!C19," ",ПОДПИСИ!F19)</f>
        <v xml:space="preserve">   </v>
      </c>
      <c r="B40" s="1061"/>
      <c r="C40" s="1061"/>
      <c r="D40" s="1061"/>
      <c r="E40" s="1061"/>
      <c r="F40" s="1061"/>
      <c r="G40" s="1061"/>
      <c r="H40" s="1061"/>
      <c r="I40" s="1061"/>
      <c r="J40" s="1061"/>
      <c r="K40" s="1061"/>
      <c r="L40" s="1061"/>
      <c r="M40" s="1061"/>
      <c r="N40" s="1061"/>
      <c r="O40" s="1061"/>
      <c r="P40" s="1061"/>
      <c r="Q40" s="1061"/>
      <c r="R40" s="1061"/>
      <c r="S40" s="1061"/>
      <c r="T40" s="1061"/>
      <c r="U40" s="1061"/>
      <c r="V40" s="1061"/>
      <c r="W40" s="1061"/>
      <c r="X40" s="1061"/>
      <c r="Y40" s="1061"/>
      <c r="Z40" s="1061"/>
      <c r="AA40" s="1061"/>
      <c r="AB40" s="1061"/>
      <c r="AC40" s="1061"/>
      <c r="AD40" s="1061"/>
      <c r="AE40" s="1061"/>
      <c r="AF40" s="1061"/>
      <c r="AG40" s="1061"/>
      <c r="AH40" s="1061"/>
      <c r="AI40" s="1061"/>
      <c r="AJ40" s="1061"/>
      <c r="AK40" s="1061"/>
      <c r="AL40" s="1061"/>
      <c r="AM40" s="1061"/>
      <c r="AN40" s="1061"/>
      <c r="AO40" s="1061"/>
      <c r="AP40" s="1061"/>
      <c r="AQ40" s="1061"/>
      <c r="AR40" s="1061"/>
      <c r="AS40" s="1061"/>
      <c r="AT40" s="1061"/>
      <c r="AU40" s="1061"/>
      <c r="AV40" s="1061"/>
      <c r="AW40" s="1061"/>
      <c r="AX40" s="1061"/>
      <c r="AY40" s="1061"/>
      <c r="AZ40" s="1061"/>
    </row>
    <row r="41" spans="1:54" ht="13.95" customHeight="1" x14ac:dyDescent="0.25">
      <c r="A41" s="1063" t="s">
        <v>1100</v>
      </c>
      <c r="B41" s="1053"/>
      <c r="C41" s="1053"/>
      <c r="D41" s="1053"/>
      <c r="E41" s="1053"/>
      <c r="F41" s="1053"/>
      <c r="G41" s="1053"/>
      <c r="H41" s="1053"/>
      <c r="I41" s="1053"/>
      <c r="J41" s="1053"/>
      <c r="K41" s="1053"/>
      <c r="L41" s="1053"/>
      <c r="M41" s="1053"/>
      <c r="N41" s="1053"/>
      <c r="O41" s="1053"/>
      <c r="P41" s="1053"/>
      <c r="Q41" s="1053"/>
      <c r="R41" s="1053"/>
      <c r="S41" s="1053"/>
      <c r="T41" s="1053"/>
      <c r="U41" s="1053"/>
      <c r="V41" s="1053"/>
      <c r="W41" s="1053"/>
      <c r="X41" s="1053"/>
      <c r="Y41" s="1053"/>
      <c r="Z41" s="1053"/>
      <c r="AA41" s="1053"/>
      <c r="AB41" s="1053"/>
      <c r="AC41" s="1053"/>
      <c r="AD41" s="1053"/>
      <c r="AE41" s="1053"/>
      <c r="AF41" s="1053"/>
      <c r="AG41" s="1053"/>
      <c r="AH41" s="1053"/>
      <c r="AI41" s="1053"/>
      <c r="AJ41" s="1053"/>
      <c r="AK41" s="1053"/>
      <c r="AL41" s="1053"/>
      <c r="AM41" s="1053"/>
      <c r="AN41" s="1053"/>
      <c r="AO41" s="1053"/>
      <c r="AP41" s="1053"/>
      <c r="AQ41" s="1053"/>
      <c r="AR41" s="1053"/>
      <c r="AS41" s="1053"/>
      <c r="AT41" s="1053"/>
      <c r="AU41" s="1053"/>
      <c r="AV41" s="1053"/>
      <c r="AW41" s="1053"/>
      <c r="AX41" s="1053"/>
      <c r="AY41" s="1053"/>
      <c r="AZ41" s="1053"/>
    </row>
    <row r="42" spans="1:54" ht="12" customHeight="1" x14ac:dyDescent="0.25">
      <c r="A42" s="1054" t="s">
        <v>539</v>
      </c>
      <c r="B42" s="1054"/>
      <c r="C42" s="1054"/>
      <c r="D42" s="1054"/>
      <c r="E42" s="1054"/>
      <c r="F42" s="1054"/>
      <c r="G42" s="1054"/>
      <c r="H42" s="1054"/>
      <c r="I42" s="1054"/>
      <c r="J42" s="1054"/>
      <c r="K42" s="1054"/>
      <c r="L42" s="1054"/>
      <c r="M42" s="1054"/>
      <c r="N42" s="1054"/>
      <c r="O42" s="1054"/>
      <c r="P42" s="1054"/>
      <c r="Q42" s="1054"/>
      <c r="R42" s="1054"/>
      <c r="S42" s="1054"/>
      <c r="T42" s="1054"/>
      <c r="U42" s="1054"/>
      <c r="V42" s="1054"/>
      <c r="W42" s="1054"/>
      <c r="X42" s="1054"/>
      <c r="Y42" s="1054"/>
      <c r="Z42" s="1054"/>
      <c r="AA42" s="1054"/>
      <c r="AB42" s="1054"/>
      <c r="AC42" s="1054"/>
      <c r="AD42" s="1054"/>
      <c r="AE42" s="1054"/>
      <c r="AF42" s="1054"/>
      <c r="AG42" s="1054"/>
      <c r="AH42" s="1054"/>
      <c r="AI42" s="1054"/>
      <c r="AJ42" s="1054"/>
      <c r="AK42" s="1054"/>
      <c r="AL42" s="1054"/>
      <c r="AM42" s="1054"/>
      <c r="AN42" s="1054"/>
      <c r="AO42" s="1054"/>
      <c r="AP42" s="1054"/>
      <c r="AQ42" s="1054"/>
      <c r="AR42" s="1054"/>
      <c r="AS42" s="1054"/>
      <c r="AT42" s="1054"/>
      <c r="AU42" s="1054"/>
      <c r="AV42" s="1054"/>
      <c r="AW42" s="1054"/>
      <c r="AX42" s="1054"/>
      <c r="AY42" s="1054"/>
      <c r="AZ42" s="1054"/>
    </row>
    <row r="43" spans="1:54" ht="12" customHeight="1" x14ac:dyDescent="0.3">
      <c r="A43" s="1074" t="str">
        <f>ПОДПИСИ!B12</f>
        <v>Начальник участка ООО «Электромонтаж-110»</v>
      </c>
      <c r="B43" s="1074"/>
      <c r="C43" s="1074"/>
      <c r="D43" s="1074"/>
      <c r="E43" s="1074"/>
      <c r="F43" s="1074"/>
      <c r="G43" s="1074"/>
      <c r="H43" s="1074"/>
      <c r="I43" s="1074"/>
      <c r="J43" s="1074"/>
      <c r="K43" s="1074"/>
      <c r="L43" s="1074"/>
      <c r="M43" s="1074"/>
      <c r="N43" s="1074"/>
      <c r="O43" s="1074"/>
      <c r="P43" s="1074"/>
      <c r="Q43" s="1074"/>
      <c r="R43" s="1074"/>
      <c r="S43" s="1074"/>
      <c r="T43" s="1074"/>
      <c r="U43" s="1074"/>
      <c r="V43" s="1074"/>
      <c r="W43" s="1074"/>
      <c r="X43" s="1074"/>
      <c r="Y43" s="1074"/>
      <c r="Z43" s="1074"/>
      <c r="AA43" s="1074"/>
      <c r="AB43" s="1074"/>
      <c r="AC43" s="1074"/>
      <c r="AD43" s="1074"/>
      <c r="AE43" s="1074"/>
      <c r="AF43" s="1074"/>
      <c r="AG43" s="1074"/>
      <c r="AH43" s="1074"/>
      <c r="AI43" s="1074"/>
      <c r="AJ43" s="1074"/>
      <c r="AK43" s="1074"/>
      <c r="AL43" s="1074"/>
      <c r="AM43" s="1074"/>
      <c r="AN43" s="1074"/>
      <c r="AO43" s="1074"/>
      <c r="AP43" s="1074"/>
      <c r="AQ43" s="1074"/>
      <c r="AR43" s="1074"/>
      <c r="AS43" s="1074"/>
      <c r="AT43" s="1074"/>
      <c r="AU43" s="1074"/>
      <c r="AV43" s="1074"/>
      <c r="AW43" s="1074"/>
      <c r="AX43" s="1074"/>
      <c r="AY43" s="1074"/>
      <c r="AZ43" s="1074"/>
      <c r="BA43" s="31"/>
      <c r="BB43" s="9"/>
    </row>
    <row r="44" spans="1:54" ht="12" customHeight="1" x14ac:dyDescent="0.25">
      <c r="A44" s="1067" t="str">
        <f>CONCATENATE(ПОДПИСИ!C12,ПОДПИСИ!F12)</f>
        <v>Курбатов А.В.Приказ №2024-21СМР от 15.05.2024</v>
      </c>
      <c r="B44" s="1067"/>
      <c r="C44" s="1067"/>
      <c r="D44" s="1067"/>
      <c r="E44" s="1067"/>
      <c r="F44" s="1067"/>
      <c r="G44" s="1067"/>
      <c r="H44" s="1067"/>
      <c r="I44" s="1067"/>
      <c r="J44" s="1067"/>
      <c r="K44" s="1067"/>
      <c r="L44" s="1067"/>
      <c r="M44" s="1067"/>
      <c r="N44" s="1067"/>
      <c r="O44" s="1067"/>
      <c r="P44" s="1067"/>
      <c r="Q44" s="1067"/>
      <c r="R44" s="1067"/>
      <c r="S44" s="1067"/>
      <c r="T44" s="1067"/>
      <c r="U44" s="1067"/>
      <c r="V44" s="1067"/>
      <c r="W44" s="1067"/>
      <c r="X44" s="1067"/>
      <c r="Y44" s="1067"/>
      <c r="Z44" s="1067"/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067"/>
      <c r="AO44" s="1067"/>
      <c r="AP44" s="1067"/>
      <c r="AQ44" s="1067"/>
      <c r="AR44" s="1067"/>
      <c r="AS44" s="1067"/>
      <c r="AT44" s="1067"/>
      <c r="AU44" s="1067"/>
      <c r="AV44" s="1067"/>
      <c r="AW44" s="1067"/>
      <c r="AX44" s="1067"/>
      <c r="AY44" s="1067"/>
      <c r="AZ44" s="1067"/>
    </row>
    <row r="45" spans="1:54" ht="7.95" customHeight="1" x14ac:dyDescent="0.25">
      <c r="A45" s="1068" t="s">
        <v>526</v>
      </c>
      <c r="B45" s="1069"/>
      <c r="C45" s="1069"/>
      <c r="D45" s="1069"/>
      <c r="E45" s="1069"/>
      <c r="F45" s="1069"/>
      <c r="G45" s="1069"/>
      <c r="H45" s="1069"/>
      <c r="I45" s="1069"/>
      <c r="J45" s="1069"/>
      <c r="K45" s="1069"/>
      <c r="L45" s="1069"/>
      <c r="M45" s="1069"/>
      <c r="N45" s="1069"/>
      <c r="O45" s="1069"/>
      <c r="P45" s="1069"/>
      <c r="Q45" s="1069"/>
      <c r="R45" s="1069"/>
      <c r="S45" s="1069"/>
      <c r="T45" s="1069"/>
      <c r="U45" s="1069"/>
      <c r="V45" s="1069"/>
      <c r="W45" s="1069"/>
      <c r="X45" s="1069"/>
      <c r="Y45" s="1069"/>
      <c r="Z45" s="1069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069"/>
      <c r="AO45" s="1069"/>
      <c r="AP45" s="1069"/>
      <c r="AQ45" s="1069"/>
      <c r="AR45" s="1069"/>
      <c r="AS45" s="1069"/>
      <c r="AT45" s="1069"/>
      <c r="AU45" s="1069"/>
      <c r="AV45" s="1069"/>
      <c r="AW45" s="1069"/>
      <c r="AX45" s="1069"/>
      <c r="AY45" s="1069"/>
      <c r="AZ45" s="1069"/>
    </row>
    <row r="46" spans="1:54" ht="12" customHeight="1" x14ac:dyDescent="0.25">
      <c r="A46" s="1040" t="s">
        <v>82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</row>
    <row r="47" spans="1:54" ht="12" customHeight="1" x14ac:dyDescent="0.25">
      <c r="A47" s="1050" t="str">
        <f>ПОДПИСИ!B10</f>
        <v>Ведущий инженер отдела строительного контроля АО "ЛЭСР"</v>
      </c>
      <c r="B47" s="1050"/>
      <c r="C47" s="1050"/>
      <c r="D47" s="1050"/>
      <c r="E47" s="1050"/>
      <c r="F47" s="1050"/>
      <c r="G47" s="1050"/>
      <c r="H47" s="1050"/>
      <c r="I47" s="1050"/>
      <c r="J47" s="1050"/>
      <c r="K47" s="1050"/>
      <c r="L47" s="1050"/>
      <c r="M47" s="1050"/>
      <c r="N47" s="1050"/>
      <c r="O47" s="1050"/>
      <c r="P47" s="1050"/>
      <c r="Q47" s="1050"/>
      <c r="R47" s="1050"/>
      <c r="S47" s="1050"/>
      <c r="T47" s="1050"/>
      <c r="U47" s="1050"/>
      <c r="V47" s="1050"/>
      <c r="W47" s="1050"/>
      <c r="X47" s="1050"/>
      <c r="Y47" s="1050"/>
      <c r="Z47" s="1050"/>
      <c r="AA47" s="1050"/>
      <c r="AB47" s="1050"/>
      <c r="AC47" s="1050"/>
      <c r="AD47" s="1050"/>
      <c r="AE47" s="1050"/>
      <c r="AF47" s="1050"/>
      <c r="AG47" s="1050"/>
      <c r="AH47" s="1050"/>
      <c r="AI47" s="1050"/>
      <c r="AJ47" s="1050"/>
      <c r="AK47" s="1050"/>
      <c r="AL47" s="1050"/>
      <c r="AM47" s="1050"/>
      <c r="AN47" s="1050"/>
      <c r="AO47" s="1050"/>
      <c r="AP47" s="1050"/>
      <c r="AQ47" s="1050"/>
      <c r="AR47" s="1050"/>
      <c r="AS47" s="1050"/>
      <c r="AT47" s="1050"/>
      <c r="AU47" s="1050"/>
      <c r="AV47" s="1050"/>
      <c r="AW47" s="1050"/>
      <c r="AX47" s="1050"/>
      <c r="AY47" s="1050"/>
      <c r="AZ47" s="1050"/>
    </row>
    <row r="48" spans="1:54" ht="12" customHeight="1" x14ac:dyDescent="0.25">
      <c r="A48" s="1066" t="str">
        <f>CONCATENATE(ПОДПИСИ!C10,", ",ПОДПИСИ!F10)</f>
        <v>Величко А.А., Приказ №1080 от 04.10.2024</v>
      </c>
      <c r="B48" s="1066"/>
      <c r="C48" s="1066"/>
      <c r="D48" s="1066"/>
      <c r="E48" s="1066"/>
      <c r="F48" s="1066"/>
      <c r="G48" s="1066"/>
      <c r="H48" s="1066"/>
      <c r="I48" s="1066"/>
      <c r="J48" s="1066"/>
      <c r="K48" s="1066"/>
      <c r="L48" s="1066"/>
      <c r="M48" s="1066"/>
      <c r="N48" s="1066"/>
      <c r="O48" s="1066"/>
      <c r="P48" s="1066"/>
      <c r="Q48" s="1066"/>
      <c r="R48" s="1066"/>
      <c r="S48" s="1066"/>
      <c r="T48" s="1066"/>
      <c r="U48" s="1066"/>
      <c r="V48" s="1066"/>
      <c r="W48" s="1066"/>
      <c r="X48" s="1066"/>
      <c r="Y48" s="1066"/>
      <c r="Z48" s="1066"/>
      <c r="AA48" s="1066"/>
      <c r="AB48" s="1066"/>
      <c r="AC48" s="1066"/>
      <c r="AD48" s="1066"/>
      <c r="AE48" s="1066"/>
      <c r="AF48" s="1066"/>
      <c r="AG48" s="1066"/>
      <c r="AH48" s="1066"/>
      <c r="AI48" s="1066"/>
      <c r="AJ48" s="1066"/>
      <c r="AK48" s="1066"/>
      <c r="AL48" s="1066"/>
      <c r="AM48" s="1066"/>
      <c r="AN48" s="1066"/>
      <c r="AO48" s="1066"/>
      <c r="AP48" s="1066"/>
      <c r="AQ48" s="1066"/>
      <c r="AR48" s="1066"/>
      <c r="AS48" s="1066"/>
      <c r="AT48" s="1066"/>
      <c r="AU48" s="1066"/>
      <c r="AV48" s="1066"/>
      <c r="AW48" s="1066"/>
      <c r="AX48" s="1066"/>
      <c r="AY48" s="1066"/>
      <c r="AZ48" s="1066"/>
    </row>
    <row r="49" spans="1:56" ht="7.5" customHeight="1" x14ac:dyDescent="0.25">
      <c r="A49" s="1053" t="s">
        <v>531</v>
      </c>
      <c r="B49" s="1053"/>
      <c r="C49" s="1053"/>
      <c r="D49" s="1053"/>
      <c r="E49" s="1053"/>
      <c r="F49" s="1053"/>
      <c r="G49" s="1053"/>
      <c r="H49" s="1053"/>
      <c r="I49" s="1053"/>
      <c r="J49" s="1053"/>
      <c r="K49" s="1053"/>
      <c r="L49" s="1053"/>
      <c r="M49" s="1053"/>
      <c r="N49" s="1053"/>
      <c r="O49" s="1053"/>
      <c r="P49" s="1053"/>
      <c r="Q49" s="1053"/>
      <c r="R49" s="1053"/>
      <c r="S49" s="1053"/>
      <c r="T49" s="1053"/>
      <c r="U49" s="1053"/>
      <c r="V49" s="1053"/>
      <c r="W49" s="1053"/>
      <c r="X49" s="1053"/>
      <c r="Y49" s="1053"/>
      <c r="Z49" s="1053"/>
      <c r="AA49" s="1053"/>
      <c r="AB49" s="1053"/>
      <c r="AC49" s="1053"/>
      <c r="AD49" s="1053"/>
      <c r="AE49" s="1053"/>
      <c r="AF49" s="1053"/>
      <c r="AG49" s="1053"/>
      <c r="AH49" s="1053"/>
      <c r="AI49" s="1053"/>
      <c r="AJ49" s="1053"/>
      <c r="AK49" s="1053"/>
      <c r="AL49" s="1053"/>
      <c r="AM49" s="1053"/>
      <c r="AN49" s="1053"/>
      <c r="AO49" s="1053"/>
      <c r="AP49" s="1053"/>
      <c r="AQ49" s="1053"/>
      <c r="AR49" s="1053"/>
      <c r="AS49" s="1053"/>
      <c r="AT49" s="1053"/>
      <c r="AU49" s="1053"/>
      <c r="AV49" s="1053"/>
      <c r="AW49" s="1053"/>
      <c r="AX49" s="1053"/>
      <c r="AY49" s="1053"/>
      <c r="AZ49" s="1053"/>
    </row>
    <row r="50" spans="1:56" ht="12" customHeight="1" x14ac:dyDescent="0.25">
      <c r="A50" s="1040" t="s">
        <v>384</v>
      </c>
      <c r="B50" s="1040"/>
      <c r="C50" s="1040"/>
      <c r="D50" s="1040"/>
      <c r="E50" s="1040"/>
      <c r="F50" s="1040"/>
      <c r="G50" s="1040"/>
      <c r="H50" s="1040"/>
      <c r="I50" s="1040"/>
      <c r="J50" s="1040"/>
      <c r="K50" s="1040"/>
      <c r="L50" s="1040"/>
      <c r="M50" s="1040"/>
      <c r="N50" s="1040"/>
      <c r="O50" s="1040"/>
      <c r="P50" s="1040"/>
      <c r="Q50" s="1040"/>
      <c r="R50" s="1040"/>
      <c r="S50" s="1040"/>
      <c r="T50" s="1040"/>
      <c r="U50" s="1040"/>
      <c r="V50" s="1040"/>
      <c r="W50" s="1040"/>
      <c r="X50" s="1040"/>
      <c r="Y50" s="1040"/>
      <c r="Z50" s="1040"/>
      <c r="AA50" s="1040"/>
      <c r="AB50" s="1040"/>
      <c r="AC50" s="1040"/>
      <c r="AD50" s="1040"/>
      <c r="AE50" s="1040"/>
      <c r="AF50" s="1040"/>
      <c r="AG50" s="1040"/>
      <c r="AH50" s="1040"/>
      <c r="AI50" s="1040"/>
      <c r="AJ50" s="1040"/>
      <c r="AK50" s="1040"/>
      <c r="AL50" s="1040"/>
      <c r="AM50" s="1040"/>
      <c r="AN50" s="1040"/>
      <c r="AO50" s="1040"/>
      <c r="AP50" s="1040"/>
      <c r="AQ50" s="1040"/>
      <c r="AR50" s="1040"/>
      <c r="AS50" s="1040"/>
      <c r="AT50" s="1040"/>
      <c r="AU50" s="1040"/>
      <c r="AV50" s="1040"/>
      <c r="AW50" s="1040"/>
      <c r="AX50" s="1040"/>
      <c r="AY50" s="1040"/>
      <c r="AZ50" s="1040"/>
    </row>
    <row r="51" spans="1:56" ht="13.5" customHeight="1" x14ac:dyDescent="0.25">
      <c r="A51" s="1051" t="str">
        <f>ФОРМА!B4</f>
        <v>ООО «Электромонтаж-110»</v>
      </c>
      <c r="B51" s="1051"/>
      <c r="C51" s="1051"/>
      <c r="D51" s="1051"/>
      <c r="E51" s="1051"/>
      <c r="F51" s="1051"/>
      <c r="G51" s="1051"/>
      <c r="H51" s="1051"/>
      <c r="I51" s="1051"/>
      <c r="J51" s="1051"/>
      <c r="K51" s="1051"/>
      <c r="L51" s="1051"/>
      <c r="M51" s="1051"/>
      <c r="N51" s="1051"/>
      <c r="O51" s="1051"/>
      <c r="P51" s="1051"/>
      <c r="Q51" s="1051"/>
      <c r="R51" s="1051"/>
      <c r="S51" s="1051"/>
      <c r="T51" s="1051"/>
      <c r="U51" s="1051"/>
      <c r="V51" s="1051"/>
      <c r="W51" s="1051"/>
      <c r="X51" s="1051"/>
      <c r="Y51" s="1051"/>
      <c r="Z51" s="1051"/>
      <c r="AA51" s="1051"/>
      <c r="AB51" s="1051"/>
      <c r="AC51" s="1051"/>
      <c r="AD51" s="1051"/>
      <c r="AE51" s="1051"/>
      <c r="AF51" s="1051"/>
      <c r="AG51" s="1051"/>
      <c r="AH51" s="1051"/>
      <c r="AI51" s="1051"/>
      <c r="AJ51" s="1051"/>
      <c r="AK51" s="1051"/>
      <c r="AL51" s="1051"/>
      <c r="AM51" s="1051"/>
      <c r="AN51" s="1051"/>
      <c r="AO51" s="1051"/>
      <c r="AP51" s="1051"/>
      <c r="AQ51" s="1051"/>
      <c r="AR51" s="1051"/>
      <c r="AS51" s="1051"/>
      <c r="AT51" s="1051"/>
      <c r="AU51" s="1051"/>
      <c r="AV51" s="1051"/>
      <c r="AW51" s="1051"/>
      <c r="AX51" s="1051"/>
      <c r="AY51" s="1051"/>
      <c r="AZ51" s="1051"/>
    </row>
    <row r="52" spans="1:56" s="127" customFormat="1" ht="7.2" customHeight="1" x14ac:dyDescent="0.2">
      <c r="A52" s="1068" t="s">
        <v>833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</row>
    <row r="53" spans="1:56" ht="12" customHeight="1" x14ac:dyDescent="0.25">
      <c r="A53" s="1040" t="s">
        <v>9</v>
      </c>
      <c r="B53" s="1040"/>
      <c r="C53" s="1040"/>
      <c r="D53" s="1040"/>
      <c r="E53" s="1040"/>
      <c r="F53" s="1040"/>
      <c r="G53" s="1040"/>
      <c r="H53" s="1040"/>
      <c r="I53" s="1040"/>
      <c r="J53" s="1040"/>
      <c r="K53" s="1040"/>
      <c r="L53" s="1040"/>
      <c r="M53" s="1040"/>
      <c r="N53" s="1040"/>
      <c r="O53" s="1040"/>
      <c r="P53" s="1040"/>
      <c r="Q53" s="1040"/>
      <c r="R53" s="1040"/>
      <c r="S53" s="1040"/>
      <c r="T53" s="1040"/>
      <c r="U53" s="1040"/>
      <c r="V53" s="1040"/>
      <c r="W53" s="1040"/>
      <c r="X53" s="1040"/>
      <c r="Y53" s="1040"/>
      <c r="Z53" s="1040"/>
      <c r="AA53" s="1040"/>
      <c r="AB53" s="1040"/>
      <c r="AC53" s="1040"/>
      <c r="AD53" s="1040"/>
      <c r="AE53" s="1040"/>
      <c r="AF53" s="1040"/>
      <c r="AG53" s="1040"/>
      <c r="AH53" s="1040"/>
      <c r="AI53" s="1040"/>
      <c r="AJ53" s="1040"/>
      <c r="AK53" s="1040"/>
      <c r="AL53" s="1040"/>
      <c r="AM53" s="1040"/>
      <c r="AN53" s="1040"/>
      <c r="AO53" s="1040"/>
      <c r="AP53" s="1040"/>
      <c r="AQ53" s="1040"/>
      <c r="AR53" s="1040"/>
      <c r="AS53" s="1040"/>
      <c r="AT53" s="1040"/>
      <c r="AU53" s="1040"/>
      <c r="AV53" s="1040"/>
      <c r="AW53" s="1040"/>
      <c r="AX53" s="1040"/>
      <c r="AY53" s="1040"/>
      <c r="AZ53" s="1040"/>
    </row>
    <row r="54" spans="1:56" ht="12" customHeight="1" x14ac:dyDescent="0.25">
      <c r="A54" s="1040" t="s">
        <v>395</v>
      </c>
      <c r="B54" s="1040"/>
      <c r="C54" s="1040"/>
      <c r="D54" s="1040"/>
      <c r="E54" s="1040"/>
      <c r="F54" s="1040"/>
      <c r="G54" s="1040"/>
      <c r="H54" s="1040"/>
      <c r="I54" s="1040"/>
      <c r="J54" s="1040"/>
      <c r="K54" s="1040"/>
      <c r="L54" s="1040"/>
      <c r="M54" s="1040"/>
      <c r="N54" s="1040"/>
      <c r="O54" s="1040"/>
      <c r="P54" s="1040"/>
      <c r="Q54" s="1040"/>
      <c r="R54" s="1040"/>
      <c r="S54" s="1040"/>
      <c r="T54" s="1040"/>
      <c r="U54" s="1040"/>
      <c r="V54" s="1040"/>
      <c r="W54" s="1040"/>
      <c r="X54" s="1040"/>
      <c r="Y54" s="1040"/>
      <c r="Z54" s="1040"/>
      <c r="AA54" s="1040"/>
      <c r="AB54" s="1040"/>
      <c r="AC54" s="1040"/>
      <c r="AD54" s="1040"/>
      <c r="AE54" s="1040"/>
      <c r="AF54" s="1040"/>
      <c r="AG54" s="1040"/>
      <c r="AH54" s="1040"/>
      <c r="AI54" s="1040"/>
      <c r="AJ54" s="1040"/>
      <c r="AK54" s="1040"/>
      <c r="AL54" s="1040"/>
      <c r="AM54" s="1040"/>
      <c r="AN54" s="1040"/>
      <c r="AO54" s="1040"/>
      <c r="AP54" s="1040"/>
      <c r="AQ54" s="1040"/>
      <c r="AR54" s="1040"/>
      <c r="AS54" s="1040"/>
      <c r="AT54" s="1040"/>
      <c r="AU54" s="1040"/>
      <c r="AV54" s="1040"/>
      <c r="AW54" s="1040"/>
      <c r="AX54" s="1040"/>
      <c r="AY54" s="1040"/>
      <c r="AZ54" s="1040"/>
    </row>
    <row r="55" spans="1:56" ht="14.25" customHeight="1" x14ac:dyDescent="0.25">
      <c r="A55" s="1045">
        <f ca="1">INDIRECT("'АКТЫ скрытых работ'!R"&amp;BE3&amp;"C3",0)</f>
        <v>0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</row>
    <row r="56" spans="1:56" ht="10.5" customHeight="1" x14ac:dyDescent="0.25">
      <c r="A56" s="1052" t="s">
        <v>540</v>
      </c>
      <c r="B56" s="1052"/>
      <c r="C56" s="1052"/>
      <c r="D56" s="1052"/>
      <c r="E56" s="1052"/>
      <c r="F56" s="1052"/>
      <c r="G56" s="1052"/>
      <c r="H56" s="1052"/>
      <c r="I56" s="1052"/>
      <c r="J56" s="1052"/>
      <c r="K56" s="1052"/>
      <c r="L56" s="1052"/>
      <c r="M56" s="1052"/>
      <c r="N56" s="1052"/>
      <c r="O56" s="1052"/>
      <c r="P56" s="1052"/>
      <c r="Q56" s="1052"/>
      <c r="R56" s="1052"/>
      <c r="S56" s="1052"/>
      <c r="T56" s="1052"/>
      <c r="U56" s="1052"/>
      <c r="V56" s="1052"/>
      <c r="W56" s="1052"/>
      <c r="X56" s="1052"/>
      <c r="Y56" s="1052"/>
      <c r="Z56" s="1052"/>
      <c r="AA56" s="1052"/>
      <c r="AB56" s="1052"/>
      <c r="AC56" s="1052"/>
      <c r="AD56" s="1052"/>
      <c r="AE56" s="1052"/>
      <c r="AF56" s="1052"/>
      <c r="AG56" s="1052"/>
      <c r="AH56" s="1052"/>
      <c r="AI56" s="1052"/>
      <c r="AJ56" s="1052"/>
      <c r="AK56" s="1052"/>
      <c r="AL56" s="1052"/>
      <c r="AM56" s="1052"/>
      <c r="AN56" s="1052"/>
      <c r="AO56" s="1052"/>
      <c r="AP56" s="1052"/>
      <c r="AQ56" s="1052"/>
      <c r="AR56" s="1052"/>
      <c r="AS56" s="1052"/>
      <c r="AT56" s="1052"/>
      <c r="AU56" s="1052"/>
      <c r="AV56" s="1052"/>
      <c r="AW56" s="1052"/>
      <c r="AX56" s="1052"/>
      <c r="AY56" s="1052"/>
      <c r="AZ56" s="1052"/>
    </row>
    <row r="57" spans="1:56" ht="12" customHeight="1" x14ac:dyDescent="0.3">
      <c r="A57" s="423" t="s">
        <v>396</v>
      </c>
      <c r="Z57" s="9"/>
      <c r="AA57" s="9"/>
      <c r="AB57" s="9"/>
      <c r="AC57" s="9"/>
      <c r="AD57" s="1045" t="str">
        <f>IF(ФОРМА!B8=0," ",ФОРМА!B8)</f>
        <v>ООО «Электромонтаж-110»</v>
      </c>
      <c r="AE57" s="1045"/>
      <c r="AF57" s="1045"/>
      <c r="AG57" s="1045"/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/>
      <c r="AX57" s="1045"/>
      <c r="AY57" s="1045"/>
      <c r="AZ57" s="1045"/>
    </row>
    <row r="58" spans="1:56" ht="8.25" customHeight="1" x14ac:dyDescent="0.25">
      <c r="A58" s="1072"/>
      <c r="B58" s="1072"/>
      <c r="C58" s="1072"/>
      <c r="D58" s="1072"/>
      <c r="E58" s="1072"/>
      <c r="F58" s="1072"/>
      <c r="G58" s="1072"/>
      <c r="H58" s="1072"/>
      <c r="I58" s="1072"/>
      <c r="J58" s="1072"/>
      <c r="K58" s="1072"/>
      <c r="L58" s="1072"/>
      <c r="M58" s="1072"/>
      <c r="N58" s="1072"/>
      <c r="O58" s="1072"/>
      <c r="P58" s="1072"/>
      <c r="Q58" s="1072"/>
      <c r="R58" s="1072"/>
      <c r="S58" s="1072"/>
      <c r="T58" s="1072"/>
      <c r="U58" s="1072"/>
      <c r="V58" s="1072"/>
      <c r="W58" s="1072"/>
      <c r="X58" s="1072"/>
      <c r="Y58" s="1072"/>
      <c r="Z58" s="1072"/>
      <c r="AA58" s="1072"/>
      <c r="AB58" s="1072"/>
      <c r="AC58" s="1072"/>
      <c r="AD58" s="1053" t="s">
        <v>86</v>
      </c>
      <c r="AE58" s="1053"/>
      <c r="AF58" s="1053"/>
      <c r="AG58" s="1053"/>
      <c r="AH58" s="1053"/>
      <c r="AI58" s="1053"/>
      <c r="AJ58" s="1053"/>
      <c r="AK58" s="1053"/>
      <c r="AL58" s="1053"/>
      <c r="AM58" s="1053"/>
      <c r="AN58" s="1053"/>
      <c r="AO58" s="1053"/>
      <c r="AP58" s="1053"/>
      <c r="AQ58" s="1053"/>
      <c r="AR58" s="1053"/>
      <c r="AS58" s="1053"/>
      <c r="AT58" s="1053"/>
      <c r="AU58" s="1053"/>
      <c r="AV58" s="1053"/>
      <c r="AW58" s="1053"/>
      <c r="AX58" s="1053"/>
      <c r="AY58" s="1053"/>
      <c r="AZ58" s="1053"/>
    </row>
    <row r="59" spans="1:56" ht="12" customHeight="1" x14ac:dyDescent="0.25">
      <c r="A59" s="1061" t="str">
        <f>IF(ФОРМА!B9=0," ",CONCATENATE("Проект Шифр ",ФОРМА!B9))</f>
        <v>Проект Шифр СЭС-21-080098-ИЛО1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</row>
    <row r="60" spans="1:56" ht="7.2" customHeight="1" x14ac:dyDescent="0.25">
      <c r="A60" s="1053" t="s">
        <v>541</v>
      </c>
      <c r="B60" s="1053"/>
      <c r="C60" s="1053"/>
      <c r="D60" s="1053"/>
      <c r="E60" s="1053"/>
      <c r="F60" s="1053"/>
      <c r="G60" s="1053"/>
      <c r="H60" s="1053"/>
      <c r="I60" s="1053"/>
      <c r="J60" s="1053"/>
      <c r="K60" s="1053"/>
      <c r="L60" s="1053"/>
      <c r="M60" s="1053"/>
      <c r="N60" s="1053"/>
      <c r="O60" s="1053"/>
      <c r="P60" s="1053"/>
      <c r="Q60" s="1053"/>
      <c r="R60" s="1053"/>
      <c r="S60" s="1053"/>
      <c r="T60" s="1053"/>
      <c r="U60" s="1053"/>
      <c r="V60" s="1053"/>
      <c r="W60" s="1053"/>
      <c r="X60" s="1053"/>
      <c r="Y60" s="1053"/>
      <c r="Z60" s="1053"/>
      <c r="AA60" s="1053"/>
      <c r="AB60" s="1053"/>
      <c r="AC60" s="1053"/>
      <c r="AD60" s="1053"/>
      <c r="AE60" s="1053"/>
      <c r="AF60" s="1053"/>
      <c r="AG60" s="1053"/>
      <c r="AH60" s="1053"/>
      <c r="AI60" s="1053"/>
      <c r="AJ60" s="1053"/>
      <c r="AK60" s="1053"/>
      <c r="AL60" s="1053"/>
      <c r="AM60" s="1053"/>
      <c r="AN60" s="1053"/>
      <c r="AO60" s="1053"/>
      <c r="AP60" s="1053"/>
      <c r="AQ60" s="1053"/>
      <c r="AR60" s="1053"/>
      <c r="AS60" s="1053"/>
      <c r="AT60" s="1053"/>
      <c r="AU60" s="1053"/>
      <c r="AV60" s="1053"/>
      <c r="AW60" s="1053"/>
      <c r="AX60" s="1053"/>
      <c r="AY60" s="1053"/>
      <c r="AZ60" s="1053"/>
    </row>
    <row r="61" spans="1:56" ht="12" customHeight="1" x14ac:dyDescent="0.25">
      <c r="A61" s="1040" t="s">
        <v>542</v>
      </c>
      <c r="B61" s="1040"/>
      <c r="C61" s="1040"/>
      <c r="D61" s="1040"/>
      <c r="E61" s="1040"/>
      <c r="F61" s="1040"/>
      <c r="G61" s="1040"/>
      <c r="H61" s="1040"/>
      <c r="I61" s="1040"/>
      <c r="J61" s="1040"/>
      <c r="K61" s="1040"/>
      <c r="L61" s="1040"/>
      <c r="M61" s="1040"/>
      <c r="N61" s="1040"/>
      <c r="O61" s="1040"/>
      <c r="P61" s="1040"/>
      <c r="Q61" s="1040"/>
      <c r="R61" s="1040"/>
      <c r="S61" s="1040"/>
      <c r="T61" s="1040"/>
      <c r="U61" s="1040"/>
      <c r="V61" s="1040"/>
      <c r="W61" s="1040"/>
      <c r="X61" s="1040"/>
      <c r="Y61" s="1040"/>
      <c r="Z61" s="1040"/>
      <c r="AA61" s="1040"/>
      <c r="AB61" s="1040"/>
      <c r="AC61" s="1040"/>
      <c r="AD61" s="1040"/>
      <c r="AE61" s="1040"/>
      <c r="AF61" s="1040"/>
      <c r="AG61" s="1040"/>
      <c r="AH61" s="1040"/>
      <c r="AI61" s="1040"/>
      <c r="AJ61" s="1040"/>
      <c r="AK61" s="1040"/>
      <c r="AL61" s="1040"/>
      <c r="AM61" s="1040"/>
      <c r="AN61" s="1040"/>
      <c r="AO61" s="1040"/>
      <c r="AP61" s="1040"/>
      <c r="AQ61" s="1040"/>
      <c r="AR61" s="1040"/>
      <c r="AS61" s="1040"/>
      <c r="AT61" s="1040"/>
      <c r="AU61" s="1040"/>
      <c r="AV61" s="1040"/>
      <c r="AW61" s="1040"/>
      <c r="AX61" s="1040"/>
      <c r="AY61" s="1040"/>
      <c r="AZ61" s="1040"/>
      <c r="BD61" s="11"/>
    </row>
    <row r="62" spans="1:56" x14ac:dyDescent="0.25">
      <c r="A62" s="10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2" s="1050"/>
      <c r="C62" s="1050"/>
      <c r="D62" s="1050"/>
      <c r="E62" s="1050"/>
      <c r="F62" s="1050"/>
      <c r="G62" s="1050"/>
      <c r="H62" s="1050"/>
      <c r="I62" s="1050"/>
      <c r="J62" s="1050"/>
      <c r="K62" s="1050"/>
      <c r="L62" s="1050"/>
      <c r="M62" s="1050"/>
      <c r="N62" s="1050"/>
      <c r="O62" s="1050"/>
      <c r="P62" s="1050"/>
      <c r="Q62" s="1050"/>
      <c r="R62" s="1050"/>
      <c r="S62" s="1050"/>
      <c r="T62" s="1050"/>
      <c r="U62" s="1050"/>
      <c r="V62" s="1050"/>
      <c r="W62" s="1050"/>
      <c r="X62" s="1050"/>
      <c r="Y62" s="1050"/>
      <c r="Z62" s="1050"/>
      <c r="AA62" s="1050"/>
      <c r="AB62" s="1050"/>
      <c r="AC62" s="1050"/>
      <c r="AD62" s="1050"/>
      <c r="AE62" s="1050"/>
      <c r="AF62" s="1050"/>
      <c r="AG62" s="1050"/>
      <c r="AH62" s="1050"/>
      <c r="AI62" s="1050"/>
      <c r="AJ62" s="1050"/>
      <c r="AK62" s="1050"/>
      <c r="AL62" s="1050"/>
      <c r="AM62" s="1050"/>
      <c r="AN62" s="1050"/>
      <c r="AO62" s="1050"/>
      <c r="AP62" s="1050"/>
      <c r="AQ62" s="1050"/>
      <c r="AR62" s="1050"/>
      <c r="AS62" s="1050"/>
      <c r="AT62" s="1050"/>
      <c r="AU62" s="1050"/>
      <c r="AV62" s="1050"/>
      <c r="AW62" s="1050"/>
      <c r="AX62" s="1050"/>
      <c r="AY62" s="1050"/>
      <c r="AZ62" s="1050"/>
      <c r="BD62" s="15"/>
    </row>
    <row r="63" spans="1:56" ht="7.95" customHeight="1" x14ac:dyDescent="0.25">
      <c r="A63" s="1063" t="s">
        <v>385</v>
      </c>
      <c r="B63" s="1063"/>
      <c r="C63" s="1063"/>
      <c r="D63" s="1063"/>
      <c r="E63" s="1063"/>
      <c r="F63" s="1063"/>
      <c r="G63" s="1063"/>
      <c r="H63" s="1063"/>
      <c r="I63" s="1063"/>
      <c r="J63" s="1063"/>
      <c r="K63" s="1063"/>
      <c r="L63" s="1063"/>
      <c r="M63" s="1063"/>
      <c r="N63" s="1063"/>
      <c r="O63" s="1063"/>
      <c r="P63" s="1063"/>
      <c r="Q63" s="1063"/>
      <c r="R63" s="1063"/>
      <c r="S63" s="1063"/>
      <c r="T63" s="1063"/>
      <c r="U63" s="1063"/>
      <c r="V63" s="1063"/>
      <c r="W63" s="1063"/>
      <c r="X63" s="1063"/>
      <c r="Y63" s="1063"/>
      <c r="Z63" s="1063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063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</row>
    <row r="64" spans="1:56" ht="12" customHeight="1" x14ac:dyDescent="0.25">
      <c r="A64" s="1040" t="s">
        <v>544</v>
      </c>
      <c r="B64" s="1040"/>
      <c r="C64" s="1040"/>
      <c r="D64" s="1040"/>
      <c r="E64" s="1040"/>
      <c r="F64" s="1040"/>
      <c r="G64" s="1040"/>
      <c r="H64" s="1040"/>
      <c r="I64" s="1040"/>
      <c r="J64" s="1040"/>
      <c r="K64" s="1040"/>
      <c r="L64" s="1040"/>
      <c r="M64" s="1040"/>
      <c r="N64" s="1040"/>
      <c r="O64" s="1040"/>
      <c r="P64" s="1040"/>
      <c r="Q64" s="1040"/>
      <c r="R64" s="1040"/>
      <c r="S64" s="1040"/>
      <c r="T64" s="1040"/>
      <c r="U64" s="1040"/>
      <c r="V64" s="1040"/>
      <c r="W64" s="1040"/>
      <c r="X64" s="1040"/>
      <c r="Y64" s="1040"/>
      <c r="Z64" s="1040"/>
      <c r="AA64" s="1040"/>
      <c r="AB64" s="1040"/>
      <c r="AC64" s="1040"/>
      <c r="AD64" s="1040"/>
      <c r="AE64" s="1040"/>
      <c r="AF64" s="1040"/>
      <c r="AG64" s="1040"/>
      <c r="AH64" s="1040"/>
      <c r="AI64" s="1040"/>
      <c r="AJ64" s="1040"/>
      <c r="AK64" s="1040"/>
      <c r="AL64" s="1040"/>
      <c r="AM64" s="1040"/>
      <c r="AN64" s="1040"/>
      <c r="AO64" s="1040"/>
      <c r="AP64" s="1040"/>
      <c r="AQ64" s="1040"/>
      <c r="AR64" s="1040"/>
      <c r="AS64" s="1040"/>
      <c r="AT64" s="1040"/>
      <c r="AU64" s="1040"/>
      <c r="AV64" s="1040"/>
      <c r="AW64" s="1040"/>
      <c r="AX64" s="1040"/>
      <c r="AY64" s="1040"/>
      <c r="AZ64" s="1040"/>
    </row>
    <row r="65" spans="1:56" ht="25.2" customHeight="1" x14ac:dyDescent="0.25">
      <c r="A65" s="1064">
        <f ca="1">INDIRECT("'АКТЫ скрытых работ'!R"&amp;BE3&amp;"C10",0)</f>
        <v>0</v>
      </c>
      <c r="B65" s="1064"/>
      <c r="C65" s="1064"/>
      <c r="D65" s="1064"/>
      <c r="E65" s="1064"/>
      <c r="F65" s="1064"/>
      <c r="G65" s="1064"/>
      <c r="H65" s="1064"/>
      <c r="I65" s="1064"/>
      <c r="J65" s="1064"/>
      <c r="K65" s="1064"/>
      <c r="L65" s="1064"/>
      <c r="M65" s="1064"/>
      <c r="N65" s="1064"/>
      <c r="O65" s="1064"/>
      <c r="P65" s="1064"/>
      <c r="Q65" s="1064"/>
      <c r="R65" s="1064"/>
      <c r="S65" s="1064"/>
      <c r="T65" s="1064"/>
      <c r="U65" s="1064"/>
      <c r="V65" s="1064"/>
      <c r="W65" s="1064"/>
      <c r="X65" s="1064"/>
      <c r="Y65" s="1064"/>
      <c r="Z65" s="1064"/>
      <c r="AA65" s="1064"/>
      <c r="AB65" s="1064"/>
      <c r="AC65" s="1064"/>
      <c r="AD65" s="1064"/>
      <c r="AE65" s="1064"/>
      <c r="AF65" s="1064"/>
      <c r="AG65" s="1064"/>
      <c r="AH65" s="1064"/>
      <c r="AI65" s="1064"/>
      <c r="AJ65" s="1064"/>
      <c r="AK65" s="1064"/>
      <c r="AL65" s="1064"/>
      <c r="AM65" s="1064"/>
      <c r="AN65" s="1064"/>
      <c r="AO65" s="1064"/>
      <c r="AP65" s="1064"/>
      <c r="AQ65" s="1064"/>
      <c r="AR65" s="1064"/>
      <c r="AS65" s="1064"/>
      <c r="AT65" s="1064"/>
      <c r="AU65" s="1064"/>
      <c r="AV65" s="1064"/>
      <c r="AW65" s="1064"/>
      <c r="AX65" s="1064"/>
      <c r="AY65" s="1064"/>
      <c r="AZ65" s="1064"/>
      <c r="BD65" s="11"/>
    </row>
    <row r="66" spans="1:56" s="127" customFormat="1" ht="8.25" customHeight="1" x14ac:dyDescent="0.2">
      <c r="A66" s="1053" t="s">
        <v>543</v>
      </c>
      <c r="B66" s="1052"/>
      <c r="C66" s="1052"/>
      <c r="D66" s="1052"/>
      <c r="E66" s="1052"/>
      <c r="F66" s="1052"/>
      <c r="G66" s="1052"/>
      <c r="H66" s="1052"/>
      <c r="I66" s="1052"/>
      <c r="J66" s="1052"/>
      <c r="K66" s="1052"/>
      <c r="L66" s="1052"/>
      <c r="M66" s="1052"/>
      <c r="N66" s="1052"/>
      <c r="O66" s="1052"/>
      <c r="P66" s="1052"/>
      <c r="Q66" s="1052"/>
      <c r="R66" s="1052"/>
      <c r="S66" s="1052"/>
      <c r="T66" s="1052"/>
      <c r="U66" s="1052"/>
      <c r="V66" s="1052"/>
      <c r="W66" s="1052"/>
      <c r="X66" s="1052"/>
      <c r="Y66" s="1052"/>
      <c r="Z66" s="1052"/>
      <c r="AA66" s="1052"/>
      <c r="AB66" s="1052"/>
      <c r="AC66" s="1052"/>
      <c r="AD66" s="1052"/>
      <c r="AE66" s="1052"/>
      <c r="AF66" s="1052"/>
      <c r="AG66" s="1052"/>
      <c r="AH66" s="1052"/>
      <c r="AI66" s="1052"/>
      <c r="AJ66" s="1052"/>
      <c r="AK66" s="1052"/>
      <c r="AL66" s="1052"/>
      <c r="AM66" s="1052"/>
      <c r="AN66" s="1052"/>
      <c r="AO66" s="1052"/>
      <c r="AP66" s="1052"/>
      <c r="AQ66" s="1052"/>
      <c r="AR66" s="1052"/>
      <c r="AS66" s="1052"/>
      <c r="AT66" s="1052"/>
      <c r="AU66" s="1052"/>
      <c r="AV66" s="1052"/>
      <c r="AW66" s="1052"/>
      <c r="AX66" s="1052"/>
      <c r="AY66" s="1052"/>
      <c r="AZ66" s="1052"/>
      <c r="BD66" s="129"/>
    </row>
    <row r="67" spans="1:56" ht="12" customHeight="1" x14ac:dyDescent="0.25">
      <c r="A67" s="1054" t="s">
        <v>545</v>
      </c>
      <c r="B67" s="1054"/>
      <c r="C67" s="1054"/>
      <c r="D67" s="1054"/>
      <c r="E67" s="1054"/>
      <c r="F67" s="1054"/>
      <c r="G67" s="1054"/>
      <c r="H67" s="1054"/>
      <c r="I67" s="1054"/>
      <c r="J67" s="1054"/>
      <c r="K67" s="1054"/>
      <c r="L67" s="1054"/>
      <c r="M67" s="1054"/>
      <c r="N67" s="1054"/>
      <c r="O67" s="1054"/>
      <c r="P67" s="1054"/>
      <c r="Q67" s="1054"/>
      <c r="R67" s="1054"/>
      <c r="S67" s="1054"/>
      <c r="T67" s="1054"/>
      <c r="U67" s="1054"/>
      <c r="V67" s="1054"/>
      <c r="W67" s="1054"/>
      <c r="X67" s="1054"/>
      <c r="Y67" s="1054"/>
      <c r="Z67" s="1054"/>
      <c r="AA67" s="1054"/>
      <c r="AB67" s="1054"/>
      <c r="AC67" s="1054"/>
      <c r="AD67" s="1054"/>
      <c r="AE67" s="1054"/>
      <c r="AF67" s="1054"/>
      <c r="AG67" s="1054"/>
      <c r="AH67" s="1054"/>
      <c r="AI67" s="1054"/>
      <c r="AJ67" s="1054"/>
      <c r="AK67" s="1054"/>
      <c r="AL67" s="1054"/>
      <c r="AM67" s="1054"/>
      <c r="AN67" s="1054"/>
      <c r="AO67" s="1054"/>
      <c r="AP67" s="1054"/>
      <c r="AQ67" s="1054"/>
      <c r="AR67" s="1054"/>
      <c r="AS67" s="1054"/>
      <c r="AT67" s="1054"/>
      <c r="AU67" s="1054"/>
      <c r="AV67" s="1054"/>
      <c r="AW67" s="1054"/>
      <c r="AX67" s="1054"/>
      <c r="AY67" s="1054"/>
      <c r="AZ67" s="1054"/>
    </row>
    <row r="68" spans="1:56" ht="12" customHeight="1" x14ac:dyDescent="0.25">
      <c r="A68" s="1040" t="s">
        <v>386</v>
      </c>
      <c r="B68" s="1040"/>
      <c r="C68" s="1040"/>
      <c r="D68" s="1040"/>
      <c r="E68" s="1040"/>
      <c r="F68" s="1040"/>
      <c r="G68" s="1040"/>
      <c r="H68" s="1040"/>
      <c r="I68" s="1040"/>
      <c r="J68" s="1040"/>
      <c r="K68" s="1040"/>
      <c r="L68" s="1040"/>
      <c r="M68" s="1040"/>
      <c r="N68" s="1040"/>
      <c r="O68" s="1040"/>
      <c r="P68" s="1040"/>
      <c r="Q68" s="1040"/>
      <c r="R68" s="1040"/>
      <c r="S68" s="1040"/>
      <c r="T68" s="1040"/>
      <c r="U68" s="1040"/>
      <c r="V68" s="1040"/>
      <c r="W68" s="1040"/>
      <c r="X68" s="1040"/>
      <c r="Y68" s="1040"/>
      <c r="Z68" s="1040"/>
      <c r="AA68" s="1040"/>
      <c r="AB68" s="1040"/>
      <c r="AC68" s="1040"/>
      <c r="AD68" s="1040"/>
      <c r="AE68" s="1040"/>
      <c r="AF68" s="1040"/>
      <c r="AG68" s="1040"/>
      <c r="AH68" s="1040"/>
      <c r="AI68" s="1040"/>
      <c r="AJ68" s="1040"/>
      <c r="AK68" s="1040"/>
      <c r="AL68" s="1040"/>
      <c r="AM68" s="1040"/>
      <c r="AN68" s="1040"/>
      <c r="AO68" s="1040"/>
      <c r="AP68" s="1040"/>
      <c r="AQ68" s="1040"/>
      <c r="AR68" s="1040"/>
      <c r="AS68" s="1040"/>
      <c r="AT68" s="1040"/>
      <c r="AU68" s="1040"/>
      <c r="AV68" s="1040"/>
      <c r="AW68" s="1040"/>
      <c r="AX68" s="1040"/>
      <c r="AY68" s="1040"/>
      <c r="AZ68" s="1040"/>
    </row>
    <row r="69" spans="1:56" ht="24" customHeight="1" x14ac:dyDescent="0.25">
      <c r="A69" s="1050">
        <f ca="1">INDIRECT("'АКТЫ скрытых работ'!R"&amp;BE3&amp;"C11",0)</f>
        <v>0</v>
      </c>
      <c r="B69" s="1050"/>
      <c r="C69" s="1050"/>
      <c r="D69" s="1050"/>
      <c r="E69" s="1050"/>
      <c r="F69" s="1050"/>
      <c r="G69" s="1050"/>
      <c r="H69" s="1050"/>
      <c r="I69" s="1050"/>
      <c r="J69" s="1050"/>
      <c r="K69" s="1050"/>
      <c r="L69" s="1050"/>
      <c r="M69" s="1050"/>
      <c r="N69" s="1050"/>
      <c r="O69" s="1050"/>
      <c r="P69" s="1050"/>
      <c r="Q69" s="1050"/>
      <c r="R69" s="1050"/>
      <c r="S69" s="1050"/>
      <c r="T69" s="1050"/>
      <c r="U69" s="1050"/>
      <c r="V69" s="1050"/>
      <c r="W69" s="1050"/>
      <c r="X69" s="1050"/>
      <c r="Y69" s="1050"/>
      <c r="Z69" s="1050"/>
      <c r="AA69" s="1050"/>
      <c r="AB69" s="1050"/>
      <c r="AC69" s="1050"/>
      <c r="AD69" s="1050"/>
      <c r="AE69" s="1050"/>
      <c r="AF69" s="1050"/>
      <c r="AG69" s="1050"/>
      <c r="AH69" s="1050"/>
      <c r="AI69" s="1050"/>
      <c r="AJ69" s="1050"/>
      <c r="AK69" s="1050"/>
      <c r="AL69" s="1050"/>
      <c r="AM69" s="1050"/>
      <c r="AN69" s="1050"/>
      <c r="AO69" s="1050"/>
      <c r="AP69" s="1050"/>
      <c r="AQ69" s="1050"/>
      <c r="AR69" s="1050"/>
      <c r="AS69" s="1050"/>
      <c r="AT69" s="1050"/>
      <c r="AU69" s="1050"/>
      <c r="AV69" s="1050"/>
      <c r="AW69" s="1050"/>
      <c r="AX69" s="1050"/>
      <c r="AY69" s="1050"/>
      <c r="AZ69" s="1050"/>
    </row>
    <row r="70" spans="1:56" s="127" customFormat="1" ht="9.6" x14ac:dyDescent="0.2">
      <c r="A70" s="1073" t="s">
        <v>387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</row>
    <row r="71" spans="1:56" ht="24" customHeight="1" x14ac:dyDescent="0.25">
      <c r="A71" s="1054" t="s">
        <v>546</v>
      </c>
      <c r="B71" s="1054"/>
      <c r="C71" s="1054"/>
      <c r="D71" s="1054"/>
      <c r="E71" s="1054"/>
      <c r="F71" s="1054"/>
      <c r="G71" s="1054"/>
      <c r="H71" s="1054"/>
      <c r="I71" s="1054"/>
      <c r="J71" s="1054"/>
      <c r="K71" s="1054"/>
      <c r="L71" s="1054"/>
      <c r="M71" s="1054"/>
      <c r="N71" s="1054"/>
      <c r="O71" s="1054"/>
      <c r="P71" s="1054"/>
      <c r="Q71" s="1054"/>
      <c r="R71" s="1054"/>
      <c r="S71" s="1054"/>
      <c r="T71" s="1054"/>
      <c r="U71" s="1054"/>
      <c r="V71" s="1054"/>
      <c r="W71" s="1054"/>
      <c r="X71" s="1054"/>
      <c r="Y71" s="1054"/>
      <c r="Z71" s="1054"/>
      <c r="AA71" s="1054"/>
      <c r="AB71" s="1054"/>
      <c r="AC71" s="1054"/>
      <c r="AD71" s="1054"/>
      <c r="AE71" s="1054"/>
      <c r="AF71" s="1054"/>
      <c r="AG71" s="1054"/>
      <c r="AH71" s="1054"/>
      <c r="AI71" s="1054"/>
      <c r="AJ71" s="1054"/>
      <c r="AK71" s="1054"/>
      <c r="AL71" s="1054"/>
      <c r="AM71" s="1054"/>
      <c r="AN71" s="1054"/>
      <c r="AO71" s="1054"/>
      <c r="AP71" s="1054"/>
      <c r="AQ71" s="1054"/>
      <c r="AR71" s="1054"/>
      <c r="AS71" s="1054"/>
      <c r="AT71" s="1054"/>
      <c r="AU71" s="1054"/>
      <c r="AV71" s="1054"/>
      <c r="AW71" s="1054"/>
      <c r="AX71" s="1054"/>
      <c r="AY71" s="1054"/>
      <c r="AZ71" s="1054"/>
    </row>
    <row r="72" spans="1:56" ht="15.75" customHeight="1" x14ac:dyDescent="0.3">
      <c r="A72" s="1057"/>
      <c r="B72" s="1057"/>
      <c r="C72" s="1057"/>
      <c r="D72" s="1057"/>
      <c r="E72" s="1057"/>
      <c r="F72" s="1057"/>
      <c r="G72" s="1057"/>
      <c r="H72" s="1057"/>
      <c r="I72" s="1057"/>
      <c r="J72" s="1057"/>
      <c r="K72" s="1057"/>
      <c r="L72" s="1057"/>
      <c r="M72" s="1057"/>
      <c r="N72" s="1057"/>
      <c r="O72" s="1057"/>
      <c r="P72" s="1057"/>
      <c r="Q72" s="1057"/>
      <c r="R72" s="1057"/>
      <c r="S72" s="1057"/>
      <c r="T72" s="1057"/>
      <c r="U72" s="1057"/>
      <c r="V72" s="1057"/>
      <c r="W72" s="1057"/>
      <c r="X72" s="1057"/>
      <c r="Y72" s="1057"/>
      <c r="Z72" s="1057"/>
      <c r="AA72" s="1057"/>
      <c r="AB72" s="1057"/>
      <c r="AC72" s="1057"/>
      <c r="AD72" s="1057"/>
      <c r="AE72" s="1057"/>
      <c r="AF72" s="1057"/>
      <c r="AG72" s="1057"/>
      <c r="AH72" s="1057"/>
      <c r="AI72" s="1057"/>
      <c r="AJ72" s="1057"/>
      <c r="AK72" s="1057"/>
      <c r="AL72" s="1057"/>
      <c r="AM72" s="1057"/>
      <c r="AN72" s="1057"/>
      <c r="AO72" s="1057"/>
      <c r="AP72" s="1057"/>
      <c r="AQ72" s="1057"/>
      <c r="AR72" s="1057"/>
      <c r="AS72" s="1057"/>
      <c r="AT72" s="1057"/>
      <c r="AU72" s="1057"/>
      <c r="AV72" s="1057"/>
      <c r="AW72" s="1057"/>
      <c r="AX72" s="1057"/>
      <c r="AY72" s="1057"/>
      <c r="AZ72" s="1057"/>
    </row>
    <row r="73" spans="1:56" ht="9.75" customHeight="1" x14ac:dyDescent="0.25">
      <c r="A73" s="1058" t="s">
        <v>387</v>
      </c>
      <c r="B73" s="1059"/>
      <c r="C73" s="1059"/>
      <c r="D73" s="1059"/>
      <c r="E73" s="1059"/>
      <c r="F73" s="1059"/>
      <c r="G73" s="1059"/>
      <c r="H73" s="1059"/>
      <c r="I73" s="1059"/>
      <c r="J73" s="1059"/>
      <c r="K73" s="1059"/>
      <c r="L73" s="1059"/>
      <c r="M73" s="1059"/>
      <c r="N73" s="1059"/>
      <c r="O73" s="1059"/>
      <c r="P73" s="1059"/>
      <c r="Q73" s="1059"/>
      <c r="R73" s="1059"/>
      <c r="S73" s="1059"/>
      <c r="T73" s="1059"/>
      <c r="U73" s="1059"/>
      <c r="V73" s="1059"/>
      <c r="W73" s="1059"/>
      <c r="X73" s="1059"/>
      <c r="Y73" s="1059"/>
      <c r="Z73" s="1059"/>
      <c r="AA73" s="1059"/>
      <c r="AB73" s="1059"/>
      <c r="AC73" s="1059"/>
      <c r="AD73" s="1059"/>
      <c r="AE73" s="1059"/>
      <c r="AF73" s="1059"/>
      <c r="AG73" s="1059"/>
      <c r="AH73" s="1059"/>
      <c r="AI73" s="1059"/>
      <c r="AJ73" s="1059"/>
      <c r="AK73" s="1059"/>
      <c r="AL73" s="1059"/>
      <c r="AM73" s="1059"/>
      <c r="AN73" s="1059"/>
      <c r="AO73" s="1059"/>
      <c r="AP73" s="1059"/>
      <c r="AQ73" s="1059"/>
      <c r="AR73" s="1059"/>
      <c r="AS73" s="1059"/>
      <c r="AT73" s="1059"/>
      <c r="AU73" s="1059"/>
      <c r="AV73" s="1059"/>
      <c r="AW73" s="1059"/>
      <c r="AX73" s="1059"/>
      <c r="AY73" s="1059"/>
      <c r="AZ73" s="1059"/>
    </row>
    <row r="74" spans="1:56" ht="12" customHeight="1" x14ac:dyDescent="0.25">
      <c r="A74" s="423" t="s">
        <v>388</v>
      </c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0"/>
      <c r="AD74" s="1060"/>
      <c r="AE74" s="1060"/>
      <c r="AF74" s="1060"/>
      <c r="AG74" s="1060"/>
      <c r="AH74" s="1060"/>
      <c r="AI74" s="1060"/>
      <c r="AJ74" s="1060"/>
      <c r="AK74" s="1060"/>
      <c r="AL74" s="1060"/>
      <c r="AM74" s="1060"/>
      <c r="AN74" s="1060"/>
      <c r="AO74" s="1060"/>
      <c r="AP74" s="1060"/>
      <c r="AQ74" s="1060"/>
      <c r="AR74" s="1060"/>
      <c r="AS74" s="1060"/>
      <c r="AT74" s="1060"/>
      <c r="AU74" s="1060"/>
      <c r="AV74" s="1060"/>
      <c r="AW74" s="1060"/>
      <c r="AX74" s="1060"/>
      <c r="AY74" s="1060"/>
      <c r="AZ74" s="1060"/>
    </row>
    <row r="75" spans="1:56" ht="10.5" customHeight="1" x14ac:dyDescent="0.25"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52" t="s">
        <v>387</v>
      </c>
      <c r="AD75" s="1052"/>
      <c r="AE75" s="1052"/>
      <c r="AF75" s="1052"/>
      <c r="AG75" s="1052"/>
      <c r="AH75" s="1052"/>
      <c r="AI75" s="1052"/>
      <c r="AJ75" s="1052"/>
      <c r="AK75" s="1052"/>
      <c r="AL75" s="1052"/>
      <c r="AM75" s="1052"/>
      <c r="AN75" s="1052"/>
      <c r="AO75" s="1052"/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</row>
    <row r="76" spans="1:56" ht="14.4" x14ac:dyDescent="0.3">
      <c r="A76" s="1040" t="s">
        <v>547</v>
      </c>
      <c r="B76" s="1040"/>
      <c r="C76" s="1040"/>
      <c r="D76" s="1040"/>
      <c r="E76" s="1040"/>
      <c r="G76" s="1055" t="s">
        <v>535</v>
      </c>
      <c r="H76" s="1055"/>
      <c r="I76" s="1055"/>
      <c r="J76" s="1055"/>
      <c r="K76" s="1055"/>
      <c r="L76" s="1055"/>
      <c r="M76" s="1055"/>
      <c r="N76" s="1055"/>
      <c r="O76" s="1055"/>
      <c r="P76" s="1055"/>
      <c r="Q76" s="8"/>
      <c r="R76" s="103" t="s">
        <v>79</v>
      </c>
      <c r="S76" s="1042">
        <f ca="1">INDIRECT("'АКТЫ скрытых работ'!R"&amp;BE3&amp;"C4",0)</f>
        <v>0</v>
      </c>
      <c r="T76" s="1042"/>
      <c r="U76" s="1042"/>
      <c r="V76" s="103" t="s">
        <v>80</v>
      </c>
      <c r="W76" s="1043">
        <f ca="1">INDIRECT("'АКТЫ скрытых работ'!R"&amp;BE3&amp;"C5",0)</f>
        <v>0</v>
      </c>
      <c r="X76" s="1043"/>
      <c r="Y76" s="1043"/>
      <c r="Z76" s="1043"/>
      <c r="AA76" s="1043"/>
      <c r="AB76" s="1043"/>
      <c r="AC76" s="1043"/>
      <c r="AE76" s="1045">
        <f ca="1">INDIRECT("'АКТЫ скрытых работ'!R"&amp;BE3&amp;"C6",0)</f>
        <v>0</v>
      </c>
      <c r="AF76" s="1045"/>
      <c r="AG76" s="1045"/>
      <c r="AH76" s="1045"/>
      <c r="AI76" s="424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42"/>
      <c r="AV76" s="42"/>
      <c r="AW76" s="42"/>
      <c r="AY76" s="9"/>
      <c r="AZ76" s="9"/>
    </row>
    <row r="77" spans="1:56" ht="14.4" x14ac:dyDescent="0.3">
      <c r="G77" s="1040" t="s">
        <v>92</v>
      </c>
      <c r="H77" s="1040"/>
      <c r="I77" s="1040"/>
      <c r="J77" s="1040"/>
      <c r="K77" s="1040"/>
      <c r="L77" s="1040"/>
      <c r="M77" s="1040"/>
      <c r="N77" s="1040"/>
      <c r="O77" s="1040"/>
      <c r="P77" s="1040"/>
      <c r="Q77" s="8"/>
      <c r="R77" s="103" t="s">
        <v>79</v>
      </c>
      <c r="S77" s="1042">
        <f ca="1">INDIRECT("'АКТЫ скрытых работ'!R"&amp;BE3&amp;"C7",0)</f>
        <v>0</v>
      </c>
      <c r="T77" s="1042"/>
      <c r="U77" s="1042"/>
      <c r="V77" s="103" t="s">
        <v>80</v>
      </c>
      <c r="W77" s="1044">
        <f ca="1">INDIRECT("'АКТЫ скрытых работ'!R"&amp;BE3&amp;"C8",0)</f>
        <v>0</v>
      </c>
      <c r="X77" s="1044"/>
      <c r="Y77" s="1044"/>
      <c r="Z77" s="1044"/>
      <c r="AA77" s="1044"/>
      <c r="AB77" s="1044"/>
      <c r="AC77" s="1044"/>
      <c r="AE77" s="1046">
        <f ca="1">INDIRECT("'АКТЫ скрытых работ'!R"&amp;BE3&amp;"C9",0)</f>
        <v>0</v>
      </c>
      <c r="AF77" s="1046"/>
      <c r="AG77" s="1046"/>
      <c r="AH77" s="1046"/>
      <c r="AI77" s="424"/>
      <c r="AJ77" s="8"/>
      <c r="AO77" s="8"/>
      <c r="AP77" s="8"/>
      <c r="AQ77" s="8"/>
      <c r="AR77" s="8"/>
      <c r="AS77" s="8"/>
      <c r="AT77" s="8"/>
      <c r="AU77" s="42"/>
      <c r="AV77" s="42"/>
      <c r="AW77" s="42"/>
      <c r="AY77" s="9"/>
      <c r="AZ77" s="9"/>
    </row>
    <row r="78" spans="1:56" ht="11.25" customHeight="1" x14ac:dyDescent="0.25"/>
    <row r="79" spans="1:56" ht="24" customHeight="1" x14ac:dyDescent="0.25">
      <c r="A79" s="1056" t="s">
        <v>548</v>
      </c>
      <c r="B79" s="1056"/>
      <c r="C79" s="1056"/>
      <c r="D79" s="1056"/>
      <c r="E79" s="1056"/>
      <c r="F79" s="1056"/>
      <c r="G79" s="1056"/>
      <c r="H79" s="1056"/>
      <c r="I79" s="1056"/>
      <c r="J79" s="1056"/>
      <c r="K79" s="1056"/>
      <c r="L79" s="1056"/>
      <c r="M79" s="1056"/>
      <c r="N79" s="1056"/>
      <c r="O79" s="1056"/>
      <c r="P79" s="1056"/>
      <c r="Q79" s="1056"/>
      <c r="R79" s="1056"/>
      <c r="S79" s="1056"/>
      <c r="T79" s="1056"/>
      <c r="U79" s="1056"/>
      <c r="V79" s="1056"/>
      <c r="W79" s="1056"/>
      <c r="X79" s="1056"/>
      <c r="Y79" s="1056"/>
      <c r="Z79" s="1056"/>
      <c r="AA79" s="1056"/>
      <c r="AB79" s="1056"/>
      <c r="AC79" s="1056"/>
      <c r="AD79" s="1056"/>
      <c r="AE79" s="1056"/>
      <c r="AF79" s="1056"/>
      <c r="AG79" s="1056"/>
      <c r="AH79" s="1056"/>
      <c r="AI79" s="1056"/>
      <c r="AJ79" s="1056"/>
      <c r="AK79" s="1056"/>
      <c r="AL79" s="1056"/>
      <c r="AM79" s="1056"/>
      <c r="AN79" s="1056"/>
      <c r="AO79" s="1056"/>
      <c r="AP79" s="1056"/>
      <c r="AQ79" s="1056"/>
      <c r="AR79" s="1056"/>
      <c r="AS79" s="1056"/>
      <c r="AT79" s="1056"/>
      <c r="AU79" s="1056"/>
      <c r="AV79" s="1056"/>
      <c r="AW79" s="1056"/>
      <c r="AX79" s="1056"/>
      <c r="AY79" s="1056"/>
      <c r="AZ79" s="1056"/>
    </row>
    <row r="80" spans="1:56" x14ac:dyDescent="0.25">
      <c r="A80" s="1064" t="str">
        <f>IF(ФОРМА!B9=0,CONCATENATE('АКТЫ скрытых работ'!L3),CONCATENATE("Проект Шифр ",ФОРМА!B9,", ",'АКТЫ скрытых работ'!L3))</f>
        <v>Проект Шифр СЭС-21-080098-ИЛО1, ПУЭ изд. 7, СП 76.13330.2016 "Электротехнические устройства"</v>
      </c>
      <c r="B80" s="1064"/>
      <c r="C80" s="1064"/>
      <c r="D80" s="1064"/>
      <c r="E80" s="1064"/>
      <c r="F80" s="1064"/>
      <c r="G80" s="1064"/>
      <c r="H80" s="1064"/>
      <c r="I80" s="1064"/>
      <c r="J80" s="1064"/>
      <c r="K80" s="1064"/>
      <c r="L80" s="1064"/>
      <c r="M80" s="1064"/>
      <c r="N80" s="1064"/>
      <c r="O80" s="1064"/>
      <c r="P80" s="1064"/>
      <c r="Q80" s="1064"/>
      <c r="R80" s="1064"/>
      <c r="S80" s="1064"/>
      <c r="T80" s="1064"/>
      <c r="U80" s="1064"/>
      <c r="V80" s="1064"/>
      <c r="W80" s="1064"/>
      <c r="X80" s="1064"/>
      <c r="Y80" s="1064"/>
      <c r="Z80" s="1064"/>
      <c r="AA80" s="1064"/>
      <c r="AB80" s="1064"/>
      <c r="AC80" s="1064"/>
      <c r="AD80" s="1064"/>
      <c r="AE80" s="1064"/>
      <c r="AF80" s="1064"/>
      <c r="AG80" s="1064"/>
      <c r="AH80" s="1064"/>
      <c r="AI80" s="1064"/>
      <c r="AJ80" s="1064"/>
      <c r="AK80" s="1064"/>
      <c r="AL80" s="1064"/>
      <c r="AM80" s="1064"/>
      <c r="AN80" s="1064"/>
      <c r="AO80" s="1064"/>
      <c r="AP80" s="1064"/>
      <c r="AQ80" s="1064"/>
      <c r="AR80" s="1064"/>
      <c r="AS80" s="1064"/>
      <c r="AT80" s="1064"/>
      <c r="AU80" s="1064"/>
      <c r="AV80" s="1064"/>
      <c r="AW80" s="1064"/>
      <c r="AX80" s="1064"/>
      <c r="AY80" s="1064"/>
      <c r="AZ80" s="1064"/>
    </row>
    <row r="81" spans="1:54" s="127" customFormat="1" ht="10.5" customHeight="1" x14ac:dyDescent="0.2">
      <c r="A81" s="1063" t="s">
        <v>549</v>
      </c>
      <c r="B81" s="1063"/>
      <c r="C81" s="1063"/>
      <c r="D81" s="1063"/>
      <c r="E81" s="1063"/>
      <c r="F81" s="1063"/>
      <c r="G81" s="1063"/>
      <c r="H81" s="1063"/>
      <c r="I81" s="1063"/>
      <c r="J81" s="1063"/>
      <c r="K81" s="1063"/>
      <c r="L81" s="1063"/>
      <c r="M81" s="1063"/>
      <c r="N81" s="1063"/>
      <c r="O81" s="1063"/>
      <c r="P81" s="1063"/>
      <c r="Q81" s="1063"/>
      <c r="R81" s="1063"/>
      <c r="S81" s="1063"/>
      <c r="T81" s="1063"/>
      <c r="U81" s="1063"/>
      <c r="V81" s="1063"/>
      <c r="W81" s="1063"/>
      <c r="X81" s="1063"/>
      <c r="Y81" s="1063"/>
      <c r="Z81" s="1063"/>
      <c r="AA81" s="1063"/>
      <c r="AB81" s="1063"/>
      <c r="AC81" s="1063"/>
      <c r="AD81" s="1063"/>
      <c r="AE81" s="1063"/>
      <c r="AF81" s="1063"/>
      <c r="AG81" s="1063"/>
      <c r="AH81" s="1063"/>
      <c r="AI81" s="1063"/>
      <c r="AJ81" s="1063"/>
      <c r="AK81" s="1063"/>
      <c r="AL81" s="1063"/>
      <c r="AM81" s="1063"/>
      <c r="AN81" s="1063"/>
      <c r="AO81" s="1063"/>
      <c r="AP81" s="1063"/>
      <c r="AQ81" s="1063"/>
      <c r="AR81" s="1063"/>
      <c r="AS81" s="1063"/>
      <c r="AT81" s="1063"/>
      <c r="AU81" s="1063"/>
      <c r="AV81" s="1063"/>
      <c r="AW81" s="1063"/>
      <c r="AX81" s="1063"/>
      <c r="AY81" s="1063"/>
      <c r="AZ81" s="1063"/>
    </row>
    <row r="82" spans="1:54" ht="12" customHeight="1" x14ac:dyDescent="0.3">
      <c r="A82" s="1040" t="s">
        <v>389</v>
      </c>
      <c r="B82" s="1040"/>
      <c r="C82" s="1040"/>
      <c r="D82" s="1040"/>
      <c r="E82" s="1040"/>
      <c r="F82" s="1040"/>
      <c r="G82" s="1040"/>
      <c r="H82" s="1040"/>
      <c r="I82" s="1040"/>
      <c r="J82" s="1040"/>
      <c r="K82" s="1040"/>
      <c r="L82" s="1040"/>
      <c r="M82" s="1040"/>
      <c r="N82" s="1040"/>
      <c r="O82" s="1040"/>
      <c r="P82" s="1040"/>
      <c r="Q82" s="1040"/>
      <c r="R82" s="1040"/>
      <c r="S82" s="1040"/>
      <c r="T82" s="1040"/>
      <c r="U82" s="1040"/>
      <c r="V82" s="1040"/>
      <c r="W82" s="1040"/>
      <c r="X82" s="1040"/>
      <c r="Y82" s="1040"/>
      <c r="Z82" s="1040"/>
      <c r="AA82" s="1040"/>
      <c r="AB82" s="1040"/>
      <c r="AC82" s="1040"/>
      <c r="AD82" s="1040"/>
      <c r="AE82" s="1040"/>
      <c r="AF82" s="1040"/>
      <c r="AG82" s="1040"/>
      <c r="AH82" s="1040"/>
      <c r="AI82" s="1040"/>
      <c r="AJ82" s="1040"/>
      <c r="AK82" s="1040"/>
      <c r="AL82" s="1040"/>
      <c r="AM82" s="1040"/>
      <c r="AN82" s="1040"/>
      <c r="AO82" s="1040"/>
      <c r="AP82" s="1040"/>
      <c r="AQ82" s="1040"/>
      <c r="AR82" s="1040"/>
      <c r="AS82" s="1040"/>
      <c r="AT82" s="1040"/>
      <c r="AU82" s="1040"/>
      <c r="AV82" s="1040"/>
      <c r="AW82" s="1040"/>
      <c r="AX82" s="1040"/>
      <c r="AY82" s="1040"/>
      <c r="AZ82" s="1040"/>
      <c r="BA82" s="31"/>
    </row>
    <row r="83" spans="1:54" ht="12" customHeight="1" x14ac:dyDescent="0.3">
      <c r="A83" s="1040" t="s">
        <v>390</v>
      </c>
      <c r="B83" s="1040"/>
      <c r="C83" s="1040"/>
      <c r="D83" s="1040"/>
      <c r="E83" s="1040"/>
      <c r="F83" s="1040"/>
      <c r="G83" s="1040"/>
      <c r="H83" s="1040"/>
      <c r="I83" s="1040"/>
      <c r="J83" s="1040"/>
      <c r="K83" s="1040"/>
      <c r="L83" s="1040"/>
      <c r="M83" s="1040"/>
      <c r="N83" s="1040"/>
      <c r="O83" s="1040"/>
      <c r="P83" s="1040"/>
      <c r="Q83" s="1040"/>
      <c r="R83" s="1040"/>
      <c r="S83" s="1040"/>
      <c r="T83" s="1040"/>
      <c r="U83" s="1040"/>
      <c r="V83" s="1040"/>
      <c r="W83" s="1040"/>
      <c r="X83" s="1040"/>
      <c r="Y83" s="1040"/>
      <c r="Z83" s="1040"/>
      <c r="AA83" s="1040"/>
      <c r="AB83" s="1040"/>
      <c r="AC83" s="1040"/>
      <c r="AD83" s="1040"/>
      <c r="AE83" s="1040"/>
      <c r="AF83" s="1065" t="s">
        <v>391</v>
      </c>
      <c r="AG83" s="1065"/>
      <c r="AH83" s="1065"/>
      <c r="AI83" s="1065"/>
      <c r="AJ83" s="1065"/>
      <c r="AK83" s="1065"/>
      <c r="AL83" s="1065"/>
      <c r="AM83" s="1065"/>
      <c r="AN83" s="1065"/>
      <c r="AO83" s="1065"/>
      <c r="AP83" s="1065"/>
      <c r="AQ83" s="1065"/>
      <c r="AR83" s="1065"/>
      <c r="AS83" s="1065"/>
      <c r="AT83" s="1065"/>
      <c r="AU83" s="1065"/>
      <c r="AV83" s="1065"/>
      <c r="AW83" s="1065"/>
      <c r="AX83" s="1065"/>
      <c r="AY83" s="1065"/>
      <c r="AZ83" s="423" t="s">
        <v>392</v>
      </c>
      <c r="BA83" s="9"/>
    </row>
    <row r="84" spans="1:54" ht="12" customHeight="1" x14ac:dyDescent="0.3">
      <c r="A84" s="1040" t="s">
        <v>550</v>
      </c>
      <c r="B84" s="1040"/>
      <c r="C84" s="1040"/>
      <c r="D84" s="1040"/>
      <c r="E84" s="1040"/>
      <c r="F84" s="1040"/>
      <c r="G84" s="1040"/>
      <c r="H84" s="1040"/>
      <c r="I84" s="1040"/>
      <c r="J84" s="1040"/>
      <c r="K84" s="1040"/>
      <c r="L84" s="1040"/>
      <c r="M84" s="1040"/>
      <c r="N84" s="1040"/>
      <c r="O84" s="1040"/>
      <c r="P84" s="1040"/>
      <c r="Q84" s="1040"/>
      <c r="R84" s="1040"/>
      <c r="S84" s="1040"/>
      <c r="T84" s="1040"/>
      <c r="U84" s="1040"/>
      <c r="V84" s="1040"/>
      <c r="W84" s="1040"/>
      <c r="X84" s="1040"/>
      <c r="Y84" s="1040"/>
      <c r="Z84" s="1040"/>
      <c r="AA84" s="1040"/>
      <c r="AB84" s="1040"/>
      <c r="AC84" s="1040"/>
      <c r="AD84" s="1040"/>
      <c r="AE84" s="1040"/>
      <c r="AF84" s="1040"/>
      <c r="AG84" s="1040"/>
      <c r="AH84" s="1040"/>
      <c r="AI84" s="1040"/>
      <c r="AJ84" s="1040"/>
      <c r="AK84" s="1040"/>
      <c r="AL84" s="1040"/>
      <c r="AM84" s="1040"/>
      <c r="AN84" s="1040"/>
      <c r="AO84" s="1040"/>
      <c r="AP84" s="1040"/>
      <c r="AQ84" s="1040"/>
      <c r="AR84" s="1040"/>
      <c r="AS84" s="1040"/>
      <c r="AT84" s="1041"/>
      <c r="AU84" s="1041"/>
      <c r="AV84" s="1041"/>
      <c r="AW84" s="1041"/>
      <c r="AX84" s="1041"/>
      <c r="AY84" s="425" t="s">
        <v>393</v>
      </c>
      <c r="AZ84" s="425"/>
      <c r="BA84" s="9"/>
    </row>
    <row r="85" spans="1:54" ht="12" customHeight="1" x14ac:dyDescent="0.3">
      <c r="A85" s="1040" t="s">
        <v>551</v>
      </c>
      <c r="B85" s="1040"/>
      <c r="C85" s="1040"/>
      <c r="D85" s="1040"/>
      <c r="E85" s="1040"/>
      <c r="F85" s="1040"/>
      <c r="G85" s="1040"/>
      <c r="H85" s="1040"/>
      <c r="I85" s="1040"/>
      <c r="J85" s="1040"/>
      <c r="K85" s="1040"/>
      <c r="L85" s="1040"/>
      <c r="M85" s="1040"/>
      <c r="N85" s="1040"/>
      <c r="O85" s="1040"/>
      <c r="P85" s="1040"/>
      <c r="Q85" s="1040"/>
      <c r="R85" s="1040"/>
      <c r="S85" s="1040"/>
      <c r="T85" s="1040"/>
      <c r="U85" s="1040"/>
      <c r="V85" s="1040"/>
      <c r="W85" s="1040"/>
      <c r="X85" s="1040"/>
      <c r="Y85" s="1040"/>
      <c r="Z85" s="1040"/>
      <c r="AA85" s="1040"/>
      <c r="AB85" s="1040"/>
      <c r="AC85" s="1040"/>
      <c r="AD85" s="1040"/>
      <c r="AE85" s="1040"/>
      <c r="AF85" s="1040"/>
      <c r="AG85" s="1040"/>
      <c r="AH85" s="1040"/>
      <c r="AI85" s="1040"/>
      <c r="AJ85" s="1040"/>
      <c r="AK85" s="1040"/>
      <c r="AL85" s="1040"/>
      <c r="AM85" s="1040"/>
      <c r="AN85" s="1040"/>
      <c r="AO85" s="1040"/>
      <c r="AP85" s="1040"/>
      <c r="AQ85" s="1040"/>
      <c r="AR85" s="1040"/>
      <c r="AS85" s="1040"/>
      <c r="AT85" s="1040"/>
      <c r="AU85" s="1040"/>
      <c r="AV85" s="1040"/>
      <c r="AW85" s="1040"/>
      <c r="AX85" s="1040"/>
      <c r="AY85" s="1040"/>
      <c r="AZ85" s="1040"/>
      <c r="BA85" s="9"/>
    </row>
    <row r="86" spans="1:54" ht="12" customHeight="1" x14ac:dyDescent="0.3">
      <c r="A86" s="1040" t="s">
        <v>552</v>
      </c>
      <c r="B86" s="1040"/>
      <c r="C86" s="1040"/>
      <c r="D86" s="1040"/>
      <c r="E86" s="1040"/>
      <c r="F86" s="1040"/>
      <c r="G86" s="1040"/>
      <c r="H86" s="1040"/>
      <c r="I86" s="1040"/>
      <c r="J86" s="1040"/>
      <c r="K86" s="1040"/>
      <c r="L86" s="1040"/>
      <c r="M86" s="1040"/>
      <c r="N86" s="1040"/>
      <c r="O86" s="1040"/>
      <c r="P86" s="1040"/>
      <c r="Q86" s="1040"/>
      <c r="R86" s="1040"/>
      <c r="S86" s="1040"/>
      <c r="T86" s="1040"/>
      <c r="U86" s="1040"/>
      <c r="V86" s="1040"/>
      <c r="W86" s="1040"/>
      <c r="X86" s="1040"/>
      <c r="Y86" s="1040"/>
      <c r="Z86" s="1040"/>
      <c r="AA86" s="1040"/>
      <c r="AB86" s="1040"/>
      <c r="AC86" s="1040"/>
      <c r="AD86" s="1040"/>
      <c r="AE86" s="1040"/>
      <c r="AF86" s="1040"/>
      <c r="AG86" s="1040"/>
      <c r="AH86" s="1040"/>
      <c r="AI86" s="1040"/>
      <c r="AJ86" s="1040"/>
      <c r="AK86" s="1040"/>
      <c r="AL86" s="1040"/>
      <c r="AM86" s="1040"/>
      <c r="AN86" s="1040"/>
      <c r="AO86" s="1040"/>
      <c r="AP86" s="1040"/>
      <c r="AQ86" s="1040"/>
      <c r="AR86" s="1040"/>
      <c r="AS86" s="1040"/>
      <c r="AT86" s="1040"/>
      <c r="AU86" s="1040"/>
      <c r="AV86" s="1040"/>
      <c r="AW86" s="1040"/>
      <c r="AX86" s="1040"/>
      <c r="AY86" s="1040"/>
      <c r="AZ86" s="1040"/>
      <c r="BA86" s="9"/>
    </row>
    <row r="87" spans="1:54" ht="12" customHeight="1" x14ac:dyDescent="0.3">
      <c r="A87" s="1065"/>
      <c r="B87" s="1065"/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V87" s="1065"/>
      <c r="AW87" s="1065"/>
      <c r="AX87" s="1065"/>
      <c r="AY87" s="1065"/>
      <c r="AZ87" s="1065"/>
      <c r="BA87" s="9"/>
    </row>
    <row r="88" spans="1:54" ht="12" customHeight="1" x14ac:dyDescent="0.3">
      <c r="A88" s="1047" t="s">
        <v>553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1047"/>
      <c r="X88" s="1047"/>
      <c r="Y88" s="1047"/>
      <c r="Z88" s="1047"/>
      <c r="AA88" s="1047"/>
      <c r="AB88" s="1047"/>
      <c r="AC88" s="1047"/>
      <c r="AD88" s="1047"/>
      <c r="AE88" s="1047"/>
      <c r="AF88" s="1047"/>
      <c r="AG88" s="1047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9"/>
    </row>
    <row r="89" spans="1:54" ht="12" customHeight="1" x14ac:dyDescent="0.3">
      <c r="A89" s="1051">
        <f ca="1">INDIRECT("'АКТЫ скрытых работ'!R"&amp;BE3&amp;"C13",0)</f>
        <v>0</v>
      </c>
      <c r="B89" s="1051"/>
      <c r="C89" s="1051"/>
      <c r="D89" s="1051"/>
      <c r="E89" s="1051"/>
      <c r="F89" s="1051"/>
      <c r="G89" s="1051"/>
      <c r="H89" s="1051"/>
      <c r="I89" s="1051"/>
      <c r="J89" s="1051"/>
      <c r="K89" s="1051"/>
      <c r="L89" s="1051"/>
      <c r="M89" s="1051"/>
      <c r="N89" s="1051"/>
      <c r="O89" s="1051"/>
      <c r="P89" s="1051"/>
      <c r="Q89" s="1051"/>
      <c r="R89" s="1051"/>
      <c r="S89" s="1051"/>
      <c r="T89" s="1051"/>
      <c r="U89" s="1051"/>
      <c r="V89" s="1051"/>
      <c r="W89" s="1051"/>
      <c r="X89" s="1051"/>
      <c r="Y89" s="1051"/>
      <c r="Z89" s="1051"/>
      <c r="AA89" s="1051"/>
      <c r="AB89" s="1051"/>
      <c r="AC89" s="1051"/>
      <c r="AD89" s="1051"/>
      <c r="AE89" s="1051"/>
      <c r="AF89" s="1051"/>
      <c r="AG89" s="1051"/>
      <c r="AH89" s="1051"/>
      <c r="AI89" s="1051"/>
      <c r="AJ89" s="1051"/>
      <c r="AK89" s="1051"/>
      <c r="AL89" s="1051"/>
      <c r="AM89" s="1051"/>
      <c r="AN89" s="1051"/>
      <c r="AO89" s="1051"/>
      <c r="AP89" s="1051"/>
      <c r="AQ89" s="1051"/>
      <c r="AR89" s="1051"/>
      <c r="AS89" s="1051"/>
      <c r="AT89" s="1051"/>
      <c r="AU89" s="1051"/>
      <c r="AV89" s="1051"/>
      <c r="AW89" s="1051"/>
      <c r="AX89" s="1051"/>
      <c r="AY89" s="1051"/>
      <c r="AZ89" s="1051"/>
      <c r="BA89" s="9"/>
    </row>
    <row r="90" spans="1:54" s="127" customFormat="1" ht="8.25" customHeight="1" x14ac:dyDescent="0.2">
      <c r="A90" s="1070" t="s">
        <v>394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1070"/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137"/>
    </row>
    <row r="91" spans="1:54" s="138" customFormat="1" ht="12" customHeight="1" x14ac:dyDescent="0.25">
      <c r="A91" s="1048" t="s">
        <v>89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9" t="s">
        <v>65</v>
      </c>
      <c r="Q91" s="1049"/>
      <c r="R91" s="1049"/>
      <c r="S91" s="1049"/>
      <c r="T91" s="1049"/>
      <c r="U91" s="1049"/>
      <c r="V91" s="1049"/>
      <c r="W91" s="1049"/>
      <c r="X91" s="1049"/>
      <c r="Y91" s="1049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</row>
    <row r="92" spans="1:54" ht="12" customHeight="1" x14ac:dyDescent="0.3">
      <c r="A92" s="423" t="s">
        <v>93</v>
      </c>
      <c r="J92" s="1051">
        <f>ФОРМА!F5</f>
        <v>2</v>
      </c>
      <c r="K92" s="1051"/>
      <c r="L92" s="1051"/>
      <c r="M92" s="426"/>
      <c r="N92" s="423" t="s">
        <v>94</v>
      </c>
      <c r="O92" s="426"/>
      <c r="R92" s="423"/>
    </row>
    <row r="93" spans="1:54" ht="35.25" customHeight="1" x14ac:dyDescent="0.25">
      <c r="A93" s="1040" t="s">
        <v>90</v>
      </c>
      <c r="B93" s="1040"/>
      <c r="C93" s="1040"/>
      <c r="D93" s="1040"/>
      <c r="E93" s="1040"/>
      <c r="F93" s="1040"/>
      <c r="G93" s="1040"/>
      <c r="H93" s="1050" t="str">
        <f ca="1">CONCATENATE(INDIRECT("'АКТЫ скрытых работ'!R"&amp;BE3&amp;"C14",0),", ",INDIRECT("'АКТЫ скрытых работ'!R"&amp;BE3&amp;"C11",0))</f>
        <v xml:space="preserve">, </v>
      </c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1050"/>
      <c r="X93" s="1050"/>
      <c r="Y93" s="1050"/>
      <c r="Z93" s="1050"/>
      <c r="AA93" s="1050"/>
      <c r="AB93" s="1050"/>
      <c r="AC93" s="1050"/>
      <c r="AD93" s="1050"/>
      <c r="AE93" s="1050"/>
      <c r="AF93" s="1050"/>
      <c r="AG93" s="1050"/>
      <c r="AH93" s="1050"/>
      <c r="AI93" s="1050"/>
      <c r="AJ93" s="1050"/>
      <c r="AK93" s="1050"/>
      <c r="AL93" s="1050"/>
      <c r="AM93" s="1050"/>
      <c r="AN93" s="1050"/>
      <c r="AO93" s="1050"/>
      <c r="AP93" s="1050"/>
      <c r="AQ93" s="1050"/>
      <c r="AR93" s="1050"/>
      <c r="AS93" s="1050"/>
      <c r="AT93" s="1050"/>
      <c r="AU93" s="1050"/>
      <c r="AV93" s="1050"/>
      <c r="AW93" s="1050"/>
      <c r="AX93" s="1050"/>
      <c r="AY93" s="1050"/>
      <c r="AZ93" s="1050"/>
    </row>
    <row r="94" spans="1:54" ht="29.25" customHeight="1" x14ac:dyDescent="0.25">
      <c r="A94" s="1038" t="s">
        <v>554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1038"/>
      <c r="X94" s="1038"/>
      <c r="Y94" s="1038"/>
      <c r="Z94" s="1038"/>
      <c r="AA94" s="1038"/>
      <c r="AB94" s="1038"/>
      <c r="AC94" s="1038"/>
      <c r="AD94" s="1038"/>
      <c r="AE94" s="1038"/>
      <c r="AF94" s="1038"/>
      <c r="AG94" s="1038"/>
      <c r="AH94" s="1038"/>
      <c r="AI94" s="1038"/>
      <c r="AJ94" s="1038"/>
      <c r="AK94" s="1038"/>
      <c r="AL94" s="1038"/>
      <c r="AM94" s="1038"/>
      <c r="AN94" s="1038"/>
      <c r="AO94" s="1038"/>
      <c r="AP94" s="1038"/>
      <c r="AQ94" s="1038"/>
      <c r="AR94" s="1038"/>
      <c r="AS94" s="1038"/>
      <c r="AT94" s="1038"/>
      <c r="AU94" s="1038"/>
      <c r="AV94" s="1038"/>
      <c r="AW94" s="1038"/>
      <c r="AX94" s="1038"/>
      <c r="AY94" s="1038"/>
      <c r="AZ94" s="1038"/>
      <c r="BA94" s="427"/>
      <c r="BB94" s="427"/>
    </row>
    <row r="95" spans="1:54" ht="16.5" customHeight="1" x14ac:dyDescent="0.3">
      <c r="A95" s="803" t="str">
        <f>ПОДПИСИ!D6</f>
        <v>Шенягин А.В.</v>
      </c>
      <c r="B95" s="803"/>
      <c r="C95" s="803"/>
      <c r="D95" s="803"/>
      <c r="E95" s="803"/>
      <c r="F95" s="803"/>
      <c r="G95" s="803"/>
      <c r="H95" s="803"/>
      <c r="I95" s="803"/>
      <c r="J95" s="803"/>
      <c r="K95" s="803"/>
      <c r="L95" s="803"/>
      <c r="M95" s="803"/>
      <c r="N95" s="803"/>
      <c r="O95" s="803"/>
      <c r="P95" s="803"/>
      <c r="Q95" s="803"/>
      <c r="R95" s="803"/>
      <c r="S95" s="803"/>
      <c r="T95" s="803"/>
      <c r="U95" s="803"/>
      <c r="V95" s="803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R95" s="283"/>
      <c r="AS95" s="351"/>
      <c r="AT95" s="804"/>
      <c r="AU95" s="804"/>
      <c r="AV95" s="804"/>
      <c r="AW95" s="804"/>
      <c r="AX95" s="804"/>
      <c r="AY95" s="804"/>
      <c r="AZ95" s="804"/>
    </row>
    <row r="96" spans="1:54" s="502" customFormat="1" ht="6" customHeight="1" x14ac:dyDescent="0.3">
      <c r="A96" s="1039" t="s">
        <v>804</v>
      </c>
      <c r="B96" s="1039"/>
      <c r="C96" s="1039"/>
      <c r="D96" s="1039"/>
      <c r="E96" s="1039"/>
      <c r="F96" s="1039"/>
      <c r="G96" s="1039"/>
      <c r="H96" s="1039"/>
      <c r="I96" s="1039"/>
      <c r="J96" s="1039"/>
      <c r="K96" s="1039"/>
      <c r="L96" s="1039"/>
      <c r="M96" s="1039"/>
      <c r="N96" s="1039"/>
      <c r="O96" s="1039"/>
      <c r="P96" s="1039"/>
      <c r="Q96" s="1039"/>
      <c r="R96" s="1039"/>
      <c r="S96" s="1039"/>
      <c r="T96" s="1039"/>
      <c r="U96" s="1039"/>
      <c r="V96" s="1039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8"/>
      <c r="AH96" s="498"/>
      <c r="AI96" s="498"/>
      <c r="AJ96" s="498"/>
      <c r="AK96" s="498"/>
      <c r="AL96" s="498"/>
      <c r="AM96" s="498"/>
      <c r="AN96" s="498"/>
      <c r="AR96" s="499"/>
      <c r="AS96" s="500"/>
      <c r="AT96" s="1039" t="s">
        <v>49</v>
      </c>
      <c r="AU96" s="1039"/>
      <c r="AV96" s="1039"/>
      <c r="AW96" s="1039"/>
      <c r="AX96" s="1039"/>
      <c r="AY96" s="1039"/>
      <c r="AZ96" s="1039"/>
    </row>
    <row r="97" spans="1:54" ht="15" customHeight="1" x14ac:dyDescent="0.25">
      <c r="A97" s="1038" t="s">
        <v>788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1038"/>
      <c r="X97" s="1038"/>
      <c r="Y97" s="1038"/>
      <c r="Z97" s="1038"/>
      <c r="AA97" s="1038"/>
      <c r="AB97" s="1038"/>
      <c r="AC97" s="1038"/>
      <c r="AD97" s="1038"/>
      <c r="AE97" s="1038"/>
      <c r="AF97" s="1038"/>
      <c r="AG97" s="1038"/>
      <c r="AH97" s="1038"/>
      <c r="AI97" s="1038"/>
      <c r="AJ97" s="1038"/>
      <c r="AK97" s="1038"/>
      <c r="AL97" s="1038"/>
      <c r="AM97" s="1038"/>
      <c r="AN97" s="1038"/>
      <c r="AO97" s="1038"/>
      <c r="AP97" s="1038"/>
      <c r="AQ97" s="1038"/>
      <c r="AR97" s="1038"/>
      <c r="AS97" s="1038"/>
      <c r="AT97" s="1038"/>
      <c r="AU97" s="1038"/>
      <c r="AV97" s="1038"/>
      <c r="AW97" s="1038"/>
      <c r="AX97" s="1038"/>
      <c r="AY97" s="1038"/>
      <c r="AZ97" s="1038"/>
      <c r="BA97" s="427"/>
      <c r="BB97" s="427"/>
    </row>
    <row r="98" spans="1:54" ht="16.5" customHeight="1" x14ac:dyDescent="0.3">
      <c r="A98" s="803" t="str">
        <f>ПОДПИСИ!D15</f>
        <v>Шлёнский С.В.</v>
      </c>
      <c r="B98" s="803"/>
      <c r="C98" s="803"/>
      <c r="D98" s="803"/>
      <c r="E98" s="803"/>
      <c r="F98" s="803"/>
      <c r="G98" s="803"/>
      <c r="H98" s="803"/>
      <c r="I98" s="803"/>
      <c r="J98" s="803"/>
      <c r="K98" s="803"/>
      <c r="L98" s="803"/>
      <c r="M98" s="803"/>
      <c r="N98" s="803"/>
      <c r="O98" s="803"/>
      <c r="P98" s="803"/>
      <c r="Q98" s="803"/>
      <c r="R98" s="803"/>
      <c r="S98" s="803"/>
      <c r="T98" s="803"/>
      <c r="U98" s="803"/>
      <c r="V98" s="803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Q98" s="283"/>
      <c r="AR98" s="283"/>
      <c r="AS98" s="351"/>
      <c r="AT98" s="804"/>
      <c r="AU98" s="804"/>
      <c r="AV98" s="804"/>
      <c r="AW98" s="804"/>
      <c r="AX98" s="804"/>
      <c r="AY98" s="804"/>
      <c r="AZ98" s="804"/>
      <c r="BA98" s="350"/>
      <c r="BB98" s="350"/>
    </row>
    <row r="99" spans="1:54" s="502" customFormat="1" ht="6" customHeight="1" x14ac:dyDescent="0.3">
      <c r="A99" s="1039" t="s">
        <v>804</v>
      </c>
      <c r="B99" s="1039"/>
      <c r="C99" s="1039"/>
      <c r="D99" s="1039"/>
      <c r="E99" s="1039"/>
      <c r="F99" s="1039"/>
      <c r="G99" s="1039"/>
      <c r="H99" s="1039"/>
      <c r="I99" s="1039"/>
      <c r="J99" s="1039"/>
      <c r="K99" s="1039"/>
      <c r="L99" s="1039"/>
      <c r="M99" s="1039"/>
      <c r="N99" s="1039"/>
      <c r="O99" s="1039"/>
      <c r="P99" s="1039"/>
      <c r="Q99" s="1039"/>
      <c r="R99" s="1039"/>
      <c r="S99" s="1039"/>
      <c r="T99" s="1039"/>
      <c r="U99" s="1039"/>
      <c r="V99" s="1039"/>
      <c r="W99" s="497"/>
      <c r="X99" s="497"/>
      <c r="Y99" s="497"/>
      <c r="Z99" s="497"/>
      <c r="AA99" s="497"/>
      <c r="AB99" s="497"/>
      <c r="AC99" s="497"/>
      <c r="AD99" s="497"/>
      <c r="AE99" s="497"/>
      <c r="AF99" s="497"/>
      <c r="AG99" s="498"/>
      <c r="AH99" s="498"/>
      <c r="AI99" s="498"/>
      <c r="AJ99" s="498"/>
      <c r="AK99" s="498"/>
      <c r="AL99" s="498"/>
      <c r="AM99" s="498"/>
      <c r="AN99" s="498"/>
      <c r="AO99" s="498"/>
      <c r="AP99" s="498"/>
      <c r="AQ99" s="499"/>
      <c r="AR99" s="499"/>
      <c r="AS99" s="500"/>
      <c r="AT99" s="1039" t="s">
        <v>49</v>
      </c>
      <c r="AU99" s="1039"/>
      <c r="AV99" s="1039"/>
      <c r="AW99" s="1039"/>
      <c r="AX99" s="1039"/>
      <c r="AY99" s="1039"/>
      <c r="AZ99" s="1039"/>
      <c r="BA99" s="501"/>
      <c r="BB99" s="501"/>
    </row>
    <row r="100" spans="1:54" ht="25.5" customHeight="1" x14ac:dyDescent="0.25">
      <c r="A100" s="1038" t="s">
        <v>816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1038"/>
      <c r="X100" s="1038"/>
      <c r="Y100" s="1038"/>
      <c r="Z100" s="1038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427"/>
      <c r="BB100" s="427"/>
    </row>
    <row r="101" spans="1:54" ht="16.5" customHeight="1" x14ac:dyDescent="0.3">
      <c r="A101" s="803" t="str">
        <f>ПОДПИСИ!D17</f>
        <v>Шлёнский С.В.</v>
      </c>
      <c r="B101" s="803"/>
      <c r="C101" s="803"/>
      <c r="D101" s="803"/>
      <c r="E101" s="803"/>
      <c r="F101" s="803"/>
      <c r="G101" s="803"/>
      <c r="H101" s="803"/>
      <c r="I101" s="803"/>
      <c r="J101" s="803"/>
      <c r="K101" s="803"/>
      <c r="L101" s="803"/>
      <c r="M101" s="803"/>
      <c r="N101" s="803"/>
      <c r="O101" s="803"/>
      <c r="P101" s="803"/>
      <c r="Q101" s="803"/>
      <c r="R101" s="803"/>
      <c r="S101" s="803"/>
      <c r="T101" s="803"/>
      <c r="U101" s="803"/>
      <c r="V101" s="803"/>
      <c r="W101" s="349"/>
      <c r="X101" s="349"/>
      <c r="Y101" s="349"/>
      <c r="Z101" s="349"/>
      <c r="AA101" s="349"/>
      <c r="AB101" s="349"/>
      <c r="AC101" s="349"/>
      <c r="AD101" s="349"/>
      <c r="AE101" s="349"/>
      <c r="AF101" s="349"/>
      <c r="AG101" s="350"/>
      <c r="AH101" s="350"/>
      <c r="AI101" s="350"/>
      <c r="AJ101" s="350"/>
      <c r="AK101" s="350"/>
      <c r="AL101" s="350"/>
      <c r="AM101" s="350"/>
      <c r="AN101" s="350"/>
      <c r="AO101" s="350"/>
      <c r="AP101" s="350"/>
      <c r="AQ101" s="283"/>
      <c r="AR101" s="283"/>
      <c r="AS101" s="351"/>
      <c r="AT101" s="804"/>
      <c r="AU101" s="804"/>
      <c r="AV101" s="804"/>
      <c r="AW101" s="804"/>
      <c r="AX101" s="804"/>
      <c r="AY101" s="804"/>
      <c r="AZ101" s="804"/>
      <c r="BA101" s="350"/>
      <c r="BB101" s="350"/>
    </row>
    <row r="102" spans="1:54" s="502" customFormat="1" ht="6" customHeight="1" x14ac:dyDescent="0.3">
      <c r="A102" s="1039" t="s">
        <v>804</v>
      </c>
      <c r="B102" s="1039"/>
      <c r="C102" s="1039"/>
      <c r="D102" s="1039"/>
      <c r="E102" s="1039"/>
      <c r="F102" s="1039"/>
      <c r="G102" s="1039"/>
      <c r="H102" s="1039"/>
      <c r="I102" s="1039"/>
      <c r="J102" s="1039"/>
      <c r="K102" s="1039"/>
      <c r="L102" s="1039"/>
      <c r="M102" s="1039"/>
      <c r="N102" s="1039"/>
      <c r="O102" s="1039"/>
      <c r="P102" s="1039"/>
      <c r="Q102" s="1039"/>
      <c r="R102" s="1039"/>
      <c r="S102" s="1039"/>
      <c r="T102" s="1039"/>
      <c r="U102" s="1039"/>
      <c r="V102" s="1039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8"/>
      <c r="AH102" s="498"/>
      <c r="AI102" s="498"/>
      <c r="AJ102" s="498"/>
      <c r="AK102" s="498"/>
      <c r="AL102" s="498"/>
      <c r="AM102" s="498"/>
      <c r="AN102" s="498"/>
      <c r="AO102" s="498"/>
      <c r="AP102" s="498"/>
      <c r="AQ102" s="499"/>
      <c r="AR102" s="499"/>
      <c r="AS102" s="500"/>
      <c r="AT102" s="1039" t="s">
        <v>49</v>
      </c>
      <c r="AU102" s="1039"/>
      <c r="AV102" s="1039"/>
      <c r="AW102" s="1039"/>
      <c r="AX102" s="1039"/>
      <c r="AY102" s="1039"/>
      <c r="AZ102" s="1039"/>
      <c r="BA102" s="501"/>
      <c r="BB102" s="501"/>
    </row>
    <row r="103" spans="1:54" ht="39.75" customHeight="1" x14ac:dyDescent="0.25">
      <c r="A103" s="1038" t="s">
        <v>806</v>
      </c>
      <c r="B103" s="1038"/>
      <c r="C103" s="1038"/>
      <c r="D103" s="1038"/>
      <c r="E103" s="1038"/>
      <c r="F103" s="1038"/>
      <c r="G103" s="1038"/>
      <c r="H103" s="1038"/>
      <c r="I103" s="1038"/>
      <c r="J103" s="1038"/>
      <c r="K103" s="1038"/>
      <c r="L103" s="1038"/>
      <c r="M103" s="1038"/>
      <c r="N103" s="1038"/>
      <c r="O103" s="1038"/>
      <c r="P103" s="1038"/>
      <c r="Q103" s="1038"/>
      <c r="R103" s="1038"/>
      <c r="S103" s="1038"/>
      <c r="T103" s="1038"/>
      <c r="U103" s="1038"/>
      <c r="V103" s="1038"/>
      <c r="W103" s="1038"/>
      <c r="X103" s="1038"/>
      <c r="Y103" s="1038"/>
      <c r="Z103" s="1038"/>
      <c r="AA103" s="1038"/>
      <c r="AB103" s="1038"/>
      <c r="AC103" s="1038"/>
      <c r="AD103" s="1038"/>
      <c r="AE103" s="1038"/>
      <c r="AF103" s="1038"/>
      <c r="AG103" s="1038"/>
      <c r="AH103" s="1038"/>
      <c r="AI103" s="1038"/>
      <c r="AJ103" s="1038"/>
      <c r="AK103" s="1038"/>
      <c r="AL103" s="1038"/>
      <c r="AM103" s="1038"/>
      <c r="AN103" s="1038"/>
      <c r="AO103" s="1038"/>
      <c r="AP103" s="1038"/>
      <c r="AQ103" s="1038"/>
      <c r="AR103" s="1038"/>
      <c r="AS103" s="1038"/>
      <c r="AT103" s="1038"/>
      <c r="AU103" s="1038"/>
      <c r="AV103" s="1038"/>
      <c r="AW103" s="1038"/>
      <c r="AX103" s="1038"/>
      <c r="AY103" s="1038"/>
      <c r="AZ103" s="1038"/>
      <c r="BA103" s="427"/>
      <c r="BB103" s="427"/>
    </row>
    <row r="104" spans="1:54" ht="16.5" customHeight="1" x14ac:dyDescent="0.3">
      <c r="A104" s="803" t="str">
        <f>ПОДПИСИ!C19</f>
        <v xml:space="preserve"> </v>
      </c>
      <c r="B104" s="803"/>
      <c r="C104" s="803"/>
      <c r="D104" s="803"/>
      <c r="E104" s="803"/>
      <c r="F104" s="803"/>
      <c r="G104" s="803"/>
      <c r="H104" s="803"/>
      <c r="I104" s="803"/>
      <c r="J104" s="803"/>
      <c r="K104" s="803"/>
      <c r="L104" s="803"/>
      <c r="M104" s="803"/>
      <c r="N104" s="803"/>
      <c r="O104" s="803"/>
      <c r="P104" s="803"/>
      <c r="Q104" s="803"/>
      <c r="R104" s="803"/>
      <c r="S104" s="803"/>
      <c r="T104" s="803"/>
      <c r="U104" s="803"/>
      <c r="V104" s="803"/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50"/>
      <c r="AH104" s="350"/>
      <c r="AI104" s="350"/>
      <c r="AJ104" s="350"/>
      <c r="AK104" s="350"/>
      <c r="AL104" s="350"/>
      <c r="AM104" s="350"/>
      <c r="AN104" s="350"/>
      <c r="AO104" s="350"/>
      <c r="AP104" s="350"/>
      <c r="AQ104" s="283"/>
      <c r="AR104" s="283"/>
      <c r="AS104" s="351"/>
      <c r="AT104" s="804"/>
      <c r="AU104" s="804"/>
      <c r="AV104" s="804"/>
      <c r="AW104" s="804"/>
      <c r="AX104" s="804"/>
      <c r="AY104" s="804"/>
      <c r="AZ104" s="804"/>
      <c r="BA104" s="350"/>
      <c r="BB104" s="350"/>
    </row>
    <row r="105" spans="1:54" s="502" customFormat="1" ht="6" customHeight="1" x14ac:dyDescent="0.3">
      <c r="A105" s="1039" t="s">
        <v>804</v>
      </c>
      <c r="B105" s="1039"/>
      <c r="C105" s="1039"/>
      <c r="D105" s="1039"/>
      <c r="E105" s="1039"/>
      <c r="F105" s="1039"/>
      <c r="G105" s="1039"/>
      <c r="H105" s="1039"/>
      <c r="I105" s="1039"/>
      <c r="J105" s="1039"/>
      <c r="K105" s="1039"/>
      <c r="L105" s="1039"/>
      <c r="M105" s="1039"/>
      <c r="N105" s="1039"/>
      <c r="O105" s="1039"/>
      <c r="P105" s="1039"/>
      <c r="Q105" s="1039"/>
      <c r="R105" s="1039"/>
      <c r="S105" s="1039"/>
      <c r="T105" s="1039"/>
      <c r="U105" s="1039"/>
      <c r="V105" s="1039"/>
      <c r="W105" s="497"/>
      <c r="X105" s="497"/>
      <c r="Y105" s="497"/>
      <c r="Z105" s="497"/>
      <c r="AA105" s="497"/>
      <c r="AB105" s="497"/>
      <c r="AC105" s="497"/>
      <c r="AD105" s="497"/>
      <c r="AE105" s="497"/>
      <c r="AF105" s="497"/>
      <c r="AG105" s="498"/>
      <c r="AH105" s="498"/>
      <c r="AI105" s="498"/>
      <c r="AJ105" s="498"/>
      <c r="AK105" s="498"/>
      <c r="AL105" s="498"/>
      <c r="AM105" s="498"/>
      <c r="AN105" s="498"/>
      <c r="AO105" s="498"/>
      <c r="AP105" s="498"/>
      <c r="AQ105" s="499"/>
      <c r="AR105" s="499"/>
      <c r="AS105" s="500"/>
      <c r="AT105" s="1039" t="s">
        <v>49</v>
      </c>
      <c r="AU105" s="1039"/>
      <c r="AV105" s="1039"/>
      <c r="AW105" s="1039"/>
      <c r="AX105" s="1039"/>
      <c r="AY105" s="1039"/>
      <c r="AZ105" s="1039"/>
      <c r="BA105" s="501"/>
      <c r="BB105" s="501"/>
    </row>
    <row r="106" spans="1:54" ht="39.75" customHeight="1" x14ac:dyDescent="0.25">
      <c r="A106" s="1038" t="s">
        <v>1013</v>
      </c>
      <c r="B106" s="1038"/>
      <c r="C106" s="1038"/>
      <c r="D106" s="1038"/>
      <c r="E106" s="1038"/>
      <c r="F106" s="1038"/>
      <c r="G106" s="1038"/>
      <c r="H106" s="1038"/>
      <c r="I106" s="1038"/>
      <c r="J106" s="1038"/>
      <c r="K106" s="1038"/>
      <c r="L106" s="1038"/>
      <c r="M106" s="1038"/>
      <c r="N106" s="1038"/>
      <c r="O106" s="1038"/>
      <c r="P106" s="1038"/>
      <c r="Q106" s="1038"/>
      <c r="R106" s="1038"/>
      <c r="S106" s="1038"/>
      <c r="T106" s="1038"/>
      <c r="U106" s="1038"/>
      <c r="V106" s="1038"/>
      <c r="W106" s="1038"/>
      <c r="X106" s="1038"/>
      <c r="Y106" s="1038"/>
      <c r="Z106" s="1038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8"/>
      <c r="AP106" s="1038"/>
      <c r="AQ106" s="1038"/>
      <c r="AR106" s="1038"/>
      <c r="AS106" s="1038"/>
      <c r="AT106" s="1038"/>
      <c r="AU106" s="1038"/>
      <c r="AV106" s="1038"/>
      <c r="AW106" s="1038"/>
      <c r="AX106" s="1038"/>
      <c r="AY106" s="1038"/>
      <c r="AZ106" s="1038"/>
      <c r="BA106" s="427"/>
      <c r="BB106" s="427"/>
    </row>
    <row r="107" spans="1:54" ht="16.5" customHeight="1" x14ac:dyDescent="0.3">
      <c r="A107" s="803" t="str">
        <f>ПОДПИСИ!D12</f>
        <v>Курбатов А.В.</v>
      </c>
      <c r="B107" s="803"/>
      <c r="C107" s="803"/>
      <c r="D107" s="803"/>
      <c r="E107" s="803"/>
      <c r="F107" s="803"/>
      <c r="G107" s="803"/>
      <c r="H107" s="803"/>
      <c r="I107" s="803"/>
      <c r="J107" s="803"/>
      <c r="K107" s="803"/>
      <c r="L107" s="803"/>
      <c r="M107" s="803"/>
      <c r="N107" s="803"/>
      <c r="O107" s="803"/>
      <c r="P107" s="803"/>
      <c r="Q107" s="803"/>
      <c r="R107" s="803"/>
      <c r="S107" s="803"/>
      <c r="T107" s="803"/>
      <c r="U107" s="803"/>
      <c r="V107" s="803"/>
      <c r="W107" s="349"/>
      <c r="X107" s="349"/>
      <c r="Y107" s="349"/>
      <c r="Z107" s="349"/>
      <c r="AA107" s="349"/>
      <c r="AB107" s="349"/>
      <c r="AC107" s="349"/>
      <c r="AD107" s="349"/>
      <c r="AE107" s="349"/>
      <c r="AF107" s="349"/>
      <c r="AG107" s="350"/>
      <c r="AH107" s="350"/>
      <c r="AI107" s="350"/>
      <c r="AJ107" s="350"/>
      <c r="AK107" s="350"/>
      <c r="AL107" s="350"/>
      <c r="AM107" s="350"/>
      <c r="AN107" s="350"/>
      <c r="AO107" s="350"/>
      <c r="AP107" s="350"/>
      <c r="AQ107" s="283"/>
      <c r="AR107" s="283"/>
      <c r="AS107" s="351"/>
      <c r="AT107" s="804"/>
      <c r="AU107" s="804"/>
      <c r="AV107" s="804"/>
      <c r="AW107" s="804"/>
      <c r="AX107" s="804"/>
      <c r="AY107" s="804"/>
      <c r="AZ107" s="804"/>
      <c r="BA107" s="350"/>
      <c r="BB107" s="350"/>
    </row>
    <row r="108" spans="1:54" s="502" customFormat="1" ht="6" customHeight="1" x14ac:dyDescent="0.3">
      <c r="A108" s="1039" t="s">
        <v>804</v>
      </c>
      <c r="B108" s="1039"/>
      <c r="C108" s="1039"/>
      <c r="D108" s="1039"/>
      <c r="E108" s="1039"/>
      <c r="F108" s="1039"/>
      <c r="G108" s="1039"/>
      <c r="H108" s="1039"/>
      <c r="I108" s="1039"/>
      <c r="J108" s="1039"/>
      <c r="K108" s="1039"/>
      <c r="L108" s="1039"/>
      <c r="M108" s="1039"/>
      <c r="N108" s="1039"/>
      <c r="O108" s="1039"/>
      <c r="P108" s="1039"/>
      <c r="Q108" s="1039"/>
      <c r="R108" s="1039"/>
      <c r="S108" s="1039"/>
      <c r="T108" s="1039"/>
      <c r="U108" s="1039"/>
      <c r="V108" s="1039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8"/>
      <c r="AH108" s="498"/>
      <c r="AI108" s="498"/>
      <c r="AJ108" s="498"/>
      <c r="AK108" s="498"/>
      <c r="AL108" s="498"/>
      <c r="AM108" s="498"/>
      <c r="AN108" s="498"/>
      <c r="AO108" s="498"/>
      <c r="AP108" s="498"/>
      <c r="AQ108" s="499"/>
      <c r="AR108" s="499"/>
      <c r="AS108" s="500"/>
      <c r="AT108" s="1039" t="s">
        <v>49</v>
      </c>
      <c r="AU108" s="1039"/>
      <c r="AV108" s="1039"/>
      <c r="AW108" s="1039"/>
      <c r="AX108" s="1039"/>
      <c r="AY108" s="1039"/>
      <c r="AZ108" s="1039"/>
      <c r="BA108" s="501"/>
      <c r="BB108" s="501"/>
    </row>
    <row r="109" spans="1:54" x14ac:dyDescent="0.25">
      <c r="A109" s="1038" t="s">
        <v>538</v>
      </c>
      <c r="B109" s="1038"/>
      <c r="C109" s="1038"/>
      <c r="D109" s="1038"/>
      <c r="E109" s="1038"/>
      <c r="F109" s="1038"/>
      <c r="G109" s="1038"/>
      <c r="H109" s="1038"/>
      <c r="I109" s="1038"/>
      <c r="J109" s="1038"/>
      <c r="K109" s="1038"/>
      <c r="L109" s="1038"/>
      <c r="M109" s="1038"/>
      <c r="N109" s="1038"/>
      <c r="O109" s="1038"/>
      <c r="P109" s="1038"/>
      <c r="Q109" s="1038"/>
      <c r="R109" s="1038"/>
      <c r="S109" s="1038"/>
      <c r="T109" s="1038"/>
      <c r="U109" s="1038"/>
      <c r="V109" s="1038"/>
      <c r="W109" s="1038"/>
      <c r="X109" s="1038"/>
      <c r="Y109" s="1038"/>
      <c r="Z109" s="1038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</row>
    <row r="110" spans="1:54" ht="16.5" customHeight="1" x14ac:dyDescent="0.3">
      <c r="A110" s="803" t="str">
        <f>ПОДПИСИ!D10</f>
        <v>Величко А.А.</v>
      </c>
      <c r="B110" s="803"/>
      <c r="C110" s="803"/>
      <c r="D110" s="803"/>
      <c r="E110" s="803"/>
      <c r="F110" s="803"/>
      <c r="G110" s="803"/>
      <c r="H110" s="803"/>
      <c r="I110" s="803"/>
      <c r="J110" s="803"/>
      <c r="K110" s="803"/>
      <c r="L110" s="803"/>
      <c r="M110" s="803"/>
      <c r="N110" s="803"/>
      <c r="O110" s="803"/>
      <c r="P110" s="803"/>
      <c r="Q110" s="803"/>
      <c r="R110" s="803"/>
      <c r="S110" s="803"/>
      <c r="T110" s="803"/>
      <c r="U110" s="803"/>
      <c r="V110" s="803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50"/>
      <c r="AH110" s="350"/>
      <c r="AI110" s="350"/>
      <c r="AJ110" s="350"/>
      <c r="AK110" s="350"/>
      <c r="AL110" s="350"/>
      <c r="AM110" s="350"/>
      <c r="AN110" s="350"/>
      <c r="AO110" s="350"/>
      <c r="AP110" s="350"/>
      <c r="AQ110" s="283"/>
      <c r="AR110" s="283"/>
      <c r="AS110" s="351"/>
      <c r="AT110" s="804"/>
      <c r="AU110" s="804"/>
      <c r="AV110" s="804"/>
      <c r="AW110" s="804"/>
      <c r="AX110" s="804"/>
      <c r="AY110" s="804"/>
      <c r="AZ110" s="804"/>
      <c r="BA110" s="350"/>
      <c r="BB110" s="350"/>
    </row>
    <row r="111" spans="1:54" s="502" customFormat="1" ht="6" customHeight="1" x14ac:dyDescent="0.3">
      <c r="A111" s="1039" t="s">
        <v>804</v>
      </c>
      <c r="B111" s="1039"/>
      <c r="C111" s="1039"/>
      <c r="D111" s="1039"/>
      <c r="E111" s="1039"/>
      <c r="F111" s="1039"/>
      <c r="G111" s="1039"/>
      <c r="H111" s="1039"/>
      <c r="I111" s="1039"/>
      <c r="J111" s="1039"/>
      <c r="K111" s="1039"/>
      <c r="L111" s="1039"/>
      <c r="M111" s="1039"/>
      <c r="N111" s="1039"/>
      <c r="O111" s="1039"/>
      <c r="P111" s="1039"/>
      <c r="Q111" s="1039"/>
      <c r="R111" s="1039"/>
      <c r="S111" s="1039"/>
      <c r="T111" s="1039"/>
      <c r="U111" s="1039"/>
      <c r="V111" s="1039"/>
      <c r="W111" s="497"/>
      <c r="X111" s="497"/>
      <c r="Y111" s="497"/>
      <c r="Z111" s="497"/>
      <c r="AA111" s="497"/>
      <c r="AB111" s="497"/>
      <c r="AC111" s="497"/>
      <c r="AD111" s="497"/>
      <c r="AE111" s="497"/>
      <c r="AF111" s="497"/>
      <c r="AG111" s="498"/>
      <c r="AH111" s="498"/>
      <c r="AI111" s="498"/>
      <c r="AJ111" s="498"/>
      <c r="AK111" s="498"/>
      <c r="AL111" s="498"/>
      <c r="AM111" s="498"/>
      <c r="AN111" s="498"/>
      <c r="AO111" s="498"/>
      <c r="AP111" s="498"/>
      <c r="AQ111" s="499"/>
      <c r="AR111" s="499"/>
      <c r="AS111" s="500"/>
      <c r="AT111" s="1039" t="s">
        <v>49</v>
      </c>
      <c r="AU111" s="1039"/>
      <c r="AV111" s="1039"/>
      <c r="AW111" s="1039"/>
      <c r="AX111" s="1039"/>
      <c r="AY111" s="1039"/>
      <c r="AZ111" s="1039"/>
      <c r="BA111" s="501"/>
      <c r="BB111" s="501"/>
    </row>
  </sheetData>
  <mergeCells count="134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2:AZ32"/>
    <mergeCell ref="A33:AZ33"/>
    <mergeCell ref="A34:AZ34"/>
    <mergeCell ref="A35:AZ35"/>
    <mergeCell ref="A36:AZ36"/>
    <mergeCell ref="A37:AZ37"/>
    <mergeCell ref="A26:AZ26"/>
    <mergeCell ref="A27:AZ27"/>
    <mergeCell ref="A28:AZ28"/>
    <mergeCell ref="A29:AZ29"/>
    <mergeCell ref="A30:AZ30"/>
    <mergeCell ref="A31:AZ31"/>
    <mergeCell ref="A44:AZ44"/>
    <mergeCell ref="A45:AZ45"/>
    <mergeCell ref="A46:AZ46"/>
    <mergeCell ref="A47:AZ47"/>
    <mergeCell ref="A48:AZ48"/>
    <mergeCell ref="A49:AZ49"/>
    <mergeCell ref="A38:AZ38"/>
    <mergeCell ref="A39:AZ39"/>
    <mergeCell ref="A40:AZ40"/>
    <mergeCell ref="A41:AZ41"/>
    <mergeCell ref="A42:AZ42"/>
    <mergeCell ref="A43:AZ43"/>
    <mergeCell ref="A56:AZ56"/>
    <mergeCell ref="AD57:AZ57"/>
    <mergeCell ref="A58:AC58"/>
    <mergeCell ref="AD58:AZ58"/>
    <mergeCell ref="A59:AZ59"/>
    <mergeCell ref="A60:AZ60"/>
    <mergeCell ref="A50:AZ50"/>
    <mergeCell ref="A51:AZ51"/>
    <mergeCell ref="A52:AZ52"/>
    <mergeCell ref="A53:AZ53"/>
    <mergeCell ref="A54:AZ54"/>
    <mergeCell ref="A55:AZ55"/>
    <mergeCell ref="A67:AZ67"/>
    <mergeCell ref="A68:AZ68"/>
    <mergeCell ref="A69:AZ69"/>
    <mergeCell ref="A70:AZ70"/>
    <mergeCell ref="A71:AZ71"/>
    <mergeCell ref="A72:AZ72"/>
    <mergeCell ref="A61:AZ61"/>
    <mergeCell ref="A62:AZ62"/>
    <mergeCell ref="A63:AZ63"/>
    <mergeCell ref="A64:AZ64"/>
    <mergeCell ref="A65:AZ65"/>
    <mergeCell ref="A66:AZ66"/>
    <mergeCell ref="G77:P77"/>
    <mergeCell ref="S77:U77"/>
    <mergeCell ref="W77:AC77"/>
    <mergeCell ref="AE77:AH77"/>
    <mergeCell ref="A79:AZ79"/>
    <mergeCell ref="A80:AZ80"/>
    <mergeCell ref="A73:AZ73"/>
    <mergeCell ref="AC74:AZ74"/>
    <mergeCell ref="AC75:AZ75"/>
    <mergeCell ref="A76:E76"/>
    <mergeCell ref="G76:P76"/>
    <mergeCell ref="S76:U76"/>
    <mergeCell ref="W76:AC76"/>
    <mergeCell ref="AE76:AH76"/>
    <mergeCell ref="A85:AZ85"/>
    <mergeCell ref="A86:AZ86"/>
    <mergeCell ref="A87:AZ87"/>
    <mergeCell ref="A88:AZ88"/>
    <mergeCell ref="A89:AZ89"/>
    <mergeCell ref="A90:AZ90"/>
    <mergeCell ref="A81:AZ81"/>
    <mergeCell ref="A82:AZ82"/>
    <mergeCell ref="A83:AE83"/>
    <mergeCell ref="AF83:AY83"/>
    <mergeCell ref="A84:AS84"/>
    <mergeCell ref="AT84:AX84"/>
    <mergeCell ref="A95:V95"/>
    <mergeCell ref="AT95:AZ95"/>
    <mergeCell ref="A96:V96"/>
    <mergeCell ref="AT96:AZ96"/>
    <mergeCell ref="A97:AZ97"/>
    <mergeCell ref="A98:V98"/>
    <mergeCell ref="AT98:AZ98"/>
    <mergeCell ref="A91:O91"/>
    <mergeCell ref="P91:AZ91"/>
    <mergeCell ref="J92:L92"/>
    <mergeCell ref="A93:G93"/>
    <mergeCell ref="H93:AZ93"/>
    <mergeCell ref="A94:AZ94"/>
    <mergeCell ref="A103:AZ103"/>
    <mergeCell ref="A104:V104"/>
    <mergeCell ref="AT104:AZ104"/>
    <mergeCell ref="A105:V105"/>
    <mergeCell ref="AT105:AZ105"/>
    <mergeCell ref="A106:AZ106"/>
    <mergeCell ref="A99:V99"/>
    <mergeCell ref="AT99:AZ99"/>
    <mergeCell ref="A100:AZ100"/>
    <mergeCell ref="A101:V101"/>
    <mergeCell ref="AT101:AZ101"/>
    <mergeCell ref="A102:V102"/>
    <mergeCell ref="AT102:AZ102"/>
    <mergeCell ref="A111:V111"/>
    <mergeCell ref="AT111:AZ111"/>
    <mergeCell ref="A107:V107"/>
    <mergeCell ref="AT107:AZ107"/>
    <mergeCell ref="A108:V108"/>
    <mergeCell ref="AT108:AZ108"/>
    <mergeCell ref="A109:BB109"/>
    <mergeCell ref="A110:V110"/>
    <mergeCell ref="AT110:AZ110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56" max="52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  <pageSetUpPr fitToPage="1"/>
  </sheetPr>
  <dimension ref="A1:BK111"/>
  <sheetViews>
    <sheetView view="pageBreakPreview" zoomScale="115" zoomScaleNormal="95" zoomScaleSheetLayoutView="115" workbookViewId="0">
      <pane ySplit="1" topLeftCell="A32" activePane="bottomLeft" state="frozen"/>
      <selection activeCell="A65" sqref="A65:BB65"/>
      <selection pane="bottomLeft" activeCell="A65" sqref="A65:BB65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085" t="s">
        <v>524</v>
      </c>
      <c r="V1" s="1085"/>
      <c r="W1" s="1085"/>
      <c r="X1" s="1085"/>
      <c r="Y1" s="1085"/>
      <c r="Z1" s="1085"/>
      <c r="AA1" s="1085"/>
      <c r="AB1" s="1085"/>
      <c r="AC1" s="1085"/>
      <c r="AD1" s="1085"/>
      <c r="AE1" s="1085"/>
      <c r="AF1" s="1085"/>
      <c r="AG1" s="1085"/>
      <c r="AH1" s="1085"/>
      <c r="AI1" s="1085"/>
      <c r="AJ1" s="1085"/>
      <c r="AK1" s="1085"/>
      <c r="AL1" s="1085"/>
      <c r="AM1" s="1085"/>
      <c r="AN1" s="1085"/>
      <c r="AO1" s="1085"/>
      <c r="AP1" s="1085"/>
      <c r="AQ1" s="1085"/>
      <c r="AR1" s="1085"/>
      <c r="AS1" s="1085"/>
      <c r="AT1" s="1085"/>
      <c r="AU1" s="1085"/>
      <c r="AV1" s="1085"/>
      <c r="AW1" s="1085"/>
      <c r="AX1" s="1085"/>
      <c r="AY1" s="1085"/>
      <c r="AZ1" s="1085"/>
    </row>
    <row r="2" spans="1:63" ht="14.4" x14ac:dyDescent="0.25">
      <c r="A2" s="1091" t="s">
        <v>75</v>
      </c>
      <c r="B2" s="1091"/>
      <c r="C2" s="1091"/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091"/>
      <c r="V2" s="1091"/>
      <c r="W2" s="1091"/>
      <c r="X2" s="1091"/>
      <c r="Y2" s="1091"/>
      <c r="Z2" s="1091"/>
      <c r="AA2" s="1091"/>
      <c r="AB2" s="1091"/>
      <c r="AC2" s="1091"/>
      <c r="AD2" s="1091"/>
      <c r="AE2" s="1091"/>
      <c r="AF2" s="1091"/>
      <c r="AG2" s="1091"/>
      <c r="AH2" s="1091"/>
      <c r="AI2" s="1091"/>
      <c r="AJ2" s="1091"/>
      <c r="AK2" s="1091"/>
      <c r="AL2" s="1091"/>
      <c r="AM2" s="1091"/>
      <c r="AN2" s="1091"/>
      <c r="AO2" s="1091"/>
      <c r="AP2" s="1091"/>
      <c r="AQ2" s="1091"/>
      <c r="AR2" s="1091"/>
      <c r="AS2" s="1091"/>
      <c r="AT2" s="1091"/>
      <c r="AU2" s="1091"/>
      <c r="AV2" s="1091"/>
      <c r="AW2" s="1091"/>
      <c r="AX2" s="1091"/>
      <c r="AY2" s="1091"/>
      <c r="AZ2" s="1091"/>
      <c r="BC2" s="12"/>
      <c r="BD2" s="13"/>
      <c r="BE2" s="285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086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  <c r="AG3" s="1086"/>
      <c r="AH3" s="1086"/>
      <c r="AI3" s="1086"/>
      <c r="AJ3" s="1086"/>
      <c r="AK3" s="1086"/>
      <c r="AL3" s="1086"/>
      <c r="AM3" s="1086"/>
      <c r="AN3" s="1086"/>
      <c r="AO3" s="1086"/>
      <c r="AP3" s="1086"/>
      <c r="AQ3" s="1086"/>
      <c r="AR3" s="1086"/>
      <c r="AS3" s="1086"/>
      <c r="AT3" s="1086"/>
      <c r="AU3" s="1086"/>
      <c r="AV3" s="1086"/>
      <c r="AW3" s="1086"/>
      <c r="AX3" s="1086"/>
      <c r="AY3" s="1086"/>
      <c r="AZ3" s="1086"/>
      <c r="BC3" s="12"/>
      <c r="BD3" s="10"/>
      <c r="BE3" s="288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53" t="s">
        <v>523</v>
      </c>
      <c r="B4" s="1053"/>
      <c r="C4" s="1053"/>
      <c r="D4" s="1053"/>
      <c r="E4" s="1053"/>
      <c r="F4" s="1053"/>
      <c r="G4" s="1053"/>
      <c r="H4" s="1053"/>
      <c r="I4" s="1053"/>
      <c r="J4" s="1053"/>
      <c r="K4" s="1053"/>
      <c r="L4" s="1053"/>
      <c r="M4" s="1053"/>
      <c r="N4" s="1053"/>
      <c r="O4" s="1053"/>
      <c r="P4" s="1053"/>
      <c r="Q4" s="1053"/>
      <c r="R4" s="1053"/>
      <c r="S4" s="1053"/>
      <c r="T4" s="1053"/>
      <c r="U4" s="1053"/>
      <c r="V4" s="1053"/>
      <c r="W4" s="1053"/>
      <c r="X4" s="1053"/>
      <c r="Y4" s="1053"/>
      <c r="Z4" s="1053"/>
      <c r="AA4" s="1053"/>
      <c r="AB4" s="1053"/>
      <c r="AC4" s="1053"/>
      <c r="AD4" s="1053"/>
      <c r="AE4" s="1053"/>
      <c r="AF4" s="1053"/>
      <c r="AG4" s="1053"/>
      <c r="AH4" s="1053"/>
      <c r="AI4" s="1053"/>
      <c r="AJ4" s="1053"/>
      <c r="AK4" s="1053"/>
      <c r="AL4" s="1053"/>
      <c r="AM4" s="1053"/>
      <c r="AN4" s="1053"/>
      <c r="AO4" s="1053"/>
      <c r="AP4" s="1053"/>
      <c r="AQ4" s="1053"/>
      <c r="AR4" s="1053"/>
      <c r="AS4" s="1053"/>
      <c r="AT4" s="1053"/>
      <c r="AU4" s="1053"/>
      <c r="AV4" s="1053"/>
      <c r="AW4" s="1053"/>
      <c r="AX4" s="1053"/>
      <c r="AY4" s="1053"/>
      <c r="AZ4" s="1053"/>
      <c r="BD4" s="10"/>
      <c r="BF4" s="10"/>
      <c r="BG4" s="10"/>
      <c r="BH4" s="10"/>
      <c r="BI4" s="10"/>
      <c r="BJ4" s="10"/>
      <c r="BK4" s="10"/>
    </row>
    <row r="5" spans="1:63" x14ac:dyDescent="0.25">
      <c r="A5" s="1092" t="s">
        <v>382</v>
      </c>
      <c r="B5" s="1091"/>
      <c r="C5" s="1091"/>
      <c r="D5" s="1091"/>
      <c r="E5" s="1091"/>
      <c r="F5" s="1091"/>
      <c r="G5" s="1091"/>
      <c r="H5" s="1091"/>
      <c r="I5" s="1091"/>
      <c r="J5" s="1091"/>
      <c r="K5" s="1091"/>
      <c r="L5" s="1091"/>
      <c r="M5" s="1091"/>
      <c r="N5" s="1091"/>
      <c r="O5" s="1091"/>
      <c r="P5" s="1091"/>
      <c r="Q5" s="1091"/>
      <c r="R5" s="1091"/>
      <c r="S5" s="1091"/>
      <c r="T5" s="1091"/>
      <c r="U5" s="1091"/>
      <c r="V5" s="1091"/>
      <c r="W5" s="1091"/>
      <c r="X5" s="1091"/>
      <c r="Y5" s="1091"/>
      <c r="Z5" s="1091"/>
      <c r="AA5" s="1091"/>
      <c r="AB5" s="1091"/>
      <c r="AC5" s="1091"/>
      <c r="AD5" s="1091"/>
      <c r="AE5" s="1091"/>
      <c r="AF5" s="1091"/>
      <c r="AG5" s="1091"/>
      <c r="AH5" s="1091"/>
      <c r="AI5" s="1091"/>
      <c r="AJ5" s="1091"/>
      <c r="AK5" s="1091"/>
      <c r="AL5" s="1091"/>
      <c r="AM5" s="1091"/>
      <c r="AN5" s="1091"/>
      <c r="AO5" s="1091"/>
      <c r="AP5" s="1091"/>
      <c r="AQ5" s="1091"/>
      <c r="AR5" s="1091"/>
      <c r="AS5" s="1091"/>
      <c r="AT5" s="1091"/>
      <c r="AU5" s="1091"/>
      <c r="AV5" s="1091"/>
      <c r="AW5" s="1091"/>
      <c r="AX5" s="1091"/>
      <c r="AY5" s="1091"/>
      <c r="AZ5" s="1091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090" t="str">
        <f>ФОРМА!B2</f>
        <v>ПАО "Россети Ленэнерго"</v>
      </c>
      <c r="B6" s="1090"/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1090"/>
      <c r="O6" s="1090"/>
      <c r="P6" s="1090"/>
      <c r="Q6" s="1090"/>
      <c r="R6" s="1090"/>
      <c r="S6" s="1090"/>
      <c r="T6" s="1090"/>
      <c r="U6" s="1090"/>
      <c r="V6" s="1090"/>
      <c r="W6" s="1090"/>
      <c r="X6" s="1090"/>
      <c r="Y6" s="1090"/>
      <c r="Z6" s="1090"/>
      <c r="AA6" s="1090"/>
      <c r="AB6" s="1090"/>
      <c r="AC6" s="1090"/>
      <c r="AD6" s="1090"/>
      <c r="AE6" s="1090"/>
      <c r="AF6" s="1090"/>
      <c r="AG6" s="1090"/>
      <c r="AH6" s="1090"/>
      <c r="AI6" s="1090"/>
      <c r="AJ6" s="1090"/>
      <c r="AK6" s="1090"/>
      <c r="AL6" s="1090"/>
      <c r="AM6" s="1090"/>
      <c r="AN6" s="1090"/>
      <c r="AO6" s="1090"/>
      <c r="AP6" s="1090"/>
      <c r="AQ6" s="1090"/>
      <c r="AR6" s="1090"/>
      <c r="AS6" s="1090"/>
      <c r="AT6" s="1090"/>
      <c r="AU6" s="1090"/>
      <c r="AV6" s="1090"/>
      <c r="AW6" s="1090"/>
      <c r="AX6" s="1090"/>
      <c r="AY6" s="1090"/>
      <c r="AZ6" s="1090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063" t="s">
        <v>810</v>
      </c>
      <c r="B7" s="1063"/>
      <c r="C7" s="1063"/>
      <c r="D7" s="1063"/>
      <c r="E7" s="1063"/>
      <c r="F7" s="1063"/>
      <c r="G7" s="1063"/>
      <c r="H7" s="1063"/>
      <c r="I7" s="1063"/>
      <c r="J7" s="1063"/>
      <c r="K7" s="1063"/>
      <c r="L7" s="1063"/>
      <c r="M7" s="1063"/>
      <c r="N7" s="1063"/>
      <c r="O7" s="1063"/>
      <c r="P7" s="1063"/>
      <c r="Q7" s="1063"/>
      <c r="R7" s="1063"/>
      <c r="S7" s="1063"/>
      <c r="T7" s="1063"/>
      <c r="U7" s="1063"/>
      <c r="V7" s="1063"/>
      <c r="W7" s="1063"/>
      <c r="X7" s="1063"/>
      <c r="Y7" s="1063"/>
      <c r="Z7" s="1063"/>
      <c r="AA7" s="1063"/>
      <c r="AB7" s="1063"/>
      <c r="AC7" s="1063"/>
      <c r="AD7" s="1063"/>
      <c r="AE7" s="1063"/>
      <c r="AF7" s="1063"/>
      <c r="AG7" s="1063"/>
      <c r="AH7" s="1063"/>
      <c r="AI7" s="1063"/>
      <c r="AJ7" s="1063"/>
      <c r="AK7" s="1063"/>
      <c r="AL7" s="1063"/>
      <c r="AM7" s="1063"/>
      <c r="AN7" s="1063"/>
      <c r="AO7" s="1063"/>
      <c r="AP7" s="1063"/>
      <c r="AQ7" s="1063"/>
      <c r="AR7" s="1063"/>
      <c r="AS7" s="1063"/>
      <c r="AT7" s="1063"/>
      <c r="AU7" s="1063"/>
      <c r="AV7" s="1063"/>
      <c r="AW7" s="1063"/>
      <c r="AX7" s="1063"/>
      <c r="AY7" s="1063"/>
      <c r="AZ7" s="1063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090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90"/>
      <c r="C8" s="1090"/>
      <c r="D8" s="1090"/>
      <c r="E8" s="1090"/>
      <c r="F8" s="1090"/>
      <c r="G8" s="1090"/>
      <c r="H8" s="1090"/>
      <c r="I8" s="1090"/>
      <c r="J8" s="1090"/>
      <c r="K8" s="1090"/>
      <c r="L8" s="1090"/>
      <c r="M8" s="1090"/>
      <c r="N8" s="1090"/>
      <c r="O8" s="1090"/>
      <c r="P8" s="1090"/>
      <c r="Q8" s="1090"/>
      <c r="R8" s="1090"/>
      <c r="S8" s="1090"/>
      <c r="T8" s="1090"/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090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063" t="s">
        <v>823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  <c r="U9" s="1089"/>
      <c r="V9" s="1089"/>
      <c r="W9" s="1089"/>
      <c r="X9" s="1089"/>
      <c r="Y9" s="1089"/>
      <c r="Z9" s="1089"/>
      <c r="AA9" s="1089"/>
      <c r="AB9" s="1089"/>
      <c r="AC9" s="1089"/>
      <c r="AD9" s="1089"/>
      <c r="AE9" s="1089"/>
      <c r="AF9" s="1089"/>
      <c r="AG9" s="1089"/>
      <c r="AH9" s="1089"/>
      <c r="AI9" s="1089"/>
      <c r="AJ9" s="1089"/>
      <c r="AK9" s="1089"/>
      <c r="AL9" s="1089"/>
      <c r="AM9" s="1089"/>
      <c r="AN9" s="1089"/>
      <c r="AO9" s="1089"/>
      <c r="AP9" s="1089"/>
      <c r="AQ9" s="1089"/>
      <c r="AR9" s="1089"/>
      <c r="AS9" s="1089"/>
      <c r="AT9" s="1089"/>
      <c r="AU9" s="1089"/>
      <c r="AV9" s="1089"/>
      <c r="AW9" s="1089"/>
      <c r="AX9" s="1089"/>
      <c r="AY9" s="1089"/>
      <c r="AZ9" s="1089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040" t="s">
        <v>76</v>
      </c>
      <c r="B10" s="1040"/>
      <c r="C10" s="1040"/>
      <c r="D10" s="1040"/>
      <c r="E10" s="1040"/>
      <c r="F10" s="1040"/>
      <c r="G10" s="1040"/>
      <c r="H10" s="1040"/>
      <c r="I10" s="1040"/>
      <c r="J10" s="1040"/>
      <c r="K10" s="1040"/>
      <c r="L10" s="1040"/>
      <c r="M10" s="1040"/>
      <c r="N10" s="1040"/>
      <c r="O10" s="1040"/>
      <c r="P10" s="1040"/>
      <c r="Q10" s="1040"/>
      <c r="R10" s="1040"/>
      <c r="S10" s="1040"/>
      <c r="T10" s="1040"/>
      <c r="U10" s="1040"/>
      <c r="V10" s="1040"/>
      <c r="W10" s="1040"/>
      <c r="X10" s="1040"/>
      <c r="Y10" s="1040"/>
      <c r="Z10" s="1040"/>
      <c r="AA10" s="1040"/>
      <c r="AB10" s="1040"/>
      <c r="AC10" s="1040"/>
      <c r="AD10" s="1040"/>
      <c r="AE10" s="1040"/>
      <c r="AF10" s="1040"/>
      <c r="AG10" s="1040"/>
      <c r="AH10" s="1040"/>
      <c r="AI10" s="1040"/>
      <c r="AJ10" s="1040"/>
      <c r="AK10" s="1040"/>
      <c r="AL10" s="1040"/>
      <c r="AM10" s="1040"/>
      <c r="AN10" s="1040"/>
      <c r="AO10" s="1040"/>
      <c r="AP10" s="1040"/>
      <c r="AQ10" s="1040"/>
      <c r="AR10" s="1040"/>
      <c r="AS10" s="1040"/>
      <c r="AT10" s="1040"/>
      <c r="AU10" s="1040"/>
      <c r="AV10" s="1040"/>
      <c r="AW10" s="1040"/>
      <c r="AX10" s="1040"/>
      <c r="AY10" s="1040"/>
      <c r="AZ10" s="104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090" t="str">
        <f>ФОРМА!B4</f>
        <v>ООО «Электромонтаж-110»</v>
      </c>
      <c r="B11" s="1090"/>
      <c r="C11" s="1090"/>
      <c r="D11" s="1090"/>
      <c r="E11" s="1090"/>
      <c r="F11" s="1090"/>
      <c r="G11" s="1090"/>
      <c r="H11" s="1090"/>
      <c r="I11" s="1090"/>
      <c r="J11" s="1090"/>
      <c r="K11" s="1090"/>
      <c r="L11" s="1090"/>
      <c r="M11" s="1090"/>
      <c r="N11" s="1090"/>
      <c r="O11" s="1090"/>
      <c r="P11" s="1090"/>
      <c r="Q11" s="1090"/>
      <c r="R11" s="1090"/>
      <c r="S11" s="1090"/>
      <c r="T11" s="1090"/>
      <c r="U11" s="1090"/>
      <c r="V11" s="1090"/>
      <c r="W11" s="1090"/>
      <c r="X11" s="1090"/>
      <c r="Y11" s="1090"/>
      <c r="Z11" s="1090"/>
      <c r="AA11" s="1090"/>
      <c r="AB11" s="1090"/>
      <c r="AC11" s="1090"/>
      <c r="AD11" s="1090"/>
      <c r="AE11" s="1090"/>
      <c r="AF11" s="1090"/>
      <c r="AG11" s="1090"/>
      <c r="AH11" s="1090"/>
      <c r="AI11" s="1090"/>
      <c r="AJ11" s="1090"/>
      <c r="AK11" s="1090"/>
      <c r="AL11" s="1090"/>
      <c r="AM11" s="1090"/>
      <c r="AN11" s="1090"/>
      <c r="AO11" s="1090"/>
      <c r="AP11" s="1090"/>
      <c r="AQ11" s="1090"/>
      <c r="AR11" s="1090"/>
      <c r="AS11" s="1090"/>
      <c r="AT11" s="1090"/>
      <c r="AU11" s="1090"/>
      <c r="AV11" s="1090"/>
      <c r="AW11" s="1090"/>
      <c r="AX11" s="1090"/>
      <c r="AY11" s="1090"/>
      <c r="AZ11" s="1090"/>
      <c r="BA11" s="1090"/>
    </row>
    <row r="12" spans="1:63" s="127" customFormat="1" ht="6.6" customHeight="1" x14ac:dyDescent="0.2">
      <c r="A12" s="1063" t="s">
        <v>825</v>
      </c>
      <c r="B12" s="1063"/>
      <c r="C12" s="1063"/>
      <c r="D12" s="1063"/>
      <c r="E12" s="1063"/>
      <c r="F12" s="1063"/>
      <c r="G12" s="1063"/>
      <c r="H12" s="1063"/>
      <c r="I12" s="1063"/>
      <c r="J12" s="1063"/>
      <c r="K12" s="1063"/>
      <c r="L12" s="1063"/>
      <c r="M12" s="1063"/>
      <c r="N12" s="1063"/>
      <c r="O12" s="1063"/>
      <c r="P12" s="1063"/>
      <c r="Q12" s="1063"/>
      <c r="R12" s="1063"/>
      <c r="S12" s="1063"/>
      <c r="T12" s="1063"/>
      <c r="U12" s="1063"/>
      <c r="V12" s="1063"/>
      <c r="W12" s="1063"/>
      <c r="X12" s="1063"/>
      <c r="Y12" s="1063"/>
      <c r="Z12" s="1063"/>
      <c r="AA12" s="1063"/>
      <c r="AB12" s="1063"/>
      <c r="AC12" s="1063"/>
      <c r="AD12" s="1063"/>
      <c r="AE12" s="1063"/>
      <c r="AF12" s="1063"/>
      <c r="AG12" s="1063"/>
      <c r="AH12" s="1063"/>
      <c r="AI12" s="1063"/>
      <c r="AJ12" s="1063"/>
      <c r="AK12" s="1063"/>
      <c r="AL12" s="1063"/>
      <c r="AM12" s="1063"/>
      <c r="AN12" s="1063"/>
      <c r="AO12" s="1063"/>
      <c r="AP12" s="1063"/>
      <c r="AQ12" s="1063"/>
      <c r="AR12" s="1063"/>
      <c r="AS12" s="1063"/>
      <c r="AT12" s="1063"/>
      <c r="AU12" s="1063"/>
      <c r="AV12" s="1063"/>
      <c r="AW12" s="1063"/>
      <c r="AX12" s="1063"/>
      <c r="AY12" s="1063"/>
      <c r="AZ12" s="1063"/>
    </row>
    <row r="13" spans="1:63" ht="24.6" customHeight="1" x14ac:dyDescent="0.25">
      <c r="A13" s="1090" t="str">
        <f>ФОРМА!D4</f>
        <v>ОГРН 1089847302225, ИНН 7842391090, КПП 780101001, 199004, город Санкт-Петербург, пр-кт Средний В.О., д. 4 литер а, пом/ком 6н/177</v>
      </c>
      <c r="B13" s="1090"/>
      <c r="C13" s="1090"/>
      <c r="D13" s="1090"/>
      <c r="E13" s="1090"/>
      <c r="F13" s="1090"/>
      <c r="G13" s="1090"/>
      <c r="H13" s="1090"/>
      <c r="I13" s="1090"/>
      <c r="J13" s="1090"/>
      <c r="K13" s="1090"/>
      <c r="L13" s="1090"/>
      <c r="M13" s="1090"/>
      <c r="N13" s="1090"/>
      <c r="O13" s="1090"/>
      <c r="P13" s="1090"/>
      <c r="Q13" s="1090"/>
      <c r="R13" s="1090"/>
      <c r="S13" s="1090"/>
      <c r="T13" s="1090"/>
      <c r="U13" s="1090"/>
      <c r="V13" s="1090"/>
      <c r="W13" s="1090"/>
      <c r="X13" s="1090"/>
      <c r="Y13" s="1090"/>
      <c r="Z13" s="1090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</row>
    <row r="14" spans="1:63" s="127" customFormat="1" ht="21.6" customHeight="1" x14ac:dyDescent="0.2">
      <c r="A14" s="1063" t="s">
        <v>826</v>
      </c>
      <c r="B14" s="1063"/>
      <c r="C14" s="1063"/>
      <c r="D14" s="1063"/>
      <c r="E14" s="1063"/>
      <c r="F14" s="1063"/>
      <c r="G14" s="1063"/>
      <c r="H14" s="1063"/>
      <c r="I14" s="1063"/>
      <c r="J14" s="1063"/>
      <c r="K14" s="1063"/>
      <c r="L14" s="1063"/>
      <c r="M14" s="1063"/>
      <c r="N14" s="1063"/>
      <c r="O14" s="1063"/>
      <c r="P14" s="1063"/>
      <c r="Q14" s="1063"/>
      <c r="R14" s="1063"/>
      <c r="S14" s="1063"/>
      <c r="T14" s="1063"/>
      <c r="U14" s="1063"/>
      <c r="V14" s="1063"/>
      <c r="W14" s="1063"/>
      <c r="X14" s="1063"/>
      <c r="Y14" s="1063"/>
      <c r="Z14" s="1063"/>
      <c r="AA14" s="1063"/>
      <c r="AB14" s="1063"/>
      <c r="AC14" s="1063"/>
      <c r="AD14" s="1063"/>
      <c r="AE14" s="1063"/>
      <c r="AF14" s="1063"/>
      <c r="AG14" s="1063"/>
      <c r="AH14" s="1063"/>
      <c r="AI14" s="1063"/>
      <c r="AJ14" s="1063"/>
      <c r="AK14" s="1063"/>
      <c r="AL14" s="1063"/>
      <c r="AM14" s="1063"/>
      <c r="AN14" s="1063"/>
      <c r="AO14" s="1063"/>
      <c r="AP14" s="1063"/>
      <c r="AQ14" s="1063"/>
      <c r="AR14" s="1063"/>
      <c r="AS14" s="1063"/>
      <c r="AT14" s="1063"/>
      <c r="AU14" s="1063"/>
      <c r="AV14" s="1063"/>
      <c r="AW14" s="1063"/>
      <c r="AX14" s="1063"/>
      <c r="AY14" s="1063"/>
      <c r="AZ14" s="1063"/>
    </row>
    <row r="15" spans="1:63" x14ac:dyDescent="0.25">
      <c r="A15" s="1040" t="s">
        <v>77</v>
      </c>
      <c r="B15" s="1040"/>
      <c r="C15" s="1040"/>
      <c r="D15" s="1040"/>
      <c r="E15" s="1040"/>
      <c r="F15" s="1040"/>
      <c r="G15" s="1040"/>
      <c r="H15" s="1040"/>
      <c r="I15" s="1040"/>
      <c r="J15" s="1040"/>
      <c r="K15" s="1040"/>
      <c r="L15" s="1040"/>
      <c r="M15" s="1040"/>
      <c r="N15" s="1040"/>
      <c r="O15" s="1040"/>
      <c r="P15" s="1040"/>
      <c r="Q15" s="1040"/>
      <c r="R15" s="1040"/>
      <c r="S15" s="1040"/>
      <c r="T15" s="1040"/>
      <c r="U15" s="1040"/>
      <c r="V15" s="1040"/>
      <c r="W15" s="1040"/>
      <c r="X15" s="1040"/>
      <c r="Y15" s="1040"/>
      <c r="Z15" s="1040"/>
      <c r="AA15" s="1040"/>
      <c r="AB15" s="1040"/>
      <c r="AC15" s="1040"/>
      <c r="AD15" s="1040"/>
      <c r="AE15" s="1040"/>
      <c r="AF15" s="1040"/>
      <c r="AG15" s="1040"/>
      <c r="AH15" s="1040"/>
      <c r="AI15" s="1040"/>
      <c r="AJ15" s="1040"/>
      <c r="AK15" s="1040"/>
      <c r="AL15" s="1040"/>
      <c r="AM15" s="1040"/>
      <c r="AN15" s="1040"/>
      <c r="AO15" s="1040"/>
      <c r="AP15" s="1040"/>
      <c r="AQ15" s="1040"/>
      <c r="AR15" s="1040"/>
      <c r="AS15" s="1040"/>
      <c r="AT15" s="1040"/>
      <c r="AU15" s="1040"/>
      <c r="AV15" s="1040"/>
      <c r="AW15" s="1040"/>
      <c r="AX15" s="1040"/>
      <c r="AY15" s="1040"/>
      <c r="AZ15" s="1040"/>
    </row>
    <row r="16" spans="1:63" ht="15" customHeight="1" x14ac:dyDescent="0.25">
      <c r="A16" s="1088" t="str">
        <f>IF(ФОРМА!B8=0," ",ФОРМА!B8)</f>
        <v>ООО «Электромонтаж-110»</v>
      </c>
      <c r="B16" s="1088"/>
      <c r="C16" s="1088"/>
      <c r="D16" s="1088"/>
      <c r="E16" s="1088"/>
      <c r="F16" s="1088"/>
      <c r="G16" s="1088"/>
      <c r="H16" s="1088"/>
      <c r="I16" s="1088"/>
      <c r="J16" s="1088"/>
      <c r="K16" s="1088"/>
      <c r="L16" s="1088"/>
      <c r="M16" s="1088"/>
      <c r="N16" s="1088"/>
      <c r="O16" s="1088"/>
      <c r="P16" s="1088"/>
      <c r="Q16" s="1088"/>
      <c r="R16" s="1088"/>
      <c r="S16" s="1088"/>
      <c r="T16" s="1088"/>
      <c r="U16" s="1088"/>
      <c r="V16" s="1088"/>
      <c r="W16" s="1088"/>
      <c r="X16" s="1088"/>
      <c r="Y16" s="1088"/>
      <c r="Z16" s="1088"/>
      <c r="AA16" s="1088"/>
      <c r="AB16" s="1088"/>
      <c r="AC16" s="1088"/>
      <c r="AD16" s="1088"/>
      <c r="AE16" s="1088"/>
      <c r="AF16" s="1088"/>
      <c r="AG16" s="1088"/>
      <c r="AH16" s="1088"/>
      <c r="AI16" s="1088"/>
      <c r="AJ16" s="1088"/>
      <c r="AK16" s="1088"/>
      <c r="AL16" s="1088"/>
      <c r="AM16" s="1088"/>
      <c r="AN16" s="1088"/>
      <c r="AO16" s="1088"/>
      <c r="AP16" s="1088"/>
      <c r="AQ16" s="1088"/>
      <c r="AR16" s="1088"/>
      <c r="AS16" s="1088"/>
      <c r="AT16" s="1088"/>
      <c r="AU16" s="1088"/>
      <c r="AV16" s="1088"/>
      <c r="AW16" s="1088"/>
      <c r="AX16" s="1088"/>
      <c r="AY16" s="1088"/>
      <c r="AZ16" s="1088"/>
    </row>
    <row r="17" spans="1:52" s="127" customFormat="1" ht="9.6" customHeight="1" x14ac:dyDescent="0.2">
      <c r="A17" s="1063" t="s">
        <v>825</v>
      </c>
      <c r="B17" s="1063"/>
      <c r="C17" s="1063"/>
      <c r="D17" s="1063"/>
      <c r="E17" s="1063"/>
      <c r="F17" s="1063"/>
      <c r="G17" s="1063"/>
      <c r="H17" s="1063"/>
      <c r="I17" s="1063"/>
      <c r="J17" s="1063"/>
      <c r="K17" s="1063"/>
      <c r="L17" s="1063"/>
      <c r="M17" s="1063"/>
      <c r="N17" s="1063"/>
      <c r="O17" s="1063"/>
      <c r="P17" s="1063"/>
      <c r="Q17" s="1063"/>
      <c r="R17" s="1063"/>
      <c r="S17" s="1063"/>
      <c r="T17" s="1063"/>
      <c r="U17" s="1063"/>
      <c r="V17" s="1063"/>
      <c r="W17" s="1063"/>
      <c r="X17" s="1063"/>
      <c r="Y17" s="1063"/>
      <c r="Z17" s="1063"/>
      <c r="AA17" s="1063"/>
      <c r="AB17" s="1063"/>
      <c r="AC17" s="1063"/>
      <c r="AD17" s="1063"/>
      <c r="AE17" s="1063"/>
      <c r="AF17" s="1063"/>
      <c r="AG17" s="1063"/>
      <c r="AH17" s="1063"/>
      <c r="AI17" s="1063"/>
      <c r="AJ17" s="1063"/>
      <c r="AK17" s="1063"/>
      <c r="AL17" s="1063"/>
      <c r="AM17" s="1063"/>
      <c r="AN17" s="1063"/>
      <c r="AO17" s="1063"/>
      <c r="AP17" s="1063"/>
      <c r="AQ17" s="1063"/>
      <c r="AR17" s="1063"/>
      <c r="AS17" s="1063"/>
      <c r="AT17" s="1063"/>
      <c r="AU17" s="1063"/>
      <c r="AV17" s="1063"/>
      <c r="AW17" s="1063"/>
      <c r="AX17" s="1063"/>
      <c r="AY17" s="1063"/>
      <c r="AZ17" s="1063"/>
    </row>
    <row r="18" spans="1:52" ht="24" customHeight="1" x14ac:dyDescent="0.25">
      <c r="A18" s="1088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088"/>
      <c r="C18" s="1088"/>
      <c r="D18" s="1088"/>
      <c r="E18" s="1088"/>
      <c r="F18" s="1088"/>
      <c r="G18" s="1088"/>
      <c r="H18" s="1088"/>
      <c r="I18" s="1088"/>
      <c r="J18" s="1088"/>
      <c r="K18" s="1088"/>
      <c r="L18" s="1088"/>
      <c r="M18" s="1088"/>
      <c r="N18" s="1088"/>
      <c r="O18" s="1088"/>
      <c r="P18" s="1088"/>
      <c r="Q18" s="1088"/>
      <c r="R18" s="1088"/>
      <c r="S18" s="1088"/>
      <c r="T18" s="1088"/>
      <c r="U18" s="1088"/>
      <c r="V18" s="1088"/>
      <c r="W18" s="1088"/>
      <c r="X18" s="1088"/>
      <c r="Y18" s="1088"/>
      <c r="Z18" s="1088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</row>
    <row r="19" spans="1:52" s="127" customFormat="1" ht="9.6" customHeight="1" x14ac:dyDescent="0.2">
      <c r="A19" s="1063" t="s">
        <v>770</v>
      </c>
      <c r="B19" s="1063"/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1063"/>
      <c r="N19" s="1063"/>
      <c r="O19" s="1063"/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A19" s="1063"/>
      <c r="AB19" s="1063"/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M19" s="1063"/>
      <c r="AN19" s="1063"/>
      <c r="AO19" s="1063"/>
      <c r="AP19" s="1063"/>
      <c r="AQ19" s="1063"/>
      <c r="AR19" s="1063"/>
      <c r="AS19" s="1063"/>
      <c r="AT19" s="1063"/>
      <c r="AU19" s="1063"/>
      <c r="AV19" s="1063"/>
      <c r="AW19" s="1063"/>
      <c r="AX19" s="1063"/>
      <c r="AY19" s="1063"/>
      <c r="AZ19" s="1063"/>
    </row>
    <row r="20" spans="1:52" ht="5.25" customHeight="1" x14ac:dyDescent="0.25"/>
    <row r="21" spans="1:52" ht="12.75" customHeight="1" x14ac:dyDescent="0.25">
      <c r="A21" s="1087" t="s">
        <v>68</v>
      </c>
      <c r="B21" s="1087"/>
      <c r="C21" s="1087"/>
      <c r="D21" s="1087"/>
      <c r="E21" s="1087"/>
      <c r="F21" s="1087"/>
      <c r="G21" s="1087"/>
      <c r="H21" s="1087"/>
      <c r="I21" s="1087"/>
      <c r="J21" s="1087"/>
      <c r="K21" s="1087"/>
      <c r="L21" s="1087"/>
      <c r="M21" s="1087"/>
      <c r="N21" s="1087"/>
      <c r="O21" s="1087"/>
      <c r="P21" s="1087"/>
      <c r="Q21" s="1087"/>
      <c r="R21" s="1087"/>
      <c r="S21" s="1087"/>
      <c r="T21" s="1087"/>
      <c r="U21" s="1087"/>
      <c r="V21" s="1087"/>
      <c r="W21" s="1087"/>
      <c r="X21" s="1087"/>
      <c r="Y21" s="1087"/>
      <c r="Z21" s="1087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087"/>
      <c r="AO21" s="1087"/>
      <c r="AP21" s="1087"/>
      <c r="AQ21" s="1087"/>
      <c r="AR21" s="1087"/>
      <c r="AS21" s="1087"/>
      <c r="AT21" s="1087"/>
      <c r="AU21" s="1087"/>
      <c r="AV21" s="1087"/>
      <c r="AW21" s="1087"/>
      <c r="AX21" s="1087"/>
      <c r="AY21" s="1087"/>
      <c r="AZ21" s="1087"/>
    </row>
    <row r="22" spans="1:52" ht="12.75" customHeight="1" x14ac:dyDescent="0.25">
      <c r="A22" s="1087" t="s">
        <v>383</v>
      </c>
      <c r="B22" s="1087"/>
      <c r="C22" s="1087"/>
      <c r="D22" s="1087"/>
      <c r="E22" s="1087"/>
      <c r="F22" s="1087"/>
      <c r="G22" s="1087"/>
      <c r="H22" s="1087"/>
      <c r="I22" s="1087"/>
      <c r="J22" s="1087"/>
      <c r="K22" s="1087"/>
      <c r="L22" s="1087"/>
      <c r="M22" s="1087"/>
      <c r="N22" s="1087"/>
      <c r="O22" s="1087"/>
      <c r="P22" s="1087"/>
      <c r="Q22" s="1087"/>
      <c r="R22" s="1087"/>
      <c r="S22" s="1087"/>
      <c r="T22" s="1087"/>
      <c r="U22" s="1087"/>
      <c r="V22" s="1087"/>
      <c r="W22" s="1087"/>
      <c r="X22" s="1087"/>
      <c r="Y22" s="1087"/>
      <c r="Z22" s="1087"/>
      <c r="AA22" s="1087"/>
      <c r="AB22" s="1087"/>
      <c r="AC22" s="1087"/>
      <c r="AD22" s="1087"/>
      <c r="AE22" s="1087"/>
      <c r="AF22" s="1087"/>
      <c r="AG22" s="1087"/>
      <c r="AH22" s="1087"/>
      <c r="AI22" s="1087"/>
      <c r="AJ22" s="1087"/>
      <c r="AK22" s="1087"/>
      <c r="AL22" s="1087"/>
      <c r="AM22" s="1087"/>
      <c r="AN22" s="1087"/>
      <c r="AO22" s="1087"/>
      <c r="AP22" s="1087"/>
      <c r="AQ22" s="1087"/>
      <c r="AR22" s="1087"/>
      <c r="AS22" s="1087"/>
      <c r="AT22" s="1087"/>
      <c r="AU22" s="1087"/>
      <c r="AV22" s="1087"/>
      <c r="AW22" s="1087"/>
      <c r="AX22" s="1087"/>
      <c r="AY22" s="1087"/>
      <c r="AZ22" s="1087"/>
    </row>
    <row r="23" spans="1:52" ht="6.75" customHeight="1" x14ac:dyDescent="0.25"/>
    <row r="24" spans="1:52" ht="14.25" customHeight="1" x14ac:dyDescent="0.3">
      <c r="A24" s="7" t="s">
        <v>19</v>
      </c>
      <c r="C24" s="1051">
        <f ca="1">INDIRECT("'АКТЫ скрытых работ'!R"&amp;BE3&amp;"C2",0)</f>
        <v>0</v>
      </c>
      <c r="D24" s="1051"/>
      <c r="E24" s="1051"/>
      <c r="F24" s="1051"/>
      <c r="G24" s="1051"/>
      <c r="H24" s="1051"/>
      <c r="I24" s="1051"/>
      <c r="J24" s="1051"/>
      <c r="K24" s="1051"/>
      <c r="AH24" s="8" t="s">
        <v>79</v>
      </c>
      <c r="AI24" s="1075">
        <f ca="1">INDIRECT("'АКТЫ скрытых работ'!R"&amp;BE3&amp;"C7",0)</f>
        <v>0</v>
      </c>
      <c r="AJ24" s="1076"/>
      <c r="AK24" s="1076"/>
      <c r="AL24" s="8" t="s">
        <v>80</v>
      </c>
      <c r="AN24" s="1084">
        <f ca="1">INDIRECT("'АКТЫ скрытых работ'!R"&amp;BE3&amp;"C8",0)</f>
        <v>0</v>
      </c>
      <c r="AO24" s="1084"/>
      <c r="AP24" s="1084"/>
      <c r="AQ24" s="1084"/>
      <c r="AR24" s="1084"/>
      <c r="AS24" s="1084"/>
      <c r="AT24" s="1084"/>
      <c r="AU24" s="9"/>
      <c r="AV24" s="1076">
        <f ca="1">INDIRECT("'АКТЫ скрытых работ'!R"&amp;BE3&amp;"C9",0)</f>
        <v>0</v>
      </c>
      <c r="AW24" s="1076"/>
      <c r="AX24" s="1076"/>
      <c r="AY24" s="1076"/>
      <c r="AZ24" s="9"/>
    </row>
    <row r="25" spans="1:52" ht="4.2" customHeight="1" x14ac:dyDescent="0.25"/>
    <row r="26" spans="1:52" ht="27.6" customHeight="1" x14ac:dyDescent="0.25">
      <c r="A26" s="1078" t="s">
        <v>785</v>
      </c>
      <c r="B26" s="1079"/>
      <c r="C26" s="1079"/>
      <c r="D26" s="1079"/>
      <c r="E26" s="1079"/>
      <c r="F26" s="1079"/>
      <c r="G26" s="1079"/>
      <c r="H26" s="1079"/>
      <c r="I26" s="1079"/>
      <c r="J26" s="1079"/>
      <c r="K26" s="1079"/>
      <c r="L26" s="1079"/>
      <c r="M26" s="1079"/>
      <c r="N26" s="1079"/>
      <c r="O26" s="1079"/>
      <c r="P26" s="1079"/>
      <c r="Q26" s="1079"/>
      <c r="R26" s="1079"/>
      <c r="S26" s="1079"/>
      <c r="T26" s="1079"/>
      <c r="U26" s="1079"/>
      <c r="V26" s="1079"/>
      <c r="W26" s="1079"/>
      <c r="X26" s="1079"/>
      <c r="Y26" s="1079"/>
      <c r="Z26" s="1079"/>
      <c r="AA26" s="1079"/>
      <c r="AB26" s="1079"/>
      <c r="AC26" s="1079"/>
      <c r="AD26" s="1079"/>
      <c r="AE26" s="1079"/>
      <c r="AF26" s="1079"/>
      <c r="AG26" s="1079"/>
      <c r="AH26" s="1079"/>
      <c r="AI26" s="1079"/>
      <c r="AJ26" s="1079"/>
      <c r="AK26" s="1079"/>
      <c r="AL26" s="1079"/>
      <c r="AM26" s="1079"/>
      <c r="AN26" s="1079"/>
      <c r="AO26" s="1079"/>
      <c r="AP26" s="1079"/>
      <c r="AQ26" s="1079"/>
      <c r="AR26" s="1079"/>
      <c r="AS26" s="1079"/>
      <c r="AT26" s="1079"/>
      <c r="AU26" s="1079"/>
      <c r="AV26" s="1079"/>
      <c r="AW26" s="1079"/>
      <c r="AX26" s="1079"/>
      <c r="AY26" s="1079"/>
      <c r="AZ26" s="1079"/>
    </row>
    <row r="27" spans="1:52" ht="12" customHeight="1" x14ac:dyDescent="0.25">
      <c r="A27" s="1080" t="str">
        <f>ПОДПИСИ!B6</f>
        <v>Мастер Всеволожского РЭС филиала ПАО "Россети Ленэнерго" "СЭС" по ВЛ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</row>
    <row r="28" spans="1:52" ht="12" customHeight="1" x14ac:dyDescent="0.25">
      <c r="A28" s="1081" t="str">
        <f>CONCATENATE(ПОДПИСИ!C6,ПОДПИСИ!F6)</f>
        <v xml:space="preserve">Шенягин А.В. </v>
      </c>
      <c r="B28" s="1081"/>
      <c r="C28" s="1081"/>
      <c r="D28" s="1081"/>
      <c r="E28" s="1081"/>
      <c r="F28" s="1081"/>
      <c r="G28" s="1081"/>
      <c r="H28" s="1081"/>
      <c r="I28" s="1081"/>
      <c r="J28" s="1081"/>
      <c r="K28" s="1081"/>
      <c r="L28" s="1081"/>
      <c r="M28" s="1081"/>
      <c r="N28" s="1081"/>
      <c r="O28" s="1081"/>
      <c r="P28" s="1081"/>
      <c r="Q28" s="1081"/>
      <c r="R28" s="1081"/>
      <c r="S28" s="1081"/>
      <c r="T28" s="1081"/>
      <c r="U28" s="1081"/>
      <c r="V28" s="1081"/>
      <c r="W28" s="1081"/>
      <c r="X28" s="1081"/>
      <c r="Y28" s="1081"/>
      <c r="Z28" s="1081"/>
      <c r="AA28" s="1081"/>
      <c r="AB28" s="1081"/>
      <c r="AC28" s="1081"/>
      <c r="AD28" s="1081"/>
      <c r="AE28" s="1081"/>
      <c r="AF28" s="1081"/>
      <c r="AG28" s="1081"/>
      <c r="AH28" s="1081"/>
      <c r="AI28" s="1081"/>
      <c r="AJ28" s="1081"/>
      <c r="AK28" s="1081"/>
      <c r="AL28" s="1081"/>
      <c r="AM28" s="1081"/>
      <c r="AN28" s="1081"/>
      <c r="AO28" s="1081"/>
      <c r="AP28" s="1081"/>
      <c r="AQ28" s="1081"/>
      <c r="AR28" s="1081"/>
      <c r="AS28" s="1081"/>
      <c r="AT28" s="1081"/>
      <c r="AU28" s="1081"/>
      <c r="AV28" s="1081"/>
      <c r="AW28" s="1081"/>
      <c r="AX28" s="1081"/>
      <c r="AY28" s="1081"/>
      <c r="AZ28" s="1081"/>
    </row>
    <row r="29" spans="1:52" ht="13.2" customHeight="1" x14ac:dyDescent="0.25">
      <c r="A29" s="1082" t="s">
        <v>828</v>
      </c>
      <c r="B29" s="1083"/>
      <c r="C29" s="1083"/>
      <c r="D29" s="1083"/>
      <c r="E29" s="1083"/>
      <c r="F29" s="1083"/>
      <c r="G29" s="1083"/>
      <c r="H29" s="1083"/>
      <c r="I29" s="1083"/>
      <c r="J29" s="1083"/>
      <c r="K29" s="1083"/>
      <c r="L29" s="1083"/>
      <c r="M29" s="1083"/>
      <c r="N29" s="1083"/>
      <c r="O29" s="1083"/>
      <c r="P29" s="1083"/>
      <c r="Q29" s="1083"/>
      <c r="R29" s="1083"/>
      <c r="S29" s="1083"/>
      <c r="T29" s="1083"/>
      <c r="U29" s="1083"/>
      <c r="V29" s="1083"/>
      <c r="W29" s="1083"/>
      <c r="X29" s="1083"/>
      <c r="Y29" s="1083"/>
      <c r="Z29" s="1083"/>
      <c r="AA29" s="1083"/>
      <c r="AB29" s="1083"/>
      <c r="AC29" s="1083"/>
      <c r="AD29" s="1083"/>
      <c r="AE29" s="1083"/>
      <c r="AF29" s="1083"/>
      <c r="AG29" s="1083"/>
      <c r="AH29" s="1083"/>
      <c r="AI29" s="1083"/>
      <c r="AJ29" s="1083"/>
      <c r="AK29" s="1083"/>
      <c r="AL29" s="1083"/>
      <c r="AM29" s="1083"/>
      <c r="AN29" s="1083"/>
      <c r="AO29" s="1083"/>
      <c r="AP29" s="1083"/>
      <c r="AQ29" s="1083"/>
      <c r="AR29" s="1083"/>
      <c r="AS29" s="1083"/>
      <c r="AT29" s="1083"/>
      <c r="AU29" s="1083"/>
      <c r="AV29" s="1083"/>
      <c r="AW29" s="1083"/>
      <c r="AX29" s="1083"/>
      <c r="AY29" s="1083"/>
      <c r="AZ29" s="1083"/>
    </row>
    <row r="30" spans="1:52" ht="12" customHeight="1" x14ac:dyDescent="0.25">
      <c r="A30" s="1040" t="s">
        <v>771</v>
      </c>
      <c r="B30" s="1040"/>
      <c r="C30" s="1040"/>
      <c r="D30" s="1040"/>
      <c r="E30" s="1040"/>
      <c r="F30" s="1040"/>
      <c r="G30" s="1040"/>
      <c r="H30" s="1040"/>
      <c r="I30" s="1040"/>
      <c r="J30" s="1040"/>
      <c r="K30" s="1040"/>
      <c r="L30" s="1040"/>
      <c r="M30" s="1040"/>
      <c r="N30" s="1040"/>
      <c r="O30" s="1040"/>
      <c r="P30" s="1040"/>
      <c r="Q30" s="1040"/>
      <c r="R30" s="1040"/>
      <c r="S30" s="1040"/>
      <c r="T30" s="1040"/>
      <c r="U30" s="1040"/>
      <c r="V30" s="1040"/>
      <c r="W30" s="1040"/>
      <c r="X30" s="1040"/>
      <c r="Y30" s="1040"/>
      <c r="Z30" s="1040"/>
      <c r="AA30" s="1040"/>
      <c r="AB30" s="1040"/>
      <c r="AC30" s="1040"/>
      <c r="AD30" s="1040"/>
      <c r="AE30" s="1040"/>
      <c r="AF30" s="1040"/>
      <c r="AG30" s="1040"/>
      <c r="AH30" s="1040"/>
      <c r="AI30" s="1040"/>
      <c r="AJ30" s="1040"/>
      <c r="AK30" s="1040"/>
      <c r="AL30" s="1040"/>
      <c r="AM30" s="1040"/>
      <c r="AN30" s="1040"/>
      <c r="AO30" s="1040"/>
      <c r="AP30" s="1040"/>
      <c r="AQ30" s="1040"/>
      <c r="AR30" s="1040"/>
      <c r="AS30" s="1040"/>
      <c r="AT30" s="1040"/>
      <c r="AU30" s="1040"/>
      <c r="AV30" s="1040"/>
      <c r="AW30" s="1040"/>
      <c r="AX30" s="1040"/>
      <c r="AY30" s="1040"/>
      <c r="AZ30" s="1040"/>
    </row>
    <row r="31" spans="1:52" ht="12" customHeight="1" x14ac:dyDescent="0.25">
      <c r="A31" s="1066" t="str">
        <f>ПОДПИСИ!B15</f>
        <v>Заместитель генерального директора по капитальному  строительству ООО «Электромонтаж-110»</v>
      </c>
      <c r="B31" s="1066"/>
      <c r="C31" s="1066"/>
      <c r="D31" s="1066"/>
      <c r="E31" s="1066"/>
      <c r="F31" s="1066"/>
      <c r="G31" s="1066"/>
      <c r="H31" s="1066"/>
      <c r="I31" s="1066"/>
      <c r="J31" s="1066"/>
      <c r="K31" s="1066"/>
      <c r="L31" s="1066"/>
      <c r="M31" s="1066"/>
      <c r="N31" s="1066"/>
      <c r="O31" s="1066"/>
      <c r="P31" s="1066"/>
      <c r="Q31" s="1066"/>
      <c r="R31" s="1066"/>
      <c r="S31" s="1066"/>
      <c r="T31" s="1066"/>
      <c r="U31" s="1066"/>
      <c r="V31" s="1066"/>
      <c r="W31" s="1066"/>
      <c r="X31" s="1066"/>
      <c r="Y31" s="1066"/>
      <c r="Z31" s="1066"/>
      <c r="AA31" s="1066"/>
      <c r="AB31" s="1066"/>
      <c r="AC31" s="1066"/>
      <c r="AD31" s="1066"/>
      <c r="AE31" s="1066"/>
      <c r="AF31" s="1066"/>
      <c r="AG31" s="1066"/>
      <c r="AH31" s="1066"/>
      <c r="AI31" s="1066"/>
      <c r="AJ31" s="1066"/>
      <c r="AK31" s="1066"/>
      <c r="AL31" s="1066"/>
      <c r="AM31" s="1066"/>
      <c r="AN31" s="1066"/>
      <c r="AO31" s="1066"/>
      <c r="AP31" s="1066"/>
      <c r="AQ31" s="1066"/>
      <c r="AR31" s="1066"/>
      <c r="AS31" s="1066"/>
      <c r="AT31" s="1066"/>
      <c r="AU31" s="1066"/>
      <c r="AV31" s="1066"/>
      <c r="AW31" s="1066"/>
      <c r="AX31" s="1066"/>
      <c r="AY31" s="1066"/>
      <c r="AZ31" s="1066"/>
    </row>
    <row r="32" spans="1:52" ht="12" customHeight="1" x14ac:dyDescent="0.25">
      <c r="A32" s="1061" t="str">
        <f>CONCATENATE(ПОДПИСИ!C15,", ",ПОДПИСИ!F15)</f>
        <v>Шлёнский С.В., Приказ №2024-21СМР от 15.05.2024</v>
      </c>
      <c r="B32" s="1061"/>
      <c r="C32" s="1061"/>
      <c r="D32" s="1061"/>
      <c r="E32" s="1061"/>
      <c r="F32" s="1061"/>
      <c r="G32" s="1061"/>
      <c r="H32" s="1061"/>
      <c r="I32" s="1061"/>
      <c r="J32" s="1061"/>
      <c r="K32" s="1061"/>
      <c r="L32" s="1061"/>
      <c r="M32" s="1061"/>
      <c r="N32" s="1061"/>
      <c r="O32" s="1061"/>
      <c r="P32" s="1061"/>
      <c r="Q32" s="1061"/>
      <c r="R32" s="1061"/>
      <c r="S32" s="1061"/>
      <c r="T32" s="1061"/>
      <c r="U32" s="1061"/>
      <c r="V32" s="1061"/>
      <c r="W32" s="1061"/>
      <c r="X32" s="1061"/>
      <c r="Y32" s="1061"/>
      <c r="Z32" s="1061"/>
      <c r="AA32" s="1061"/>
      <c r="AB32" s="1061"/>
      <c r="AC32" s="1061"/>
      <c r="AD32" s="1061"/>
      <c r="AE32" s="1061"/>
      <c r="AF32" s="1061"/>
      <c r="AG32" s="1061"/>
      <c r="AH32" s="1061"/>
      <c r="AI32" s="1061"/>
      <c r="AJ32" s="1061"/>
      <c r="AK32" s="1061"/>
      <c r="AL32" s="1061"/>
      <c r="AM32" s="1061"/>
      <c r="AN32" s="1061"/>
      <c r="AO32" s="1061"/>
      <c r="AP32" s="1061"/>
      <c r="AQ32" s="1061"/>
      <c r="AR32" s="1061"/>
      <c r="AS32" s="1061"/>
      <c r="AT32" s="1061"/>
      <c r="AU32" s="1061"/>
      <c r="AV32" s="1061"/>
      <c r="AW32" s="1061"/>
      <c r="AX32" s="1061"/>
      <c r="AY32" s="1061"/>
      <c r="AZ32" s="1061"/>
    </row>
    <row r="33" spans="1:54" ht="7.2" customHeight="1" x14ac:dyDescent="0.25">
      <c r="A33" s="1053" t="s">
        <v>527</v>
      </c>
      <c r="B33" s="1053"/>
      <c r="C33" s="1053"/>
      <c r="D33" s="1053"/>
      <c r="E33" s="1053"/>
      <c r="F33" s="1053"/>
      <c r="G33" s="1053"/>
      <c r="H33" s="1053"/>
      <c r="I33" s="1053"/>
      <c r="J33" s="1053"/>
      <c r="K33" s="1053"/>
      <c r="L33" s="1053"/>
      <c r="M33" s="1053"/>
      <c r="N33" s="1053"/>
      <c r="O33" s="1053"/>
      <c r="P33" s="1053"/>
      <c r="Q33" s="1053"/>
      <c r="R33" s="1053"/>
      <c r="S33" s="1053"/>
      <c r="T33" s="1053"/>
      <c r="U33" s="1053"/>
      <c r="V33" s="1053"/>
      <c r="W33" s="1053"/>
      <c r="X33" s="1053"/>
      <c r="Y33" s="1053"/>
      <c r="Z33" s="1053"/>
      <c r="AA33" s="1053"/>
      <c r="AB33" s="1053"/>
      <c r="AC33" s="1053"/>
      <c r="AD33" s="1053"/>
      <c r="AE33" s="1053"/>
      <c r="AF33" s="1053"/>
      <c r="AG33" s="1053"/>
      <c r="AH33" s="1053"/>
      <c r="AI33" s="1053"/>
      <c r="AJ33" s="1053"/>
      <c r="AK33" s="1053"/>
      <c r="AL33" s="1053"/>
      <c r="AM33" s="1053"/>
      <c r="AN33" s="1053"/>
      <c r="AO33" s="1053"/>
      <c r="AP33" s="1053"/>
      <c r="AQ33" s="1053"/>
      <c r="AR33" s="1053"/>
      <c r="AS33" s="1053"/>
      <c r="AT33" s="1053"/>
      <c r="AU33" s="1053"/>
      <c r="AV33" s="1053"/>
      <c r="AW33" s="1053"/>
      <c r="AX33" s="1053"/>
      <c r="AY33" s="1053"/>
      <c r="AZ33" s="1053"/>
    </row>
    <row r="34" spans="1:54" ht="12" customHeight="1" x14ac:dyDescent="0.25">
      <c r="A34" s="1054" t="s">
        <v>772</v>
      </c>
      <c r="B34" s="1040"/>
      <c r="C34" s="1040"/>
      <c r="D34" s="1040"/>
      <c r="E34" s="1040"/>
      <c r="F34" s="1040"/>
      <c r="G34" s="1040"/>
      <c r="H34" s="1040"/>
      <c r="I34" s="1040"/>
      <c r="J34" s="1040"/>
      <c r="K34" s="1040"/>
      <c r="L34" s="1040"/>
      <c r="M34" s="1040"/>
      <c r="N34" s="1040"/>
      <c r="O34" s="1040"/>
      <c r="P34" s="1040"/>
      <c r="Q34" s="1040"/>
      <c r="R34" s="1040"/>
      <c r="S34" s="1040"/>
      <c r="T34" s="1040"/>
      <c r="U34" s="1040"/>
      <c r="V34" s="1040"/>
      <c r="W34" s="1040"/>
      <c r="X34" s="1040"/>
      <c r="Y34" s="1040"/>
      <c r="Z34" s="1040"/>
      <c r="AA34" s="1040"/>
      <c r="AB34" s="1040"/>
      <c r="AC34" s="1040"/>
      <c r="AD34" s="1040"/>
      <c r="AE34" s="1040"/>
      <c r="AF34" s="1040"/>
      <c r="AG34" s="1040"/>
      <c r="AH34" s="1040"/>
      <c r="AI34" s="1040"/>
      <c r="AJ34" s="1040"/>
      <c r="AK34" s="1040"/>
      <c r="AL34" s="1040"/>
      <c r="AM34" s="1040"/>
      <c r="AN34" s="1040"/>
      <c r="AO34" s="1040"/>
      <c r="AP34" s="1040"/>
      <c r="AQ34" s="1040"/>
      <c r="AR34" s="1040"/>
      <c r="AS34" s="1040"/>
      <c r="AT34" s="1040"/>
      <c r="AU34" s="1040"/>
      <c r="AV34" s="1040"/>
      <c r="AW34" s="1040"/>
      <c r="AX34" s="1040"/>
      <c r="AY34" s="1040"/>
      <c r="AZ34" s="1040"/>
    </row>
    <row r="35" spans="1:54" ht="12" customHeight="1" x14ac:dyDescent="0.25">
      <c r="A35" s="1066" t="str">
        <f>ПОДПИСИ!B17</f>
        <v>Заместитель генерального директора по капитальному  строительству ООО «Электромонтаж-110»</v>
      </c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</row>
    <row r="36" spans="1:54" ht="12" customHeight="1" x14ac:dyDescent="0.25">
      <c r="A36" s="1061" t="str">
        <f>CONCATENATE(ПОДПИСИ!C17,", ",ПОДПИСИ!F17)</f>
        <v>Шлёнский С.В., Идентификационный номер №С-78-032783 от 12.07.2017г.; Приказ №2024-20СМР от 15.05.2024</v>
      </c>
      <c r="B36" s="1061"/>
      <c r="C36" s="1061"/>
      <c r="D36" s="1061"/>
      <c r="E36" s="1061"/>
      <c r="F36" s="1061"/>
      <c r="G36" s="1061"/>
      <c r="H36" s="1061"/>
      <c r="I36" s="1061"/>
      <c r="J36" s="1061"/>
      <c r="K36" s="1061"/>
      <c r="L36" s="1061"/>
      <c r="M36" s="1061"/>
      <c r="N36" s="1061"/>
      <c r="O36" s="1061"/>
      <c r="P36" s="1061"/>
      <c r="Q36" s="1061"/>
      <c r="R36" s="1061"/>
      <c r="S36" s="1061"/>
      <c r="T36" s="1061"/>
      <c r="U36" s="1061"/>
      <c r="V36" s="1061"/>
      <c r="W36" s="1061"/>
      <c r="X36" s="1061"/>
      <c r="Y36" s="1061"/>
      <c r="Z36" s="1061"/>
      <c r="AA36" s="1061"/>
      <c r="AB36" s="1061"/>
      <c r="AC36" s="1061"/>
      <c r="AD36" s="1061"/>
      <c r="AE36" s="1061"/>
      <c r="AF36" s="1061"/>
      <c r="AG36" s="1061"/>
      <c r="AH36" s="1061"/>
      <c r="AI36" s="1061"/>
      <c r="AJ36" s="1061"/>
      <c r="AK36" s="1061"/>
      <c r="AL36" s="1061"/>
      <c r="AM36" s="1061"/>
      <c r="AN36" s="1061"/>
      <c r="AO36" s="1061"/>
      <c r="AP36" s="1061"/>
      <c r="AQ36" s="1061"/>
      <c r="AR36" s="1061"/>
      <c r="AS36" s="1061"/>
      <c r="AT36" s="1061"/>
      <c r="AU36" s="1061"/>
      <c r="AV36" s="1061"/>
      <c r="AW36" s="1061"/>
      <c r="AX36" s="1061"/>
      <c r="AY36" s="1061"/>
      <c r="AZ36" s="1061"/>
    </row>
    <row r="37" spans="1:54" ht="16.2" customHeight="1" x14ac:dyDescent="0.25">
      <c r="A37" s="1071" t="s">
        <v>1012</v>
      </c>
      <c r="B37" s="1077"/>
      <c r="C37" s="1077"/>
      <c r="D37" s="1077"/>
      <c r="E37" s="1077"/>
      <c r="F37" s="1077"/>
      <c r="G37" s="1077"/>
      <c r="H37" s="1077"/>
      <c r="I37" s="1077"/>
      <c r="J37" s="1077"/>
      <c r="K37" s="1077"/>
      <c r="L37" s="1077"/>
      <c r="M37" s="1077"/>
      <c r="N37" s="1077"/>
      <c r="O37" s="1077"/>
      <c r="P37" s="1077"/>
      <c r="Q37" s="1077"/>
      <c r="R37" s="1077"/>
      <c r="S37" s="1077"/>
      <c r="T37" s="1077"/>
      <c r="U37" s="1077"/>
      <c r="V37" s="1077"/>
      <c r="W37" s="1077"/>
      <c r="X37" s="1077"/>
      <c r="Y37" s="1077"/>
      <c r="Z37" s="1077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077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</row>
    <row r="38" spans="1:54" ht="39" customHeight="1" x14ac:dyDescent="0.25">
      <c r="A38" s="1054" t="s">
        <v>831</v>
      </c>
      <c r="B38" s="1054"/>
      <c r="C38" s="1054"/>
      <c r="D38" s="1054"/>
      <c r="E38" s="1054"/>
      <c r="F38" s="1054"/>
      <c r="G38" s="1054"/>
      <c r="H38" s="1054"/>
      <c r="I38" s="1054"/>
      <c r="J38" s="1054"/>
      <c r="K38" s="1054"/>
      <c r="L38" s="1054"/>
      <c r="M38" s="1054"/>
      <c r="N38" s="1054"/>
      <c r="O38" s="1054"/>
      <c r="P38" s="1054"/>
      <c r="Q38" s="1054"/>
      <c r="R38" s="1054"/>
      <c r="S38" s="1054"/>
      <c r="T38" s="1054"/>
      <c r="U38" s="1054"/>
      <c r="V38" s="1054"/>
      <c r="W38" s="1054"/>
      <c r="X38" s="1054"/>
      <c r="Y38" s="1054"/>
      <c r="Z38" s="1054"/>
      <c r="AA38" s="1054"/>
      <c r="AB38" s="1054"/>
      <c r="AC38" s="1054"/>
      <c r="AD38" s="1054"/>
      <c r="AE38" s="1054"/>
      <c r="AF38" s="1054"/>
      <c r="AG38" s="1054"/>
      <c r="AH38" s="1054"/>
      <c r="AI38" s="1054"/>
      <c r="AJ38" s="1054"/>
      <c r="AK38" s="1054"/>
      <c r="AL38" s="1054"/>
      <c r="AM38" s="1054"/>
      <c r="AN38" s="1054"/>
      <c r="AO38" s="1054"/>
      <c r="AP38" s="1054"/>
      <c r="AQ38" s="1054"/>
      <c r="AR38" s="1054"/>
      <c r="AS38" s="1054"/>
      <c r="AT38" s="1054"/>
      <c r="AU38" s="1054"/>
      <c r="AV38" s="1054"/>
      <c r="AW38" s="1054"/>
      <c r="AX38" s="1054"/>
      <c r="AY38" s="1054"/>
      <c r="AZ38" s="1054"/>
    </row>
    <row r="39" spans="1:54" x14ac:dyDescent="0.25">
      <c r="A39" s="1066" t="str">
        <f>IF(ПОДПИСИ!B19=0," ",ПОДПИСИ!B19)</f>
        <v xml:space="preserve"> </v>
      </c>
      <c r="B39" s="1066"/>
      <c r="C39" s="1066"/>
      <c r="D39" s="1066"/>
      <c r="E39" s="1066"/>
      <c r="F39" s="1066"/>
      <c r="G39" s="1066"/>
      <c r="H39" s="1066"/>
      <c r="I39" s="1066"/>
      <c r="J39" s="1066"/>
      <c r="K39" s="1066"/>
      <c r="L39" s="1066"/>
      <c r="M39" s="1066"/>
      <c r="N39" s="1066"/>
      <c r="O39" s="1066"/>
      <c r="P39" s="1066"/>
      <c r="Q39" s="1066"/>
      <c r="R39" s="1066"/>
      <c r="S39" s="1066"/>
      <c r="T39" s="1066"/>
      <c r="U39" s="1066"/>
      <c r="V39" s="1066"/>
      <c r="W39" s="1066"/>
      <c r="X39" s="1066"/>
      <c r="Y39" s="1066"/>
      <c r="Z39" s="1066"/>
      <c r="AA39" s="1066"/>
      <c r="AB39" s="1066"/>
      <c r="AC39" s="1066"/>
      <c r="AD39" s="1066"/>
      <c r="AE39" s="1066"/>
      <c r="AF39" s="1066"/>
      <c r="AG39" s="1066"/>
      <c r="AH39" s="1066"/>
      <c r="AI39" s="1066"/>
      <c r="AJ39" s="1066"/>
      <c r="AK39" s="1066"/>
      <c r="AL39" s="1066"/>
      <c r="AM39" s="1066"/>
      <c r="AN39" s="1066"/>
      <c r="AO39" s="1066"/>
      <c r="AP39" s="1066"/>
      <c r="AQ39" s="1066"/>
      <c r="AR39" s="1066"/>
      <c r="AS39" s="1066"/>
      <c r="AT39" s="1066"/>
      <c r="AU39" s="1066"/>
      <c r="AV39" s="1066"/>
      <c r="AW39" s="1066"/>
      <c r="AX39" s="1066"/>
      <c r="AY39" s="1066"/>
      <c r="AZ39" s="1066"/>
    </row>
    <row r="40" spans="1:54" x14ac:dyDescent="0.25">
      <c r="A40" s="1061" t="str">
        <f>CONCATENATE(ПОДПИСИ!C19," ",ПОДПИСИ!F19)</f>
        <v xml:space="preserve">   </v>
      </c>
      <c r="B40" s="1061"/>
      <c r="C40" s="1061"/>
      <c r="D40" s="1061"/>
      <c r="E40" s="1061"/>
      <c r="F40" s="1061"/>
      <c r="G40" s="1061"/>
      <c r="H40" s="1061"/>
      <c r="I40" s="1061"/>
      <c r="J40" s="1061"/>
      <c r="K40" s="1061"/>
      <c r="L40" s="1061"/>
      <c r="M40" s="1061"/>
      <c r="N40" s="1061"/>
      <c r="O40" s="1061"/>
      <c r="P40" s="1061"/>
      <c r="Q40" s="1061"/>
      <c r="R40" s="1061"/>
      <c r="S40" s="1061"/>
      <c r="T40" s="1061"/>
      <c r="U40" s="1061"/>
      <c r="V40" s="1061"/>
      <c r="W40" s="1061"/>
      <c r="X40" s="1061"/>
      <c r="Y40" s="1061"/>
      <c r="Z40" s="1061"/>
      <c r="AA40" s="1061"/>
      <c r="AB40" s="1061"/>
      <c r="AC40" s="1061"/>
      <c r="AD40" s="1061"/>
      <c r="AE40" s="1061"/>
      <c r="AF40" s="1061"/>
      <c r="AG40" s="1061"/>
      <c r="AH40" s="1061"/>
      <c r="AI40" s="1061"/>
      <c r="AJ40" s="1061"/>
      <c r="AK40" s="1061"/>
      <c r="AL40" s="1061"/>
      <c r="AM40" s="1061"/>
      <c r="AN40" s="1061"/>
      <c r="AO40" s="1061"/>
      <c r="AP40" s="1061"/>
      <c r="AQ40" s="1061"/>
      <c r="AR40" s="1061"/>
      <c r="AS40" s="1061"/>
      <c r="AT40" s="1061"/>
      <c r="AU40" s="1061"/>
      <c r="AV40" s="1061"/>
      <c r="AW40" s="1061"/>
      <c r="AX40" s="1061"/>
      <c r="AY40" s="1061"/>
      <c r="AZ40" s="1061"/>
    </row>
    <row r="41" spans="1:54" ht="13.95" customHeight="1" x14ac:dyDescent="0.25">
      <c r="A41" s="1063" t="s">
        <v>1100</v>
      </c>
      <c r="B41" s="1053"/>
      <c r="C41" s="1053"/>
      <c r="D41" s="1053"/>
      <c r="E41" s="1053"/>
      <c r="F41" s="1053"/>
      <c r="G41" s="1053"/>
      <c r="H41" s="1053"/>
      <c r="I41" s="1053"/>
      <c r="J41" s="1053"/>
      <c r="K41" s="1053"/>
      <c r="L41" s="1053"/>
      <c r="M41" s="1053"/>
      <c r="N41" s="1053"/>
      <c r="O41" s="1053"/>
      <c r="P41" s="1053"/>
      <c r="Q41" s="1053"/>
      <c r="R41" s="1053"/>
      <c r="S41" s="1053"/>
      <c r="T41" s="1053"/>
      <c r="U41" s="1053"/>
      <c r="V41" s="1053"/>
      <c r="W41" s="1053"/>
      <c r="X41" s="1053"/>
      <c r="Y41" s="1053"/>
      <c r="Z41" s="1053"/>
      <c r="AA41" s="1053"/>
      <c r="AB41" s="1053"/>
      <c r="AC41" s="1053"/>
      <c r="AD41" s="1053"/>
      <c r="AE41" s="1053"/>
      <c r="AF41" s="1053"/>
      <c r="AG41" s="1053"/>
      <c r="AH41" s="1053"/>
      <c r="AI41" s="1053"/>
      <c r="AJ41" s="1053"/>
      <c r="AK41" s="1053"/>
      <c r="AL41" s="1053"/>
      <c r="AM41" s="1053"/>
      <c r="AN41" s="1053"/>
      <c r="AO41" s="1053"/>
      <c r="AP41" s="1053"/>
      <c r="AQ41" s="1053"/>
      <c r="AR41" s="1053"/>
      <c r="AS41" s="1053"/>
      <c r="AT41" s="1053"/>
      <c r="AU41" s="1053"/>
      <c r="AV41" s="1053"/>
      <c r="AW41" s="1053"/>
      <c r="AX41" s="1053"/>
      <c r="AY41" s="1053"/>
      <c r="AZ41" s="1053"/>
    </row>
    <row r="42" spans="1:54" ht="12" customHeight="1" x14ac:dyDescent="0.25">
      <c r="A42" s="1054" t="s">
        <v>539</v>
      </c>
      <c r="B42" s="1054"/>
      <c r="C42" s="1054"/>
      <c r="D42" s="1054"/>
      <c r="E42" s="1054"/>
      <c r="F42" s="1054"/>
      <c r="G42" s="1054"/>
      <c r="H42" s="1054"/>
      <c r="I42" s="1054"/>
      <c r="J42" s="1054"/>
      <c r="K42" s="1054"/>
      <c r="L42" s="1054"/>
      <c r="M42" s="1054"/>
      <c r="N42" s="1054"/>
      <c r="O42" s="1054"/>
      <c r="P42" s="1054"/>
      <c r="Q42" s="1054"/>
      <c r="R42" s="1054"/>
      <c r="S42" s="1054"/>
      <c r="T42" s="1054"/>
      <c r="U42" s="1054"/>
      <c r="V42" s="1054"/>
      <c r="W42" s="1054"/>
      <c r="X42" s="1054"/>
      <c r="Y42" s="1054"/>
      <c r="Z42" s="1054"/>
      <c r="AA42" s="1054"/>
      <c r="AB42" s="1054"/>
      <c r="AC42" s="1054"/>
      <c r="AD42" s="1054"/>
      <c r="AE42" s="1054"/>
      <c r="AF42" s="1054"/>
      <c r="AG42" s="1054"/>
      <c r="AH42" s="1054"/>
      <c r="AI42" s="1054"/>
      <c r="AJ42" s="1054"/>
      <c r="AK42" s="1054"/>
      <c r="AL42" s="1054"/>
      <c r="AM42" s="1054"/>
      <c r="AN42" s="1054"/>
      <c r="AO42" s="1054"/>
      <c r="AP42" s="1054"/>
      <c r="AQ42" s="1054"/>
      <c r="AR42" s="1054"/>
      <c r="AS42" s="1054"/>
      <c r="AT42" s="1054"/>
      <c r="AU42" s="1054"/>
      <c r="AV42" s="1054"/>
      <c r="AW42" s="1054"/>
      <c r="AX42" s="1054"/>
      <c r="AY42" s="1054"/>
      <c r="AZ42" s="1054"/>
    </row>
    <row r="43" spans="1:54" ht="12" customHeight="1" x14ac:dyDescent="0.3">
      <c r="A43" s="1074" t="str">
        <f>ПОДПИСИ!B12</f>
        <v>Начальник участка ООО «Электромонтаж-110»</v>
      </c>
      <c r="B43" s="1074"/>
      <c r="C43" s="1074"/>
      <c r="D43" s="1074"/>
      <c r="E43" s="1074"/>
      <c r="F43" s="1074"/>
      <c r="G43" s="1074"/>
      <c r="H43" s="1074"/>
      <c r="I43" s="1074"/>
      <c r="J43" s="1074"/>
      <c r="K43" s="1074"/>
      <c r="L43" s="1074"/>
      <c r="M43" s="1074"/>
      <c r="N43" s="1074"/>
      <c r="O43" s="1074"/>
      <c r="P43" s="1074"/>
      <c r="Q43" s="1074"/>
      <c r="R43" s="1074"/>
      <c r="S43" s="1074"/>
      <c r="T43" s="1074"/>
      <c r="U43" s="1074"/>
      <c r="V43" s="1074"/>
      <c r="W43" s="1074"/>
      <c r="X43" s="1074"/>
      <c r="Y43" s="1074"/>
      <c r="Z43" s="1074"/>
      <c r="AA43" s="1074"/>
      <c r="AB43" s="1074"/>
      <c r="AC43" s="1074"/>
      <c r="AD43" s="1074"/>
      <c r="AE43" s="1074"/>
      <c r="AF43" s="1074"/>
      <c r="AG43" s="1074"/>
      <c r="AH43" s="1074"/>
      <c r="AI43" s="1074"/>
      <c r="AJ43" s="1074"/>
      <c r="AK43" s="1074"/>
      <c r="AL43" s="1074"/>
      <c r="AM43" s="1074"/>
      <c r="AN43" s="1074"/>
      <c r="AO43" s="1074"/>
      <c r="AP43" s="1074"/>
      <c r="AQ43" s="1074"/>
      <c r="AR43" s="1074"/>
      <c r="AS43" s="1074"/>
      <c r="AT43" s="1074"/>
      <c r="AU43" s="1074"/>
      <c r="AV43" s="1074"/>
      <c r="AW43" s="1074"/>
      <c r="AX43" s="1074"/>
      <c r="AY43" s="1074"/>
      <c r="AZ43" s="1074"/>
      <c r="BA43" s="31"/>
      <c r="BB43" s="9"/>
    </row>
    <row r="44" spans="1:54" ht="12" customHeight="1" x14ac:dyDescent="0.25">
      <c r="A44" s="1067" t="str">
        <f>CONCATENATE(ПОДПИСИ!C12,ПОДПИСИ!F12)</f>
        <v>Курбатов А.В.Приказ №2024-21СМР от 15.05.2024</v>
      </c>
      <c r="B44" s="1067"/>
      <c r="C44" s="1067"/>
      <c r="D44" s="1067"/>
      <c r="E44" s="1067"/>
      <c r="F44" s="1067"/>
      <c r="G44" s="1067"/>
      <c r="H44" s="1067"/>
      <c r="I44" s="1067"/>
      <c r="J44" s="1067"/>
      <c r="K44" s="1067"/>
      <c r="L44" s="1067"/>
      <c r="M44" s="1067"/>
      <c r="N44" s="1067"/>
      <c r="O44" s="1067"/>
      <c r="P44" s="1067"/>
      <c r="Q44" s="1067"/>
      <c r="R44" s="1067"/>
      <c r="S44" s="1067"/>
      <c r="T44" s="1067"/>
      <c r="U44" s="1067"/>
      <c r="V44" s="1067"/>
      <c r="W44" s="1067"/>
      <c r="X44" s="1067"/>
      <c r="Y44" s="1067"/>
      <c r="Z44" s="1067"/>
      <c r="AA44" s="1067"/>
      <c r="AB44" s="1067"/>
      <c r="AC44" s="1067"/>
      <c r="AD44" s="1067"/>
      <c r="AE44" s="1067"/>
      <c r="AF44" s="1067"/>
      <c r="AG44" s="1067"/>
      <c r="AH44" s="1067"/>
      <c r="AI44" s="1067"/>
      <c r="AJ44" s="1067"/>
      <c r="AK44" s="1067"/>
      <c r="AL44" s="1067"/>
      <c r="AM44" s="1067"/>
      <c r="AN44" s="1067"/>
      <c r="AO44" s="1067"/>
      <c r="AP44" s="1067"/>
      <c r="AQ44" s="1067"/>
      <c r="AR44" s="1067"/>
      <c r="AS44" s="1067"/>
      <c r="AT44" s="1067"/>
      <c r="AU44" s="1067"/>
      <c r="AV44" s="1067"/>
      <c r="AW44" s="1067"/>
      <c r="AX44" s="1067"/>
      <c r="AY44" s="1067"/>
      <c r="AZ44" s="1067"/>
    </row>
    <row r="45" spans="1:54" ht="7.95" customHeight="1" x14ac:dyDescent="0.25">
      <c r="A45" s="1068" t="s">
        <v>526</v>
      </c>
      <c r="B45" s="1069"/>
      <c r="C45" s="1069"/>
      <c r="D45" s="1069"/>
      <c r="E45" s="1069"/>
      <c r="F45" s="1069"/>
      <c r="G45" s="1069"/>
      <c r="H45" s="1069"/>
      <c r="I45" s="1069"/>
      <c r="J45" s="1069"/>
      <c r="K45" s="1069"/>
      <c r="L45" s="1069"/>
      <c r="M45" s="1069"/>
      <c r="N45" s="1069"/>
      <c r="O45" s="1069"/>
      <c r="P45" s="1069"/>
      <c r="Q45" s="1069"/>
      <c r="R45" s="1069"/>
      <c r="S45" s="1069"/>
      <c r="T45" s="1069"/>
      <c r="U45" s="1069"/>
      <c r="V45" s="1069"/>
      <c r="W45" s="1069"/>
      <c r="X45" s="1069"/>
      <c r="Y45" s="1069"/>
      <c r="Z45" s="1069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069"/>
      <c r="AO45" s="1069"/>
      <c r="AP45" s="1069"/>
      <c r="AQ45" s="1069"/>
      <c r="AR45" s="1069"/>
      <c r="AS45" s="1069"/>
      <c r="AT45" s="1069"/>
      <c r="AU45" s="1069"/>
      <c r="AV45" s="1069"/>
      <c r="AW45" s="1069"/>
      <c r="AX45" s="1069"/>
      <c r="AY45" s="1069"/>
      <c r="AZ45" s="1069"/>
    </row>
    <row r="46" spans="1:54" ht="12" customHeight="1" x14ac:dyDescent="0.25">
      <c r="A46" s="1040" t="s">
        <v>82</v>
      </c>
      <c r="B46" s="1040"/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0"/>
      <c r="U46" s="1040"/>
      <c r="V46" s="1040"/>
      <c r="W46" s="1040"/>
      <c r="X46" s="1040"/>
      <c r="Y46" s="1040"/>
      <c r="Z46" s="1040"/>
      <c r="AA46" s="1040"/>
      <c r="AB46" s="1040"/>
      <c r="AC46" s="1040"/>
      <c r="AD46" s="1040"/>
      <c r="AE46" s="1040"/>
      <c r="AF46" s="1040"/>
      <c r="AG46" s="1040"/>
      <c r="AH46" s="1040"/>
      <c r="AI46" s="1040"/>
      <c r="AJ46" s="1040"/>
      <c r="AK46" s="1040"/>
      <c r="AL46" s="1040"/>
      <c r="AM46" s="1040"/>
      <c r="AN46" s="1040"/>
      <c r="AO46" s="1040"/>
      <c r="AP46" s="1040"/>
      <c r="AQ46" s="1040"/>
      <c r="AR46" s="1040"/>
      <c r="AS46" s="1040"/>
      <c r="AT46" s="1040"/>
      <c r="AU46" s="1040"/>
      <c r="AV46" s="1040"/>
      <c r="AW46" s="1040"/>
      <c r="AX46" s="1040"/>
      <c r="AY46" s="1040"/>
      <c r="AZ46" s="1040"/>
    </row>
    <row r="47" spans="1:54" ht="12" customHeight="1" x14ac:dyDescent="0.25">
      <c r="A47" s="1050" t="str">
        <f>ПОДПИСИ!B10</f>
        <v>Ведущий инженер отдела строительного контроля АО "ЛЭСР"</v>
      </c>
      <c r="B47" s="1050"/>
      <c r="C47" s="1050"/>
      <c r="D47" s="1050"/>
      <c r="E47" s="1050"/>
      <c r="F47" s="1050"/>
      <c r="G47" s="1050"/>
      <c r="H47" s="1050"/>
      <c r="I47" s="1050"/>
      <c r="J47" s="1050"/>
      <c r="K47" s="1050"/>
      <c r="L47" s="1050"/>
      <c r="M47" s="1050"/>
      <c r="N47" s="1050"/>
      <c r="O47" s="1050"/>
      <c r="P47" s="1050"/>
      <c r="Q47" s="1050"/>
      <c r="R47" s="1050"/>
      <c r="S47" s="1050"/>
      <c r="T47" s="1050"/>
      <c r="U47" s="1050"/>
      <c r="V47" s="1050"/>
      <c r="W47" s="1050"/>
      <c r="X47" s="1050"/>
      <c r="Y47" s="1050"/>
      <c r="Z47" s="1050"/>
      <c r="AA47" s="1050"/>
      <c r="AB47" s="1050"/>
      <c r="AC47" s="1050"/>
      <c r="AD47" s="1050"/>
      <c r="AE47" s="1050"/>
      <c r="AF47" s="1050"/>
      <c r="AG47" s="1050"/>
      <c r="AH47" s="1050"/>
      <c r="AI47" s="1050"/>
      <c r="AJ47" s="1050"/>
      <c r="AK47" s="1050"/>
      <c r="AL47" s="1050"/>
      <c r="AM47" s="1050"/>
      <c r="AN47" s="1050"/>
      <c r="AO47" s="1050"/>
      <c r="AP47" s="1050"/>
      <c r="AQ47" s="1050"/>
      <c r="AR47" s="1050"/>
      <c r="AS47" s="1050"/>
      <c r="AT47" s="1050"/>
      <c r="AU47" s="1050"/>
      <c r="AV47" s="1050"/>
      <c r="AW47" s="1050"/>
      <c r="AX47" s="1050"/>
      <c r="AY47" s="1050"/>
      <c r="AZ47" s="1050"/>
    </row>
    <row r="48" spans="1:54" ht="12" customHeight="1" x14ac:dyDescent="0.25">
      <c r="A48" s="1066" t="str">
        <f>CONCATENATE(ПОДПИСИ!C10,", ",ПОДПИСИ!F10)</f>
        <v>Величко А.А., Приказ №1080 от 04.10.2024</v>
      </c>
      <c r="B48" s="1066"/>
      <c r="C48" s="1066"/>
      <c r="D48" s="1066"/>
      <c r="E48" s="1066"/>
      <c r="F48" s="1066"/>
      <c r="G48" s="1066"/>
      <c r="H48" s="1066"/>
      <c r="I48" s="1066"/>
      <c r="J48" s="1066"/>
      <c r="K48" s="1066"/>
      <c r="L48" s="1066"/>
      <c r="M48" s="1066"/>
      <c r="N48" s="1066"/>
      <c r="O48" s="1066"/>
      <c r="P48" s="1066"/>
      <c r="Q48" s="1066"/>
      <c r="R48" s="1066"/>
      <c r="S48" s="1066"/>
      <c r="T48" s="1066"/>
      <c r="U48" s="1066"/>
      <c r="V48" s="1066"/>
      <c r="W48" s="1066"/>
      <c r="X48" s="1066"/>
      <c r="Y48" s="1066"/>
      <c r="Z48" s="1066"/>
      <c r="AA48" s="1066"/>
      <c r="AB48" s="1066"/>
      <c r="AC48" s="1066"/>
      <c r="AD48" s="1066"/>
      <c r="AE48" s="1066"/>
      <c r="AF48" s="1066"/>
      <c r="AG48" s="1066"/>
      <c r="AH48" s="1066"/>
      <c r="AI48" s="1066"/>
      <c r="AJ48" s="1066"/>
      <c r="AK48" s="1066"/>
      <c r="AL48" s="1066"/>
      <c r="AM48" s="1066"/>
      <c r="AN48" s="1066"/>
      <c r="AO48" s="1066"/>
      <c r="AP48" s="1066"/>
      <c r="AQ48" s="1066"/>
      <c r="AR48" s="1066"/>
      <c r="AS48" s="1066"/>
      <c r="AT48" s="1066"/>
      <c r="AU48" s="1066"/>
      <c r="AV48" s="1066"/>
      <c r="AW48" s="1066"/>
      <c r="AX48" s="1066"/>
      <c r="AY48" s="1066"/>
      <c r="AZ48" s="1066"/>
    </row>
    <row r="49" spans="1:56" ht="7.5" customHeight="1" x14ac:dyDescent="0.25">
      <c r="A49" s="1053" t="s">
        <v>531</v>
      </c>
      <c r="B49" s="1053"/>
      <c r="C49" s="1053"/>
      <c r="D49" s="1053"/>
      <c r="E49" s="1053"/>
      <c r="F49" s="1053"/>
      <c r="G49" s="1053"/>
      <c r="H49" s="1053"/>
      <c r="I49" s="1053"/>
      <c r="J49" s="1053"/>
      <c r="K49" s="1053"/>
      <c r="L49" s="1053"/>
      <c r="M49" s="1053"/>
      <c r="N49" s="1053"/>
      <c r="O49" s="1053"/>
      <c r="P49" s="1053"/>
      <c r="Q49" s="1053"/>
      <c r="R49" s="1053"/>
      <c r="S49" s="1053"/>
      <c r="T49" s="1053"/>
      <c r="U49" s="1053"/>
      <c r="V49" s="1053"/>
      <c r="W49" s="1053"/>
      <c r="X49" s="1053"/>
      <c r="Y49" s="1053"/>
      <c r="Z49" s="1053"/>
      <c r="AA49" s="1053"/>
      <c r="AB49" s="1053"/>
      <c r="AC49" s="1053"/>
      <c r="AD49" s="1053"/>
      <c r="AE49" s="1053"/>
      <c r="AF49" s="1053"/>
      <c r="AG49" s="1053"/>
      <c r="AH49" s="1053"/>
      <c r="AI49" s="1053"/>
      <c r="AJ49" s="1053"/>
      <c r="AK49" s="1053"/>
      <c r="AL49" s="1053"/>
      <c r="AM49" s="1053"/>
      <c r="AN49" s="1053"/>
      <c r="AO49" s="1053"/>
      <c r="AP49" s="1053"/>
      <c r="AQ49" s="1053"/>
      <c r="AR49" s="1053"/>
      <c r="AS49" s="1053"/>
      <c r="AT49" s="1053"/>
      <c r="AU49" s="1053"/>
      <c r="AV49" s="1053"/>
      <c r="AW49" s="1053"/>
      <c r="AX49" s="1053"/>
      <c r="AY49" s="1053"/>
      <c r="AZ49" s="1053"/>
    </row>
    <row r="50" spans="1:56" ht="12" customHeight="1" x14ac:dyDescent="0.25">
      <c r="A50" s="1040" t="s">
        <v>384</v>
      </c>
      <c r="B50" s="1040"/>
      <c r="C50" s="1040"/>
      <c r="D50" s="1040"/>
      <c r="E50" s="1040"/>
      <c r="F50" s="1040"/>
      <c r="G50" s="1040"/>
      <c r="H50" s="1040"/>
      <c r="I50" s="1040"/>
      <c r="J50" s="1040"/>
      <c r="K50" s="1040"/>
      <c r="L50" s="1040"/>
      <c r="M50" s="1040"/>
      <c r="N50" s="1040"/>
      <c r="O50" s="1040"/>
      <c r="P50" s="1040"/>
      <c r="Q50" s="1040"/>
      <c r="R50" s="1040"/>
      <c r="S50" s="1040"/>
      <c r="T50" s="1040"/>
      <c r="U50" s="1040"/>
      <c r="V50" s="1040"/>
      <c r="W50" s="1040"/>
      <c r="X50" s="1040"/>
      <c r="Y50" s="1040"/>
      <c r="Z50" s="1040"/>
      <c r="AA50" s="1040"/>
      <c r="AB50" s="1040"/>
      <c r="AC50" s="1040"/>
      <c r="AD50" s="1040"/>
      <c r="AE50" s="1040"/>
      <c r="AF50" s="1040"/>
      <c r="AG50" s="1040"/>
      <c r="AH50" s="1040"/>
      <c r="AI50" s="1040"/>
      <c r="AJ50" s="1040"/>
      <c r="AK50" s="1040"/>
      <c r="AL50" s="1040"/>
      <c r="AM50" s="1040"/>
      <c r="AN50" s="1040"/>
      <c r="AO50" s="1040"/>
      <c r="AP50" s="1040"/>
      <c r="AQ50" s="1040"/>
      <c r="AR50" s="1040"/>
      <c r="AS50" s="1040"/>
      <c r="AT50" s="1040"/>
      <c r="AU50" s="1040"/>
      <c r="AV50" s="1040"/>
      <c r="AW50" s="1040"/>
      <c r="AX50" s="1040"/>
      <c r="AY50" s="1040"/>
      <c r="AZ50" s="1040"/>
    </row>
    <row r="51" spans="1:56" ht="13.5" customHeight="1" x14ac:dyDescent="0.25">
      <c r="A51" s="1051" t="str">
        <f>ФОРМА!B4</f>
        <v>ООО «Электромонтаж-110»</v>
      </c>
      <c r="B51" s="1051"/>
      <c r="C51" s="1051"/>
      <c r="D51" s="1051"/>
      <c r="E51" s="1051"/>
      <c r="F51" s="1051"/>
      <c r="G51" s="1051"/>
      <c r="H51" s="1051"/>
      <c r="I51" s="1051"/>
      <c r="J51" s="1051"/>
      <c r="K51" s="1051"/>
      <c r="L51" s="1051"/>
      <c r="M51" s="1051"/>
      <c r="N51" s="1051"/>
      <c r="O51" s="1051"/>
      <c r="P51" s="1051"/>
      <c r="Q51" s="1051"/>
      <c r="R51" s="1051"/>
      <c r="S51" s="1051"/>
      <c r="T51" s="1051"/>
      <c r="U51" s="1051"/>
      <c r="V51" s="1051"/>
      <c r="W51" s="1051"/>
      <c r="X51" s="1051"/>
      <c r="Y51" s="1051"/>
      <c r="Z51" s="1051"/>
      <c r="AA51" s="1051"/>
      <c r="AB51" s="1051"/>
      <c r="AC51" s="1051"/>
      <c r="AD51" s="1051"/>
      <c r="AE51" s="1051"/>
      <c r="AF51" s="1051"/>
      <c r="AG51" s="1051"/>
      <c r="AH51" s="1051"/>
      <c r="AI51" s="1051"/>
      <c r="AJ51" s="1051"/>
      <c r="AK51" s="1051"/>
      <c r="AL51" s="1051"/>
      <c r="AM51" s="1051"/>
      <c r="AN51" s="1051"/>
      <c r="AO51" s="1051"/>
      <c r="AP51" s="1051"/>
      <c r="AQ51" s="1051"/>
      <c r="AR51" s="1051"/>
      <c r="AS51" s="1051"/>
      <c r="AT51" s="1051"/>
      <c r="AU51" s="1051"/>
      <c r="AV51" s="1051"/>
      <c r="AW51" s="1051"/>
      <c r="AX51" s="1051"/>
      <c r="AY51" s="1051"/>
      <c r="AZ51" s="1051"/>
    </row>
    <row r="52" spans="1:56" s="127" customFormat="1" ht="7.2" customHeight="1" x14ac:dyDescent="0.2">
      <c r="A52" s="1068" t="s">
        <v>833</v>
      </c>
      <c r="B52" s="1071"/>
      <c r="C52" s="1071"/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71"/>
      <c r="V52" s="1071"/>
      <c r="W52" s="1071"/>
      <c r="X52" s="1071"/>
      <c r="Y52" s="1071"/>
      <c r="Z52" s="1071"/>
      <c r="AA52" s="1071"/>
      <c r="AB52" s="1071"/>
      <c r="AC52" s="1071"/>
      <c r="AD52" s="1071"/>
      <c r="AE52" s="1071"/>
      <c r="AF52" s="1071"/>
      <c r="AG52" s="1071"/>
      <c r="AH52" s="1071"/>
      <c r="AI52" s="1071"/>
      <c r="AJ52" s="1071"/>
      <c r="AK52" s="1071"/>
      <c r="AL52" s="1071"/>
      <c r="AM52" s="1071"/>
      <c r="AN52" s="1071"/>
      <c r="AO52" s="1071"/>
      <c r="AP52" s="1071"/>
      <c r="AQ52" s="1071"/>
      <c r="AR52" s="1071"/>
      <c r="AS52" s="1071"/>
      <c r="AT52" s="1071"/>
      <c r="AU52" s="1071"/>
      <c r="AV52" s="1071"/>
      <c r="AW52" s="1071"/>
      <c r="AX52" s="1071"/>
      <c r="AY52" s="1071"/>
      <c r="AZ52" s="1071"/>
    </row>
    <row r="53" spans="1:56" ht="12" customHeight="1" x14ac:dyDescent="0.25">
      <c r="A53" s="1040" t="s">
        <v>9</v>
      </c>
      <c r="B53" s="1040"/>
      <c r="C53" s="1040"/>
      <c r="D53" s="1040"/>
      <c r="E53" s="1040"/>
      <c r="F53" s="1040"/>
      <c r="G53" s="1040"/>
      <c r="H53" s="1040"/>
      <c r="I53" s="1040"/>
      <c r="J53" s="1040"/>
      <c r="K53" s="1040"/>
      <c r="L53" s="1040"/>
      <c r="M53" s="1040"/>
      <c r="N53" s="1040"/>
      <c r="O53" s="1040"/>
      <c r="P53" s="1040"/>
      <c r="Q53" s="1040"/>
      <c r="R53" s="1040"/>
      <c r="S53" s="1040"/>
      <c r="T53" s="1040"/>
      <c r="U53" s="1040"/>
      <c r="V53" s="1040"/>
      <c r="W53" s="1040"/>
      <c r="X53" s="1040"/>
      <c r="Y53" s="1040"/>
      <c r="Z53" s="1040"/>
      <c r="AA53" s="1040"/>
      <c r="AB53" s="1040"/>
      <c r="AC53" s="1040"/>
      <c r="AD53" s="1040"/>
      <c r="AE53" s="1040"/>
      <c r="AF53" s="1040"/>
      <c r="AG53" s="1040"/>
      <c r="AH53" s="1040"/>
      <c r="AI53" s="1040"/>
      <c r="AJ53" s="1040"/>
      <c r="AK53" s="1040"/>
      <c r="AL53" s="1040"/>
      <c r="AM53" s="1040"/>
      <c r="AN53" s="1040"/>
      <c r="AO53" s="1040"/>
      <c r="AP53" s="1040"/>
      <c r="AQ53" s="1040"/>
      <c r="AR53" s="1040"/>
      <c r="AS53" s="1040"/>
      <c r="AT53" s="1040"/>
      <c r="AU53" s="1040"/>
      <c r="AV53" s="1040"/>
      <c r="AW53" s="1040"/>
      <c r="AX53" s="1040"/>
      <c r="AY53" s="1040"/>
      <c r="AZ53" s="1040"/>
    </row>
    <row r="54" spans="1:56" ht="12" customHeight="1" x14ac:dyDescent="0.25">
      <c r="A54" s="1040" t="s">
        <v>395</v>
      </c>
      <c r="B54" s="1040"/>
      <c r="C54" s="1040"/>
      <c r="D54" s="1040"/>
      <c r="E54" s="1040"/>
      <c r="F54" s="1040"/>
      <c r="G54" s="1040"/>
      <c r="H54" s="1040"/>
      <c r="I54" s="1040"/>
      <c r="J54" s="1040"/>
      <c r="K54" s="1040"/>
      <c r="L54" s="1040"/>
      <c r="M54" s="1040"/>
      <c r="N54" s="1040"/>
      <c r="O54" s="1040"/>
      <c r="P54" s="1040"/>
      <c r="Q54" s="1040"/>
      <c r="R54" s="1040"/>
      <c r="S54" s="1040"/>
      <c r="T54" s="1040"/>
      <c r="U54" s="1040"/>
      <c r="V54" s="1040"/>
      <c r="W54" s="1040"/>
      <c r="X54" s="1040"/>
      <c r="Y54" s="1040"/>
      <c r="Z54" s="1040"/>
      <c r="AA54" s="1040"/>
      <c r="AB54" s="1040"/>
      <c r="AC54" s="1040"/>
      <c r="AD54" s="1040"/>
      <c r="AE54" s="1040"/>
      <c r="AF54" s="1040"/>
      <c r="AG54" s="1040"/>
      <c r="AH54" s="1040"/>
      <c r="AI54" s="1040"/>
      <c r="AJ54" s="1040"/>
      <c r="AK54" s="1040"/>
      <c r="AL54" s="1040"/>
      <c r="AM54" s="1040"/>
      <c r="AN54" s="1040"/>
      <c r="AO54" s="1040"/>
      <c r="AP54" s="1040"/>
      <c r="AQ54" s="1040"/>
      <c r="AR54" s="1040"/>
      <c r="AS54" s="1040"/>
      <c r="AT54" s="1040"/>
      <c r="AU54" s="1040"/>
      <c r="AV54" s="1040"/>
      <c r="AW54" s="1040"/>
      <c r="AX54" s="1040"/>
      <c r="AY54" s="1040"/>
      <c r="AZ54" s="1040"/>
    </row>
    <row r="55" spans="1:56" ht="14.25" customHeight="1" x14ac:dyDescent="0.25">
      <c r="A55" s="1045">
        <f ca="1">INDIRECT("'АКТЫ скрытых работ'!R"&amp;BE3&amp;"C3",0)</f>
        <v>0</v>
      </c>
      <c r="B55" s="1045"/>
      <c r="C55" s="1045"/>
      <c r="D55" s="1045"/>
      <c r="E55" s="1045"/>
      <c r="F55" s="1045"/>
      <c r="G55" s="1045"/>
      <c r="H55" s="1045"/>
      <c r="I55" s="1045"/>
      <c r="J55" s="1045"/>
      <c r="K55" s="1045"/>
      <c r="L55" s="1045"/>
      <c r="M55" s="1045"/>
      <c r="N55" s="1045"/>
      <c r="O55" s="1045"/>
      <c r="P55" s="1045"/>
      <c r="Q55" s="1045"/>
      <c r="R55" s="1045"/>
      <c r="S55" s="1045"/>
      <c r="T55" s="1045"/>
      <c r="U55" s="1045"/>
      <c r="V55" s="1045"/>
      <c r="W55" s="1045"/>
      <c r="X55" s="1045"/>
      <c r="Y55" s="1045"/>
      <c r="Z55" s="1045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</row>
    <row r="56" spans="1:56" ht="10.5" customHeight="1" x14ac:dyDescent="0.25">
      <c r="A56" s="1052" t="s">
        <v>540</v>
      </c>
      <c r="B56" s="1052"/>
      <c r="C56" s="1052"/>
      <c r="D56" s="1052"/>
      <c r="E56" s="1052"/>
      <c r="F56" s="1052"/>
      <c r="G56" s="1052"/>
      <c r="H56" s="1052"/>
      <c r="I56" s="1052"/>
      <c r="J56" s="1052"/>
      <c r="K56" s="1052"/>
      <c r="L56" s="1052"/>
      <c r="M56" s="1052"/>
      <c r="N56" s="1052"/>
      <c r="O56" s="1052"/>
      <c r="P56" s="1052"/>
      <c r="Q56" s="1052"/>
      <c r="R56" s="1052"/>
      <c r="S56" s="1052"/>
      <c r="T56" s="1052"/>
      <c r="U56" s="1052"/>
      <c r="V56" s="1052"/>
      <c r="W56" s="1052"/>
      <c r="X56" s="1052"/>
      <c r="Y56" s="1052"/>
      <c r="Z56" s="1052"/>
      <c r="AA56" s="1052"/>
      <c r="AB56" s="1052"/>
      <c r="AC56" s="1052"/>
      <c r="AD56" s="1052"/>
      <c r="AE56" s="1052"/>
      <c r="AF56" s="1052"/>
      <c r="AG56" s="1052"/>
      <c r="AH56" s="1052"/>
      <c r="AI56" s="1052"/>
      <c r="AJ56" s="1052"/>
      <c r="AK56" s="1052"/>
      <c r="AL56" s="1052"/>
      <c r="AM56" s="1052"/>
      <c r="AN56" s="1052"/>
      <c r="AO56" s="1052"/>
      <c r="AP56" s="1052"/>
      <c r="AQ56" s="1052"/>
      <c r="AR56" s="1052"/>
      <c r="AS56" s="1052"/>
      <c r="AT56" s="1052"/>
      <c r="AU56" s="1052"/>
      <c r="AV56" s="1052"/>
      <c r="AW56" s="1052"/>
      <c r="AX56" s="1052"/>
      <c r="AY56" s="1052"/>
      <c r="AZ56" s="1052"/>
    </row>
    <row r="57" spans="1:56" ht="12" customHeight="1" x14ac:dyDescent="0.3">
      <c r="A57" s="423" t="s">
        <v>396</v>
      </c>
      <c r="Z57" s="9"/>
      <c r="AA57" s="9"/>
      <c r="AB57" s="9"/>
      <c r="AC57" s="9"/>
      <c r="AD57" s="1045" t="str">
        <f>IF(ФОРМА!B8=0," ",ФОРМА!B8)</f>
        <v>ООО «Электромонтаж-110»</v>
      </c>
      <c r="AE57" s="1045"/>
      <c r="AF57" s="1045"/>
      <c r="AG57" s="1045"/>
      <c r="AH57" s="1045"/>
      <c r="AI57" s="1045"/>
      <c r="AJ57" s="1045"/>
      <c r="AK57" s="1045"/>
      <c r="AL57" s="1045"/>
      <c r="AM57" s="1045"/>
      <c r="AN57" s="1045"/>
      <c r="AO57" s="1045"/>
      <c r="AP57" s="1045"/>
      <c r="AQ57" s="1045"/>
      <c r="AR57" s="1045"/>
      <c r="AS57" s="1045"/>
      <c r="AT57" s="1045"/>
      <c r="AU57" s="1045"/>
      <c r="AV57" s="1045"/>
      <c r="AW57" s="1045"/>
      <c r="AX57" s="1045"/>
      <c r="AY57" s="1045"/>
      <c r="AZ57" s="1045"/>
    </row>
    <row r="58" spans="1:56" ht="8.25" customHeight="1" x14ac:dyDescent="0.25">
      <c r="A58" s="1072"/>
      <c r="B58" s="1072"/>
      <c r="C58" s="1072"/>
      <c r="D58" s="1072"/>
      <c r="E58" s="1072"/>
      <c r="F58" s="1072"/>
      <c r="G58" s="1072"/>
      <c r="H58" s="1072"/>
      <c r="I58" s="1072"/>
      <c r="J58" s="1072"/>
      <c r="K58" s="1072"/>
      <c r="L58" s="1072"/>
      <c r="M58" s="1072"/>
      <c r="N58" s="1072"/>
      <c r="O58" s="1072"/>
      <c r="P58" s="1072"/>
      <c r="Q58" s="1072"/>
      <c r="R58" s="1072"/>
      <c r="S58" s="1072"/>
      <c r="T58" s="1072"/>
      <c r="U58" s="1072"/>
      <c r="V58" s="1072"/>
      <c r="W58" s="1072"/>
      <c r="X58" s="1072"/>
      <c r="Y58" s="1072"/>
      <c r="Z58" s="1072"/>
      <c r="AA58" s="1072"/>
      <c r="AB58" s="1072"/>
      <c r="AC58" s="1072"/>
      <c r="AD58" s="1053" t="s">
        <v>86</v>
      </c>
      <c r="AE58" s="1053"/>
      <c r="AF58" s="1053"/>
      <c r="AG58" s="1053"/>
      <c r="AH58" s="1053"/>
      <c r="AI58" s="1053"/>
      <c r="AJ58" s="1053"/>
      <c r="AK58" s="1053"/>
      <c r="AL58" s="1053"/>
      <c r="AM58" s="1053"/>
      <c r="AN58" s="1053"/>
      <c r="AO58" s="1053"/>
      <c r="AP58" s="1053"/>
      <c r="AQ58" s="1053"/>
      <c r="AR58" s="1053"/>
      <c r="AS58" s="1053"/>
      <c r="AT58" s="1053"/>
      <c r="AU58" s="1053"/>
      <c r="AV58" s="1053"/>
      <c r="AW58" s="1053"/>
      <c r="AX58" s="1053"/>
      <c r="AY58" s="1053"/>
      <c r="AZ58" s="1053"/>
    </row>
    <row r="59" spans="1:56" ht="12" customHeight="1" x14ac:dyDescent="0.25">
      <c r="A59" s="1061" t="str">
        <f>IF(ФОРМА!B9=0," ",CONCATENATE("Проект Шифр ",ФОРМА!B9))</f>
        <v>Проект Шифр СЭС-21-080098-ИЛО1</v>
      </c>
      <c r="B59" s="1061"/>
      <c r="C59" s="1061"/>
      <c r="D59" s="1061"/>
      <c r="E59" s="1061"/>
      <c r="F59" s="1061"/>
      <c r="G59" s="1061"/>
      <c r="H59" s="1061"/>
      <c r="I59" s="1061"/>
      <c r="J59" s="1061"/>
      <c r="K59" s="1061"/>
      <c r="L59" s="1061"/>
      <c r="M59" s="1061"/>
      <c r="N59" s="1061"/>
      <c r="O59" s="1061"/>
      <c r="P59" s="1061"/>
      <c r="Q59" s="1061"/>
      <c r="R59" s="1061"/>
      <c r="S59" s="1061"/>
      <c r="T59" s="1061"/>
      <c r="U59" s="1061"/>
      <c r="V59" s="1061"/>
      <c r="W59" s="1061"/>
      <c r="X59" s="1061"/>
      <c r="Y59" s="1061"/>
      <c r="Z59" s="1061"/>
      <c r="AA59" s="1061"/>
      <c r="AB59" s="1061"/>
      <c r="AC59" s="1061"/>
      <c r="AD59" s="1061"/>
      <c r="AE59" s="1061"/>
      <c r="AF59" s="1061"/>
      <c r="AG59" s="1061"/>
      <c r="AH59" s="1061"/>
      <c r="AI59" s="1061"/>
      <c r="AJ59" s="1061"/>
      <c r="AK59" s="1061"/>
      <c r="AL59" s="1061"/>
      <c r="AM59" s="1061"/>
      <c r="AN59" s="1061"/>
      <c r="AO59" s="1061"/>
      <c r="AP59" s="1061"/>
      <c r="AQ59" s="1061"/>
      <c r="AR59" s="1061"/>
      <c r="AS59" s="1061"/>
      <c r="AT59" s="1061"/>
      <c r="AU59" s="1061"/>
      <c r="AV59" s="1061"/>
      <c r="AW59" s="1061"/>
      <c r="AX59" s="1061"/>
      <c r="AY59" s="1061"/>
      <c r="AZ59" s="1061"/>
    </row>
    <row r="60" spans="1:56" ht="7.2" customHeight="1" x14ac:dyDescent="0.25">
      <c r="A60" s="1053" t="s">
        <v>541</v>
      </c>
      <c r="B60" s="1053"/>
      <c r="C60" s="1053"/>
      <c r="D60" s="1053"/>
      <c r="E60" s="1053"/>
      <c r="F60" s="1053"/>
      <c r="G60" s="1053"/>
      <c r="H60" s="1053"/>
      <c r="I60" s="1053"/>
      <c r="J60" s="1053"/>
      <c r="K60" s="1053"/>
      <c r="L60" s="1053"/>
      <c r="M60" s="1053"/>
      <c r="N60" s="1053"/>
      <c r="O60" s="1053"/>
      <c r="P60" s="1053"/>
      <c r="Q60" s="1053"/>
      <c r="R60" s="1053"/>
      <c r="S60" s="1053"/>
      <c r="T60" s="1053"/>
      <c r="U60" s="1053"/>
      <c r="V60" s="1053"/>
      <c r="W60" s="1053"/>
      <c r="X60" s="1053"/>
      <c r="Y60" s="1053"/>
      <c r="Z60" s="1053"/>
      <c r="AA60" s="1053"/>
      <c r="AB60" s="1053"/>
      <c r="AC60" s="1053"/>
      <c r="AD60" s="1053"/>
      <c r="AE60" s="1053"/>
      <c r="AF60" s="1053"/>
      <c r="AG60" s="1053"/>
      <c r="AH60" s="1053"/>
      <c r="AI60" s="1053"/>
      <c r="AJ60" s="1053"/>
      <c r="AK60" s="1053"/>
      <c r="AL60" s="1053"/>
      <c r="AM60" s="1053"/>
      <c r="AN60" s="1053"/>
      <c r="AO60" s="1053"/>
      <c r="AP60" s="1053"/>
      <c r="AQ60" s="1053"/>
      <c r="AR60" s="1053"/>
      <c r="AS60" s="1053"/>
      <c r="AT60" s="1053"/>
      <c r="AU60" s="1053"/>
      <c r="AV60" s="1053"/>
      <c r="AW60" s="1053"/>
      <c r="AX60" s="1053"/>
      <c r="AY60" s="1053"/>
      <c r="AZ60" s="1053"/>
    </row>
    <row r="61" spans="1:56" ht="12" customHeight="1" x14ac:dyDescent="0.25">
      <c r="A61" s="1040" t="s">
        <v>542</v>
      </c>
      <c r="B61" s="1040"/>
      <c r="C61" s="1040"/>
      <c r="D61" s="1040"/>
      <c r="E61" s="1040"/>
      <c r="F61" s="1040"/>
      <c r="G61" s="1040"/>
      <c r="H61" s="1040"/>
      <c r="I61" s="1040"/>
      <c r="J61" s="1040"/>
      <c r="K61" s="1040"/>
      <c r="L61" s="1040"/>
      <c r="M61" s="1040"/>
      <c r="N61" s="1040"/>
      <c r="O61" s="1040"/>
      <c r="P61" s="1040"/>
      <c r="Q61" s="1040"/>
      <c r="R61" s="1040"/>
      <c r="S61" s="1040"/>
      <c r="T61" s="1040"/>
      <c r="U61" s="1040"/>
      <c r="V61" s="1040"/>
      <c r="W61" s="1040"/>
      <c r="X61" s="1040"/>
      <c r="Y61" s="1040"/>
      <c r="Z61" s="1040"/>
      <c r="AA61" s="1040"/>
      <c r="AB61" s="1040"/>
      <c r="AC61" s="1040"/>
      <c r="AD61" s="1040"/>
      <c r="AE61" s="1040"/>
      <c r="AF61" s="1040"/>
      <c r="AG61" s="1040"/>
      <c r="AH61" s="1040"/>
      <c r="AI61" s="1040"/>
      <c r="AJ61" s="1040"/>
      <c r="AK61" s="1040"/>
      <c r="AL61" s="1040"/>
      <c r="AM61" s="1040"/>
      <c r="AN61" s="1040"/>
      <c r="AO61" s="1040"/>
      <c r="AP61" s="1040"/>
      <c r="AQ61" s="1040"/>
      <c r="AR61" s="1040"/>
      <c r="AS61" s="1040"/>
      <c r="AT61" s="1040"/>
      <c r="AU61" s="1040"/>
      <c r="AV61" s="1040"/>
      <c r="AW61" s="1040"/>
      <c r="AX61" s="1040"/>
      <c r="AY61" s="1040"/>
      <c r="AZ61" s="1040"/>
      <c r="BD61" s="11"/>
    </row>
    <row r="62" spans="1:56" x14ac:dyDescent="0.25">
      <c r="A62" s="1062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2" s="1050"/>
      <c r="C62" s="1050"/>
      <c r="D62" s="1050"/>
      <c r="E62" s="1050"/>
      <c r="F62" s="1050"/>
      <c r="G62" s="1050"/>
      <c r="H62" s="1050"/>
      <c r="I62" s="1050"/>
      <c r="J62" s="1050"/>
      <c r="K62" s="1050"/>
      <c r="L62" s="1050"/>
      <c r="M62" s="1050"/>
      <c r="N62" s="1050"/>
      <c r="O62" s="1050"/>
      <c r="P62" s="1050"/>
      <c r="Q62" s="1050"/>
      <c r="R62" s="1050"/>
      <c r="S62" s="1050"/>
      <c r="T62" s="1050"/>
      <c r="U62" s="1050"/>
      <c r="V62" s="1050"/>
      <c r="W62" s="1050"/>
      <c r="X62" s="1050"/>
      <c r="Y62" s="1050"/>
      <c r="Z62" s="1050"/>
      <c r="AA62" s="1050"/>
      <c r="AB62" s="1050"/>
      <c r="AC62" s="1050"/>
      <c r="AD62" s="1050"/>
      <c r="AE62" s="1050"/>
      <c r="AF62" s="1050"/>
      <c r="AG62" s="1050"/>
      <c r="AH62" s="1050"/>
      <c r="AI62" s="1050"/>
      <c r="AJ62" s="1050"/>
      <c r="AK62" s="1050"/>
      <c r="AL62" s="1050"/>
      <c r="AM62" s="1050"/>
      <c r="AN62" s="1050"/>
      <c r="AO62" s="1050"/>
      <c r="AP62" s="1050"/>
      <c r="AQ62" s="1050"/>
      <c r="AR62" s="1050"/>
      <c r="AS62" s="1050"/>
      <c r="AT62" s="1050"/>
      <c r="AU62" s="1050"/>
      <c r="AV62" s="1050"/>
      <c r="AW62" s="1050"/>
      <c r="AX62" s="1050"/>
      <c r="AY62" s="1050"/>
      <c r="AZ62" s="1050"/>
      <c r="BD62" s="15"/>
    </row>
    <row r="63" spans="1:56" ht="7.95" customHeight="1" x14ac:dyDescent="0.25">
      <c r="A63" s="1063" t="s">
        <v>385</v>
      </c>
      <c r="B63" s="1063"/>
      <c r="C63" s="1063"/>
      <c r="D63" s="1063"/>
      <c r="E63" s="1063"/>
      <c r="F63" s="1063"/>
      <c r="G63" s="1063"/>
      <c r="H63" s="1063"/>
      <c r="I63" s="1063"/>
      <c r="J63" s="1063"/>
      <c r="K63" s="1063"/>
      <c r="L63" s="1063"/>
      <c r="M63" s="1063"/>
      <c r="N63" s="1063"/>
      <c r="O63" s="1063"/>
      <c r="P63" s="1063"/>
      <c r="Q63" s="1063"/>
      <c r="R63" s="1063"/>
      <c r="S63" s="1063"/>
      <c r="T63" s="1063"/>
      <c r="U63" s="1063"/>
      <c r="V63" s="1063"/>
      <c r="W63" s="1063"/>
      <c r="X63" s="1063"/>
      <c r="Y63" s="1063"/>
      <c r="Z63" s="1063"/>
      <c r="AA63" s="1063"/>
      <c r="AB63" s="1063"/>
      <c r="AC63" s="1063"/>
      <c r="AD63" s="1063"/>
      <c r="AE63" s="1063"/>
      <c r="AF63" s="1063"/>
      <c r="AG63" s="1063"/>
      <c r="AH63" s="1063"/>
      <c r="AI63" s="1063"/>
      <c r="AJ63" s="1063"/>
      <c r="AK63" s="1063"/>
      <c r="AL63" s="1063"/>
      <c r="AM63" s="1063"/>
      <c r="AN63" s="1063"/>
      <c r="AO63" s="1063"/>
      <c r="AP63" s="1063"/>
      <c r="AQ63" s="1063"/>
      <c r="AR63" s="1063"/>
      <c r="AS63" s="1063"/>
      <c r="AT63" s="1063"/>
      <c r="AU63" s="1063"/>
      <c r="AV63" s="1063"/>
      <c r="AW63" s="1063"/>
      <c r="AX63" s="1063"/>
      <c r="AY63" s="1063"/>
      <c r="AZ63" s="1063"/>
    </row>
    <row r="64" spans="1:56" ht="12" customHeight="1" x14ac:dyDescent="0.25">
      <c r="A64" s="1040" t="s">
        <v>544</v>
      </c>
      <c r="B64" s="1040"/>
      <c r="C64" s="1040"/>
      <c r="D64" s="1040"/>
      <c r="E64" s="1040"/>
      <c r="F64" s="1040"/>
      <c r="G64" s="1040"/>
      <c r="H64" s="1040"/>
      <c r="I64" s="1040"/>
      <c r="J64" s="1040"/>
      <c r="K64" s="1040"/>
      <c r="L64" s="1040"/>
      <c r="M64" s="1040"/>
      <c r="N64" s="1040"/>
      <c r="O64" s="1040"/>
      <c r="P64" s="1040"/>
      <c r="Q64" s="1040"/>
      <c r="R64" s="1040"/>
      <c r="S64" s="1040"/>
      <c r="T64" s="1040"/>
      <c r="U64" s="1040"/>
      <c r="V64" s="1040"/>
      <c r="W64" s="1040"/>
      <c r="X64" s="1040"/>
      <c r="Y64" s="1040"/>
      <c r="Z64" s="1040"/>
      <c r="AA64" s="1040"/>
      <c r="AB64" s="1040"/>
      <c r="AC64" s="1040"/>
      <c r="AD64" s="1040"/>
      <c r="AE64" s="1040"/>
      <c r="AF64" s="1040"/>
      <c r="AG64" s="1040"/>
      <c r="AH64" s="1040"/>
      <c r="AI64" s="1040"/>
      <c r="AJ64" s="1040"/>
      <c r="AK64" s="1040"/>
      <c r="AL64" s="1040"/>
      <c r="AM64" s="1040"/>
      <c r="AN64" s="1040"/>
      <c r="AO64" s="1040"/>
      <c r="AP64" s="1040"/>
      <c r="AQ64" s="1040"/>
      <c r="AR64" s="1040"/>
      <c r="AS64" s="1040"/>
      <c r="AT64" s="1040"/>
      <c r="AU64" s="1040"/>
      <c r="AV64" s="1040"/>
      <c r="AW64" s="1040"/>
      <c r="AX64" s="1040"/>
      <c r="AY64" s="1040"/>
      <c r="AZ64" s="1040"/>
    </row>
    <row r="65" spans="1:56" ht="25.2" customHeight="1" x14ac:dyDescent="0.25">
      <c r="A65" s="1064">
        <f ca="1">INDIRECT("'АКТЫ скрытых работ'!R"&amp;BE3&amp;"C10",0)</f>
        <v>0</v>
      </c>
      <c r="B65" s="1064"/>
      <c r="C65" s="1064"/>
      <c r="D65" s="1064"/>
      <c r="E65" s="1064"/>
      <c r="F65" s="1064"/>
      <c r="G65" s="1064"/>
      <c r="H65" s="1064"/>
      <c r="I65" s="1064"/>
      <c r="J65" s="1064"/>
      <c r="K65" s="1064"/>
      <c r="L65" s="1064"/>
      <c r="M65" s="1064"/>
      <c r="N65" s="1064"/>
      <c r="O65" s="1064"/>
      <c r="P65" s="1064"/>
      <c r="Q65" s="1064"/>
      <c r="R65" s="1064"/>
      <c r="S65" s="1064"/>
      <c r="T65" s="1064"/>
      <c r="U65" s="1064"/>
      <c r="V65" s="1064"/>
      <c r="W65" s="1064"/>
      <c r="X65" s="1064"/>
      <c r="Y65" s="1064"/>
      <c r="Z65" s="1064"/>
      <c r="AA65" s="1064"/>
      <c r="AB65" s="1064"/>
      <c r="AC65" s="1064"/>
      <c r="AD65" s="1064"/>
      <c r="AE65" s="1064"/>
      <c r="AF65" s="1064"/>
      <c r="AG65" s="1064"/>
      <c r="AH65" s="1064"/>
      <c r="AI65" s="1064"/>
      <c r="AJ65" s="1064"/>
      <c r="AK65" s="1064"/>
      <c r="AL65" s="1064"/>
      <c r="AM65" s="1064"/>
      <c r="AN65" s="1064"/>
      <c r="AO65" s="1064"/>
      <c r="AP65" s="1064"/>
      <c r="AQ65" s="1064"/>
      <c r="AR65" s="1064"/>
      <c r="AS65" s="1064"/>
      <c r="AT65" s="1064"/>
      <c r="AU65" s="1064"/>
      <c r="AV65" s="1064"/>
      <c r="AW65" s="1064"/>
      <c r="AX65" s="1064"/>
      <c r="AY65" s="1064"/>
      <c r="AZ65" s="1064"/>
      <c r="BD65" s="11"/>
    </row>
    <row r="66" spans="1:56" s="127" customFormat="1" ht="8.25" customHeight="1" x14ac:dyDescent="0.2">
      <c r="A66" s="1053" t="s">
        <v>543</v>
      </c>
      <c r="B66" s="1052"/>
      <c r="C66" s="1052"/>
      <c r="D66" s="1052"/>
      <c r="E66" s="1052"/>
      <c r="F66" s="1052"/>
      <c r="G66" s="1052"/>
      <c r="H66" s="1052"/>
      <c r="I66" s="1052"/>
      <c r="J66" s="1052"/>
      <c r="K66" s="1052"/>
      <c r="L66" s="1052"/>
      <c r="M66" s="1052"/>
      <c r="N66" s="1052"/>
      <c r="O66" s="1052"/>
      <c r="P66" s="1052"/>
      <c r="Q66" s="1052"/>
      <c r="R66" s="1052"/>
      <c r="S66" s="1052"/>
      <c r="T66" s="1052"/>
      <c r="U66" s="1052"/>
      <c r="V66" s="1052"/>
      <c r="W66" s="1052"/>
      <c r="X66" s="1052"/>
      <c r="Y66" s="1052"/>
      <c r="Z66" s="1052"/>
      <c r="AA66" s="1052"/>
      <c r="AB66" s="1052"/>
      <c r="AC66" s="1052"/>
      <c r="AD66" s="1052"/>
      <c r="AE66" s="1052"/>
      <c r="AF66" s="1052"/>
      <c r="AG66" s="1052"/>
      <c r="AH66" s="1052"/>
      <c r="AI66" s="1052"/>
      <c r="AJ66" s="1052"/>
      <c r="AK66" s="1052"/>
      <c r="AL66" s="1052"/>
      <c r="AM66" s="1052"/>
      <c r="AN66" s="1052"/>
      <c r="AO66" s="1052"/>
      <c r="AP66" s="1052"/>
      <c r="AQ66" s="1052"/>
      <c r="AR66" s="1052"/>
      <c r="AS66" s="1052"/>
      <c r="AT66" s="1052"/>
      <c r="AU66" s="1052"/>
      <c r="AV66" s="1052"/>
      <c r="AW66" s="1052"/>
      <c r="AX66" s="1052"/>
      <c r="AY66" s="1052"/>
      <c r="AZ66" s="1052"/>
      <c r="BD66" s="129"/>
    </row>
    <row r="67" spans="1:56" ht="12" customHeight="1" x14ac:dyDescent="0.25">
      <c r="A67" s="1054" t="s">
        <v>545</v>
      </c>
      <c r="B67" s="1054"/>
      <c r="C67" s="1054"/>
      <c r="D67" s="1054"/>
      <c r="E67" s="1054"/>
      <c r="F67" s="1054"/>
      <c r="G67" s="1054"/>
      <c r="H67" s="1054"/>
      <c r="I67" s="1054"/>
      <c r="J67" s="1054"/>
      <c r="K67" s="1054"/>
      <c r="L67" s="1054"/>
      <c r="M67" s="1054"/>
      <c r="N67" s="1054"/>
      <c r="O67" s="1054"/>
      <c r="P67" s="1054"/>
      <c r="Q67" s="1054"/>
      <c r="R67" s="1054"/>
      <c r="S67" s="1054"/>
      <c r="T67" s="1054"/>
      <c r="U67" s="1054"/>
      <c r="V67" s="1054"/>
      <c r="W67" s="1054"/>
      <c r="X67" s="1054"/>
      <c r="Y67" s="1054"/>
      <c r="Z67" s="1054"/>
      <c r="AA67" s="1054"/>
      <c r="AB67" s="1054"/>
      <c r="AC67" s="1054"/>
      <c r="AD67" s="1054"/>
      <c r="AE67" s="1054"/>
      <c r="AF67" s="1054"/>
      <c r="AG67" s="1054"/>
      <c r="AH67" s="1054"/>
      <c r="AI67" s="1054"/>
      <c r="AJ67" s="1054"/>
      <c r="AK67" s="1054"/>
      <c r="AL67" s="1054"/>
      <c r="AM67" s="1054"/>
      <c r="AN67" s="1054"/>
      <c r="AO67" s="1054"/>
      <c r="AP67" s="1054"/>
      <c r="AQ67" s="1054"/>
      <c r="AR67" s="1054"/>
      <c r="AS67" s="1054"/>
      <c r="AT67" s="1054"/>
      <c r="AU67" s="1054"/>
      <c r="AV67" s="1054"/>
      <c r="AW67" s="1054"/>
      <c r="AX67" s="1054"/>
      <c r="AY67" s="1054"/>
      <c r="AZ67" s="1054"/>
    </row>
    <row r="68" spans="1:56" ht="12" customHeight="1" x14ac:dyDescent="0.25">
      <c r="A68" s="1040" t="s">
        <v>386</v>
      </c>
      <c r="B68" s="1040"/>
      <c r="C68" s="1040"/>
      <c r="D68" s="1040"/>
      <c r="E68" s="1040"/>
      <c r="F68" s="1040"/>
      <c r="G68" s="1040"/>
      <c r="H68" s="1040"/>
      <c r="I68" s="1040"/>
      <c r="J68" s="1040"/>
      <c r="K68" s="1040"/>
      <c r="L68" s="1040"/>
      <c r="M68" s="1040"/>
      <c r="N68" s="1040"/>
      <c r="O68" s="1040"/>
      <c r="P68" s="1040"/>
      <c r="Q68" s="1040"/>
      <c r="R68" s="1040"/>
      <c r="S68" s="1040"/>
      <c r="T68" s="1040"/>
      <c r="U68" s="1040"/>
      <c r="V68" s="1040"/>
      <c r="W68" s="1040"/>
      <c r="X68" s="1040"/>
      <c r="Y68" s="1040"/>
      <c r="Z68" s="1040"/>
      <c r="AA68" s="1040"/>
      <c r="AB68" s="1040"/>
      <c r="AC68" s="1040"/>
      <c r="AD68" s="1040"/>
      <c r="AE68" s="1040"/>
      <c r="AF68" s="1040"/>
      <c r="AG68" s="1040"/>
      <c r="AH68" s="1040"/>
      <c r="AI68" s="1040"/>
      <c r="AJ68" s="1040"/>
      <c r="AK68" s="1040"/>
      <c r="AL68" s="1040"/>
      <c r="AM68" s="1040"/>
      <c r="AN68" s="1040"/>
      <c r="AO68" s="1040"/>
      <c r="AP68" s="1040"/>
      <c r="AQ68" s="1040"/>
      <c r="AR68" s="1040"/>
      <c r="AS68" s="1040"/>
      <c r="AT68" s="1040"/>
      <c r="AU68" s="1040"/>
      <c r="AV68" s="1040"/>
      <c r="AW68" s="1040"/>
      <c r="AX68" s="1040"/>
      <c r="AY68" s="1040"/>
      <c r="AZ68" s="1040"/>
    </row>
    <row r="69" spans="1:56" ht="24" customHeight="1" x14ac:dyDescent="0.25">
      <c r="A69" s="1050">
        <f ca="1">INDIRECT("'АКТЫ скрытых работ'!R"&amp;BE3&amp;"C11",0)</f>
        <v>0</v>
      </c>
      <c r="B69" s="1050"/>
      <c r="C69" s="1050"/>
      <c r="D69" s="1050"/>
      <c r="E69" s="1050"/>
      <c r="F69" s="1050"/>
      <c r="G69" s="1050"/>
      <c r="H69" s="1050"/>
      <c r="I69" s="1050"/>
      <c r="J69" s="1050"/>
      <c r="K69" s="1050"/>
      <c r="L69" s="1050"/>
      <c r="M69" s="1050"/>
      <c r="N69" s="1050"/>
      <c r="O69" s="1050"/>
      <c r="P69" s="1050"/>
      <c r="Q69" s="1050"/>
      <c r="R69" s="1050"/>
      <c r="S69" s="1050"/>
      <c r="T69" s="1050"/>
      <c r="U69" s="1050"/>
      <c r="V69" s="1050"/>
      <c r="W69" s="1050"/>
      <c r="X69" s="1050"/>
      <c r="Y69" s="1050"/>
      <c r="Z69" s="1050"/>
      <c r="AA69" s="1050"/>
      <c r="AB69" s="1050"/>
      <c r="AC69" s="1050"/>
      <c r="AD69" s="1050"/>
      <c r="AE69" s="1050"/>
      <c r="AF69" s="1050"/>
      <c r="AG69" s="1050"/>
      <c r="AH69" s="1050"/>
      <c r="AI69" s="1050"/>
      <c r="AJ69" s="1050"/>
      <c r="AK69" s="1050"/>
      <c r="AL69" s="1050"/>
      <c r="AM69" s="1050"/>
      <c r="AN69" s="1050"/>
      <c r="AO69" s="1050"/>
      <c r="AP69" s="1050"/>
      <c r="AQ69" s="1050"/>
      <c r="AR69" s="1050"/>
      <c r="AS69" s="1050"/>
      <c r="AT69" s="1050"/>
      <c r="AU69" s="1050"/>
      <c r="AV69" s="1050"/>
      <c r="AW69" s="1050"/>
      <c r="AX69" s="1050"/>
      <c r="AY69" s="1050"/>
      <c r="AZ69" s="1050"/>
    </row>
    <row r="70" spans="1:56" s="127" customFormat="1" ht="9.6" x14ac:dyDescent="0.2">
      <c r="A70" s="1073" t="s">
        <v>387</v>
      </c>
      <c r="B70" s="1073"/>
      <c r="C70" s="1073"/>
      <c r="D70" s="1073"/>
      <c r="E70" s="1073"/>
      <c r="F70" s="1073"/>
      <c r="G70" s="1073"/>
      <c r="H70" s="1073"/>
      <c r="I70" s="1073"/>
      <c r="J70" s="1073"/>
      <c r="K70" s="1073"/>
      <c r="L70" s="1073"/>
      <c r="M70" s="1073"/>
      <c r="N70" s="1073"/>
      <c r="O70" s="1073"/>
      <c r="P70" s="1073"/>
      <c r="Q70" s="1073"/>
      <c r="R70" s="1073"/>
      <c r="S70" s="1073"/>
      <c r="T70" s="1073"/>
      <c r="U70" s="1073"/>
      <c r="V70" s="1073"/>
      <c r="W70" s="1073"/>
      <c r="X70" s="1073"/>
      <c r="Y70" s="1073"/>
      <c r="Z70" s="1073"/>
      <c r="AA70" s="1073"/>
      <c r="AB70" s="1073"/>
      <c r="AC70" s="1073"/>
      <c r="AD70" s="1073"/>
      <c r="AE70" s="1073"/>
      <c r="AF70" s="1073"/>
      <c r="AG70" s="1073"/>
      <c r="AH70" s="1073"/>
      <c r="AI70" s="1073"/>
      <c r="AJ70" s="1073"/>
      <c r="AK70" s="1073"/>
      <c r="AL70" s="1073"/>
      <c r="AM70" s="1073"/>
      <c r="AN70" s="1073"/>
      <c r="AO70" s="1073"/>
      <c r="AP70" s="1073"/>
      <c r="AQ70" s="1073"/>
      <c r="AR70" s="1073"/>
      <c r="AS70" s="1073"/>
      <c r="AT70" s="1073"/>
      <c r="AU70" s="1073"/>
      <c r="AV70" s="1073"/>
      <c r="AW70" s="1073"/>
      <c r="AX70" s="1073"/>
      <c r="AY70" s="1073"/>
      <c r="AZ70" s="1073"/>
    </row>
    <row r="71" spans="1:56" ht="24" customHeight="1" x14ac:dyDescent="0.25">
      <c r="A71" s="1054" t="s">
        <v>546</v>
      </c>
      <c r="B71" s="1054"/>
      <c r="C71" s="1054"/>
      <c r="D71" s="1054"/>
      <c r="E71" s="1054"/>
      <c r="F71" s="1054"/>
      <c r="G71" s="1054"/>
      <c r="H71" s="1054"/>
      <c r="I71" s="1054"/>
      <c r="J71" s="1054"/>
      <c r="K71" s="1054"/>
      <c r="L71" s="1054"/>
      <c r="M71" s="1054"/>
      <c r="N71" s="1054"/>
      <c r="O71" s="1054"/>
      <c r="P71" s="1054"/>
      <c r="Q71" s="1054"/>
      <c r="R71" s="1054"/>
      <c r="S71" s="1054"/>
      <c r="T71" s="1054"/>
      <c r="U71" s="1054"/>
      <c r="V71" s="1054"/>
      <c r="W71" s="1054"/>
      <c r="X71" s="1054"/>
      <c r="Y71" s="1054"/>
      <c r="Z71" s="1054"/>
      <c r="AA71" s="1054"/>
      <c r="AB71" s="1054"/>
      <c r="AC71" s="1054"/>
      <c r="AD71" s="1054"/>
      <c r="AE71" s="1054"/>
      <c r="AF71" s="1054"/>
      <c r="AG71" s="1054"/>
      <c r="AH71" s="1054"/>
      <c r="AI71" s="1054"/>
      <c r="AJ71" s="1054"/>
      <c r="AK71" s="1054"/>
      <c r="AL71" s="1054"/>
      <c r="AM71" s="1054"/>
      <c r="AN71" s="1054"/>
      <c r="AO71" s="1054"/>
      <c r="AP71" s="1054"/>
      <c r="AQ71" s="1054"/>
      <c r="AR71" s="1054"/>
      <c r="AS71" s="1054"/>
      <c r="AT71" s="1054"/>
      <c r="AU71" s="1054"/>
      <c r="AV71" s="1054"/>
      <c r="AW71" s="1054"/>
      <c r="AX71" s="1054"/>
      <c r="AY71" s="1054"/>
      <c r="AZ71" s="1054"/>
    </row>
    <row r="72" spans="1:56" ht="15.75" customHeight="1" x14ac:dyDescent="0.3">
      <c r="A72" s="1057"/>
      <c r="B72" s="1057"/>
      <c r="C72" s="1057"/>
      <c r="D72" s="1057"/>
      <c r="E72" s="1057"/>
      <c r="F72" s="1057"/>
      <c r="G72" s="1057"/>
      <c r="H72" s="1057"/>
      <c r="I72" s="1057"/>
      <c r="J72" s="1057"/>
      <c r="K72" s="1057"/>
      <c r="L72" s="1057"/>
      <c r="M72" s="1057"/>
      <c r="N72" s="1057"/>
      <c r="O72" s="1057"/>
      <c r="P72" s="1057"/>
      <c r="Q72" s="1057"/>
      <c r="R72" s="1057"/>
      <c r="S72" s="1057"/>
      <c r="T72" s="1057"/>
      <c r="U72" s="1057"/>
      <c r="V72" s="1057"/>
      <c r="W72" s="1057"/>
      <c r="X72" s="1057"/>
      <c r="Y72" s="1057"/>
      <c r="Z72" s="1057"/>
      <c r="AA72" s="1057"/>
      <c r="AB72" s="1057"/>
      <c r="AC72" s="1057"/>
      <c r="AD72" s="1057"/>
      <c r="AE72" s="1057"/>
      <c r="AF72" s="1057"/>
      <c r="AG72" s="1057"/>
      <c r="AH72" s="1057"/>
      <c r="AI72" s="1057"/>
      <c r="AJ72" s="1057"/>
      <c r="AK72" s="1057"/>
      <c r="AL72" s="1057"/>
      <c r="AM72" s="1057"/>
      <c r="AN72" s="1057"/>
      <c r="AO72" s="1057"/>
      <c r="AP72" s="1057"/>
      <c r="AQ72" s="1057"/>
      <c r="AR72" s="1057"/>
      <c r="AS72" s="1057"/>
      <c r="AT72" s="1057"/>
      <c r="AU72" s="1057"/>
      <c r="AV72" s="1057"/>
      <c r="AW72" s="1057"/>
      <c r="AX72" s="1057"/>
      <c r="AY72" s="1057"/>
      <c r="AZ72" s="1057"/>
    </row>
    <row r="73" spans="1:56" ht="9.75" customHeight="1" x14ac:dyDescent="0.25">
      <c r="A73" s="1058" t="s">
        <v>387</v>
      </c>
      <c r="B73" s="1059"/>
      <c r="C73" s="1059"/>
      <c r="D73" s="1059"/>
      <c r="E73" s="1059"/>
      <c r="F73" s="1059"/>
      <c r="G73" s="1059"/>
      <c r="H73" s="1059"/>
      <c r="I73" s="1059"/>
      <c r="J73" s="1059"/>
      <c r="K73" s="1059"/>
      <c r="L73" s="1059"/>
      <c r="M73" s="1059"/>
      <c r="N73" s="1059"/>
      <c r="O73" s="1059"/>
      <c r="P73" s="1059"/>
      <c r="Q73" s="1059"/>
      <c r="R73" s="1059"/>
      <c r="S73" s="1059"/>
      <c r="T73" s="1059"/>
      <c r="U73" s="1059"/>
      <c r="V73" s="1059"/>
      <c r="W73" s="1059"/>
      <c r="X73" s="1059"/>
      <c r="Y73" s="1059"/>
      <c r="Z73" s="1059"/>
      <c r="AA73" s="1059"/>
      <c r="AB73" s="1059"/>
      <c r="AC73" s="1059"/>
      <c r="AD73" s="1059"/>
      <c r="AE73" s="1059"/>
      <c r="AF73" s="1059"/>
      <c r="AG73" s="1059"/>
      <c r="AH73" s="1059"/>
      <c r="AI73" s="1059"/>
      <c r="AJ73" s="1059"/>
      <c r="AK73" s="1059"/>
      <c r="AL73" s="1059"/>
      <c r="AM73" s="1059"/>
      <c r="AN73" s="1059"/>
      <c r="AO73" s="1059"/>
      <c r="AP73" s="1059"/>
      <c r="AQ73" s="1059"/>
      <c r="AR73" s="1059"/>
      <c r="AS73" s="1059"/>
      <c r="AT73" s="1059"/>
      <c r="AU73" s="1059"/>
      <c r="AV73" s="1059"/>
      <c r="AW73" s="1059"/>
      <c r="AX73" s="1059"/>
      <c r="AY73" s="1059"/>
      <c r="AZ73" s="1059"/>
    </row>
    <row r="74" spans="1:56" ht="12" customHeight="1" x14ac:dyDescent="0.25">
      <c r="A74" s="423" t="s">
        <v>388</v>
      </c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0"/>
      <c r="AD74" s="1060"/>
      <c r="AE74" s="1060"/>
      <c r="AF74" s="1060"/>
      <c r="AG74" s="1060"/>
      <c r="AH74" s="1060"/>
      <c r="AI74" s="1060"/>
      <c r="AJ74" s="1060"/>
      <c r="AK74" s="1060"/>
      <c r="AL74" s="1060"/>
      <c r="AM74" s="1060"/>
      <c r="AN74" s="1060"/>
      <c r="AO74" s="1060"/>
      <c r="AP74" s="1060"/>
      <c r="AQ74" s="1060"/>
      <c r="AR74" s="1060"/>
      <c r="AS74" s="1060"/>
      <c r="AT74" s="1060"/>
      <c r="AU74" s="1060"/>
      <c r="AV74" s="1060"/>
      <c r="AW74" s="1060"/>
      <c r="AX74" s="1060"/>
      <c r="AY74" s="1060"/>
      <c r="AZ74" s="1060"/>
    </row>
    <row r="75" spans="1:56" ht="10.5" customHeight="1" x14ac:dyDescent="0.25"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52" t="s">
        <v>387</v>
      </c>
      <c r="AD75" s="1052"/>
      <c r="AE75" s="1052"/>
      <c r="AF75" s="1052"/>
      <c r="AG75" s="1052"/>
      <c r="AH75" s="1052"/>
      <c r="AI75" s="1052"/>
      <c r="AJ75" s="1052"/>
      <c r="AK75" s="1052"/>
      <c r="AL75" s="1052"/>
      <c r="AM75" s="1052"/>
      <c r="AN75" s="1052"/>
      <c r="AO75" s="1052"/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</row>
    <row r="76" spans="1:56" ht="14.4" x14ac:dyDescent="0.3">
      <c r="A76" s="1040" t="s">
        <v>547</v>
      </c>
      <c r="B76" s="1040"/>
      <c r="C76" s="1040"/>
      <c r="D76" s="1040"/>
      <c r="E76" s="1040"/>
      <c r="G76" s="1055" t="s">
        <v>535</v>
      </c>
      <c r="H76" s="1055"/>
      <c r="I76" s="1055"/>
      <c r="J76" s="1055"/>
      <c r="K76" s="1055"/>
      <c r="L76" s="1055"/>
      <c r="M76" s="1055"/>
      <c r="N76" s="1055"/>
      <c r="O76" s="1055"/>
      <c r="P76" s="1055"/>
      <c r="Q76" s="8"/>
      <c r="R76" s="103" t="s">
        <v>79</v>
      </c>
      <c r="S76" s="1042">
        <f ca="1">INDIRECT("'АКТЫ скрытых работ'!R"&amp;BE3&amp;"C4",0)</f>
        <v>0</v>
      </c>
      <c r="T76" s="1042"/>
      <c r="U76" s="1042"/>
      <c r="V76" s="103" t="s">
        <v>80</v>
      </c>
      <c r="W76" s="1043">
        <f ca="1">INDIRECT("'АКТЫ скрытых работ'!R"&amp;BE3&amp;"C5",0)</f>
        <v>0</v>
      </c>
      <c r="X76" s="1043"/>
      <c r="Y76" s="1043"/>
      <c r="Z76" s="1043"/>
      <c r="AA76" s="1043"/>
      <c r="AB76" s="1043"/>
      <c r="AC76" s="1043"/>
      <c r="AE76" s="1045">
        <f ca="1">INDIRECT("'АКТЫ скрытых работ'!R"&amp;BE3&amp;"C6",0)</f>
        <v>0</v>
      </c>
      <c r="AF76" s="1045"/>
      <c r="AG76" s="1045"/>
      <c r="AH76" s="1045"/>
      <c r="AI76" s="424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42"/>
      <c r="AV76" s="42"/>
      <c r="AW76" s="42"/>
      <c r="AY76" s="9"/>
      <c r="AZ76" s="9"/>
    </row>
    <row r="77" spans="1:56" ht="14.4" x14ac:dyDescent="0.3">
      <c r="G77" s="1040" t="s">
        <v>92</v>
      </c>
      <c r="H77" s="1040"/>
      <c r="I77" s="1040"/>
      <c r="J77" s="1040"/>
      <c r="K77" s="1040"/>
      <c r="L77" s="1040"/>
      <c r="M77" s="1040"/>
      <c r="N77" s="1040"/>
      <c r="O77" s="1040"/>
      <c r="P77" s="1040"/>
      <c r="Q77" s="8"/>
      <c r="R77" s="103" t="s">
        <v>79</v>
      </c>
      <c r="S77" s="1042">
        <f ca="1">INDIRECT("'АКТЫ скрытых работ'!R"&amp;BE3&amp;"C7",0)</f>
        <v>0</v>
      </c>
      <c r="T77" s="1042"/>
      <c r="U77" s="1042"/>
      <c r="V77" s="103" t="s">
        <v>80</v>
      </c>
      <c r="W77" s="1044">
        <f ca="1">INDIRECT("'АКТЫ скрытых работ'!R"&amp;BE3&amp;"C8",0)</f>
        <v>0</v>
      </c>
      <c r="X77" s="1044"/>
      <c r="Y77" s="1044"/>
      <c r="Z77" s="1044"/>
      <c r="AA77" s="1044"/>
      <c r="AB77" s="1044"/>
      <c r="AC77" s="1044"/>
      <c r="AE77" s="1046">
        <f ca="1">INDIRECT("'АКТЫ скрытых работ'!R"&amp;BE3&amp;"C9",0)</f>
        <v>0</v>
      </c>
      <c r="AF77" s="1046"/>
      <c r="AG77" s="1046"/>
      <c r="AH77" s="1046"/>
      <c r="AI77" s="424"/>
      <c r="AJ77" s="8"/>
      <c r="AO77" s="8"/>
      <c r="AP77" s="8"/>
      <c r="AQ77" s="8"/>
      <c r="AR77" s="8"/>
      <c r="AS77" s="8"/>
      <c r="AT77" s="8"/>
      <c r="AU77" s="42"/>
      <c r="AV77" s="42"/>
      <c r="AW77" s="42"/>
      <c r="AY77" s="9"/>
      <c r="AZ77" s="9"/>
    </row>
    <row r="78" spans="1:56" ht="11.25" customHeight="1" x14ac:dyDescent="0.25"/>
    <row r="79" spans="1:56" ht="24" customHeight="1" x14ac:dyDescent="0.25">
      <c r="A79" s="1056" t="s">
        <v>548</v>
      </c>
      <c r="B79" s="1056"/>
      <c r="C79" s="1056"/>
      <c r="D79" s="1056"/>
      <c r="E79" s="1056"/>
      <c r="F79" s="1056"/>
      <c r="G79" s="1056"/>
      <c r="H79" s="1056"/>
      <c r="I79" s="1056"/>
      <c r="J79" s="1056"/>
      <c r="K79" s="1056"/>
      <c r="L79" s="1056"/>
      <c r="M79" s="1056"/>
      <c r="N79" s="1056"/>
      <c r="O79" s="1056"/>
      <c r="P79" s="1056"/>
      <c r="Q79" s="1056"/>
      <c r="R79" s="1056"/>
      <c r="S79" s="1056"/>
      <c r="T79" s="1056"/>
      <c r="U79" s="1056"/>
      <c r="V79" s="1056"/>
      <c r="W79" s="1056"/>
      <c r="X79" s="1056"/>
      <c r="Y79" s="1056"/>
      <c r="Z79" s="1056"/>
      <c r="AA79" s="1056"/>
      <c r="AB79" s="1056"/>
      <c r="AC79" s="1056"/>
      <c r="AD79" s="1056"/>
      <c r="AE79" s="1056"/>
      <c r="AF79" s="1056"/>
      <c r="AG79" s="1056"/>
      <c r="AH79" s="1056"/>
      <c r="AI79" s="1056"/>
      <c r="AJ79" s="1056"/>
      <c r="AK79" s="1056"/>
      <c r="AL79" s="1056"/>
      <c r="AM79" s="1056"/>
      <c r="AN79" s="1056"/>
      <c r="AO79" s="1056"/>
      <c r="AP79" s="1056"/>
      <c r="AQ79" s="1056"/>
      <c r="AR79" s="1056"/>
      <c r="AS79" s="1056"/>
      <c r="AT79" s="1056"/>
      <c r="AU79" s="1056"/>
      <c r="AV79" s="1056"/>
      <c r="AW79" s="1056"/>
      <c r="AX79" s="1056"/>
      <c r="AY79" s="1056"/>
      <c r="AZ79" s="1056"/>
    </row>
    <row r="80" spans="1:56" x14ac:dyDescent="0.25">
      <c r="A80" s="1064" t="str">
        <f>IF(ФОРМА!B9=0,CONCATENATE('АКТЫ скрытых работ'!L3),CONCATENATE("Проект Шифр ",ФОРМА!B9,", ",'АКТЫ скрытых работ'!L3))</f>
        <v>Проект Шифр СЭС-21-080098-ИЛО1, ПУЭ изд. 7, СП 76.13330.2016 "Электротехнические устройства"</v>
      </c>
      <c r="B80" s="1064"/>
      <c r="C80" s="1064"/>
      <c r="D80" s="1064"/>
      <c r="E80" s="1064"/>
      <c r="F80" s="1064"/>
      <c r="G80" s="1064"/>
      <c r="H80" s="1064"/>
      <c r="I80" s="1064"/>
      <c r="J80" s="1064"/>
      <c r="K80" s="1064"/>
      <c r="L80" s="1064"/>
      <c r="M80" s="1064"/>
      <c r="N80" s="1064"/>
      <c r="O80" s="1064"/>
      <c r="P80" s="1064"/>
      <c r="Q80" s="1064"/>
      <c r="R80" s="1064"/>
      <c r="S80" s="1064"/>
      <c r="T80" s="1064"/>
      <c r="U80" s="1064"/>
      <c r="V80" s="1064"/>
      <c r="W80" s="1064"/>
      <c r="X80" s="1064"/>
      <c r="Y80" s="1064"/>
      <c r="Z80" s="1064"/>
      <c r="AA80" s="1064"/>
      <c r="AB80" s="1064"/>
      <c r="AC80" s="1064"/>
      <c r="AD80" s="1064"/>
      <c r="AE80" s="1064"/>
      <c r="AF80" s="1064"/>
      <c r="AG80" s="1064"/>
      <c r="AH80" s="1064"/>
      <c r="AI80" s="1064"/>
      <c r="AJ80" s="1064"/>
      <c r="AK80" s="1064"/>
      <c r="AL80" s="1064"/>
      <c r="AM80" s="1064"/>
      <c r="AN80" s="1064"/>
      <c r="AO80" s="1064"/>
      <c r="AP80" s="1064"/>
      <c r="AQ80" s="1064"/>
      <c r="AR80" s="1064"/>
      <c r="AS80" s="1064"/>
      <c r="AT80" s="1064"/>
      <c r="AU80" s="1064"/>
      <c r="AV80" s="1064"/>
      <c r="AW80" s="1064"/>
      <c r="AX80" s="1064"/>
      <c r="AY80" s="1064"/>
      <c r="AZ80" s="1064"/>
    </row>
    <row r="81" spans="1:54" s="127" customFormat="1" ht="10.5" customHeight="1" x14ac:dyDescent="0.2">
      <c r="A81" s="1063" t="s">
        <v>549</v>
      </c>
      <c r="B81" s="1063"/>
      <c r="C81" s="1063"/>
      <c r="D81" s="1063"/>
      <c r="E81" s="1063"/>
      <c r="F81" s="1063"/>
      <c r="G81" s="1063"/>
      <c r="H81" s="1063"/>
      <c r="I81" s="1063"/>
      <c r="J81" s="1063"/>
      <c r="K81" s="1063"/>
      <c r="L81" s="1063"/>
      <c r="M81" s="1063"/>
      <c r="N81" s="1063"/>
      <c r="O81" s="1063"/>
      <c r="P81" s="1063"/>
      <c r="Q81" s="1063"/>
      <c r="R81" s="1063"/>
      <c r="S81" s="1063"/>
      <c r="T81" s="1063"/>
      <c r="U81" s="1063"/>
      <c r="V81" s="1063"/>
      <c r="W81" s="1063"/>
      <c r="X81" s="1063"/>
      <c r="Y81" s="1063"/>
      <c r="Z81" s="1063"/>
      <c r="AA81" s="1063"/>
      <c r="AB81" s="1063"/>
      <c r="AC81" s="1063"/>
      <c r="AD81" s="1063"/>
      <c r="AE81" s="1063"/>
      <c r="AF81" s="1063"/>
      <c r="AG81" s="1063"/>
      <c r="AH81" s="1063"/>
      <c r="AI81" s="1063"/>
      <c r="AJ81" s="1063"/>
      <c r="AK81" s="1063"/>
      <c r="AL81" s="1063"/>
      <c r="AM81" s="1063"/>
      <c r="AN81" s="1063"/>
      <c r="AO81" s="1063"/>
      <c r="AP81" s="1063"/>
      <c r="AQ81" s="1063"/>
      <c r="AR81" s="1063"/>
      <c r="AS81" s="1063"/>
      <c r="AT81" s="1063"/>
      <c r="AU81" s="1063"/>
      <c r="AV81" s="1063"/>
      <c r="AW81" s="1063"/>
      <c r="AX81" s="1063"/>
      <c r="AY81" s="1063"/>
      <c r="AZ81" s="1063"/>
    </row>
    <row r="82" spans="1:54" ht="12" customHeight="1" x14ac:dyDescent="0.3">
      <c r="A82" s="1040" t="s">
        <v>389</v>
      </c>
      <c r="B82" s="1040"/>
      <c r="C82" s="1040"/>
      <c r="D82" s="1040"/>
      <c r="E82" s="1040"/>
      <c r="F82" s="1040"/>
      <c r="G82" s="1040"/>
      <c r="H82" s="1040"/>
      <c r="I82" s="1040"/>
      <c r="J82" s="1040"/>
      <c r="K82" s="1040"/>
      <c r="L82" s="1040"/>
      <c r="M82" s="1040"/>
      <c r="N82" s="1040"/>
      <c r="O82" s="1040"/>
      <c r="P82" s="1040"/>
      <c r="Q82" s="1040"/>
      <c r="R82" s="1040"/>
      <c r="S82" s="1040"/>
      <c r="T82" s="1040"/>
      <c r="U82" s="1040"/>
      <c r="V82" s="1040"/>
      <c r="W82" s="1040"/>
      <c r="X82" s="1040"/>
      <c r="Y82" s="1040"/>
      <c r="Z82" s="1040"/>
      <c r="AA82" s="1040"/>
      <c r="AB82" s="1040"/>
      <c r="AC82" s="1040"/>
      <c r="AD82" s="1040"/>
      <c r="AE82" s="1040"/>
      <c r="AF82" s="1040"/>
      <c r="AG82" s="1040"/>
      <c r="AH82" s="1040"/>
      <c r="AI82" s="1040"/>
      <c r="AJ82" s="1040"/>
      <c r="AK82" s="1040"/>
      <c r="AL82" s="1040"/>
      <c r="AM82" s="1040"/>
      <c r="AN82" s="1040"/>
      <c r="AO82" s="1040"/>
      <c r="AP82" s="1040"/>
      <c r="AQ82" s="1040"/>
      <c r="AR82" s="1040"/>
      <c r="AS82" s="1040"/>
      <c r="AT82" s="1040"/>
      <c r="AU82" s="1040"/>
      <c r="AV82" s="1040"/>
      <c r="AW82" s="1040"/>
      <c r="AX82" s="1040"/>
      <c r="AY82" s="1040"/>
      <c r="AZ82" s="1040"/>
      <c r="BA82" s="31"/>
    </row>
    <row r="83" spans="1:54" ht="12" customHeight="1" x14ac:dyDescent="0.3">
      <c r="A83" s="1040" t="s">
        <v>390</v>
      </c>
      <c r="B83" s="1040"/>
      <c r="C83" s="1040"/>
      <c r="D83" s="1040"/>
      <c r="E83" s="1040"/>
      <c r="F83" s="1040"/>
      <c r="G83" s="1040"/>
      <c r="H83" s="1040"/>
      <c r="I83" s="1040"/>
      <c r="J83" s="1040"/>
      <c r="K83" s="1040"/>
      <c r="L83" s="1040"/>
      <c r="M83" s="1040"/>
      <c r="N83" s="1040"/>
      <c r="O83" s="1040"/>
      <c r="P83" s="1040"/>
      <c r="Q83" s="1040"/>
      <c r="R83" s="1040"/>
      <c r="S83" s="1040"/>
      <c r="T83" s="1040"/>
      <c r="U83" s="1040"/>
      <c r="V83" s="1040"/>
      <c r="W83" s="1040"/>
      <c r="X83" s="1040"/>
      <c r="Y83" s="1040"/>
      <c r="Z83" s="1040"/>
      <c r="AA83" s="1040"/>
      <c r="AB83" s="1040"/>
      <c r="AC83" s="1040"/>
      <c r="AD83" s="1040"/>
      <c r="AE83" s="1040"/>
      <c r="AF83" s="1065" t="s">
        <v>391</v>
      </c>
      <c r="AG83" s="1065"/>
      <c r="AH83" s="1065"/>
      <c r="AI83" s="1065"/>
      <c r="AJ83" s="1065"/>
      <c r="AK83" s="1065"/>
      <c r="AL83" s="1065"/>
      <c r="AM83" s="1065"/>
      <c r="AN83" s="1065"/>
      <c r="AO83" s="1065"/>
      <c r="AP83" s="1065"/>
      <c r="AQ83" s="1065"/>
      <c r="AR83" s="1065"/>
      <c r="AS83" s="1065"/>
      <c r="AT83" s="1065"/>
      <c r="AU83" s="1065"/>
      <c r="AV83" s="1065"/>
      <c r="AW83" s="1065"/>
      <c r="AX83" s="1065"/>
      <c r="AY83" s="1065"/>
      <c r="AZ83" s="423" t="s">
        <v>392</v>
      </c>
      <c r="BA83" s="9"/>
    </row>
    <row r="84" spans="1:54" ht="12" customHeight="1" x14ac:dyDescent="0.3">
      <c r="A84" s="1040" t="s">
        <v>550</v>
      </c>
      <c r="B84" s="1040"/>
      <c r="C84" s="1040"/>
      <c r="D84" s="1040"/>
      <c r="E84" s="1040"/>
      <c r="F84" s="1040"/>
      <c r="G84" s="1040"/>
      <c r="H84" s="1040"/>
      <c r="I84" s="1040"/>
      <c r="J84" s="1040"/>
      <c r="K84" s="1040"/>
      <c r="L84" s="1040"/>
      <c r="M84" s="1040"/>
      <c r="N84" s="1040"/>
      <c r="O84" s="1040"/>
      <c r="P84" s="1040"/>
      <c r="Q84" s="1040"/>
      <c r="R84" s="1040"/>
      <c r="S84" s="1040"/>
      <c r="T84" s="1040"/>
      <c r="U84" s="1040"/>
      <c r="V84" s="1040"/>
      <c r="W84" s="1040"/>
      <c r="X84" s="1040"/>
      <c r="Y84" s="1040"/>
      <c r="Z84" s="1040"/>
      <c r="AA84" s="1040"/>
      <c r="AB84" s="1040"/>
      <c r="AC84" s="1040"/>
      <c r="AD84" s="1040"/>
      <c r="AE84" s="1040"/>
      <c r="AF84" s="1040"/>
      <c r="AG84" s="1040"/>
      <c r="AH84" s="1040"/>
      <c r="AI84" s="1040"/>
      <c r="AJ84" s="1040"/>
      <c r="AK84" s="1040"/>
      <c r="AL84" s="1040"/>
      <c r="AM84" s="1040"/>
      <c r="AN84" s="1040"/>
      <c r="AO84" s="1040"/>
      <c r="AP84" s="1040"/>
      <c r="AQ84" s="1040"/>
      <c r="AR84" s="1040"/>
      <c r="AS84" s="1040"/>
      <c r="AT84" s="1041"/>
      <c r="AU84" s="1041"/>
      <c r="AV84" s="1041"/>
      <c r="AW84" s="1041"/>
      <c r="AX84" s="1041"/>
      <c r="AY84" s="425" t="s">
        <v>393</v>
      </c>
      <c r="AZ84" s="425"/>
      <c r="BA84" s="9"/>
    </row>
    <row r="85" spans="1:54" ht="12" customHeight="1" x14ac:dyDescent="0.3">
      <c r="A85" s="1040" t="s">
        <v>551</v>
      </c>
      <c r="B85" s="1040"/>
      <c r="C85" s="1040"/>
      <c r="D85" s="1040"/>
      <c r="E85" s="1040"/>
      <c r="F85" s="1040"/>
      <c r="G85" s="1040"/>
      <c r="H85" s="1040"/>
      <c r="I85" s="1040"/>
      <c r="J85" s="1040"/>
      <c r="K85" s="1040"/>
      <c r="L85" s="1040"/>
      <c r="M85" s="1040"/>
      <c r="N85" s="1040"/>
      <c r="O85" s="1040"/>
      <c r="P85" s="1040"/>
      <c r="Q85" s="1040"/>
      <c r="R85" s="1040"/>
      <c r="S85" s="1040"/>
      <c r="T85" s="1040"/>
      <c r="U85" s="1040"/>
      <c r="V85" s="1040"/>
      <c r="W85" s="1040"/>
      <c r="X85" s="1040"/>
      <c r="Y85" s="1040"/>
      <c r="Z85" s="1040"/>
      <c r="AA85" s="1040"/>
      <c r="AB85" s="1040"/>
      <c r="AC85" s="1040"/>
      <c r="AD85" s="1040"/>
      <c r="AE85" s="1040"/>
      <c r="AF85" s="1040"/>
      <c r="AG85" s="1040"/>
      <c r="AH85" s="1040"/>
      <c r="AI85" s="1040"/>
      <c r="AJ85" s="1040"/>
      <c r="AK85" s="1040"/>
      <c r="AL85" s="1040"/>
      <c r="AM85" s="1040"/>
      <c r="AN85" s="1040"/>
      <c r="AO85" s="1040"/>
      <c r="AP85" s="1040"/>
      <c r="AQ85" s="1040"/>
      <c r="AR85" s="1040"/>
      <c r="AS85" s="1040"/>
      <c r="AT85" s="1040"/>
      <c r="AU85" s="1040"/>
      <c r="AV85" s="1040"/>
      <c r="AW85" s="1040"/>
      <c r="AX85" s="1040"/>
      <c r="AY85" s="1040"/>
      <c r="AZ85" s="1040"/>
      <c r="BA85" s="9"/>
    </row>
    <row r="86" spans="1:54" ht="12" customHeight="1" x14ac:dyDescent="0.3">
      <c r="A86" s="1040" t="s">
        <v>552</v>
      </c>
      <c r="B86" s="1040"/>
      <c r="C86" s="1040"/>
      <c r="D86" s="1040"/>
      <c r="E86" s="1040"/>
      <c r="F86" s="1040"/>
      <c r="G86" s="1040"/>
      <c r="H86" s="1040"/>
      <c r="I86" s="1040"/>
      <c r="J86" s="1040"/>
      <c r="K86" s="1040"/>
      <c r="L86" s="1040"/>
      <c r="M86" s="1040"/>
      <c r="N86" s="1040"/>
      <c r="O86" s="1040"/>
      <c r="P86" s="1040"/>
      <c r="Q86" s="1040"/>
      <c r="R86" s="1040"/>
      <c r="S86" s="1040"/>
      <c r="T86" s="1040"/>
      <c r="U86" s="1040"/>
      <c r="V86" s="1040"/>
      <c r="W86" s="1040"/>
      <c r="X86" s="1040"/>
      <c r="Y86" s="1040"/>
      <c r="Z86" s="1040"/>
      <c r="AA86" s="1040"/>
      <c r="AB86" s="1040"/>
      <c r="AC86" s="1040"/>
      <c r="AD86" s="1040"/>
      <c r="AE86" s="1040"/>
      <c r="AF86" s="1040"/>
      <c r="AG86" s="1040"/>
      <c r="AH86" s="1040"/>
      <c r="AI86" s="1040"/>
      <c r="AJ86" s="1040"/>
      <c r="AK86" s="1040"/>
      <c r="AL86" s="1040"/>
      <c r="AM86" s="1040"/>
      <c r="AN86" s="1040"/>
      <c r="AO86" s="1040"/>
      <c r="AP86" s="1040"/>
      <c r="AQ86" s="1040"/>
      <c r="AR86" s="1040"/>
      <c r="AS86" s="1040"/>
      <c r="AT86" s="1040"/>
      <c r="AU86" s="1040"/>
      <c r="AV86" s="1040"/>
      <c r="AW86" s="1040"/>
      <c r="AX86" s="1040"/>
      <c r="AY86" s="1040"/>
      <c r="AZ86" s="1040"/>
      <c r="BA86" s="9"/>
    </row>
    <row r="87" spans="1:54" ht="12" customHeight="1" x14ac:dyDescent="0.3">
      <c r="A87" s="1065"/>
      <c r="B87" s="1065"/>
      <c r="C87" s="1065"/>
      <c r="D87" s="1065"/>
      <c r="E87" s="1065"/>
      <c r="F87" s="1065"/>
      <c r="G87" s="1065"/>
      <c r="H87" s="1065"/>
      <c r="I87" s="1065"/>
      <c r="J87" s="1065"/>
      <c r="K87" s="1065"/>
      <c r="L87" s="1065"/>
      <c r="M87" s="1065"/>
      <c r="N87" s="1065"/>
      <c r="O87" s="1065"/>
      <c r="P87" s="1065"/>
      <c r="Q87" s="1065"/>
      <c r="R87" s="1065"/>
      <c r="S87" s="1065"/>
      <c r="T87" s="1065"/>
      <c r="U87" s="1065"/>
      <c r="V87" s="1065"/>
      <c r="W87" s="1065"/>
      <c r="X87" s="1065"/>
      <c r="Y87" s="1065"/>
      <c r="Z87" s="1065"/>
      <c r="AA87" s="1065"/>
      <c r="AB87" s="1065"/>
      <c r="AC87" s="1065"/>
      <c r="AD87" s="1065"/>
      <c r="AE87" s="1065"/>
      <c r="AF87" s="1065"/>
      <c r="AG87" s="1065"/>
      <c r="AH87" s="1065"/>
      <c r="AI87" s="1065"/>
      <c r="AJ87" s="1065"/>
      <c r="AK87" s="1065"/>
      <c r="AL87" s="1065"/>
      <c r="AM87" s="1065"/>
      <c r="AN87" s="1065"/>
      <c r="AO87" s="1065"/>
      <c r="AP87" s="1065"/>
      <c r="AQ87" s="1065"/>
      <c r="AR87" s="1065"/>
      <c r="AS87" s="1065"/>
      <c r="AT87" s="1065"/>
      <c r="AU87" s="1065"/>
      <c r="AV87" s="1065"/>
      <c r="AW87" s="1065"/>
      <c r="AX87" s="1065"/>
      <c r="AY87" s="1065"/>
      <c r="AZ87" s="1065"/>
      <c r="BA87" s="9"/>
    </row>
    <row r="88" spans="1:54" ht="12" customHeight="1" x14ac:dyDescent="0.3">
      <c r="A88" s="1047" t="s">
        <v>553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1047"/>
      <c r="X88" s="1047"/>
      <c r="Y88" s="1047"/>
      <c r="Z88" s="1047"/>
      <c r="AA88" s="1047"/>
      <c r="AB88" s="1047"/>
      <c r="AC88" s="1047"/>
      <c r="AD88" s="1047"/>
      <c r="AE88" s="1047"/>
      <c r="AF88" s="1047"/>
      <c r="AG88" s="1047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9"/>
    </row>
    <row r="89" spans="1:54" ht="12" customHeight="1" x14ac:dyDescent="0.3">
      <c r="A89" s="1051">
        <f ca="1">INDIRECT("'АКТЫ скрытых работ'!R"&amp;BE3&amp;"C13",0)</f>
        <v>0</v>
      </c>
      <c r="B89" s="1051"/>
      <c r="C89" s="1051"/>
      <c r="D89" s="1051"/>
      <c r="E89" s="1051"/>
      <c r="F89" s="1051"/>
      <c r="G89" s="1051"/>
      <c r="H89" s="1051"/>
      <c r="I89" s="1051"/>
      <c r="J89" s="1051"/>
      <c r="K89" s="1051"/>
      <c r="L89" s="1051"/>
      <c r="M89" s="1051"/>
      <c r="N89" s="1051"/>
      <c r="O89" s="1051"/>
      <c r="P89" s="1051"/>
      <c r="Q89" s="1051"/>
      <c r="R89" s="1051"/>
      <c r="S89" s="1051"/>
      <c r="T89" s="1051"/>
      <c r="U89" s="1051"/>
      <c r="V89" s="1051"/>
      <c r="W89" s="1051"/>
      <c r="X89" s="1051"/>
      <c r="Y89" s="1051"/>
      <c r="Z89" s="1051"/>
      <c r="AA89" s="1051"/>
      <c r="AB89" s="1051"/>
      <c r="AC89" s="1051"/>
      <c r="AD89" s="1051"/>
      <c r="AE89" s="1051"/>
      <c r="AF89" s="1051"/>
      <c r="AG89" s="1051"/>
      <c r="AH89" s="1051"/>
      <c r="AI89" s="1051"/>
      <c r="AJ89" s="1051"/>
      <c r="AK89" s="1051"/>
      <c r="AL89" s="1051"/>
      <c r="AM89" s="1051"/>
      <c r="AN89" s="1051"/>
      <c r="AO89" s="1051"/>
      <c r="AP89" s="1051"/>
      <c r="AQ89" s="1051"/>
      <c r="AR89" s="1051"/>
      <c r="AS89" s="1051"/>
      <c r="AT89" s="1051"/>
      <c r="AU89" s="1051"/>
      <c r="AV89" s="1051"/>
      <c r="AW89" s="1051"/>
      <c r="AX89" s="1051"/>
      <c r="AY89" s="1051"/>
      <c r="AZ89" s="1051"/>
      <c r="BA89" s="9"/>
    </row>
    <row r="90" spans="1:54" s="127" customFormat="1" ht="8.25" customHeight="1" x14ac:dyDescent="0.2">
      <c r="A90" s="1070" t="s">
        <v>394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1070"/>
      <c r="AA90" s="1070"/>
      <c r="AB90" s="1070"/>
      <c r="AC90" s="1070"/>
      <c r="AD90" s="1070"/>
      <c r="AE90" s="1070"/>
      <c r="AF90" s="1070"/>
      <c r="AG90" s="1070"/>
      <c r="AH90" s="1070"/>
      <c r="AI90" s="1070"/>
      <c r="AJ90" s="1070"/>
      <c r="AK90" s="1070"/>
      <c r="AL90" s="1070"/>
      <c r="AM90" s="1070"/>
      <c r="AN90" s="1070"/>
      <c r="AO90" s="1070"/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137"/>
    </row>
    <row r="91" spans="1:54" s="138" customFormat="1" ht="12" customHeight="1" x14ac:dyDescent="0.25">
      <c r="A91" s="1048" t="s">
        <v>89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9" t="s">
        <v>65</v>
      </c>
      <c r="Q91" s="1049"/>
      <c r="R91" s="1049"/>
      <c r="S91" s="1049"/>
      <c r="T91" s="1049"/>
      <c r="U91" s="1049"/>
      <c r="V91" s="1049"/>
      <c r="W91" s="1049"/>
      <c r="X91" s="1049"/>
      <c r="Y91" s="1049"/>
      <c r="Z91" s="1049"/>
      <c r="AA91" s="1049"/>
      <c r="AB91" s="1049"/>
      <c r="AC91" s="1049"/>
      <c r="AD91" s="1049"/>
      <c r="AE91" s="1049"/>
      <c r="AF91" s="1049"/>
      <c r="AG91" s="1049"/>
      <c r="AH91" s="1049"/>
      <c r="AI91" s="1049"/>
      <c r="AJ91" s="1049"/>
      <c r="AK91" s="1049"/>
      <c r="AL91" s="1049"/>
      <c r="AM91" s="1049"/>
      <c r="AN91" s="1049"/>
      <c r="AO91" s="1049"/>
      <c r="AP91" s="1049"/>
      <c r="AQ91" s="1049"/>
      <c r="AR91" s="1049"/>
      <c r="AS91" s="1049"/>
      <c r="AT91" s="1049"/>
      <c r="AU91" s="1049"/>
      <c r="AV91" s="1049"/>
      <c r="AW91" s="1049"/>
      <c r="AX91" s="1049"/>
      <c r="AY91" s="1049"/>
      <c r="AZ91" s="1049"/>
    </row>
    <row r="92" spans="1:54" ht="12" customHeight="1" x14ac:dyDescent="0.3">
      <c r="A92" s="423" t="s">
        <v>93</v>
      </c>
      <c r="J92" s="1051">
        <f>ФОРМА!F5</f>
        <v>2</v>
      </c>
      <c r="K92" s="1051"/>
      <c r="L92" s="1051"/>
      <c r="M92" s="426"/>
      <c r="N92" s="423" t="s">
        <v>94</v>
      </c>
      <c r="O92" s="426"/>
      <c r="R92" s="423"/>
    </row>
    <row r="93" spans="1:54" ht="35.25" customHeight="1" x14ac:dyDescent="0.25">
      <c r="A93" s="1040" t="s">
        <v>90</v>
      </c>
      <c r="B93" s="1040"/>
      <c r="C93" s="1040"/>
      <c r="D93" s="1040"/>
      <c r="E93" s="1040"/>
      <c r="F93" s="1040"/>
      <c r="G93" s="1040"/>
      <c r="H93" s="1050" t="str">
        <f ca="1">CONCATENATE(INDIRECT("'АКТЫ скрытых работ'!R"&amp;BE3&amp;"C14",0),", ",INDIRECT("'АКТЫ скрытых работ'!R"&amp;BE3&amp;"C11",0))</f>
        <v xml:space="preserve">, </v>
      </c>
      <c r="I93" s="1050"/>
      <c r="J93" s="1050"/>
      <c r="K93" s="1050"/>
      <c r="L93" s="1050"/>
      <c r="M93" s="1050"/>
      <c r="N93" s="1050"/>
      <c r="O93" s="1050"/>
      <c r="P93" s="1050"/>
      <c r="Q93" s="1050"/>
      <c r="R93" s="1050"/>
      <c r="S93" s="1050"/>
      <c r="T93" s="1050"/>
      <c r="U93" s="1050"/>
      <c r="V93" s="1050"/>
      <c r="W93" s="1050"/>
      <c r="X93" s="1050"/>
      <c r="Y93" s="1050"/>
      <c r="Z93" s="1050"/>
      <c r="AA93" s="1050"/>
      <c r="AB93" s="1050"/>
      <c r="AC93" s="1050"/>
      <c r="AD93" s="1050"/>
      <c r="AE93" s="1050"/>
      <c r="AF93" s="1050"/>
      <c r="AG93" s="1050"/>
      <c r="AH93" s="1050"/>
      <c r="AI93" s="1050"/>
      <c r="AJ93" s="1050"/>
      <c r="AK93" s="1050"/>
      <c r="AL93" s="1050"/>
      <c r="AM93" s="1050"/>
      <c r="AN93" s="1050"/>
      <c r="AO93" s="1050"/>
      <c r="AP93" s="1050"/>
      <c r="AQ93" s="1050"/>
      <c r="AR93" s="1050"/>
      <c r="AS93" s="1050"/>
      <c r="AT93" s="1050"/>
      <c r="AU93" s="1050"/>
      <c r="AV93" s="1050"/>
      <c r="AW93" s="1050"/>
      <c r="AX93" s="1050"/>
      <c r="AY93" s="1050"/>
      <c r="AZ93" s="1050"/>
    </row>
    <row r="94" spans="1:54" ht="29.25" customHeight="1" x14ac:dyDescent="0.25">
      <c r="A94" s="1038" t="s">
        <v>554</v>
      </c>
      <c r="B94" s="1038"/>
      <c r="C94" s="1038"/>
      <c r="D94" s="1038"/>
      <c r="E94" s="1038"/>
      <c r="F94" s="1038"/>
      <c r="G94" s="1038"/>
      <c r="H94" s="1038"/>
      <c r="I94" s="1038"/>
      <c r="J94" s="1038"/>
      <c r="K94" s="1038"/>
      <c r="L94" s="1038"/>
      <c r="M94" s="1038"/>
      <c r="N94" s="1038"/>
      <c r="O94" s="1038"/>
      <c r="P94" s="1038"/>
      <c r="Q94" s="1038"/>
      <c r="R94" s="1038"/>
      <c r="S94" s="1038"/>
      <c r="T94" s="1038"/>
      <c r="U94" s="1038"/>
      <c r="V94" s="1038"/>
      <c r="W94" s="1038"/>
      <c r="X94" s="1038"/>
      <c r="Y94" s="1038"/>
      <c r="Z94" s="1038"/>
      <c r="AA94" s="1038"/>
      <c r="AB94" s="1038"/>
      <c r="AC94" s="1038"/>
      <c r="AD94" s="1038"/>
      <c r="AE94" s="1038"/>
      <c r="AF94" s="1038"/>
      <c r="AG94" s="1038"/>
      <c r="AH94" s="1038"/>
      <c r="AI94" s="1038"/>
      <c r="AJ94" s="1038"/>
      <c r="AK94" s="1038"/>
      <c r="AL94" s="1038"/>
      <c r="AM94" s="1038"/>
      <c r="AN94" s="1038"/>
      <c r="AO94" s="1038"/>
      <c r="AP94" s="1038"/>
      <c r="AQ94" s="1038"/>
      <c r="AR94" s="1038"/>
      <c r="AS94" s="1038"/>
      <c r="AT94" s="1038"/>
      <c r="AU94" s="1038"/>
      <c r="AV94" s="1038"/>
      <c r="AW94" s="1038"/>
      <c r="AX94" s="1038"/>
      <c r="AY94" s="1038"/>
      <c r="AZ94" s="1038"/>
      <c r="BA94" s="427"/>
      <c r="BB94" s="427"/>
    </row>
    <row r="95" spans="1:54" ht="16.5" customHeight="1" x14ac:dyDescent="0.3">
      <c r="A95" s="803" t="str">
        <f>ПОДПИСИ!D6</f>
        <v>Шенягин А.В.</v>
      </c>
      <c r="B95" s="803"/>
      <c r="C95" s="803"/>
      <c r="D95" s="803"/>
      <c r="E95" s="803"/>
      <c r="F95" s="803"/>
      <c r="G95" s="803"/>
      <c r="H95" s="803"/>
      <c r="I95" s="803"/>
      <c r="J95" s="803"/>
      <c r="K95" s="803"/>
      <c r="L95" s="803"/>
      <c r="M95" s="803"/>
      <c r="N95" s="803"/>
      <c r="O95" s="803"/>
      <c r="P95" s="803"/>
      <c r="Q95" s="803"/>
      <c r="R95" s="803"/>
      <c r="S95" s="803"/>
      <c r="T95" s="803"/>
      <c r="U95" s="803"/>
      <c r="V95" s="803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50"/>
      <c r="AH95" s="350"/>
      <c r="AI95" s="350"/>
      <c r="AJ95" s="350"/>
      <c r="AK95" s="350"/>
      <c r="AL95" s="350"/>
      <c r="AM95" s="350"/>
      <c r="AN95" s="350"/>
      <c r="AR95" s="283"/>
      <c r="AS95" s="351"/>
      <c r="AT95" s="804"/>
      <c r="AU95" s="804"/>
      <c r="AV95" s="804"/>
      <c r="AW95" s="804"/>
      <c r="AX95" s="804"/>
      <c r="AY95" s="804"/>
      <c r="AZ95" s="804"/>
    </row>
    <row r="96" spans="1:54" s="502" customFormat="1" ht="6" customHeight="1" x14ac:dyDescent="0.3">
      <c r="A96" s="1039" t="s">
        <v>804</v>
      </c>
      <c r="B96" s="1039"/>
      <c r="C96" s="1039"/>
      <c r="D96" s="1039"/>
      <c r="E96" s="1039"/>
      <c r="F96" s="1039"/>
      <c r="G96" s="1039"/>
      <c r="H96" s="1039"/>
      <c r="I96" s="1039"/>
      <c r="J96" s="1039"/>
      <c r="K96" s="1039"/>
      <c r="L96" s="1039"/>
      <c r="M96" s="1039"/>
      <c r="N96" s="1039"/>
      <c r="O96" s="1039"/>
      <c r="P96" s="1039"/>
      <c r="Q96" s="1039"/>
      <c r="R96" s="1039"/>
      <c r="S96" s="1039"/>
      <c r="T96" s="1039"/>
      <c r="U96" s="1039"/>
      <c r="V96" s="1039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8"/>
      <c r="AH96" s="498"/>
      <c r="AI96" s="498"/>
      <c r="AJ96" s="498"/>
      <c r="AK96" s="498"/>
      <c r="AL96" s="498"/>
      <c r="AM96" s="498"/>
      <c r="AN96" s="498"/>
      <c r="AR96" s="499"/>
      <c r="AS96" s="500"/>
      <c r="AT96" s="1039" t="s">
        <v>49</v>
      </c>
      <c r="AU96" s="1039"/>
      <c r="AV96" s="1039"/>
      <c r="AW96" s="1039"/>
      <c r="AX96" s="1039"/>
      <c r="AY96" s="1039"/>
      <c r="AZ96" s="1039"/>
    </row>
    <row r="97" spans="1:54" ht="15" customHeight="1" x14ac:dyDescent="0.25">
      <c r="A97" s="1038" t="s">
        <v>788</v>
      </c>
      <c r="B97" s="1038"/>
      <c r="C97" s="1038"/>
      <c r="D97" s="1038"/>
      <c r="E97" s="1038"/>
      <c r="F97" s="1038"/>
      <c r="G97" s="1038"/>
      <c r="H97" s="1038"/>
      <c r="I97" s="1038"/>
      <c r="J97" s="1038"/>
      <c r="K97" s="1038"/>
      <c r="L97" s="1038"/>
      <c r="M97" s="1038"/>
      <c r="N97" s="1038"/>
      <c r="O97" s="1038"/>
      <c r="P97" s="1038"/>
      <c r="Q97" s="1038"/>
      <c r="R97" s="1038"/>
      <c r="S97" s="1038"/>
      <c r="T97" s="1038"/>
      <c r="U97" s="1038"/>
      <c r="V97" s="1038"/>
      <c r="W97" s="1038"/>
      <c r="X97" s="1038"/>
      <c r="Y97" s="1038"/>
      <c r="Z97" s="1038"/>
      <c r="AA97" s="1038"/>
      <c r="AB97" s="1038"/>
      <c r="AC97" s="1038"/>
      <c r="AD97" s="1038"/>
      <c r="AE97" s="1038"/>
      <c r="AF97" s="1038"/>
      <c r="AG97" s="1038"/>
      <c r="AH97" s="1038"/>
      <c r="AI97" s="1038"/>
      <c r="AJ97" s="1038"/>
      <c r="AK97" s="1038"/>
      <c r="AL97" s="1038"/>
      <c r="AM97" s="1038"/>
      <c r="AN97" s="1038"/>
      <c r="AO97" s="1038"/>
      <c r="AP97" s="1038"/>
      <c r="AQ97" s="1038"/>
      <c r="AR97" s="1038"/>
      <c r="AS97" s="1038"/>
      <c r="AT97" s="1038"/>
      <c r="AU97" s="1038"/>
      <c r="AV97" s="1038"/>
      <c r="AW97" s="1038"/>
      <c r="AX97" s="1038"/>
      <c r="AY97" s="1038"/>
      <c r="AZ97" s="1038"/>
      <c r="BA97" s="427"/>
      <c r="BB97" s="427"/>
    </row>
    <row r="98" spans="1:54" ht="16.5" customHeight="1" x14ac:dyDescent="0.3">
      <c r="A98" s="803" t="str">
        <f>ПОДПИСИ!D15</f>
        <v>Шлёнский С.В.</v>
      </c>
      <c r="B98" s="803"/>
      <c r="C98" s="803"/>
      <c r="D98" s="803"/>
      <c r="E98" s="803"/>
      <c r="F98" s="803"/>
      <c r="G98" s="803"/>
      <c r="H98" s="803"/>
      <c r="I98" s="803"/>
      <c r="J98" s="803"/>
      <c r="K98" s="803"/>
      <c r="L98" s="803"/>
      <c r="M98" s="803"/>
      <c r="N98" s="803"/>
      <c r="O98" s="803"/>
      <c r="P98" s="803"/>
      <c r="Q98" s="803"/>
      <c r="R98" s="803"/>
      <c r="S98" s="803"/>
      <c r="T98" s="803"/>
      <c r="U98" s="803"/>
      <c r="V98" s="803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50"/>
      <c r="AH98" s="350"/>
      <c r="AI98" s="350"/>
      <c r="AJ98" s="350"/>
      <c r="AK98" s="350"/>
      <c r="AL98" s="350"/>
      <c r="AM98" s="350"/>
      <c r="AN98" s="350"/>
      <c r="AO98" s="350"/>
      <c r="AP98" s="350"/>
      <c r="AQ98" s="283"/>
      <c r="AR98" s="283"/>
      <c r="AS98" s="351"/>
      <c r="AT98" s="804"/>
      <c r="AU98" s="804"/>
      <c r="AV98" s="804"/>
      <c r="AW98" s="804"/>
      <c r="AX98" s="804"/>
      <c r="AY98" s="804"/>
      <c r="AZ98" s="804"/>
      <c r="BA98" s="350"/>
      <c r="BB98" s="350"/>
    </row>
    <row r="99" spans="1:54" s="502" customFormat="1" ht="6" customHeight="1" x14ac:dyDescent="0.3">
      <c r="A99" s="1039" t="s">
        <v>804</v>
      </c>
      <c r="B99" s="1039"/>
      <c r="C99" s="1039"/>
      <c r="D99" s="1039"/>
      <c r="E99" s="1039"/>
      <c r="F99" s="1039"/>
      <c r="G99" s="1039"/>
      <c r="H99" s="1039"/>
      <c r="I99" s="1039"/>
      <c r="J99" s="1039"/>
      <c r="K99" s="1039"/>
      <c r="L99" s="1039"/>
      <c r="M99" s="1039"/>
      <c r="N99" s="1039"/>
      <c r="O99" s="1039"/>
      <c r="P99" s="1039"/>
      <c r="Q99" s="1039"/>
      <c r="R99" s="1039"/>
      <c r="S99" s="1039"/>
      <c r="T99" s="1039"/>
      <c r="U99" s="1039"/>
      <c r="V99" s="1039"/>
      <c r="W99" s="497"/>
      <c r="X99" s="497"/>
      <c r="Y99" s="497"/>
      <c r="Z99" s="497"/>
      <c r="AA99" s="497"/>
      <c r="AB99" s="497"/>
      <c r="AC99" s="497"/>
      <c r="AD99" s="497"/>
      <c r="AE99" s="497"/>
      <c r="AF99" s="497"/>
      <c r="AG99" s="498"/>
      <c r="AH99" s="498"/>
      <c r="AI99" s="498"/>
      <c r="AJ99" s="498"/>
      <c r="AK99" s="498"/>
      <c r="AL99" s="498"/>
      <c r="AM99" s="498"/>
      <c r="AN99" s="498"/>
      <c r="AO99" s="498"/>
      <c r="AP99" s="498"/>
      <c r="AQ99" s="499"/>
      <c r="AR99" s="499"/>
      <c r="AS99" s="500"/>
      <c r="AT99" s="1039" t="s">
        <v>49</v>
      </c>
      <c r="AU99" s="1039"/>
      <c r="AV99" s="1039"/>
      <c r="AW99" s="1039"/>
      <c r="AX99" s="1039"/>
      <c r="AY99" s="1039"/>
      <c r="AZ99" s="1039"/>
      <c r="BA99" s="501"/>
      <c r="BB99" s="501"/>
    </row>
    <row r="100" spans="1:54" ht="25.5" customHeight="1" x14ac:dyDescent="0.25">
      <c r="A100" s="1038" t="s">
        <v>816</v>
      </c>
      <c r="B100" s="1038"/>
      <c r="C100" s="1038"/>
      <c r="D100" s="1038"/>
      <c r="E100" s="1038"/>
      <c r="F100" s="1038"/>
      <c r="G100" s="1038"/>
      <c r="H100" s="1038"/>
      <c r="I100" s="1038"/>
      <c r="J100" s="1038"/>
      <c r="K100" s="1038"/>
      <c r="L100" s="1038"/>
      <c r="M100" s="1038"/>
      <c r="N100" s="1038"/>
      <c r="O100" s="1038"/>
      <c r="P100" s="1038"/>
      <c r="Q100" s="1038"/>
      <c r="R100" s="1038"/>
      <c r="S100" s="1038"/>
      <c r="T100" s="1038"/>
      <c r="U100" s="1038"/>
      <c r="V100" s="1038"/>
      <c r="W100" s="1038"/>
      <c r="X100" s="1038"/>
      <c r="Y100" s="1038"/>
      <c r="Z100" s="1038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427"/>
      <c r="BB100" s="427"/>
    </row>
    <row r="101" spans="1:54" ht="16.5" customHeight="1" x14ac:dyDescent="0.3">
      <c r="A101" s="803" t="str">
        <f>ПОДПИСИ!D17</f>
        <v>Шлёнский С.В.</v>
      </c>
      <c r="B101" s="803"/>
      <c r="C101" s="803"/>
      <c r="D101" s="803"/>
      <c r="E101" s="803"/>
      <c r="F101" s="803"/>
      <c r="G101" s="803"/>
      <c r="H101" s="803"/>
      <c r="I101" s="803"/>
      <c r="J101" s="803"/>
      <c r="K101" s="803"/>
      <c r="L101" s="803"/>
      <c r="M101" s="803"/>
      <c r="N101" s="803"/>
      <c r="O101" s="803"/>
      <c r="P101" s="803"/>
      <c r="Q101" s="803"/>
      <c r="R101" s="803"/>
      <c r="S101" s="803"/>
      <c r="T101" s="803"/>
      <c r="U101" s="803"/>
      <c r="V101" s="803"/>
      <c r="W101" s="349"/>
      <c r="X101" s="349"/>
      <c r="Y101" s="349"/>
      <c r="Z101" s="349"/>
      <c r="AA101" s="349"/>
      <c r="AB101" s="349"/>
      <c r="AC101" s="349"/>
      <c r="AD101" s="349"/>
      <c r="AE101" s="349"/>
      <c r="AF101" s="349"/>
      <c r="AG101" s="350"/>
      <c r="AH101" s="350"/>
      <c r="AI101" s="350"/>
      <c r="AJ101" s="350"/>
      <c r="AK101" s="350"/>
      <c r="AL101" s="350"/>
      <c r="AM101" s="350"/>
      <c r="AN101" s="350"/>
      <c r="AO101" s="350"/>
      <c r="AP101" s="350"/>
      <c r="AQ101" s="283"/>
      <c r="AR101" s="283"/>
      <c r="AS101" s="351"/>
      <c r="AT101" s="804"/>
      <c r="AU101" s="804"/>
      <c r="AV101" s="804"/>
      <c r="AW101" s="804"/>
      <c r="AX101" s="804"/>
      <c r="AY101" s="804"/>
      <c r="AZ101" s="804"/>
      <c r="BA101" s="350"/>
      <c r="BB101" s="350"/>
    </row>
    <row r="102" spans="1:54" s="502" customFormat="1" ht="6" customHeight="1" x14ac:dyDescent="0.3">
      <c r="A102" s="1039" t="s">
        <v>804</v>
      </c>
      <c r="B102" s="1039"/>
      <c r="C102" s="1039"/>
      <c r="D102" s="1039"/>
      <c r="E102" s="1039"/>
      <c r="F102" s="1039"/>
      <c r="G102" s="1039"/>
      <c r="H102" s="1039"/>
      <c r="I102" s="1039"/>
      <c r="J102" s="1039"/>
      <c r="K102" s="1039"/>
      <c r="L102" s="1039"/>
      <c r="M102" s="1039"/>
      <c r="N102" s="1039"/>
      <c r="O102" s="1039"/>
      <c r="P102" s="1039"/>
      <c r="Q102" s="1039"/>
      <c r="R102" s="1039"/>
      <c r="S102" s="1039"/>
      <c r="T102" s="1039"/>
      <c r="U102" s="1039"/>
      <c r="V102" s="1039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8"/>
      <c r="AH102" s="498"/>
      <c r="AI102" s="498"/>
      <c r="AJ102" s="498"/>
      <c r="AK102" s="498"/>
      <c r="AL102" s="498"/>
      <c r="AM102" s="498"/>
      <c r="AN102" s="498"/>
      <c r="AO102" s="498"/>
      <c r="AP102" s="498"/>
      <c r="AQ102" s="499"/>
      <c r="AR102" s="499"/>
      <c r="AS102" s="500"/>
      <c r="AT102" s="1039" t="s">
        <v>49</v>
      </c>
      <c r="AU102" s="1039"/>
      <c r="AV102" s="1039"/>
      <c r="AW102" s="1039"/>
      <c r="AX102" s="1039"/>
      <c r="AY102" s="1039"/>
      <c r="AZ102" s="1039"/>
      <c r="BA102" s="501"/>
      <c r="BB102" s="501"/>
    </row>
    <row r="103" spans="1:54" ht="39.75" customHeight="1" x14ac:dyDescent="0.25">
      <c r="A103" s="1038" t="s">
        <v>806</v>
      </c>
      <c r="B103" s="1038"/>
      <c r="C103" s="1038"/>
      <c r="D103" s="1038"/>
      <c r="E103" s="1038"/>
      <c r="F103" s="1038"/>
      <c r="G103" s="1038"/>
      <c r="H103" s="1038"/>
      <c r="I103" s="1038"/>
      <c r="J103" s="1038"/>
      <c r="K103" s="1038"/>
      <c r="L103" s="1038"/>
      <c r="M103" s="1038"/>
      <c r="N103" s="1038"/>
      <c r="O103" s="1038"/>
      <c r="P103" s="1038"/>
      <c r="Q103" s="1038"/>
      <c r="R103" s="1038"/>
      <c r="S103" s="1038"/>
      <c r="T103" s="1038"/>
      <c r="U103" s="1038"/>
      <c r="V103" s="1038"/>
      <c r="W103" s="1038"/>
      <c r="X103" s="1038"/>
      <c r="Y103" s="1038"/>
      <c r="Z103" s="1038"/>
      <c r="AA103" s="1038"/>
      <c r="AB103" s="1038"/>
      <c r="AC103" s="1038"/>
      <c r="AD103" s="1038"/>
      <c r="AE103" s="1038"/>
      <c r="AF103" s="1038"/>
      <c r="AG103" s="1038"/>
      <c r="AH103" s="1038"/>
      <c r="AI103" s="1038"/>
      <c r="AJ103" s="1038"/>
      <c r="AK103" s="1038"/>
      <c r="AL103" s="1038"/>
      <c r="AM103" s="1038"/>
      <c r="AN103" s="1038"/>
      <c r="AO103" s="1038"/>
      <c r="AP103" s="1038"/>
      <c r="AQ103" s="1038"/>
      <c r="AR103" s="1038"/>
      <c r="AS103" s="1038"/>
      <c r="AT103" s="1038"/>
      <c r="AU103" s="1038"/>
      <c r="AV103" s="1038"/>
      <c r="AW103" s="1038"/>
      <c r="AX103" s="1038"/>
      <c r="AY103" s="1038"/>
      <c r="AZ103" s="1038"/>
      <c r="BA103" s="427"/>
      <c r="BB103" s="427"/>
    </row>
    <row r="104" spans="1:54" ht="16.5" customHeight="1" x14ac:dyDescent="0.3">
      <c r="A104" s="803" t="str">
        <f>ПОДПИСИ!C19</f>
        <v xml:space="preserve"> </v>
      </c>
      <c r="B104" s="803"/>
      <c r="C104" s="803"/>
      <c r="D104" s="803"/>
      <c r="E104" s="803"/>
      <c r="F104" s="803"/>
      <c r="G104" s="803"/>
      <c r="H104" s="803"/>
      <c r="I104" s="803"/>
      <c r="J104" s="803"/>
      <c r="K104" s="803"/>
      <c r="L104" s="803"/>
      <c r="M104" s="803"/>
      <c r="N104" s="803"/>
      <c r="O104" s="803"/>
      <c r="P104" s="803"/>
      <c r="Q104" s="803"/>
      <c r="R104" s="803"/>
      <c r="S104" s="803"/>
      <c r="T104" s="803"/>
      <c r="U104" s="803"/>
      <c r="V104" s="803"/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50"/>
      <c r="AH104" s="350"/>
      <c r="AI104" s="350"/>
      <c r="AJ104" s="350"/>
      <c r="AK104" s="350"/>
      <c r="AL104" s="350"/>
      <c r="AM104" s="350"/>
      <c r="AN104" s="350"/>
      <c r="AO104" s="350"/>
      <c r="AP104" s="350"/>
      <c r="AQ104" s="283"/>
      <c r="AR104" s="283"/>
      <c r="AS104" s="351"/>
      <c r="AT104" s="804"/>
      <c r="AU104" s="804"/>
      <c r="AV104" s="804"/>
      <c r="AW104" s="804"/>
      <c r="AX104" s="804"/>
      <c r="AY104" s="804"/>
      <c r="AZ104" s="804"/>
      <c r="BA104" s="350"/>
      <c r="BB104" s="350"/>
    </row>
    <row r="105" spans="1:54" s="502" customFormat="1" ht="6" customHeight="1" x14ac:dyDescent="0.3">
      <c r="A105" s="1039" t="s">
        <v>804</v>
      </c>
      <c r="B105" s="1039"/>
      <c r="C105" s="1039"/>
      <c r="D105" s="1039"/>
      <c r="E105" s="1039"/>
      <c r="F105" s="1039"/>
      <c r="G105" s="1039"/>
      <c r="H105" s="1039"/>
      <c r="I105" s="1039"/>
      <c r="J105" s="1039"/>
      <c r="K105" s="1039"/>
      <c r="L105" s="1039"/>
      <c r="M105" s="1039"/>
      <c r="N105" s="1039"/>
      <c r="O105" s="1039"/>
      <c r="P105" s="1039"/>
      <c r="Q105" s="1039"/>
      <c r="R105" s="1039"/>
      <c r="S105" s="1039"/>
      <c r="T105" s="1039"/>
      <c r="U105" s="1039"/>
      <c r="V105" s="1039"/>
      <c r="W105" s="497"/>
      <c r="X105" s="497"/>
      <c r="Y105" s="497"/>
      <c r="Z105" s="497"/>
      <c r="AA105" s="497"/>
      <c r="AB105" s="497"/>
      <c r="AC105" s="497"/>
      <c r="AD105" s="497"/>
      <c r="AE105" s="497"/>
      <c r="AF105" s="497"/>
      <c r="AG105" s="498"/>
      <c r="AH105" s="498"/>
      <c r="AI105" s="498"/>
      <c r="AJ105" s="498"/>
      <c r="AK105" s="498"/>
      <c r="AL105" s="498"/>
      <c r="AM105" s="498"/>
      <c r="AN105" s="498"/>
      <c r="AO105" s="498"/>
      <c r="AP105" s="498"/>
      <c r="AQ105" s="499"/>
      <c r="AR105" s="499"/>
      <c r="AS105" s="500"/>
      <c r="AT105" s="1039" t="s">
        <v>49</v>
      </c>
      <c r="AU105" s="1039"/>
      <c r="AV105" s="1039"/>
      <c r="AW105" s="1039"/>
      <c r="AX105" s="1039"/>
      <c r="AY105" s="1039"/>
      <c r="AZ105" s="1039"/>
      <c r="BA105" s="501"/>
      <c r="BB105" s="501"/>
    </row>
    <row r="106" spans="1:54" ht="39.75" customHeight="1" x14ac:dyDescent="0.25">
      <c r="A106" s="1038" t="s">
        <v>1013</v>
      </c>
      <c r="B106" s="1038"/>
      <c r="C106" s="1038"/>
      <c r="D106" s="1038"/>
      <c r="E106" s="1038"/>
      <c r="F106" s="1038"/>
      <c r="G106" s="1038"/>
      <c r="H106" s="1038"/>
      <c r="I106" s="1038"/>
      <c r="J106" s="1038"/>
      <c r="K106" s="1038"/>
      <c r="L106" s="1038"/>
      <c r="M106" s="1038"/>
      <c r="N106" s="1038"/>
      <c r="O106" s="1038"/>
      <c r="P106" s="1038"/>
      <c r="Q106" s="1038"/>
      <c r="R106" s="1038"/>
      <c r="S106" s="1038"/>
      <c r="T106" s="1038"/>
      <c r="U106" s="1038"/>
      <c r="V106" s="1038"/>
      <c r="W106" s="1038"/>
      <c r="X106" s="1038"/>
      <c r="Y106" s="1038"/>
      <c r="Z106" s="1038"/>
      <c r="AA106" s="1038"/>
      <c r="AB106" s="1038"/>
      <c r="AC106" s="1038"/>
      <c r="AD106" s="1038"/>
      <c r="AE106" s="1038"/>
      <c r="AF106" s="1038"/>
      <c r="AG106" s="1038"/>
      <c r="AH106" s="1038"/>
      <c r="AI106" s="1038"/>
      <c r="AJ106" s="1038"/>
      <c r="AK106" s="1038"/>
      <c r="AL106" s="1038"/>
      <c r="AM106" s="1038"/>
      <c r="AN106" s="1038"/>
      <c r="AO106" s="1038"/>
      <c r="AP106" s="1038"/>
      <c r="AQ106" s="1038"/>
      <c r="AR106" s="1038"/>
      <c r="AS106" s="1038"/>
      <c r="AT106" s="1038"/>
      <c r="AU106" s="1038"/>
      <c r="AV106" s="1038"/>
      <c r="AW106" s="1038"/>
      <c r="AX106" s="1038"/>
      <c r="AY106" s="1038"/>
      <c r="AZ106" s="1038"/>
      <c r="BA106" s="427"/>
      <c r="BB106" s="427"/>
    </row>
    <row r="107" spans="1:54" ht="16.5" customHeight="1" x14ac:dyDescent="0.3">
      <c r="A107" s="803" t="str">
        <f>ПОДПИСИ!D12</f>
        <v>Курбатов А.В.</v>
      </c>
      <c r="B107" s="803"/>
      <c r="C107" s="803"/>
      <c r="D107" s="803"/>
      <c r="E107" s="803"/>
      <c r="F107" s="803"/>
      <c r="G107" s="803"/>
      <c r="H107" s="803"/>
      <c r="I107" s="803"/>
      <c r="J107" s="803"/>
      <c r="K107" s="803"/>
      <c r="L107" s="803"/>
      <c r="M107" s="803"/>
      <c r="N107" s="803"/>
      <c r="O107" s="803"/>
      <c r="P107" s="803"/>
      <c r="Q107" s="803"/>
      <c r="R107" s="803"/>
      <c r="S107" s="803"/>
      <c r="T107" s="803"/>
      <c r="U107" s="803"/>
      <c r="V107" s="803"/>
      <c r="W107" s="349"/>
      <c r="X107" s="349"/>
      <c r="Y107" s="349"/>
      <c r="Z107" s="349"/>
      <c r="AA107" s="349"/>
      <c r="AB107" s="349"/>
      <c r="AC107" s="349"/>
      <c r="AD107" s="349"/>
      <c r="AE107" s="349"/>
      <c r="AF107" s="349"/>
      <c r="AG107" s="350"/>
      <c r="AH107" s="350"/>
      <c r="AI107" s="350"/>
      <c r="AJ107" s="350"/>
      <c r="AK107" s="350"/>
      <c r="AL107" s="350"/>
      <c r="AM107" s="350"/>
      <c r="AN107" s="350"/>
      <c r="AO107" s="350"/>
      <c r="AP107" s="350"/>
      <c r="AQ107" s="283"/>
      <c r="AR107" s="283"/>
      <c r="AS107" s="351"/>
      <c r="AT107" s="804"/>
      <c r="AU107" s="804"/>
      <c r="AV107" s="804"/>
      <c r="AW107" s="804"/>
      <c r="AX107" s="804"/>
      <c r="AY107" s="804"/>
      <c r="AZ107" s="804"/>
      <c r="BA107" s="350"/>
      <c r="BB107" s="350"/>
    </row>
    <row r="108" spans="1:54" s="502" customFormat="1" ht="6" customHeight="1" x14ac:dyDescent="0.3">
      <c r="A108" s="1039" t="s">
        <v>804</v>
      </c>
      <c r="B108" s="1039"/>
      <c r="C108" s="1039"/>
      <c r="D108" s="1039"/>
      <c r="E108" s="1039"/>
      <c r="F108" s="1039"/>
      <c r="G108" s="1039"/>
      <c r="H108" s="1039"/>
      <c r="I108" s="1039"/>
      <c r="J108" s="1039"/>
      <c r="K108" s="1039"/>
      <c r="L108" s="1039"/>
      <c r="M108" s="1039"/>
      <c r="N108" s="1039"/>
      <c r="O108" s="1039"/>
      <c r="P108" s="1039"/>
      <c r="Q108" s="1039"/>
      <c r="R108" s="1039"/>
      <c r="S108" s="1039"/>
      <c r="T108" s="1039"/>
      <c r="U108" s="1039"/>
      <c r="V108" s="1039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8"/>
      <c r="AH108" s="498"/>
      <c r="AI108" s="498"/>
      <c r="AJ108" s="498"/>
      <c r="AK108" s="498"/>
      <c r="AL108" s="498"/>
      <c r="AM108" s="498"/>
      <c r="AN108" s="498"/>
      <c r="AO108" s="498"/>
      <c r="AP108" s="498"/>
      <c r="AQ108" s="499"/>
      <c r="AR108" s="499"/>
      <c r="AS108" s="500"/>
      <c r="AT108" s="1039" t="s">
        <v>49</v>
      </c>
      <c r="AU108" s="1039"/>
      <c r="AV108" s="1039"/>
      <c r="AW108" s="1039"/>
      <c r="AX108" s="1039"/>
      <c r="AY108" s="1039"/>
      <c r="AZ108" s="1039"/>
      <c r="BA108" s="501"/>
      <c r="BB108" s="501"/>
    </row>
    <row r="109" spans="1:54" x14ac:dyDescent="0.25">
      <c r="A109" s="1038" t="s">
        <v>538</v>
      </c>
      <c r="B109" s="1038"/>
      <c r="C109" s="1038"/>
      <c r="D109" s="1038"/>
      <c r="E109" s="1038"/>
      <c r="F109" s="1038"/>
      <c r="G109" s="1038"/>
      <c r="H109" s="1038"/>
      <c r="I109" s="1038"/>
      <c r="J109" s="1038"/>
      <c r="K109" s="1038"/>
      <c r="L109" s="1038"/>
      <c r="M109" s="1038"/>
      <c r="N109" s="1038"/>
      <c r="O109" s="1038"/>
      <c r="P109" s="1038"/>
      <c r="Q109" s="1038"/>
      <c r="R109" s="1038"/>
      <c r="S109" s="1038"/>
      <c r="T109" s="1038"/>
      <c r="U109" s="1038"/>
      <c r="V109" s="1038"/>
      <c r="W109" s="1038"/>
      <c r="X109" s="1038"/>
      <c r="Y109" s="1038"/>
      <c r="Z109" s="1038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</row>
    <row r="110" spans="1:54" ht="16.5" customHeight="1" x14ac:dyDescent="0.3">
      <c r="A110" s="803" t="str">
        <f>ПОДПИСИ!D10</f>
        <v>Величко А.А.</v>
      </c>
      <c r="B110" s="803"/>
      <c r="C110" s="803"/>
      <c r="D110" s="803"/>
      <c r="E110" s="803"/>
      <c r="F110" s="803"/>
      <c r="G110" s="803"/>
      <c r="H110" s="803"/>
      <c r="I110" s="803"/>
      <c r="J110" s="803"/>
      <c r="K110" s="803"/>
      <c r="L110" s="803"/>
      <c r="M110" s="803"/>
      <c r="N110" s="803"/>
      <c r="O110" s="803"/>
      <c r="P110" s="803"/>
      <c r="Q110" s="803"/>
      <c r="R110" s="803"/>
      <c r="S110" s="803"/>
      <c r="T110" s="803"/>
      <c r="U110" s="803"/>
      <c r="V110" s="803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50"/>
      <c r="AH110" s="350"/>
      <c r="AI110" s="350"/>
      <c r="AJ110" s="350"/>
      <c r="AK110" s="350"/>
      <c r="AL110" s="350"/>
      <c r="AM110" s="350"/>
      <c r="AN110" s="350"/>
      <c r="AO110" s="350"/>
      <c r="AP110" s="350"/>
      <c r="AQ110" s="283"/>
      <c r="AR110" s="283"/>
      <c r="AS110" s="351"/>
      <c r="AT110" s="804"/>
      <c r="AU110" s="804"/>
      <c r="AV110" s="804"/>
      <c r="AW110" s="804"/>
      <c r="AX110" s="804"/>
      <c r="AY110" s="804"/>
      <c r="AZ110" s="804"/>
      <c r="BA110" s="350"/>
      <c r="BB110" s="350"/>
    </row>
    <row r="111" spans="1:54" s="502" customFormat="1" ht="6" customHeight="1" x14ac:dyDescent="0.3">
      <c r="A111" s="1039" t="s">
        <v>804</v>
      </c>
      <c r="B111" s="1039"/>
      <c r="C111" s="1039"/>
      <c r="D111" s="1039"/>
      <c r="E111" s="1039"/>
      <c r="F111" s="1039"/>
      <c r="G111" s="1039"/>
      <c r="H111" s="1039"/>
      <c r="I111" s="1039"/>
      <c r="J111" s="1039"/>
      <c r="K111" s="1039"/>
      <c r="L111" s="1039"/>
      <c r="M111" s="1039"/>
      <c r="N111" s="1039"/>
      <c r="O111" s="1039"/>
      <c r="P111" s="1039"/>
      <c r="Q111" s="1039"/>
      <c r="R111" s="1039"/>
      <c r="S111" s="1039"/>
      <c r="T111" s="1039"/>
      <c r="U111" s="1039"/>
      <c r="V111" s="1039"/>
      <c r="W111" s="497"/>
      <c r="X111" s="497"/>
      <c r="Y111" s="497"/>
      <c r="Z111" s="497"/>
      <c r="AA111" s="497"/>
      <c r="AB111" s="497"/>
      <c r="AC111" s="497"/>
      <c r="AD111" s="497"/>
      <c r="AE111" s="497"/>
      <c r="AF111" s="497"/>
      <c r="AG111" s="498"/>
      <c r="AH111" s="498"/>
      <c r="AI111" s="498"/>
      <c r="AJ111" s="498"/>
      <c r="AK111" s="498"/>
      <c r="AL111" s="498"/>
      <c r="AM111" s="498"/>
      <c r="AN111" s="498"/>
      <c r="AO111" s="498"/>
      <c r="AP111" s="498"/>
      <c r="AQ111" s="499"/>
      <c r="AR111" s="499"/>
      <c r="AS111" s="500"/>
      <c r="AT111" s="1039" t="s">
        <v>49</v>
      </c>
      <c r="AU111" s="1039"/>
      <c r="AV111" s="1039"/>
      <c r="AW111" s="1039"/>
      <c r="AX111" s="1039"/>
      <c r="AY111" s="1039"/>
      <c r="AZ111" s="1039"/>
      <c r="BA111" s="501"/>
      <c r="BB111" s="501"/>
    </row>
  </sheetData>
  <mergeCells count="134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2:AZ32"/>
    <mergeCell ref="A33:AZ33"/>
    <mergeCell ref="A34:AZ34"/>
    <mergeCell ref="A35:AZ35"/>
    <mergeCell ref="A36:AZ36"/>
    <mergeCell ref="A37:AZ37"/>
    <mergeCell ref="A26:AZ26"/>
    <mergeCell ref="A27:AZ27"/>
    <mergeCell ref="A28:AZ28"/>
    <mergeCell ref="A29:AZ29"/>
    <mergeCell ref="A30:AZ30"/>
    <mergeCell ref="A31:AZ31"/>
    <mergeCell ref="A44:AZ44"/>
    <mergeCell ref="A45:AZ45"/>
    <mergeCell ref="A46:AZ46"/>
    <mergeCell ref="A47:AZ47"/>
    <mergeCell ref="A48:AZ48"/>
    <mergeCell ref="A49:AZ49"/>
    <mergeCell ref="A38:AZ38"/>
    <mergeCell ref="A39:AZ39"/>
    <mergeCell ref="A40:AZ40"/>
    <mergeCell ref="A41:AZ41"/>
    <mergeCell ref="A42:AZ42"/>
    <mergeCell ref="A43:AZ43"/>
    <mergeCell ref="A56:AZ56"/>
    <mergeCell ref="AD57:AZ57"/>
    <mergeCell ref="A58:AC58"/>
    <mergeCell ref="AD58:AZ58"/>
    <mergeCell ref="A59:AZ59"/>
    <mergeCell ref="A60:AZ60"/>
    <mergeCell ref="A50:AZ50"/>
    <mergeCell ref="A51:AZ51"/>
    <mergeCell ref="A52:AZ52"/>
    <mergeCell ref="A53:AZ53"/>
    <mergeCell ref="A54:AZ54"/>
    <mergeCell ref="A55:AZ55"/>
    <mergeCell ref="A67:AZ67"/>
    <mergeCell ref="A68:AZ68"/>
    <mergeCell ref="A69:AZ69"/>
    <mergeCell ref="A70:AZ70"/>
    <mergeCell ref="A71:AZ71"/>
    <mergeCell ref="A72:AZ72"/>
    <mergeCell ref="A61:AZ61"/>
    <mergeCell ref="A62:AZ62"/>
    <mergeCell ref="A63:AZ63"/>
    <mergeCell ref="A64:AZ64"/>
    <mergeCell ref="A65:AZ65"/>
    <mergeCell ref="A66:AZ66"/>
    <mergeCell ref="G77:P77"/>
    <mergeCell ref="S77:U77"/>
    <mergeCell ref="W77:AC77"/>
    <mergeCell ref="AE77:AH77"/>
    <mergeCell ref="A79:AZ79"/>
    <mergeCell ref="A80:AZ80"/>
    <mergeCell ref="A73:AZ73"/>
    <mergeCell ref="AC74:AZ74"/>
    <mergeCell ref="AC75:AZ75"/>
    <mergeCell ref="A76:E76"/>
    <mergeCell ref="G76:P76"/>
    <mergeCell ref="S76:U76"/>
    <mergeCell ref="W76:AC76"/>
    <mergeCell ref="AE76:AH76"/>
    <mergeCell ref="A85:AZ85"/>
    <mergeCell ref="A86:AZ86"/>
    <mergeCell ref="A87:AZ87"/>
    <mergeCell ref="A88:AZ88"/>
    <mergeCell ref="A89:AZ89"/>
    <mergeCell ref="A90:AZ90"/>
    <mergeCell ref="A81:AZ81"/>
    <mergeCell ref="A82:AZ82"/>
    <mergeCell ref="A83:AE83"/>
    <mergeCell ref="AF83:AY83"/>
    <mergeCell ref="A84:AS84"/>
    <mergeCell ref="AT84:AX84"/>
    <mergeCell ref="A95:V95"/>
    <mergeCell ref="AT95:AZ95"/>
    <mergeCell ref="A96:V96"/>
    <mergeCell ref="AT96:AZ96"/>
    <mergeCell ref="A97:AZ97"/>
    <mergeCell ref="A98:V98"/>
    <mergeCell ref="AT98:AZ98"/>
    <mergeCell ref="A91:O91"/>
    <mergeCell ref="P91:AZ91"/>
    <mergeCell ref="J92:L92"/>
    <mergeCell ref="A93:G93"/>
    <mergeCell ref="H93:AZ93"/>
    <mergeCell ref="A94:AZ94"/>
    <mergeCell ref="A103:AZ103"/>
    <mergeCell ref="A104:V104"/>
    <mergeCell ref="AT104:AZ104"/>
    <mergeCell ref="A105:V105"/>
    <mergeCell ref="AT105:AZ105"/>
    <mergeCell ref="A106:AZ106"/>
    <mergeCell ref="A99:V99"/>
    <mergeCell ref="AT99:AZ99"/>
    <mergeCell ref="A100:AZ100"/>
    <mergeCell ref="A101:V101"/>
    <mergeCell ref="AT101:AZ101"/>
    <mergeCell ref="A102:V102"/>
    <mergeCell ref="AT102:AZ102"/>
    <mergeCell ref="A111:V111"/>
    <mergeCell ref="AT111:AZ111"/>
    <mergeCell ref="A107:V107"/>
    <mergeCell ref="AT107:AZ107"/>
    <mergeCell ref="A108:V108"/>
    <mergeCell ref="AT108:AZ108"/>
    <mergeCell ref="A109:BB109"/>
    <mergeCell ref="A110:V110"/>
    <mergeCell ref="AT110:AZ110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56" max="52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topLeftCell="E1" workbookViewId="0">
      <selection activeCell="Q26" sqref="Q26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1098" t="s">
        <v>1102</v>
      </c>
      <c r="B1" s="1098"/>
      <c r="C1" s="1098"/>
      <c r="J1" s="1099" t="s">
        <v>1103</v>
      </c>
      <c r="K1" s="1100"/>
      <c r="L1" s="1100"/>
      <c r="M1" s="1101"/>
      <c r="N1" s="522" t="s">
        <v>145</v>
      </c>
      <c r="O1" s="522" t="s">
        <v>147</v>
      </c>
      <c r="P1" s="522" t="s">
        <v>1104</v>
      </c>
    </row>
    <row r="2" spans="1:16" outlineLevel="1" x14ac:dyDescent="0.3">
      <c r="A2" s="1102" t="s">
        <v>1105</v>
      </c>
      <c r="B2" s="1102"/>
      <c r="C2" s="1103" t="s">
        <v>1106</v>
      </c>
      <c r="D2" s="1103"/>
      <c r="E2" s="1103"/>
      <c r="F2" s="1103"/>
      <c r="G2" s="1103"/>
      <c r="H2" s="1103"/>
      <c r="J2" s="1104" t="s">
        <v>1107</v>
      </c>
      <c r="K2" s="1104"/>
      <c r="L2" s="1104"/>
      <c r="M2" s="1104"/>
      <c r="N2" s="523" t="s">
        <v>1108</v>
      </c>
      <c r="O2" s="523" t="s">
        <v>1109</v>
      </c>
      <c r="P2" s="523" t="s">
        <v>1110</v>
      </c>
    </row>
    <row r="3" spans="1:16" ht="29.4" customHeight="1" outlineLevel="1" x14ac:dyDescent="0.3">
      <c r="A3" s="1093" t="s">
        <v>1111</v>
      </c>
      <c r="B3" s="1093"/>
      <c r="C3" s="1094" t="s">
        <v>1112</v>
      </c>
      <c r="D3" s="1094"/>
      <c r="E3" s="1094"/>
      <c r="F3" s="1094"/>
      <c r="G3" s="1094"/>
      <c r="H3" s="1094"/>
      <c r="J3" s="1095" t="s">
        <v>1113</v>
      </c>
      <c r="K3" s="1096"/>
      <c r="L3" s="1096"/>
      <c r="M3" s="1097"/>
      <c r="N3" s="524" t="s">
        <v>1114</v>
      </c>
      <c r="O3" s="523" t="s">
        <v>1115</v>
      </c>
      <c r="P3" s="523" t="s">
        <v>1116</v>
      </c>
    </row>
    <row r="4" spans="1:16" outlineLevel="1" x14ac:dyDescent="0.3">
      <c r="A4" s="1102" t="s">
        <v>1117</v>
      </c>
      <c r="B4" s="1102"/>
      <c r="C4" s="1103" t="s">
        <v>1118</v>
      </c>
      <c r="D4" s="1103"/>
      <c r="E4" s="1103"/>
      <c r="F4" s="1103"/>
      <c r="G4" s="1103"/>
      <c r="H4" s="1103"/>
      <c r="J4" s="525"/>
      <c r="K4" s="525"/>
      <c r="L4" s="525"/>
      <c r="M4" s="525"/>
      <c r="N4" s="525" t="s">
        <v>1119</v>
      </c>
      <c r="O4" s="525" t="s">
        <v>1120</v>
      </c>
      <c r="P4" s="525" t="s">
        <v>1121</v>
      </c>
    </row>
    <row r="5" spans="1:16" outlineLevel="1" x14ac:dyDescent="0.3">
      <c r="A5" s="1102" t="s">
        <v>1122</v>
      </c>
      <c r="B5" s="1102"/>
      <c r="C5" s="1103" t="s">
        <v>1123</v>
      </c>
      <c r="D5" s="1103"/>
      <c r="E5" s="1103"/>
      <c r="F5" s="1103"/>
      <c r="G5" s="1103"/>
      <c r="H5" s="1103"/>
      <c r="J5" s="525"/>
      <c r="K5" s="525"/>
      <c r="L5" s="525"/>
      <c r="M5" s="525"/>
      <c r="N5" s="525"/>
      <c r="O5" s="525"/>
      <c r="P5" s="525"/>
    </row>
    <row r="6" spans="1:16" outlineLevel="1" x14ac:dyDescent="0.3"/>
    <row r="7" spans="1:16" outlineLevel="1" x14ac:dyDescent="0.3"/>
    <row r="8" spans="1:16" outlineLevel="1" x14ac:dyDescent="0.3">
      <c r="B8" s="1098" t="s">
        <v>1124</v>
      </c>
      <c r="C8" s="1098"/>
      <c r="D8" s="1098"/>
      <c r="E8" s="1098"/>
      <c r="F8" s="1098"/>
      <c r="G8" s="1098"/>
    </row>
    <row r="9" spans="1:16" s="17" customFormat="1" ht="28.8" x14ac:dyDescent="0.3">
      <c r="B9" s="17" t="s">
        <v>1125</v>
      </c>
      <c r="C9" s="526" t="s">
        <v>1126</v>
      </c>
      <c r="D9" s="17" t="s">
        <v>1127</v>
      </c>
      <c r="E9" s="17" t="s">
        <v>1128</v>
      </c>
      <c r="F9" s="526" t="s">
        <v>1129</v>
      </c>
      <c r="G9" s="526" t="s">
        <v>1130</v>
      </c>
    </row>
    <row r="10" spans="1:16" x14ac:dyDescent="0.3">
      <c r="A10" s="527">
        <v>1</v>
      </c>
      <c r="B10" s="527" t="s">
        <v>1131</v>
      </c>
      <c r="C10" s="527">
        <v>4</v>
      </c>
      <c r="D10" s="527">
        <v>400</v>
      </c>
      <c r="E10" s="527">
        <v>64</v>
      </c>
      <c r="F10" s="528" t="s">
        <v>1132</v>
      </c>
      <c r="G10" s="528" t="s">
        <v>1133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topLeftCell="A17" zoomScale="85" zoomScaleNormal="100" zoomScaleSheetLayoutView="85" workbookViewId="0">
      <selection activeCell="N9" sqref="N9"/>
    </sheetView>
  </sheetViews>
  <sheetFormatPr defaultColWidth="8.88671875" defaultRowHeight="15.6" x14ac:dyDescent="0.3"/>
  <cols>
    <col min="1" max="1" width="5.5546875" style="529" customWidth="1"/>
    <col min="2" max="2" width="21.6640625" style="529" customWidth="1"/>
    <col min="3" max="3" width="20.6640625" style="529" customWidth="1"/>
    <col min="4" max="4" width="20.5546875" style="529" customWidth="1"/>
    <col min="5" max="5" width="34.88671875" style="529" customWidth="1"/>
    <col min="6" max="16384" width="8.88671875" style="529"/>
  </cols>
  <sheetData>
    <row r="2" spans="1:8" ht="31.2" x14ac:dyDescent="0.3">
      <c r="E2" s="530" t="s">
        <v>1134</v>
      </c>
      <c r="H2" s="531" t="str">
        <f ca="1">MID(CELL("имяфайла",A2),SEARCH("]",CELL("имяфайла",A2))+1,LEN(CELL("имяфайла",A2)))</f>
        <v>ПБУР 1</v>
      </c>
    </row>
    <row r="3" spans="1:8" x14ac:dyDescent="0.3">
      <c r="A3" s="1105" t="s">
        <v>1135</v>
      </c>
      <c r="B3" s="1105"/>
      <c r="C3" s="1105"/>
      <c r="D3" s="1105"/>
      <c r="E3" s="1105"/>
      <c r="H3" s="288">
        <f ca="1">RIGHT(H2,LEN(H2)-5)+9</f>
        <v>10</v>
      </c>
    </row>
    <row r="4" spans="1:8" x14ac:dyDescent="0.3">
      <c r="A4" s="1105" t="str">
        <f ca="1">CONCATENATE("МЕТОДОМ ГНБ",INDIRECT("'Для ГНБ'!R"&amp;H3&amp;"C1",0))</f>
        <v>МЕТОДОМ ГНБ1</v>
      </c>
      <c r="B4" s="1105"/>
      <c r="C4" s="1105"/>
      <c r="D4" s="1105"/>
      <c r="E4" s="1105"/>
    </row>
    <row r="5" spans="1:8" ht="4.95" customHeight="1" x14ac:dyDescent="0.3">
      <c r="A5" s="532"/>
      <c r="B5" s="532"/>
      <c r="C5" s="532"/>
      <c r="D5" s="532"/>
      <c r="E5" s="532"/>
    </row>
    <row r="6" spans="1:8" ht="78.599999999999994" customHeight="1" x14ac:dyDescent="0.3">
      <c r="A6" s="1106" t="s">
        <v>1136</v>
      </c>
      <c r="B6" s="1106"/>
      <c r="C6" s="1106"/>
      <c r="D6" s="1107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107"/>
    </row>
    <row r="7" spans="1:8" ht="75" customHeight="1" x14ac:dyDescent="0.3">
      <c r="A7" s="1106" t="s">
        <v>1137</v>
      </c>
      <c r="B7" s="1108"/>
      <c r="C7" s="1107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D7" s="1107"/>
      <c r="E7" s="1107"/>
    </row>
    <row r="8" spans="1:8" ht="55.2" customHeight="1" x14ac:dyDescent="0.3">
      <c r="A8" s="1109" t="s">
        <v>1138</v>
      </c>
      <c r="B8" s="1109"/>
      <c r="C8" s="1109"/>
      <c r="D8" s="1107" t="str">
        <f>ФОРМА!C6</f>
        <v>Санкт-Петербург, поселок Репино, приморское шоссе, дом 443, литера А, пом. 1-Н, №1-6, кадастровый номер 78:38:0022119:1015А</v>
      </c>
      <c r="E8" s="1107"/>
    </row>
    <row r="9" spans="1:8" ht="40.950000000000003" customHeight="1" x14ac:dyDescent="0.3">
      <c r="A9" s="1109" t="s">
        <v>1139</v>
      </c>
      <c r="B9" s="1109"/>
      <c r="C9" s="1109"/>
      <c r="D9" s="1110" t="str">
        <f ca="1">INDIRECT("'Для ГНБ'!R"&amp;H3&amp;"C2",0)</f>
        <v>Закрытый переход №1</v>
      </c>
      <c r="E9" s="1110"/>
    </row>
    <row r="10" spans="1:8" ht="53.4" customHeight="1" x14ac:dyDescent="0.3">
      <c r="A10" s="1109" t="s">
        <v>1140</v>
      </c>
      <c r="B10" s="1109"/>
      <c r="C10" s="1109"/>
      <c r="D10" s="1111" t="str">
        <f>'Для ГНБ'!C2</f>
        <v>Прокладка 2-х труб ПНД ПЭ100 D-110 мм. методом ГНБ</v>
      </c>
      <c r="E10" s="1111"/>
    </row>
    <row r="11" spans="1:8" x14ac:dyDescent="0.3">
      <c r="A11" s="1112" t="s">
        <v>1111</v>
      </c>
      <c r="B11" s="1112"/>
      <c r="C11" s="1112"/>
      <c r="D11" s="1107" t="str">
        <f>'Для ГНБ'!C3</f>
        <v>Vermeer Navigator D 36x50 SII</v>
      </c>
      <c r="E11" s="1107"/>
    </row>
    <row r="12" spans="1:8" x14ac:dyDescent="0.3">
      <c r="A12" s="1112" t="s">
        <v>1141</v>
      </c>
      <c r="B12" s="1112"/>
      <c r="C12" s="1112"/>
      <c r="D12" s="1107" t="str">
        <f>'Для ГНБ'!C4</f>
        <v>4,57 м</v>
      </c>
      <c r="E12" s="1107"/>
    </row>
    <row r="13" spans="1:8" x14ac:dyDescent="0.3">
      <c r="A13" s="1113" t="s">
        <v>1122</v>
      </c>
      <c r="B13" s="1113"/>
      <c r="C13" s="1113"/>
      <c r="D13" s="1107" t="str">
        <f>'Для ГНБ'!C5</f>
        <v>Digitrack Eclipse</v>
      </c>
      <c r="E13" s="1107"/>
    </row>
    <row r="14" spans="1:8" ht="31.2" customHeight="1" x14ac:dyDescent="0.3">
      <c r="A14" s="1112" t="s">
        <v>1142</v>
      </c>
      <c r="B14" s="1112"/>
      <c r="C14" s="1112"/>
      <c r="D14" s="1107" t="str">
        <f>CONCATENATE('Для ГНБ'!N2," ",'Для ГНБ'!O2)</f>
        <v>Буровой мастер  Киселев Д.В.</v>
      </c>
      <c r="E14" s="1107"/>
    </row>
    <row r="15" spans="1:8" x14ac:dyDescent="0.3">
      <c r="A15" s="1113" t="s">
        <v>1143</v>
      </c>
      <c r="B15" s="1113"/>
      <c r="C15" s="1113"/>
      <c r="D15" s="1107" t="str">
        <f>CONCATENATE('Для ГНБ'!N3," ",'Для ГНБ'!O3)</f>
        <v>Оператор буровой установки  Петров П.М.</v>
      </c>
      <c r="E15" s="1107"/>
    </row>
    <row r="17" spans="1:5" ht="62.4" x14ac:dyDescent="0.3">
      <c r="A17" s="533" t="s">
        <v>241</v>
      </c>
      <c r="B17" s="533" t="s">
        <v>1144</v>
      </c>
      <c r="C17" s="533" t="s">
        <v>1145</v>
      </c>
      <c r="D17" s="533" t="s">
        <v>1146</v>
      </c>
      <c r="E17" s="533" t="s">
        <v>1147</v>
      </c>
    </row>
    <row r="18" spans="1:5" x14ac:dyDescent="0.3">
      <c r="A18" s="533">
        <v>1</v>
      </c>
      <c r="B18" s="534">
        <v>0</v>
      </c>
      <c r="C18" s="534" t="s">
        <v>1148</v>
      </c>
      <c r="D18" s="534">
        <v>44</v>
      </c>
      <c r="E18" s="534" t="s">
        <v>1149</v>
      </c>
    </row>
    <row r="19" spans="1:5" x14ac:dyDescent="0.3">
      <c r="A19" s="533">
        <v>2</v>
      </c>
      <c r="B19" s="534">
        <v>4.57</v>
      </c>
      <c r="C19" s="534" t="s">
        <v>1150</v>
      </c>
      <c r="D19" s="534">
        <v>128</v>
      </c>
      <c r="E19" s="534"/>
    </row>
    <row r="20" spans="1:5" x14ac:dyDescent="0.3">
      <c r="A20" s="533">
        <v>3</v>
      </c>
      <c r="B20" s="534">
        <v>9.14</v>
      </c>
      <c r="C20" s="534" t="s">
        <v>1151</v>
      </c>
      <c r="D20" s="534">
        <v>255</v>
      </c>
      <c r="E20" s="534"/>
    </row>
    <row r="21" spans="1:5" x14ac:dyDescent="0.3">
      <c r="A21" s="533">
        <v>4</v>
      </c>
      <c r="B21" s="534">
        <v>13.71</v>
      </c>
      <c r="C21" s="534" t="s">
        <v>1152</v>
      </c>
      <c r="D21" s="534">
        <v>320</v>
      </c>
      <c r="E21" s="534"/>
    </row>
    <row r="22" spans="1:5" x14ac:dyDescent="0.3">
      <c r="A22" s="533">
        <v>5</v>
      </c>
      <c r="B22" s="534">
        <v>18.28</v>
      </c>
      <c r="C22" s="534" t="s">
        <v>1153</v>
      </c>
      <c r="D22" s="534">
        <v>355</v>
      </c>
      <c r="E22" s="534"/>
    </row>
    <row r="23" spans="1:5" x14ac:dyDescent="0.3">
      <c r="A23" s="533">
        <v>6</v>
      </c>
      <c r="B23" s="534">
        <v>22.85</v>
      </c>
      <c r="C23" s="534" t="s">
        <v>1154</v>
      </c>
      <c r="D23" s="534">
        <v>355</v>
      </c>
      <c r="E23" s="534"/>
    </row>
    <row r="24" spans="1:5" x14ac:dyDescent="0.3">
      <c r="A24" s="533">
        <v>7</v>
      </c>
      <c r="B24" s="534">
        <v>27.42</v>
      </c>
      <c r="C24" s="534">
        <v>26696</v>
      </c>
      <c r="D24" s="534">
        <v>337</v>
      </c>
      <c r="E24" s="534"/>
    </row>
    <row r="25" spans="1:5" x14ac:dyDescent="0.3">
      <c r="A25" s="533">
        <v>8</v>
      </c>
      <c r="B25" s="534">
        <v>31.99</v>
      </c>
      <c r="C25" s="534">
        <v>22341</v>
      </c>
      <c r="D25" s="534">
        <v>320</v>
      </c>
      <c r="E25" s="534"/>
    </row>
    <row r="26" spans="1:5" x14ac:dyDescent="0.3">
      <c r="A26" s="533">
        <v>9</v>
      </c>
      <c r="B26" s="534">
        <v>36.56</v>
      </c>
      <c r="C26" s="534">
        <v>23743</v>
      </c>
      <c r="D26" s="534">
        <v>300</v>
      </c>
      <c r="E26" s="534"/>
    </row>
    <row r="27" spans="1:5" x14ac:dyDescent="0.3">
      <c r="A27" s="533">
        <v>10</v>
      </c>
      <c r="B27" s="534">
        <v>41.13</v>
      </c>
      <c r="C27" s="534">
        <v>30317</v>
      </c>
      <c r="D27" s="534">
        <v>301</v>
      </c>
      <c r="E27" s="534"/>
    </row>
    <row r="28" spans="1:5" x14ac:dyDescent="0.3">
      <c r="A28" s="533">
        <v>11</v>
      </c>
      <c r="B28" s="534">
        <v>45.7</v>
      </c>
      <c r="C28" s="534">
        <v>16619</v>
      </c>
      <c r="D28" s="534">
        <v>275</v>
      </c>
      <c r="E28" s="534"/>
    </row>
    <row r="29" spans="1:5" x14ac:dyDescent="0.3">
      <c r="A29" s="533">
        <v>12</v>
      </c>
      <c r="B29" s="534">
        <v>50.27</v>
      </c>
      <c r="C29" s="534">
        <v>26573</v>
      </c>
      <c r="D29" s="534">
        <v>222</v>
      </c>
      <c r="E29" s="534"/>
    </row>
    <row r="30" spans="1:5" x14ac:dyDescent="0.3">
      <c r="A30" s="533">
        <v>13</v>
      </c>
      <c r="B30" s="534">
        <v>54.84</v>
      </c>
      <c r="C30" s="534">
        <v>13759</v>
      </c>
      <c r="D30" s="534">
        <v>173</v>
      </c>
      <c r="E30" s="534"/>
    </row>
    <row r="31" spans="1:5" x14ac:dyDescent="0.3">
      <c r="A31" s="533">
        <v>14</v>
      </c>
      <c r="B31" s="534">
        <v>59.41</v>
      </c>
      <c r="C31" s="534">
        <v>25173</v>
      </c>
      <c r="D31" s="534">
        <v>143</v>
      </c>
      <c r="E31" s="534"/>
    </row>
    <row r="32" spans="1:5" x14ac:dyDescent="0.3">
      <c r="A32" s="533">
        <v>15</v>
      </c>
      <c r="B32" s="534">
        <v>64</v>
      </c>
      <c r="C32" s="534" t="s">
        <v>1155</v>
      </c>
      <c r="D32" s="534">
        <v>65</v>
      </c>
      <c r="E32" s="534" t="s">
        <v>1156</v>
      </c>
    </row>
    <row r="34" spans="1:5" ht="30.6" customHeight="1" x14ac:dyDescent="0.3">
      <c r="A34" s="1114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1114"/>
      <c r="E34" s="535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1114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1114"/>
      <c r="E35" s="536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1114" t="s">
        <v>1157</v>
      </c>
      <c r="C37" s="1114"/>
      <c r="D37" s="537"/>
      <c r="E37" s="538" t="str">
        <f>CONCATENATE("/ ",'Для ГНБ'!P2," /")</f>
        <v>/ Д.В. Киселев  /</v>
      </c>
    </row>
    <row r="38" spans="1:5" ht="30" customHeight="1" x14ac:dyDescent="0.3">
      <c r="B38" s="1115" t="s">
        <v>1158</v>
      </c>
      <c r="C38" s="1115"/>
      <c r="D38" s="539"/>
      <c r="E38" s="538" t="str">
        <f>CONCATENATE("/ ",'Для ГНБ'!P3," /")</f>
        <v>/ П.М. Петров /</v>
      </c>
    </row>
    <row r="39" spans="1:5" x14ac:dyDescent="0.3">
      <c r="C39" s="529" t="s">
        <v>95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4" zoomScaleNormal="100" zoomScaleSheetLayoutView="100" workbookViewId="0">
      <selection activeCell="N9" sqref="N9"/>
    </sheetView>
  </sheetViews>
  <sheetFormatPr defaultColWidth="8.88671875" defaultRowHeight="15.6" x14ac:dyDescent="0.3"/>
  <cols>
    <col min="1" max="1" width="5.5546875" style="540" customWidth="1"/>
    <col min="2" max="2" width="21.6640625" style="529" customWidth="1"/>
    <col min="3" max="3" width="30.88671875" style="529" customWidth="1"/>
    <col min="4" max="4" width="20.5546875" style="529" customWidth="1"/>
    <col min="5" max="5" width="30.88671875" style="529" customWidth="1"/>
    <col min="6" max="13" width="8.88671875" style="529"/>
    <col min="14" max="14" width="54.33203125" style="529" customWidth="1"/>
    <col min="15" max="16384" width="8.88671875" style="529"/>
  </cols>
  <sheetData>
    <row r="2" spans="1:14" x14ac:dyDescent="0.3">
      <c r="E2" s="530" t="s">
        <v>1159</v>
      </c>
      <c r="H2" s="531" t="str">
        <f ca="1">MID(CELL("имяфайла",A2),SEARCH("]",CELL("имяфайла",A2))+1,LEN(CELL("имяфайла",A2)))</f>
        <v>ИППТ 1</v>
      </c>
    </row>
    <row r="3" spans="1:14" x14ac:dyDescent="0.3">
      <c r="A3" s="1105" t="str">
        <f ca="1">CONCATENATE("Исполнительный паспорт №",INDIRECT("'Для ГНБ'!R"&amp;H3&amp;"C1",0))</f>
        <v>Исполнительный паспорт №1</v>
      </c>
      <c r="B3" s="1105"/>
      <c r="C3" s="1105"/>
      <c r="D3" s="1105"/>
      <c r="E3" s="1105"/>
      <c r="H3" s="288">
        <f ca="1">RIGHT(H2,LEN(H2)-5)+9</f>
        <v>10</v>
      </c>
    </row>
    <row r="4" spans="1:14" ht="7.2" customHeight="1" x14ac:dyDescent="0.3">
      <c r="A4" s="541"/>
      <c r="B4" s="532"/>
      <c r="C4" s="532"/>
      <c r="D4" s="532"/>
      <c r="E4" s="532"/>
    </row>
    <row r="5" spans="1:14" ht="31.2" x14ac:dyDescent="0.3">
      <c r="A5" s="533" t="s">
        <v>1160</v>
      </c>
      <c r="B5" s="1116" t="s">
        <v>1161</v>
      </c>
      <c r="C5" s="1116"/>
      <c r="D5" s="1116" t="s">
        <v>1162</v>
      </c>
      <c r="E5" s="1116"/>
    </row>
    <row r="6" spans="1:14" ht="21" customHeight="1" x14ac:dyDescent="0.3">
      <c r="A6" s="1116">
        <v>1</v>
      </c>
      <c r="B6" s="1108" t="s">
        <v>1163</v>
      </c>
      <c r="C6" s="1108"/>
      <c r="D6" s="1117"/>
      <c r="E6" s="1117"/>
    </row>
    <row r="7" spans="1:14" ht="140.4" x14ac:dyDescent="0.3">
      <c r="A7" s="1116"/>
      <c r="B7" s="1118" t="s">
        <v>1164</v>
      </c>
      <c r="C7" s="1118"/>
      <c r="D7" s="1119" t="str">
        <f>N7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  <c r="E7" s="1119"/>
      <c r="N7" s="542" t="str">
        <f>ФОРМА!B6</f>
        <v>Строительство КТПн 10/04 мощностью 1 МВА, 2хКТП-10/0,4 мощностью 2х0,40 МВА, МТП-10/0,4 мощностью 0,16 МВА, ВЛ-10 кВ ориентировочной длиной 3,25 км, КЛ-10 кВ ориентировочной длиной 1,05 км, ВЛ – 0,4 кВ ориентировочной длиной 0,95 км для технологического присоединения энергопринимающих устройств заявителей ИП Калитина В.В. и др. по адресу: ЛО, Всеволожский район, Щегловское СП (21-080098 и др.)</v>
      </c>
    </row>
    <row r="8" spans="1:14" ht="93" customHeight="1" x14ac:dyDescent="0.3">
      <c r="A8" s="1116"/>
      <c r="B8" s="1112" t="s">
        <v>1165</v>
      </c>
      <c r="C8" s="1112"/>
      <c r="D8" s="1120" t="str">
        <f>CONCATENATE("Шифр проекта: ",ФОРМА!B9)</f>
        <v>Шифр проекта: СЭС-21-080098-ИЛО1</v>
      </c>
      <c r="E8" s="1120"/>
    </row>
    <row r="9" spans="1:14" ht="30" customHeight="1" x14ac:dyDescent="0.3">
      <c r="A9" s="1128">
        <v>2</v>
      </c>
      <c r="B9" s="1129" t="s">
        <v>1166</v>
      </c>
      <c r="C9" s="1129"/>
      <c r="D9" s="1130"/>
      <c r="E9" s="1131"/>
    </row>
    <row r="10" spans="1:14" ht="108" customHeight="1" x14ac:dyDescent="0.3">
      <c r="A10" s="1128"/>
      <c r="B10" s="1132" t="s">
        <v>1167</v>
      </c>
      <c r="C10" s="1133"/>
      <c r="D10" s="1134" t="s">
        <v>1168</v>
      </c>
      <c r="E10" s="1135"/>
    </row>
    <row r="11" spans="1:14" ht="137.4" customHeight="1" x14ac:dyDescent="0.3">
      <c r="A11" s="1136">
        <v>3</v>
      </c>
      <c r="B11" s="1139" t="s">
        <v>1169</v>
      </c>
      <c r="C11" s="1140"/>
      <c r="D11" s="1130"/>
      <c r="E11" s="1131"/>
    </row>
    <row r="12" spans="1:14" ht="156.6" customHeight="1" x14ac:dyDescent="0.3">
      <c r="A12" s="1137"/>
      <c r="B12" s="1141" t="s">
        <v>1170</v>
      </c>
      <c r="C12" s="1142"/>
      <c r="D12" s="1143" t="s">
        <v>1171</v>
      </c>
      <c r="E12" s="1144"/>
    </row>
    <row r="13" spans="1:14" ht="93" customHeight="1" x14ac:dyDescent="0.3">
      <c r="A13" s="1137"/>
      <c r="B13" s="1121" t="s">
        <v>1172</v>
      </c>
      <c r="C13" s="1115"/>
      <c r="D13" s="1122" t="s">
        <v>1173</v>
      </c>
      <c r="E13" s="1123"/>
    </row>
    <row r="14" spans="1:14" x14ac:dyDescent="0.3">
      <c r="A14" s="1138"/>
      <c r="B14" s="1124" t="s">
        <v>1174</v>
      </c>
      <c r="C14" s="1125"/>
      <c r="D14" s="1126" t="str">
        <f ca="1">INDIRECT("'Для ГНБ'!R"&amp;H3&amp;"C7",0)</f>
        <v>28.06.2024 г.</v>
      </c>
      <c r="E14" s="1127"/>
    </row>
    <row r="15" spans="1:14" x14ac:dyDescent="0.3">
      <c r="D15" s="543"/>
      <c r="E15" s="543"/>
    </row>
    <row r="16" spans="1:14" x14ac:dyDescent="0.3">
      <c r="C16" s="544" t="str">
        <f>'Для ГНБ'!N4</f>
        <v>Начальник участка</v>
      </c>
      <c r="D16" s="537"/>
      <c r="E16" s="538" t="str">
        <f>CONCATENATE("/ ",'Для ГНБ'!P4," /")</f>
        <v>/ С.А. Карпов /</v>
      </c>
    </row>
    <row r="17" spans="1:5" x14ac:dyDescent="0.3">
      <c r="A17" s="545"/>
      <c r="B17" s="545"/>
      <c r="C17" s="545"/>
      <c r="D17" s="545"/>
      <c r="E17" s="545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91</vt:i4>
      </vt:variant>
      <vt:variant>
        <vt:lpstr>Именованные диапазоны</vt:lpstr>
      </vt:variant>
      <vt:variant>
        <vt:i4>103</vt:i4>
      </vt:variant>
    </vt:vector>
  </HeadingPairs>
  <TitlesOfParts>
    <vt:vector size="194" baseType="lpstr">
      <vt:lpstr>ФОРМА</vt:lpstr>
      <vt:lpstr>ПОДПИСИ</vt:lpstr>
      <vt:lpstr>АКТЫ скрытых работ</vt:lpstr>
      <vt:lpstr>Форма 1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8</vt:lpstr>
      <vt:lpstr>Ведомость к Ф-8</vt:lpstr>
      <vt:lpstr>Форма 24_ТП</vt:lpstr>
      <vt:lpstr>Акт проверка швов КТП</vt:lpstr>
      <vt:lpstr>Акт защитного покрытия КТП</vt:lpstr>
      <vt:lpstr>АГРО ТП</vt:lpstr>
      <vt:lpstr>АРОК ТП</vt:lpstr>
      <vt:lpstr>АОСР 21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Тит.</vt:lpstr>
      <vt:lpstr>Акт дем.оборуд</vt:lpstr>
      <vt:lpstr>Форма 6</vt:lpstr>
      <vt:lpstr>Форма 6а</vt:lpstr>
      <vt:lpstr>АКТ болт соед</vt:lpstr>
      <vt:lpstr>Форма 22_ВЛЗ-10кВ</vt:lpstr>
      <vt:lpstr>Форма 22_ВЛИ-0,4кВ</vt:lpstr>
      <vt:lpstr>Форма 23_дор._01</vt:lpstr>
      <vt:lpstr>Форма 24_ВЛЗ-10кВ</vt:lpstr>
      <vt:lpstr>Форма 24_ВЛИ-0,4кВ</vt:lpstr>
      <vt:lpstr>Форма 11</vt:lpstr>
      <vt:lpstr>Форма 14а</vt:lpstr>
      <vt:lpstr>Форма 15</vt:lpstr>
      <vt:lpstr>Форма 17</vt:lpstr>
      <vt:lpstr>Форма 18</vt:lpstr>
      <vt:lpstr>Форма 19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АРОК КЛ-10кВ</vt:lpstr>
      <vt:lpstr>АРОК ВЛЗ-10 кВ</vt:lpstr>
      <vt:lpstr>АРОК КЛ-0,4кВ</vt:lpstr>
      <vt:lpstr>АРОК ВЛИ-0,4 кВ</vt:lpstr>
      <vt:lpstr>Лист1</vt:lpstr>
      <vt:lpstr>АОСР 22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АООК 30</vt:lpstr>
      <vt:lpstr>АООК 31</vt:lpstr>
      <vt:lpstr>АООК 32</vt:lpstr>
      <vt:lpstr>АООК 33</vt:lpstr>
      <vt:lpstr>Для ГНБ</vt:lpstr>
      <vt:lpstr>ПБУР 1</vt:lpstr>
      <vt:lpstr>ИППТ 1</vt:lpstr>
      <vt:lpstr>'Форма 1'!Print_Area</vt:lpstr>
      <vt:lpstr>'Форма 1'!Print_Titles</vt:lpstr>
      <vt:lpstr>ГЕОДЕЗ_ЗАКАЗЧИКА</vt:lpstr>
      <vt:lpstr>ДОЛЖНОСТЬ_ВЛ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23_дор._01'!Область_печати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2024-11-05T18:48:23Z</dcterms:modified>
</cp:coreProperties>
</file>