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esktop\Вальский\23-32939_Калитин_Вальский\ИД\ТОМ 3. ВКЛ-10кВ\"/>
    </mc:Choice>
  </mc:AlternateContent>
  <xr:revisionPtr revIDLastSave="0" documentId="13_ncr:1_{2BA96770-D94B-44EC-92AC-8E855B4AE535}" xr6:coauthVersionLast="47" xr6:coauthVersionMax="47" xr10:uidLastSave="{00000000-0000-0000-0000-000000000000}"/>
  <bookViews>
    <workbookView xWindow="28680" yWindow="-120" windowWidth="19440" windowHeight="15000" activeTab="1" xr2:uid="{00000000-000D-0000-FFFF-FFFF00000000}"/>
  </bookViews>
  <sheets>
    <sheet name="СО " sheetId="2" r:id="rId1"/>
    <sheet name="ВЛЗ-6 кВ" sheetId="3" r:id="rId2"/>
  </sheets>
  <definedNames>
    <definedName name="_FilterDatabase" localSheetId="1" hidden="1">'ВЛЗ-6 кВ'!$A$4:$AM$17</definedName>
    <definedName name="_xlnm._FilterDatabase" localSheetId="1" hidden="1">'ВЛЗ-6 кВ'!$A$4:$AM$17</definedName>
    <definedName name="ID" localSheetId="0">'СО '!#REF!</definedName>
    <definedName name="ID">#REF!</definedName>
    <definedName name="Print_Area" localSheetId="0">'СО '!$A$2:$J$39</definedName>
    <definedName name="_xlnm.Print_Area" localSheetId="0">'СО '!$A$1:$J$39</definedName>
  </definedNames>
  <calcPr calcId="181029"/>
</workbook>
</file>

<file path=xl/calcChain.xml><?xml version="1.0" encoding="utf-8"?>
<calcChain xmlns="http://schemas.openxmlformats.org/spreadsheetml/2006/main">
  <c r="F21" i="3" l="1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U4" i="3" s="1"/>
  <c r="V21" i="3"/>
  <c r="W21" i="3"/>
  <c r="X21" i="3"/>
  <c r="Y21" i="3"/>
  <c r="Z21" i="3"/>
  <c r="AA21" i="3"/>
  <c r="AB21" i="3"/>
  <c r="AC21" i="3"/>
  <c r="AD21" i="3"/>
  <c r="AE21" i="3"/>
  <c r="AE4" i="3" s="1"/>
  <c r="AF21" i="3"/>
  <c r="AG21" i="3"/>
  <c r="AG4" i="3" s="1"/>
  <c r="AH21" i="3"/>
  <c r="AH4" i="3" s="1"/>
  <c r="AI21" i="3"/>
  <c r="AI4" i="3" s="1"/>
  <c r="AJ21" i="3"/>
  <c r="AJ4" i="3" s="1"/>
  <c r="AK21" i="3"/>
  <c r="AK4" i="3" s="1"/>
  <c r="AL21" i="3"/>
  <c r="AM21" i="3"/>
  <c r="AN21" i="3"/>
  <c r="AO21" i="3"/>
  <c r="AO4" i="3" s="1"/>
  <c r="AP21" i="3"/>
  <c r="AP4" i="3" s="1"/>
  <c r="AQ21" i="3"/>
  <c r="AQ4" i="3" s="1"/>
  <c r="AR21" i="3"/>
  <c r="E21" i="3"/>
  <c r="E4" i="3" s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E5" i="3"/>
  <c r="AN4" i="3"/>
  <c r="AR4" i="3"/>
  <c r="AF4" i="3"/>
  <c r="G6" i="2" l="1"/>
  <c r="G4" i="3"/>
  <c r="G38" i="2" s="1"/>
  <c r="Y4" i="3"/>
  <c r="G30" i="2" s="1"/>
  <c r="AD4" i="3"/>
  <c r="G29" i="2" s="1"/>
  <c r="G39" i="2" l="1"/>
  <c r="P4" i="3" l="1"/>
  <c r="G12" i="2" s="1"/>
  <c r="AC4" i="3"/>
  <c r="G26" i="2" s="1"/>
  <c r="AB4" i="3"/>
  <c r="G27" i="2" s="1"/>
  <c r="AA4" i="3"/>
  <c r="G31" i="2" s="1"/>
  <c r="Z4" i="3"/>
  <c r="G28" i="2" s="1"/>
  <c r="X4" i="3"/>
  <c r="G23" i="2" s="1"/>
  <c r="W4" i="3"/>
  <c r="G22" i="2" s="1"/>
  <c r="V4" i="3"/>
  <c r="G21" i="2" s="1"/>
  <c r="G20" i="2"/>
  <c r="T4" i="3"/>
  <c r="G19" i="2" s="1"/>
  <c r="S4" i="3"/>
  <c r="G18" i="2" s="1"/>
  <c r="M4" i="3"/>
  <c r="G10" i="2" s="1"/>
  <c r="L4" i="3"/>
  <c r="G9" i="2" s="1"/>
  <c r="J4" i="3"/>
  <c r="G7" i="2" s="1"/>
  <c r="G32" i="2"/>
  <c r="X3" i="3"/>
  <c r="W3" i="3"/>
  <c r="V3" i="3"/>
  <c r="U3" i="3"/>
  <c r="T3" i="3"/>
  <c r="S3" i="3"/>
  <c r="X2" i="3"/>
  <c r="W2" i="3"/>
  <c r="V2" i="3"/>
  <c r="U2" i="3"/>
  <c r="T2" i="3"/>
  <c r="S2" i="3"/>
  <c r="P3" i="3"/>
  <c r="M3" i="3"/>
  <c r="L3" i="3"/>
  <c r="K3" i="3"/>
  <c r="H4" i="3"/>
  <c r="G24" i="2" s="1"/>
  <c r="H3" i="3"/>
  <c r="O4" i="3"/>
  <c r="G14" i="2" s="1"/>
  <c r="F4" i="3"/>
  <c r="G4" i="2" s="1"/>
  <c r="AL4" i="3" l="1"/>
  <c r="G33" i="2" s="1"/>
  <c r="N4" i="3"/>
  <c r="G13" i="2" s="1"/>
  <c r="AM4" i="3"/>
  <c r="G34" i="2" s="1"/>
  <c r="C4" i="3"/>
  <c r="D1" i="3" s="1"/>
  <c r="K4" i="3"/>
  <c r="G8" i="2" s="1"/>
  <c r="I4" i="3" l="1"/>
  <c r="G11" i="2" s="1"/>
  <c r="R4" i="3" l="1"/>
  <c r="G16" i="2" s="1"/>
  <c r="Q4" i="3"/>
  <c r="G15" i="2" s="1"/>
  <c r="D4" i="3"/>
</calcChain>
</file>

<file path=xl/sharedStrings.xml><?xml version="1.0" encoding="utf-8"?>
<sst xmlns="http://schemas.openxmlformats.org/spreadsheetml/2006/main" count="258" uniqueCount="169">
  <si>
    <t>Поз.</t>
  </si>
  <si>
    <t>Наименование и техническая характеристика</t>
  </si>
  <si>
    <t>Тип, марка, обозначение документа, опросного листа</t>
  </si>
  <si>
    <t>Код оборудования, изделий, материалов</t>
  </si>
  <si>
    <t>Завод-изготовитель</t>
  </si>
  <si>
    <t>Примечание</t>
  </si>
  <si>
    <t>шт.</t>
  </si>
  <si>
    <t>Масса ед., кг</t>
  </si>
  <si>
    <t>м</t>
  </si>
  <si>
    <t>Ед. изм.</t>
  </si>
  <si>
    <t>Железобетонная стойка</t>
  </si>
  <si>
    <t>Хомут</t>
  </si>
  <si>
    <t>Колпачок</t>
  </si>
  <si>
    <t>SLW25.2</t>
  </si>
  <si>
    <t>SP16</t>
  </si>
  <si>
    <t>Информационная табличка</t>
  </si>
  <si>
    <t>Сталь круглая</t>
  </si>
  <si>
    <t>Полоса стальная</t>
  </si>
  <si>
    <t>Траверса</t>
  </si>
  <si>
    <t>Тип опоры по проекту</t>
  </si>
  <si>
    <t>Номер опоры по проекту</t>
  </si>
  <si>
    <t>Стойка жб</t>
  </si>
  <si>
    <t>Разрядник мультикамерный</t>
  </si>
  <si>
    <t>Уголок стальной равнополочный</t>
  </si>
  <si>
    <t>Зажим плашечный</t>
  </si>
  <si>
    <t>доп</t>
  </si>
  <si>
    <t>У4</t>
  </si>
  <si>
    <t>Х51</t>
  </si>
  <si>
    <t>4x40</t>
  </si>
  <si>
    <t>d10</t>
  </si>
  <si>
    <t>ПС2-1</t>
  </si>
  <si>
    <t>Итого по проекту:</t>
  </si>
  <si>
    <t>материал</t>
  </si>
  <si>
    <t>СВ110-5</t>
  </si>
  <si>
    <t>ТМ2а</t>
  </si>
  <si>
    <t>ТМ73</t>
  </si>
  <si>
    <t>Оголовок</t>
  </si>
  <si>
    <t>ОГ56</t>
  </si>
  <si>
    <t>Штыревой изолятор</t>
  </si>
  <si>
    <t>СК-7-1А</t>
  </si>
  <si>
    <t>НБ-2-6</t>
  </si>
  <si>
    <t>Кожух защитный</t>
  </si>
  <si>
    <t>ЛМ-50</t>
  </si>
  <si>
    <t>Бугель стальной</t>
  </si>
  <si>
    <t>В-20</t>
  </si>
  <si>
    <t>В20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</si>
  <si>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</si>
  <si>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</si>
  <si>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</si>
  <si>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</si>
  <si>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</si>
  <si>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</si>
  <si>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</si>
  <si>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</si>
  <si>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</si>
  <si>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</si>
  <si>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</si>
  <si>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</si>
  <si>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</si>
  <si>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</si>
  <si>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Материалы для заземления</t>
  </si>
  <si>
    <t>Скрепа стальная для таблички</t>
  </si>
  <si>
    <t>Бандажная лента для таблички</t>
  </si>
  <si>
    <t>1</t>
  </si>
  <si>
    <t>2</t>
  </si>
  <si>
    <t>3</t>
  </si>
  <si>
    <t>4</t>
  </si>
  <si>
    <t>Разъединитель с приводом</t>
  </si>
  <si>
    <t>Спиральная вязка</t>
  </si>
  <si>
    <t>Табличка информационная</t>
  </si>
  <si>
    <t>Лента бандажная на заземление</t>
  </si>
  <si>
    <t>Бугель стальной на заземление</t>
  </si>
  <si>
    <t>Скоба</t>
  </si>
  <si>
    <t xml:space="preserve">строй длина </t>
  </si>
  <si>
    <t>Зажим прокалывающий</t>
  </si>
  <si>
    <t>К-22</t>
  </si>
  <si>
    <t>Изолятор</t>
  </si>
  <si>
    <t>Зажим натяжной</t>
  </si>
  <si>
    <t>Бандажная лента</t>
  </si>
  <si>
    <t>АтБ</t>
  </si>
  <si>
    <t>ПоБ</t>
  </si>
  <si>
    <t>Проект Кол-во</t>
  </si>
  <si>
    <t>ИД
Кол-во</t>
  </si>
  <si>
    <t>ТМ54</t>
  </si>
  <si>
    <t>ШФ-20Г1</t>
  </si>
  <si>
    <t>Узел подкоса</t>
  </si>
  <si>
    <t>ПС-2-1</t>
  </si>
  <si>
    <t>ЗП1</t>
  </si>
  <si>
    <t>Проводник заземляющий</t>
  </si>
  <si>
    <t>Заземление опор ВЛЗ-6кВ</t>
  </si>
  <si>
    <t>Заземляющий проводник сталь круглая Д=10мм</t>
  </si>
  <si>
    <t>Сталь полосовая 40х4мм</t>
  </si>
  <si>
    <t>ГОСТ 2590-2006</t>
  </si>
  <si>
    <t>ГОСТ 535-2005</t>
  </si>
  <si>
    <t>ГОСТ 8509-93</t>
  </si>
  <si>
    <t>м/кг</t>
  </si>
  <si>
    <t>Кабельно-проводниковая
продукция</t>
  </si>
  <si>
    <t>Кабельно-проводниковая продукция</t>
  </si>
  <si>
    <t>Провод самонесущий изолированный напряжением 6кВ (4,5% на провис)</t>
  </si>
  <si>
    <t>Силовое оборудование</t>
  </si>
  <si>
    <t>Разъединитель линейный трехполюсный на напряжение 6(10) кВ</t>
  </si>
  <si>
    <t>Привод разъединителя</t>
  </si>
  <si>
    <t>Стальные конструкции 10кВ</t>
  </si>
  <si>
    <t>Арматура ВЛ 10кВ</t>
  </si>
  <si>
    <t>РМК -10-IV УХЛ1</t>
  </si>
  <si>
    <t>СИП-3 1х95</t>
  </si>
  <si>
    <t>СИП-3 1х95*3*1,045+12
24</t>
  </si>
  <si>
    <t>Сталь угловая 63х63х6мм</t>
  </si>
  <si>
    <t>643,0 кг</t>
  </si>
  <si>
    <t>27</t>
  </si>
  <si>
    <t>29</t>
  </si>
  <si>
    <t>30</t>
  </si>
  <si>
    <t>Комплект оттяжки</t>
  </si>
  <si>
    <t>shs5.0600052</t>
  </si>
  <si>
    <t>ЛК70</t>
  </si>
  <si>
    <t>Материалы для монтажа ВЛ 6кВ</t>
  </si>
  <si>
    <t>РЛКВ-1-10/400
УХЛ1</t>
  </si>
  <si>
    <t>ПР-7 УХЛ1</t>
  </si>
  <si>
    <t>261/160,78</t>
  </si>
  <si>
    <t>160,78 кг</t>
  </si>
  <si>
    <t>135/170,1</t>
  </si>
  <si>
    <t>170,1 кг</t>
  </si>
  <si>
    <t>202,5/763,43</t>
  </si>
  <si>
    <t>3359,1*1,045 (% на провис)</t>
  </si>
  <si>
    <t>УАтБ</t>
  </si>
  <si>
    <t>РЛКВ-1-10/400
УХЛ1с приводом ПР-7 УХЛ1</t>
  </si>
  <si>
    <t>19</t>
  </si>
  <si>
    <t>31</t>
  </si>
  <si>
    <t>Оборудование</t>
  </si>
  <si>
    <t>Прочие материалы</t>
  </si>
  <si>
    <t>ТМ72</t>
  </si>
  <si>
    <t>4.1</t>
  </si>
  <si>
    <t>Доп. траверса</t>
  </si>
  <si>
    <t>Лоток стальной</t>
  </si>
  <si>
    <t>Узел крепления лотка</t>
  </si>
  <si>
    <t xml:space="preserve">Хомут </t>
  </si>
  <si>
    <t>Х-51</t>
  </si>
  <si>
    <t>ОАЗ-1</t>
  </si>
  <si>
    <t>63х63х6</t>
  </si>
  <si>
    <t>ТМ-2а</t>
  </si>
  <si>
    <t>ЛК 3м</t>
  </si>
  <si>
    <t>ОПН</t>
  </si>
  <si>
    <t>ИОР</t>
  </si>
  <si>
    <t>ОПН-П-10/12/10/550 УХЛ1</t>
  </si>
  <si>
    <t>ИОР-10 3,75 II УХЛ2</t>
  </si>
  <si>
    <t>ВС120</t>
  </si>
  <si>
    <t>КХ-2</t>
  </si>
  <si>
    <t>Зажим Анкерный</t>
  </si>
  <si>
    <t>Зажим подвесной</t>
  </si>
  <si>
    <t>Материалы ВЛ-0,4кВ</t>
  </si>
  <si>
    <t>Крюк хомут</t>
  </si>
  <si>
    <t>РА2200</t>
  </si>
  <si>
    <t>PS 16/120</t>
  </si>
  <si>
    <t>Ф.631-19</t>
  </si>
  <si>
    <t>ф.526-406</t>
  </si>
  <si>
    <t>сущ.</t>
  </si>
  <si>
    <t>ТС-1</t>
  </si>
  <si>
    <t>Траврса повышенная</t>
  </si>
  <si>
    <t>1*</t>
  </si>
  <si>
    <t>2*</t>
  </si>
  <si>
    <t>3*</t>
  </si>
  <si>
    <t>4*</t>
  </si>
  <si>
    <t>5*</t>
  </si>
  <si>
    <t>СВ95-3</t>
  </si>
  <si>
    <t>ВЛ-0,4кВ</t>
  </si>
  <si>
    <t>А23</t>
  </si>
  <si>
    <t>У3</t>
  </si>
  <si>
    <t xml:space="preserve">Труба гофриованная </t>
  </si>
  <si>
    <t>D63мм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</si>
</sst>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i/>
      <sz val="10"/>
      <name val="ISOCPEUR"/>
      <family val="2"/>
      <charset val="204"/>
    </font>
    <font>
      <i/>
      <sz val="10"/>
      <name val="ISOCPEUR"/>
      <family val="2"/>
      <charset val="204"/>
    </font>
    <font>
      <sz val="8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i/>
      <sz val="12"/>
      <name val="ISOCPEUR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3" fillId="2" borderId="1" applyNumberFormat="0" applyAlignment="0" applyProtection="0"/>
    <xf numFmtId="0" fontId="2" fillId="0" borderId="0"/>
    <xf numFmtId="0" fontId="2" fillId="0" borderId="0"/>
    <xf numFmtId="0" fontId="10" fillId="0" borderId="0"/>
    <xf numFmtId="0" fontId="11" fillId="0" borderId="0" applyNumberFormat="0" applyFont="0" applyFill="0" applyBorder="0" applyAlignment="0" applyProtection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3"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10" fillId="0" borderId="0" xfId="4" applyAlignment="1">
      <alignment horizontal="left" vertical="top"/>
    </xf>
    <xf numFmtId="0" fontId="10" fillId="0" borderId="2" xfId="4" applyBorder="1" applyAlignment="1">
      <alignment horizontal="center" vertical="center" wrapText="1"/>
    </xf>
    <xf numFmtId="1" fontId="10" fillId="0" borderId="2" xfId="4" applyNumberFormat="1" applyBorder="1" applyAlignment="1">
      <alignment horizontal="center" vertical="center" wrapText="1"/>
    </xf>
    <xf numFmtId="1" fontId="10" fillId="0" borderId="2" xfId="4" applyNumberFormat="1" applyBorder="1" applyAlignment="1">
      <alignment horizontal="center" vertical="center" shrinkToFit="1"/>
    </xf>
    <xf numFmtId="0" fontId="10" fillId="0" borderId="2" xfId="4" applyBorder="1" applyAlignment="1">
      <alignment horizontal="center" vertical="center"/>
    </xf>
    <xf numFmtId="0" fontId="10" fillId="0" borderId="13" xfId="4" applyBorder="1" applyAlignment="1">
      <alignment horizontal="center" vertical="center" wrapText="1"/>
    </xf>
    <xf numFmtId="0" fontId="10" fillId="0" borderId="14" xfId="4" applyBorder="1" applyAlignment="1">
      <alignment horizontal="center" vertical="center" wrapText="1"/>
    </xf>
    <xf numFmtId="1" fontId="10" fillId="0" borderId="13" xfId="4" applyNumberFormat="1" applyBorder="1" applyAlignment="1">
      <alignment horizontal="center" vertical="center" shrinkToFit="1"/>
    </xf>
    <xf numFmtId="2" fontId="5" fillId="4" borderId="0" xfId="0" applyNumberFormat="1" applyFont="1" applyFill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1" fontId="5" fillId="3" borderId="2" xfId="1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49" fontId="4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49" fontId="5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vertical="center" wrapText="1"/>
    </xf>
    <xf numFmtId="49" fontId="4" fillId="0" borderId="2" xfId="1" applyNumberFormat="1" applyFont="1" applyFill="1" applyBorder="1" applyAlignment="1">
      <alignment horizontal="center" vertical="center"/>
    </xf>
    <xf numFmtId="49" fontId="4" fillId="0" borderId="12" xfId="1" applyNumberFormat="1" applyFont="1" applyFill="1" applyBorder="1" applyAlignment="1">
      <alignment vertical="center"/>
    </xf>
    <xf numFmtId="49" fontId="4" fillId="0" borderId="9" xfId="1" applyNumberFormat="1" applyFont="1" applyFill="1" applyBorder="1" applyAlignment="1">
      <alignment vertical="center"/>
    </xf>
    <xf numFmtId="0" fontId="5" fillId="0" borderId="2" xfId="1" applyFont="1" applyFill="1" applyBorder="1" applyAlignment="1">
      <alignment horizontal="right" vertical="center" wrapText="1"/>
    </xf>
    <xf numFmtId="0" fontId="5" fillId="4" borderId="2" xfId="1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>
      <alignment horizontal="center" vertical="center" wrapText="1"/>
    </xf>
    <xf numFmtId="49" fontId="4" fillId="4" borderId="2" xfId="1" applyNumberFormat="1" applyFont="1" applyFill="1" applyBorder="1" applyAlignment="1">
      <alignment horizontal="center" vertical="center"/>
    </xf>
    <xf numFmtId="1" fontId="5" fillId="4" borderId="2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textRotation="90" wrapText="1"/>
    </xf>
    <xf numFmtId="0" fontId="7" fillId="0" borderId="14" xfId="4" applyFont="1" applyBorder="1" applyAlignment="1">
      <alignment horizontal="center" vertical="center" textRotation="90" wrapText="1"/>
    </xf>
    <xf numFmtId="1" fontId="9" fillId="0" borderId="2" xfId="4" applyNumberFormat="1" applyFont="1" applyBorder="1" applyAlignment="1">
      <alignment horizontal="center" vertical="center" wrapText="1"/>
    </xf>
    <xf numFmtId="1" fontId="9" fillId="0" borderId="14" xfId="4" applyNumberFormat="1" applyFont="1" applyBorder="1" applyAlignment="1">
      <alignment horizontal="center" vertical="center" wrapText="1"/>
    </xf>
    <xf numFmtId="0" fontId="8" fillId="0" borderId="0" xfId="4" applyFont="1" applyAlignment="1">
      <alignment horizontal="center" vertical="center"/>
    </xf>
    <xf numFmtId="2" fontId="8" fillId="0" borderId="11" xfId="4" applyNumberFormat="1" applyFont="1" applyBorder="1" applyAlignment="1">
      <alignment horizontal="right" vertical="center" wrapText="1"/>
    </xf>
    <xf numFmtId="2" fontId="10" fillId="0" borderId="11" xfId="4" applyNumberFormat="1" applyBorder="1" applyAlignment="1">
      <alignment horizontal="center" vertical="center" shrinkToFit="1"/>
    </xf>
    <xf numFmtId="1" fontId="10" fillId="0" borderId="14" xfId="4" applyNumberFormat="1" applyBorder="1" applyAlignment="1">
      <alignment horizontal="center" vertical="center" shrinkToFit="1"/>
    </xf>
    <xf numFmtId="2" fontId="10" fillId="0" borderId="11" xfId="4" applyNumberFormat="1" applyBorder="1" applyAlignment="1">
      <alignment horizontal="center" shrinkToFit="1"/>
    </xf>
    <xf numFmtId="2" fontId="10" fillId="0" borderId="11" xfId="4" applyNumberFormat="1" applyBorder="1" applyAlignment="1">
      <alignment horizontal="left" vertical="top"/>
    </xf>
    <xf numFmtId="0" fontId="10" fillId="0" borderId="14" xfId="4" applyBorder="1" applyAlignment="1">
      <alignment horizontal="center" vertical="top"/>
    </xf>
    <xf numFmtId="0" fontId="10" fillId="0" borderId="10" xfId="4" applyBorder="1" applyAlignment="1">
      <alignment horizontal="center" vertical="center"/>
    </xf>
    <xf numFmtId="2" fontId="10" fillId="0" borderId="0" xfId="4" applyNumberFormat="1" applyAlignment="1">
      <alignment horizontal="left" vertical="top"/>
    </xf>
    <xf numFmtId="1" fontId="10" fillId="0" borderId="0" xfId="4" applyNumberFormat="1" applyAlignment="1">
      <alignment horizontal="left" vertical="top"/>
    </xf>
    <xf numFmtId="0" fontId="10" fillId="0" borderId="7" xfId="4" applyBorder="1" applyAlignment="1">
      <alignment horizontal="center" vertical="top"/>
    </xf>
    <xf numFmtId="0" fontId="10" fillId="0" borderId="14" xfId="4" applyBorder="1" applyAlignment="1">
      <alignment horizontal="center" vertical="center"/>
    </xf>
    <xf numFmtId="0" fontId="9" fillId="0" borderId="2" xfId="4" applyFont="1" applyBorder="1" applyAlignment="1">
      <alignment horizontal="center" vertical="center" wrapText="1"/>
    </xf>
    <xf numFmtId="164" fontId="9" fillId="0" borderId="2" xfId="4" applyNumberFormat="1" applyFont="1" applyBorder="1" applyAlignment="1">
      <alignment horizontal="center" vertical="center" wrapText="1"/>
    </xf>
    <xf numFmtId="0" fontId="9" fillId="0" borderId="13" xfId="4" applyFont="1" applyBorder="1" applyAlignment="1">
      <alignment horizontal="center" vertical="center" wrapText="1"/>
    </xf>
    <xf numFmtId="1" fontId="9" fillId="0" borderId="13" xfId="4" applyNumberFormat="1" applyFont="1" applyBorder="1" applyAlignment="1">
      <alignment horizontal="center" vertical="center" wrapText="1"/>
    </xf>
    <xf numFmtId="0" fontId="10" fillId="0" borderId="11" xfId="4" applyBorder="1" applyAlignment="1">
      <alignment horizontal="center" vertical="center" wrapText="1"/>
    </xf>
    <xf numFmtId="0" fontId="7" fillId="0" borderId="15" xfId="4" applyFont="1" applyBorder="1" applyAlignment="1">
      <alignment horizontal="center" vertical="center" textRotation="90" wrapText="1"/>
    </xf>
    <xf numFmtId="0" fontId="9" fillId="0" borderId="11" xfId="4" applyFont="1" applyBorder="1" applyAlignment="1">
      <alignment horizontal="center" vertical="center" wrapText="1"/>
    </xf>
    <xf numFmtId="0" fontId="7" fillId="0" borderId="18" xfId="4" applyFont="1" applyBorder="1" applyAlignment="1">
      <alignment horizontal="center" vertical="center" textRotation="90" wrapText="1"/>
    </xf>
    <xf numFmtId="2" fontId="8" fillId="0" borderId="9" xfId="4" applyNumberFormat="1" applyFont="1" applyBorder="1" applyAlignment="1">
      <alignment horizontal="right" vertical="center" wrapText="1"/>
    </xf>
    <xf numFmtId="2" fontId="10" fillId="0" borderId="9" xfId="4" applyNumberFormat="1" applyBorder="1" applyAlignment="1">
      <alignment horizontal="center" vertical="center" shrinkToFit="1"/>
    </xf>
    <xf numFmtId="2" fontId="10" fillId="0" borderId="9" xfId="4" applyNumberFormat="1" applyBorder="1" applyAlignment="1">
      <alignment horizontal="center" vertical="center"/>
    </xf>
    <xf numFmtId="0" fontId="10" fillId="0" borderId="6" xfId="4" applyBorder="1" applyAlignment="1">
      <alignment horizontal="center" vertical="center" wrapText="1"/>
    </xf>
    <xf numFmtId="0" fontId="10" fillId="0" borderId="8" xfId="4" applyBorder="1" applyAlignment="1">
      <alignment horizontal="center" vertical="center" wrapText="1"/>
    </xf>
    <xf numFmtId="1" fontId="10" fillId="0" borderId="8" xfId="4" applyNumberFormat="1" applyBorder="1" applyAlignment="1">
      <alignment horizontal="center" vertical="center" wrapText="1"/>
    </xf>
    <xf numFmtId="1" fontId="10" fillId="0" borderId="8" xfId="4" applyNumberFormat="1" applyBorder="1" applyAlignment="1">
      <alignment horizontal="center" vertical="center" shrinkToFit="1"/>
    </xf>
    <xf numFmtId="0" fontId="10" fillId="0" borderId="7" xfId="4" applyBorder="1" applyAlignment="1">
      <alignment horizontal="center" vertical="center"/>
    </xf>
    <xf numFmtId="1" fontId="10" fillId="0" borderId="6" xfId="4" applyNumberFormat="1" applyBorder="1" applyAlignment="1">
      <alignment horizontal="center" vertical="center" shrinkToFit="1"/>
    </xf>
    <xf numFmtId="0" fontId="10" fillId="0" borderId="7" xfId="4" applyBorder="1" applyAlignment="1">
      <alignment horizontal="center" vertical="center" wrapText="1"/>
    </xf>
    <xf numFmtId="0" fontId="10" fillId="0" borderId="16" xfId="4" applyBorder="1" applyAlignment="1">
      <alignment horizontal="center" vertical="center" wrapText="1"/>
    </xf>
    <xf numFmtId="0" fontId="8" fillId="0" borderId="21" xfId="4" applyFont="1" applyBorder="1" applyAlignment="1">
      <alignment vertical="center" wrapText="1"/>
    </xf>
    <xf numFmtId="49" fontId="10" fillId="0" borderId="21" xfId="4" applyNumberFormat="1" applyBorder="1" applyAlignment="1">
      <alignment horizontal="center" vertical="center" shrinkToFit="1"/>
    </xf>
    <xf numFmtId="0" fontId="10" fillId="0" borderId="21" xfId="4" applyBorder="1" applyAlignment="1">
      <alignment horizontal="center" vertical="top"/>
    </xf>
    <xf numFmtId="0" fontId="10" fillId="0" borderId="22" xfId="4" applyBorder="1" applyAlignment="1">
      <alignment horizontal="center" vertical="top"/>
    </xf>
    <xf numFmtId="0" fontId="8" fillId="0" borderId="19" xfId="4" applyFont="1" applyBorder="1" applyAlignment="1">
      <alignment vertical="center" wrapText="1"/>
    </xf>
    <xf numFmtId="0" fontId="12" fillId="0" borderId="19" xfId="4" applyFont="1" applyBorder="1" applyAlignment="1">
      <alignment horizontal="center" vertical="center" wrapText="1"/>
    </xf>
    <xf numFmtId="0" fontId="12" fillId="0" borderId="20" xfId="4" applyFont="1" applyBorder="1" applyAlignment="1">
      <alignment horizontal="center" vertical="center" wrapText="1"/>
    </xf>
    <xf numFmtId="2" fontId="7" fillId="0" borderId="9" xfId="4" applyNumberFormat="1" applyFont="1" applyBorder="1" applyAlignment="1">
      <alignment horizontal="center" vertical="center" wrapText="1"/>
    </xf>
    <xf numFmtId="2" fontId="7" fillId="0" borderId="11" xfId="4" applyNumberFormat="1" applyFont="1" applyBorder="1" applyAlignment="1">
      <alignment horizontal="center" vertical="center" wrapText="1"/>
    </xf>
    <xf numFmtId="1" fontId="9" fillId="0" borderId="11" xfId="4" applyNumberFormat="1" applyFont="1" applyBorder="1" applyAlignment="1">
      <alignment horizontal="center" vertical="center" wrapText="1"/>
    </xf>
    <xf numFmtId="1" fontId="10" fillId="0" borderId="11" xfId="4" applyNumberFormat="1" applyBorder="1" applyAlignment="1">
      <alignment horizontal="center" vertical="center" shrinkToFit="1"/>
    </xf>
    <xf numFmtId="1" fontId="10" fillId="0" borderId="16" xfId="4" applyNumberFormat="1" applyBorder="1" applyAlignment="1">
      <alignment horizontal="center" vertical="center" shrinkToFit="1"/>
    </xf>
    <xf numFmtId="1" fontId="10" fillId="0" borderId="9" xfId="4" applyNumberFormat="1" applyBorder="1" applyAlignment="1">
      <alignment horizontal="center" vertical="center" shrinkToFit="1"/>
    </xf>
    <xf numFmtId="0" fontId="6" fillId="0" borderId="2" xfId="4" applyFont="1" applyBorder="1" applyAlignment="1">
      <alignment horizontal="center" vertical="center" textRotation="90"/>
    </xf>
    <xf numFmtId="0" fontId="6" fillId="0" borderId="13" xfId="4" applyFont="1" applyBorder="1" applyAlignment="1">
      <alignment horizontal="center" vertical="center" textRotation="90"/>
    </xf>
    <xf numFmtId="0" fontId="6" fillId="0" borderId="17" xfId="4" applyFont="1" applyBorder="1" applyAlignment="1">
      <alignment horizontal="center" vertical="center" textRotation="90"/>
    </xf>
    <xf numFmtId="0" fontId="6" fillId="0" borderId="15" xfId="4" applyFont="1" applyBorder="1" applyAlignment="1">
      <alignment horizontal="center" vertical="center" textRotation="90"/>
    </xf>
    <xf numFmtId="0" fontId="10" fillId="0" borderId="26" xfId="4" applyBorder="1" applyAlignment="1">
      <alignment horizontal="center" vertical="center" wrapText="1"/>
    </xf>
    <xf numFmtId="2" fontId="8" fillId="0" borderId="30" xfId="4" applyNumberFormat="1" applyFont="1" applyBorder="1" applyAlignment="1">
      <alignment horizontal="center" vertical="center" wrapText="1"/>
    </xf>
    <xf numFmtId="2" fontId="10" fillId="0" borderId="31" xfId="4" applyNumberFormat="1" applyBorder="1" applyAlignment="1">
      <alignment horizontal="center" vertical="center" wrapText="1"/>
    </xf>
    <xf numFmtId="1" fontId="8" fillId="0" borderId="32" xfId="4" applyNumberFormat="1" applyFont="1" applyBorder="1" applyAlignment="1">
      <alignment horizontal="center" vertical="center" wrapText="1"/>
    </xf>
    <xf numFmtId="1" fontId="9" fillId="0" borderId="27" xfId="4" applyNumberFormat="1" applyFont="1" applyBorder="1" applyAlignment="1">
      <alignment horizontal="center" vertical="center" wrapText="1"/>
    </xf>
    <xf numFmtId="0" fontId="10" fillId="0" borderId="13" xfId="4" applyBorder="1" applyAlignment="1">
      <alignment horizontal="center" vertical="center"/>
    </xf>
    <xf numFmtId="0" fontId="10" fillId="0" borderId="6" xfId="4" applyBorder="1" applyAlignment="1">
      <alignment horizontal="center" vertical="center"/>
    </xf>
    <xf numFmtId="0" fontId="10" fillId="0" borderId="8" xfId="4" applyBorder="1" applyAlignment="1">
      <alignment horizontal="center" vertical="center"/>
    </xf>
    <xf numFmtId="2" fontId="8" fillId="6" borderId="9" xfId="4" applyNumberFormat="1" applyFont="1" applyFill="1" applyBorder="1" applyAlignment="1">
      <alignment horizontal="right" vertical="center" wrapText="1"/>
    </xf>
    <xf numFmtId="2" fontId="8" fillId="6" borderId="11" xfId="4" applyNumberFormat="1" applyFont="1" applyFill="1" applyBorder="1" applyAlignment="1">
      <alignment horizontal="right" vertical="center" wrapText="1"/>
    </xf>
    <xf numFmtId="2" fontId="10" fillId="3" borderId="9" xfId="4" applyNumberFormat="1" applyFill="1" applyBorder="1" applyAlignment="1">
      <alignment horizontal="center" vertical="center"/>
    </xf>
    <xf numFmtId="2" fontId="10" fillId="3" borderId="11" xfId="4" applyNumberFormat="1" applyFill="1" applyBorder="1" applyAlignment="1">
      <alignment horizontal="left" vertical="top"/>
    </xf>
    <xf numFmtId="0" fontId="10" fillId="0" borderId="0" xfId="4" applyAlignment="1">
      <alignment horizontal="center" vertical="center"/>
    </xf>
    <xf numFmtId="2" fontId="10" fillId="0" borderId="0" xfId="4" applyNumberFormat="1" applyAlignment="1">
      <alignment horizontal="center" vertical="top"/>
    </xf>
    <xf numFmtId="2" fontId="10" fillId="0" borderId="25" xfId="4" applyNumberFormat="1" applyBorder="1" applyAlignment="1">
      <alignment horizontal="center" vertical="center"/>
    </xf>
    <xf numFmtId="2" fontId="10" fillId="0" borderId="16" xfId="4" applyNumberFormat="1" applyBorder="1" applyAlignment="1">
      <alignment horizontal="left" vertical="top"/>
    </xf>
    <xf numFmtId="0" fontId="10" fillId="0" borderId="9" xfId="4" applyBorder="1" applyAlignment="1">
      <alignment horizontal="center" vertical="center" wrapText="1"/>
    </xf>
    <xf numFmtId="0" fontId="10" fillId="0" borderId="9" xfId="4" applyBorder="1" applyAlignment="1">
      <alignment horizontal="center" vertical="top"/>
    </xf>
    <xf numFmtId="0" fontId="10" fillId="0" borderId="25" xfId="4" applyBorder="1" applyAlignment="1">
      <alignment horizontal="center" vertical="top"/>
    </xf>
    <xf numFmtId="1" fontId="10" fillId="0" borderId="13" xfId="4" applyNumberFormat="1" applyBorder="1" applyAlignment="1">
      <alignment horizontal="center" vertical="center" wrapText="1"/>
    </xf>
    <xf numFmtId="1" fontId="10" fillId="0" borderId="13" xfId="4" applyNumberFormat="1" applyBorder="1" applyAlignment="1">
      <alignment horizontal="center" vertical="center"/>
    </xf>
    <xf numFmtId="49" fontId="10" fillId="0" borderId="13" xfId="4" applyNumberFormat="1" applyBorder="1" applyAlignment="1">
      <alignment horizontal="center" vertical="center"/>
    </xf>
    <xf numFmtId="49" fontId="10" fillId="0" borderId="6" xfId="4" applyNumberFormat="1" applyBorder="1" applyAlignment="1">
      <alignment horizontal="center" vertical="center"/>
    </xf>
    <xf numFmtId="2" fontId="10" fillId="5" borderId="9" xfId="4" applyNumberFormat="1" applyFill="1" applyBorder="1" applyAlignment="1">
      <alignment horizontal="center" vertical="center"/>
    </xf>
    <xf numFmtId="2" fontId="10" fillId="5" borderId="11" xfId="4" applyNumberFormat="1" applyFill="1" applyBorder="1" applyAlignment="1">
      <alignment horizontal="left" vertical="top"/>
    </xf>
    <xf numFmtId="49" fontId="4" fillId="0" borderId="11" xfId="1" applyNumberFormat="1" applyFont="1" applyFill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horizontal="center" vertical="center"/>
    </xf>
    <xf numFmtId="49" fontId="4" fillId="0" borderId="9" xfId="1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49" fontId="4" fillId="0" borderId="11" xfId="1" applyNumberFormat="1" applyFont="1" applyFill="1" applyBorder="1" applyAlignment="1">
      <alignment horizontal="center" vertical="center"/>
    </xf>
    <xf numFmtId="0" fontId="9" fillId="5" borderId="27" xfId="4" applyFont="1" applyFill="1" applyBorder="1" applyAlignment="1">
      <alignment horizontal="center" vertical="center" wrapText="1"/>
    </xf>
    <xf numFmtId="0" fontId="9" fillId="5" borderId="21" xfId="4" applyFont="1" applyFill="1" applyBorder="1" applyAlignment="1">
      <alignment horizontal="center" vertical="center" wrapText="1"/>
    </xf>
    <xf numFmtId="0" fontId="10" fillId="5" borderId="27" xfId="4" applyFill="1" applyBorder="1" applyAlignment="1">
      <alignment horizontal="center" vertical="center"/>
    </xf>
    <xf numFmtId="0" fontId="10" fillId="5" borderId="12" xfId="4" applyFill="1" applyBorder="1" applyAlignment="1">
      <alignment horizontal="center" vertical="center"/>
    </xf>
    <xf numFmtId="0" fontId="10" fillId="5" borderId="21" xfId="4" applyFill="1" applyBorder="1" applyAlignment="1">
      <alignment horizontal="center" vertical="center"/>
    </xf>
    <xf numFmtId="0" fontId="10" fillId="5" borderId="27" xfId="4" applyFill="1" applyBorder="1" applyAlignment="1">
      <alignment horizontal="center" vertical="center" wrapText="1"/>
    </xf>
    <xf numFmtId="0" fontId="10" fillId="5" borderId="12" xfId="4" applyFill="1" applyBorder="1" applyAlignment="1">
      <alignment horizontal="center" vertical="center" wrapText="1"/>
    </xf>
    <xf numFmtId="0" fontId="10" fillId="5" borderId="21" xfId="4" applyFill="1" applyBorder="1" applyAlignment="1">
      <alignment horizontal="center" vertical="center" wrapText="1"/>
    </xf>
    <xf numFmtId="1" fontId="10" fillId="5" borderId="27" xfId="4" applyNumberFormat="1" applyFill="1" applyBorder="1" applyAlignment="1">
      <alignment horizontal="center" vertical="center" shrinkToFit="1"/>
    </xf>
    <xf numFmtId="1" fontId="10" fillId="5" borderId="12" xfId="4" applyNumberFormat="1" applyFill="1" applyBorder="1" applyAlignment="1">
      <alignment horizontal="center" vertical="center" shrinkToFit="1"/>
    </xf>
    <xf numFmtId="1" fontId="10" fillId="5" borderId="21" xfId="4" applyNumberFormat="1" applyFill="1" applyBorder="1" applyAlignment="1">
      <alignment horizontal="center" vertical="center" shrinkToFit="1"/>
    </xf>
    <xf numFmtId="0" fontId="10" fillId="5" borderId="27" xfId="4" applyFill="1" applyBorder="1" applyAlignment="1">
      <alignment horizontal="center" vertical="top"/>
    </xf>
    <xf numFmtId="0" fontId="10" fillId="5" borderId="21" xfId="4" applyFill="1" applyBorder="1" applyAlignment="1">
      <alignment horizontal="center" vertical="top"/>
    </xf>
    <xf numFmtId="2" fontId="10" fillId="5" borderId="27" xfId="4" applyNumberFormat="1" applyFill="1" applyBorder="1" applyAlignment="1">
      <alignment horizontal="center" vertical="top"/>
    </xf>
    <xf numFmtId="2" fontId="10" fillId="5" borderId="21" xfId="4" applyNumberFormat="1" applyFill="1" applyBorder="1" applyAlignment="1">
      <alignment horizontal="center" vertical="top"/>
    </xf>
    <xf numFmtId="1" fontId="8" fillId="0" borderId="4" xfId="4" applyNumberFormat="1" applyFont="1" applyBorder="1" applyAlignment="1">
      <alignment horizontal="center" vertical="center" wrapText="1"/>
    </xf>
    <xf numFmtId="1" fontId="8" fillId="0" borderId="5" xfId="4" applyNumberFormat="1" applyFont="1" applyBorder="1" applyAlignment="1">
      <alignment horizontal="center" vertical="center" wrapText="1"/>
    </xf>
    <xf numFmtId="0" fontId="9" fillId="3" borderId="27" xfId="4" applyFont="1" applyFill="1" applyBorder="1" applyAlignment="1">
      <alignment horizontal="center" vertical="center" wrapText="1"/>
    </xf>
    <xf numFmtId="0" fontId="9" fillId="3" borderId="21" xfId="4" applyFont="1" applyFill="1" applyBorder="1" applyAlignment="1">
      <alignment horizontal="center" vertical="center" wrapText="1"/>
    </xf>
    <xf numFmtId="0" fontId="8" fillId="6" borderId="27" xfId="4" applyFont="1" applyFill="1" applyBorder="1" applyAlignment="1">
      <alignment horizontal="center" vertical="center" wrapText="1"/>
    </xf>
    <xf numFmtId="0" fontId="8" fillId="6" borderId="21" xfId="4" applyFont="1" applyFill="1" applyBorder="1" applyAlignment="1">
      <alignment horizontal="center" vertical="center" wrapText="1"/>
    </xf>
    <xf numFmtId="0" fontId="8" fillId="0" borderId="37" xfId="4" applyFont="1" applyBorder="1" applyAlignment="1">
      <alignment horizontal="center" vertical="center"/>
    </xf>
    <xf numFmtId="0" fontId="8" fillId="0" borderId="30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 wrapText="1"/>
    </xf>
    <xf numFmtId="0" fontId="7" fillId="0" borderId="29" xfId="4" applyFont="1" applyBorder="1" applyAlignment="1">
      <alignment horizontal="center" vertical="center" wrapText="1"/>
    </xf>
    <xf numFmtId="0" fontId="7" fillId="0" borderId="21" xfId="4" applyFont="1" applyBorder="1" applyAlignment="1">
      <alignment horizontal="center" vertical="center" wrapText="1"/>
    </xf>
    <xf numFmtId="2" fontId="7" fillId="0" borderId="24" xfId="4" applyNumberFormat="1" applyFont="1" applyBorder="1" applyAlignment="1">
      <alignment horizontal="center" vertical="center" wrapText="1"/>
    </xf>
    <xf numFmtId="2" fontId="7" fillId="0" borderId="23" xfId="4" applyNumberFormat="1" applyFont="1" applyBorder="1" applyAlignment="1">
      <alignment horizontal="center" vertical="center" wrapText="1"/>
    </xf>
    <xf numFmtId="0" fontId="8" fillId="0" borderId="34" xfId="4" applyFont="1" applyBorder="1" applyAlignment="1">
      <alignment horizontal="center" vertical="center"/>
    </xf>
    <xf numFmtId="0" fontId="8" fillId="0" borderId="35" xfId="4" applyFont="1" applyBorder="1" applyAlignment="1">
      <alignment horizontal="center" vertical="center"/>
    </xf>
    <xf numFmtId="0" fontId="8" fillId="0" borderId="32" xfId="4" applyFont="1" applyBorder="1" applyAlignment="1">
      <alignment horizontal="center" vertical="center"/>
    </xf>
    <xf numFmtId="0" fontId="8" fillId="0" borderId="36" xfId="4" applyFont="1" applyBorder="1" applyAlignment="1">
      <alignment horizontal="center" vertical="center"/>
    </xf>
    <xf numFmtId="0" fontId="8" fillId="0" borderId="33" xfId="4" applyFont="1" applyBorder="1" applyAlignment="1">
      <alignment horizontal="center" vertical="center"/>
    </xf>
    <xf numFmtId="2" fontId="8" fillId="6" borderId="27" xfId="4" applyNumberFormat="1" applyFont="1" applyFill="1" applyBorder="1" applyAlignment="1">
      <alignment vertical="center" wrapText="1"/>
    </xf>
    <xf numFmtId="1" fontId="10" fillId="3" borderId="27" xfId="4" applyNumberFormat="1" applyFill="1" applyBorder="1" applyAlignment="1">
      <alignment vertical="center"/>
    </xf>
    <xf numFmtId="0" fontId="7" fillId="7" borderId="15" xfId="4" applyFont="1" applyFill="1" applyBorder="1" applyAlignment="1">
      <alignment horizontal="center" vertical="center" textRotation="90" wrapText="1"/>
    </xf>
    <xf numFmtId="0" fontId="7" fillId="7" borderId="2" xfId="4" applyFont="1" applyFill="1" applyBorder="1" applyAlignment="1">
      <alignment horizontal="center" vertical="center" textRotation="90" wrapText="1"/>
    </xf>
    <xf numFmtId="0" fontId="9" fillId="7" borderId="2" xfId="4" applyFont="1" applyFill="1" applyBorder="1" applyAlignment="1">
      <alignment horizontal="center" vertical="center" wrapText="1"/>
    </xf>
    <xf numFmtId="0" fontId="7" fillId="7" borderId="13" xfId="4" applyFont="1" applyFill="1" applyBorder="1" applyAlignment="1">
      <alignment horizontal="center" vertical="center" textRotation="90" wrapText="1"/>
    </xf>
    <xf numFmtId="0" fontId="7" fillId="7" borderId="14" xfId="4" applyFont="1" applyFill="1" applyBorder="1" applyAlignment="1">
      <alignment horizontal="center" vertical="center" textRotation="90" wrapText="1"/>
    </xf>
    <xf numFmtId="2" fontId="7" fillId="7" borderId="13" xfId="4" applyNumberFormat="1" applyFont="1" applyFill="1" applyBorder="1" applyAlignment="1">
      <alignment horizontal="center" vertical="center" textRotation="90" wrapText="1"/>
    </xf>
    <xf numFmtId="0" fontId="7" fillId="7" borderId="14" xfId="4" applyFont="1" applyFill="1" applyBorder="1" applyAlignment="1">
      <alignment horizontal="center" vertical="center" textRotation="90" wrapText="1"/>
    </xf>
    <xf numFmtId="0" fontId="9" fillId="7" borderId="13" xfId="4" applyFont="1" applyFill="1" applyBorder="1" applyAlignment="1">
      <alignment horizontal="center" vertical="center" wrapText="1"/>
    </xf>
    <xf numFmtId="0" fontId="9" fillId="7" borderId="14" xfId="4" applyFont="1" applyFill="1" applyBorder="1" applyAlignment="1">
      <alignment horizontal="center" vertical="center" wrapText="1"/>
    </xf>
    <xf numFmtId="0" fontId="7" fillId="7" borderId="24" xfId="4" applyFont="1" applyFill="1" applyBorder="1" applyAlignment="1">
      <alignment horizontal="center" vertical="center" textRotation="90" wrapText="1"/>
    </xf>
    <xf numFmtId="0" fontId="7" fillId="7" borderId="9" xfId="4" applyFont="1" applyFill="1" applyBorder="1" applyAlignment="1">
      <alignment horizontal="center" vertical="center" textRotation="90" wrapText="1"/>
    </xf>
    <xf numFmtId="1" fontId="9" fillId="7" borderId="9" xfId="4" applyNumberFormat="1" applyFont="1" applyFill="1" applyBorder="1" applyAlignment="1">
      <alignment horizontal="center" vertical="center" wrapText="1"/>
    </xf>
    <xf numFmtId="0" fontId="7" fillId="3" borderId="17" xfId="4" applyFont="1" applyFill="1" applyBorder="1" applyAlignment="1">
      <alignment horizontal="center" vertical="center" textRotation="90" wrapText="1"/>
    </xf>
    <xf numFmtId="0" fontId="7" fillId="3" borderId="13" xfId="4" applyFont="1" applyFill="1" applyBorder="1" applyAlignment="1">
      <alignment horizontal="center" vertical="center" textRotation="90" wrapText="1"/>
    </xf>
    <xf numFmtId="0" fontId="7" fillId="3" borderId="18" xfId="4" applyFont="1" applyFill="1" applyBorder="1" applyAlignment="1">
      <alignment horizontal="center" vertical="center" textRotation="90" wrapText="1"/>
    </xf>
    <xf numFmtId="0" fontId="7" fillId="3" borderId="14" xfId="4" applyFont="1" applyFill="1" applyBorder="1" applyAlignment="1">
      <alignment horizontal="center" vertical="center" textRotation="90" wrapText="1"/>
    </xf>
    <xf numFmtId="0" fontId="7" fillId="3" borderId="15" xfId="4" applyFont="1" applyFill="1" applyBorder="1" applyAlignment="1">
      <alignment horizontal="center" vertical="center" textRotation="90" wrapText="1"/>
    </xf>
    <xf numFmtId="0" fontId="7" fillId="3" borderId="2" xfId="4" applyFont="1" applyFill="1" applyBorder="1" applyAlignment="1">
      <alignment horizontal="center" vertical="center" textRotation="90" wrapText="1"/>
    </xf>
    <xf numFmtId="0" fontId="7" fillId="3" borderId="23" xfId="4" applyFont="1" applyFill="1" applyBorder="1" applyAlignment="1">
      <alignment horizontal="center" vertical="center" textRotation="90" wrapText="1"/>
    </xf>
    <xf numFmtId="0" fontId="7" fillId="3" borderId="11" xfId="4" applyFont="1" applyFill="1" applyBorder="1" applyAlignment="1">
      <alignment horizontal="center" vertical="center" textRotation="90" wrapText="1"/>
    </xf>
  </cellXfs>
  <cellStyles count="20">
    <cellStyle name="Вывод" xfId="1" builtinId="21"/>
    <cellStyle name="Обычный" xfId="0" builtinId="0"/>
    <cellStyle name="Обычный 2" xfId="2" xr:uid="{00000000-0005-0000-0000-000002000000}"/>
    <cellStyle name="Обычный 2 2" xfId="8" xr:uid="{00000000-0005-0000-0000-000003000000}"/>
    <cellStyle name="Обычный 2 3" xfId="6" xr:uid="{00000000-0005-0000-0000-000004000000}"/>
    <cellStyle name="Обычный 2 4" xfId="11" xr:uid="{00000000-0005-0000-0000-000005000000}"/>
    <cellStyle name="Обычный 2 5" xfId="12" xr:uid="{00000000-0005-0000-0000-000006000000}"/>
    <cellStyle name="Обычный 2 6" xfId="14" xr:uid="{00000000-0005-0000-0000-000007000000}"/>
    <cellStyle name="Обычный 2 7" xfId="17" xr:uid="{00000000-0005-0000-0000-000008000000}"/>
    <cellStyle name="Обычный 2 8" xfId="19" xr:uid="{00000000-0005-0000-0000-000009000000}"/>
    <cellStyle name="Обычный 3" xfId="4" xr:uid="{00000000-0005-0000-0000-00000A000000}"/>
    <cellStyle name="Обычный 4" xfId="5" xr:uid="{00000000-0005-0000-0000-00000B000000}"/>
    <cellStyle name="Обычный 6" xfId="3" xr:uid="{00000000-0005-0000-0000-00000C000000}"/>
    <cellStyle name="Обычный 6 2" xfId="9" xr:uid="{00000000-0005-0000-0000-00000D000000}"/>
    <cellStyle name="Обычный 6 3" xfId="7" xr:uid="{00000000-0005-0000-0000-00000E000000}"/>
    <cellStyle name="Обычный 6 4" xfId="10" xr:uid="{00000000-0005-0000-0000-00000F000000}"/>
    <cellStyle name="Обычный 6 5" xfId="15" xr:uid="{00000000-0005-0000-0000-000010000000}"/>
    <cellStyle name="Обычный 6 6" xfId="13" xr:uid="{00000000-0005-0000-0000-000011000000}"/>
    <cellStyle name="Обычный 6 7" xfId="16" xr:uid="{00000000-0005-0000-0000-000012000000}"/>
    <cellStyle name="Обычный 6 8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9"/>
  <sheetViews>
    <sheetView showZeros="0" view="pageBreakPreview" topLeftCell="B4" zoomScaleSheetLayoutView="100" workbookViewId="0">
      <selection activeCell="G31" sqref="G31"/>
    </sheetView>
  </sheetViews>
  <sheetFormatPr defaultColWidth="9.109375" defaultRowHeight="13.8" x14ac:dyDescent="0.25"/>
  <cols>
    <col min="1" max="1" width="8.5546875" style="1" customWidth="1"/>
    <col min="2" max="2" width="70" style="2" customWidth="1"/>
    <col min="3" max="3" width="28.5546875" style="1" customWidth="1"/>
    <col min="4" max="4" width="17.88671875" style="1" customWidth="1"/>
    <col min="5" max="5" width="15.6640625" style="3" customWidth="1"/>
    <col min="6" max="6" width="10.44140625" style="5" customWidth="1"/>
    <col min="7" max="7" width="8.6640625" style="14" customWidth="1"/>
    <col min="8" max="8" width="13" style="15" customWidth="1"/>
    <col min="9" max="9" width="9.44140625" style="5" customWidth="1"/>
    <col min="10" max="10" width="34.33203125" style="5" customWidth="1"/>
    <col min="11" max="11" width="20.5546875" style="5" bestFit="1" customWidth="1"/>
    <col min="12" max="16" width="7.6640625" style="5" customWidth="1"/>
    <col min="17" max="16384" width="9.109375" style="1"/>
  </cols>
  <sheetData>
    <row r="2" spans="1:16" ht="32.25" customHeight="1" x14ac:dyDescent="0.25">
      <c r="A2" s="24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9</v>
      </c>
      <c r="G2" s="38" t="s">
        <v>82</v>
      </c>
      <c r="H2" s="19" t="s">
        <v>81</v>
      </c>
      <c r="I2" s="26" t="s">
        <v>7</v>
      </c>
      <c r="J2" s="25" t="s">
        <v>5</v>
      </c>
      <c r="K2" s="4"/>
      <c r="L2" s="4"/>
      <c r="M2" s="4"/>
      <c r="N2" s="4"/>
      <c r="O2" s="4"/>
      <c r="P2" s="4"/>
    </row>
    <row r="3" spans="1:16" ht="17.25" customHeight="1" x14ac:dyDescent="0.25">
      <c r="A3" s="123" t="s">
        <v>115</v>
      </c>
      <c r="B3" s="124"/>
      <c r="C3" s="124"/>
      <c r="D3" s="124"/>
      <c r="E3" s="124"/>
      <c r="F3" s="124"/>
      <c r="G3" s="124"/>
      <c r="H3" s="124"/>
      <c r="I3" s="124"/>
      <c r="J3" s="125"/>
      <c r="K3" s="4"/>
      <c r="L3" s="4"/>
      <c r="M3" s="4"/>
      <c r="N3" s="4"/>
      <c r="O3" s="4"/>
      <c r="P3" s="4"/>
    </row>
    <row r="4" spans="1:16" ht="17.25" customHeight="1" x14ac:dyDescent="0.25">
      <c r="A4" s="27" t="s">
        <v>63</v>
      </c>
      <c r="B4" s="28" t="s">
        <v>10</v>
      </c>
      <c r="C4" s="29" t="s">
        <v>33</v>
      </c>
      <c r="D4" s="25"/>
      <c r="E4" s="25"/>
      <c r="F4" s="30" t="s">
        <v>6</v>
      </c>
      <c r="G4" s="38">
        <f>'ВЛЗ-6 кВ'!F4</f>
        <v>26</v>
      </c>
      <c r="H4" s="18">
        <v>39</v>
      </c>
      <c r="I4" s="26"/>
      <c r="J4" s="25"/>
      <c r="K4" s="4"/>
      <c r="L4" s="4"/>
      <c r="M4" s="4"/>
      <c r="N4" s="4"/>
      <c r="O4" s="4"/>
      <c r="P4" s="4"/>
    </row>
    <row r="5" spans="1:16" s="17" customFormat="1" x14ac:dyDescent="0.25">
      <c r="A5" s="126" t="s">
        <v>102</v>
      </c>
      <c r="B5" s="121"/>
      <c r="C5" s="121"/>
      <c r="D5" s="121"/>
      <c r="E5" s="121"/>
      <c r="F5" s="121"/>
      <c r="G5" s="121"/>
      <c r="H5" s="121"/>
      <c r="I5" s="121"/>
      <c r="J5" s="122"/>
      <c r="K5" s="16"/>
      <c r="L5" s="16"/>
      <c r="M5" s="16"/>
      <c r="N5" s="16"/>
      <c r="O5" s="16"/>
      <c r="P5" s="16"/>
    </row>
    <row r="6" spans="1:16" s="17" customFormat="1" x14ac:dyDescent="0.25">
      <c r="A6" s="27" t="s">
        <v>64</v>
      </c>
      <c r="B6" s="31" t="s">
        <v>18</v>
      </c>
      <c r="C6" s="25" t="s">
        <v>130</v>
      </c>
      <c r="D6" s="25"/>
      <c r="E6" s="25"/>
      <c r="F6" s="30" t="s">
        <v>6</v>
      </c>
      <c r="G6" s="41" t="e">
        <f>'ВЛЗ-6 кВ'!#REF!</f>
        <v>#REF!</v>
      </c>
      <c r="H6" s="18">
        <v>1</v>
      </c>
      <c r="I6" s="26"/>
      <c r="J6" s="25"/>
      <c r="K6" s="16"/>
      <c r="L6" s="16"/>
      <c r="M6" s="16"/>
      <c r="N6" s="16"/>
      <c r="O6" s="16"/>
      <c r="P6" s="16"/>
    </row>
    <row r="7" spans="1:16" x14ac:dyDescent="0.25">
      <c r="A7" s="27" t="s">
        <v>65</v>
      </c>
      <c r="B7" s="31" t="s">
        <v>18</v>
      </c>
      <c r="C7" s="25" t="s">
        <v>35</v>
      </c>
      <c r="D7" s="25"/>
      <c r="E7" s="25"/>
      <c r="F7" s="30" t="s">
        <v>6</v>
      </c>
      <c r="G7" s="41">
        <f>'ВЛЗ-6 кВ'!J4</f>
        <v>3</v>
      </c>
      <c r="H7" s="18">
        <v>16</v>
      </c>
      <c r="I7" s="26"/>
      <c r="J7" s="25"/>
      <c r="K7" s="4"/>
      <c r="L7" s="4"/>
      <c r="M7" s="4"/>
      <c r="N7" s="4"/>
      <c r="O7" s="4"/>
      <c r="P7" s="4"/>
    </row>
    <row r="8" spans="1:16" x14ac:dyDescent="0.25">
      <c r="A8" s="27" t="s">
        <v>66</v>
      </c>
      <c r="B8" s="31" t="s">
        <v>36</v>
      </c>
      <c r="C8" s="25" t="s">
        <v>37</v>
      </c>
      <c r="D8" s="25"/>
      <c r="E8" s="25"/>
      <c r="F8" s="30" t="s">
        <v>6</v>
      </c>
      <c r="G8" s="41">
        <f>'ВЛЗ-6 кВ'!K4</f>
        <v>16</v>
      </c>
      <c r="H8" s="18">
        <v>19</v>
      </c>
      <c r="I8" s="26"/>
      <c r="J8" s="25"/>
      <c r="K8" s="4"/>
      <c r="L8" s="4"/>
      <c r="M8" s="4"/>
      <c r="N8" s="4"/>
      <c r="O8" s="4"/>
      <c r="P8" s="4"/>
    </row>
    <row r="9" spans="1:16" x14ac:dyDescent="0.25">
      <c r="A9" s="27" t="s">
        <v>46</v>
      </c>
      <c r="B9" s="31" t="s">
        <v>18</v>
      </c>
      <c r="C9" s="25" t="s">
        <v>34</v>
      </c>
      <c r="D9" s="25"/>
      <c r="E9" s="25"/>
      <c r="F9" s="30" t="s">
        <v>6</v>
      </c>
      <c r="G9" s="41">
        <f>'ВЛЗ-6 кВ'!L4</f>
        <v>2</v>
      </c>
      <c r="H9" s="18">
        <v>1</v>
      </c>
      <c r="I9" s="26"/>
      <c r="J9" s="25"/>
      <c r="K9" s="4"/>
      <c r="L9" s="4"/>
      <c r="M9" s="4"/>
      <c r="N9" s="4"/>
      <c r="O9" s="4"/>
      <c r="P9" s="4"/>
    </row>
    <row r="10" spans="1:16" x14ac:dyDescent="0.25">
      <c r="A10" s="27" t="s">
        <v>47</v>
      </c>
      <c r="B10" s="31" t="s">
        <v>18</v>
      </c>
      <c r="C10" s="25" t="s">
        <v>83</v>
      </c>
      <c r="D10" s="25"/>
      <c r="E10" s="25"/>
      <c r="F10" s="30" t="s">
        <v>6</v>
      </c>
      <c r="G10" s="41">
        <f>'ВЛЗ-6 кВ'!M4</f>
        <v>1</v>
      </c>
      <c r="H10" s="18">
        <v>6</v>
      </c>
      <c r="I10" s="26"/>
      <c r="J10" s="25"/>
      <c r="K10" s="4"/>
      <c r="L10" s="4"/>
      <c r="M10" s="4"/>
      <c r="N10" s="4"/>
      <c r="O10" s="4"/>
      <c r="P10" s="4"/>
    </row>
    <row r="11" spans="1:16" x14ac:dyDescent="0.25">
      <c r="A11" s="27" t="s">
        <v>48</v>
      </c>
      <c r="B11" s="31" t="s">
        <v>85</v>
      </c>
      <c r="C11" s="25" t="s">
        <v>26</v>
      </c>
      <c r="D11" s="25"/>
      <c r="E11" s="25"/>
      <c r="F11" s="30" t="s">
        <v>6</v>
      </c>
      <c r="G11" s="41">
        <f>'ВЛЗ-6 кВ'!I4</f>
        <v>5</v>
      </c>
      <c r="H11" s="18">
        <v>12</v>
      </c>
      <c r="I11" s="26"/>
      <c r="J11" s="25"/>
      <c r="K11" s="4"/>
      <c r="L11" s="4"/>
      <c r="M11" s="4"/>
      <c r="N11" s="4"/>
      <c r="O11" s="4"/>
      <c r="P11" s="4"/>
    </row>
    <row r="12" spans="1:16" x14ac:dyDescent="0.25">
      <c r="A12" s="27" t="s">
        <v>49</v>
      </c>
      <c r="B12" s="31" t="s">
        <v>11</v>
      </c>
      <c r="C12" s="25" t="s">
        <v>27</v>
      </c>
      <c r="D12" s="25"/>
      <c r="E12" s="25"/>
      <c r="F12" s="30" t="s">
        <v>6</v>
      </c>
      <c r="G12" s="41">
        <f>'ВЛЗ-6 кВ'!P4</f>
        <v>45</v>
      </c>
      <c r="H12" s="18">
        <v>17</v>
      </c>
      <c r="I12" s="26"/>
      <c r="J12" s="25"/>
      <c r="K12" s="4"/>
      <c r="L12" s="4"/>
      <c r="M12" s="4"/>
      <c r="N12" s="4"/>
      <c r="O12" s="4"/>
      <c r="P12" s="4"/>
    </row>
    <row r="13" spans="1:16" x14ac:dyDescent="0.25">
      <c r="A13" s="27" t="s">
        <v>50</v>
      </c>
      <c r="B13" s="31" t="s">
        <v>88</v>
      </c>
      <c r="C13" s="25" t="s">
        <v>87</v>
      </c>
      <c r="D13" s="25"/>
      <c r="E13" s="25"/>
      <c r="F13" s="30" t="s">
        <v>6</v>
      </c>
      <c r="G13" s="41">
        <f>'ВЛЗ-6 кВ'!N4</f>
        <v>91</v>
      </c>
      <c r="H13" s="18">
        <v>54</v>
      </c>
      <c r="I13" s="26"/>
      <c r="J13" s="25"/>
      <c r="K13" s="4"/>
      <c r="L13" s="4"/>
      <c r="M13" s="4"/>
      <c r="N13" s="4"/>
      <c r="O13" s="4"/>
      <c r="P13" s="4"/>
    </row>
    <row r="14" spans="1:16" x14ac:dyDescent="0.25">
      <c r="A14" s="27" t="s">
        <v>51</v>
      </c>
      <c r="B14" s="31" t="s">
        <v>112</v>
      </c>
      <c r="C14" s="25" t="s">
        <v>113</v>
      </c>
      <c r="D14" s="25"/>
      <c r="E14" s="25"/>
      <c r="F14" s="30" t="s">
        <v>6</v>
      </c>
      <c r="G14" s="41">
        <f>'ВЛЗ-6 кВ'!O4</f>
        <v>0</v>
      </c>
      <c r="H14" s="18">
        <v>1</v>
      </c>
      <c r="I14" s="26"/>
      <c r="J14" s="25"/>
      <c r="K14" s="4"/>
      <c r="L14" s="4"/>
      <c r="M14" s="4"/>
      <c r="N14" s="4"/>
      <c r="O14" s="4"/>
      <c r="P14" s="4"/>
    </row>
    <row r="15" spans="1:16" x14ac:dyDescent="0.25">
      <c r="A15" s="27" t="s">
        <v>52</v>
      </c>
      <c r="B15" s="31" t="s">
        <v>74</v>
      </c>
      <c r="C15" s="25" t="s">
        <v>13</v>
      </c>
      <c r="D15" s="25"/>
      <c r="E15" s="25"/>
      <c r="F15" s="30" t="s">
        <v>6</v>
      </c>
      <c r="G15" s="41">
        <f>'ВЛЗ-6 кВ'!Q4</f>
        <v>45</v>
      </c>
      <c r="H15" s="18">
        <v>6</v>
      </c>
      <c r="I15" s="26"/>
      <c r="J15" s="25"/>
      <c r="K15" s="4"/>
      <c r="L15" s="4"/>
      <c r="M15" s="4"/>
      <c r="N15" s="4"/>
      <c r="O15" s="4"/>
      <c r="P15" s="4"/>
    </row>
    <row r="16" spans="1:16" x14ac:dyDescent="0.25">
      <c r="A16" s="27" t="s">
        <v>53</v>
      </c>
      <c r="B16" s="31" t="s">
        <v>41</v>
      </c>
      <c r="C16" s="25" t="s">
        <v>14</v>
      </c>
      <c r="D16" s="25"/>
      <c r="E16" s="25"/>
      <c r="F16" s="30" t="s">
        <v>6</v>
      </c>
      <c r="G16" s="41">
        <f>'ВЛЗ-6 кВ'!R4</f>
        <v>4</v>
      </c>
      <c r="H16" s="18">
        <v>6</v>
      </c>
      <c r="I16" s="26"/>
      <c r="J16" s="25"/>
      <c r="K16" s="4"/>
      <c r="L16" s="4"/>
      <c r="M16" s="4"/>
      <c r="N16" s="4"/>
      <c r="O16" s="4"/>
      <c r="P16" s="4"/>
    </row>
    <row r="17" spans="1:16" s="17" customFormat="1" x14ac:dyDescent="0.25">
      <c r="A17" s="126" t="s">
        <v>103</v>
      </c>
      <c r="B17" s="121"/>
      <c r="C17" s="121"/>
      <c r="D17" s="121"/>
      <c r="E17" s="121"/>
      <c r="F17" s="121"/>
      <c r="G17" s="121"/>
      <c r="H17" s="121"/>
      <c r="I17" s="121"/>
      <c r="J17" s="122"/>
      <c r="K17" s="16"/>
      <c r="L17" s="16"/>
      <c r="M17" s="16"/>
      <c r="N17" s="16"/>
      <c r="O17" s="16"/>
      <c r="P17" s="16"/>
    </row>
    <row r="18" spans="1:16" x14ac:dyDescent="0.25">
      <c r="A18" s="27" t="s">
        <v>54</v>
      </c>
      <c r="B18" s="31" t="s">
        <v>12</v>
      </c>
      <c r="C18" s="25" t="s">
        <v>75</v>
      </c>
      <c r="D18" s="25"/>
      <c r="E18" s="25"/>
      <c r="F18" s="30" t="s">
        <v>6</v>
      </c>
      <c r="G18" s="41">
        <f>'ВЛЗ-6 кВ'!S4</f>
        <v>85</v>
      </c>
      <c r="H18" s="18">
        <v>66</v>
      </c>
      <c r="I18" s="26"/>
      <c r="J18" s="32"/>
      <c r="K18" s="4"/>
      <c r="L18" s="4"/>
      <c r="M18" s="4"/>
      <c r="N18" s="4"/>
      <c r="O18" s="4"/>
      <c r="P18" s="4"/>
    </row>
    <row r="19" spans="1:16" x14ac:dyDescent="0.25">
      <c r="A19" s="27" t="s">
        <v>55</v>
      </c>
      <c r="B19" s="31" t="s">
        <v>38</v>
      </c>
      <c r="C19" s="25" t="s">
        <v>84</v>
      </c>
      <c r="D19" s="25"/>
      <c r="E19" s="25"/>
      <c r="F19" s="30" t="s">
        <v>6</v>
      </c>
      <c r="G19" s="41">
        <f>'ВЛЗ-6 кВ'!T4</f>
        <v>85</v>
      </c>
      <c r="H19" s="18">
        <v>66</v>
      </c>
      <c r="I19" s="26"/>
      <c r="J19" s="25"/>
      <c r="K19" s="4"/>
      <c r="L19" s="4"/>
      <c r="M19" s="4"/>
      <c r="N19" s="4"/>
      <c r="O19" s="4"/>
      <c r="P19" s="4"/>
    </row>
    <row r="20" spans="1:16" x14ac:dyDescent="0.25">
      <c r="A20" s="27" t="s">
        <v>56</v>
      </c>
      <c r="B20" s="31" t="s">
        <v>68</v>
      </c>
      <c r="C20" s="25" t="s">
        <v>145</v>
      </c>
      <c r="D20" s="25"/>
      <c r="E20" s="25"/>
      <c r="F20" s="30" t="s">
        <v>6</v>
      </c>
      <c r="G20" s="41">
        <f>'ВЛЗ-6 кВ'!U4</f>
        <v>170</v>
      </c>
      <c r="H20" s="18">
        <v>132</v>
      </c>
      <c r="I20" s="26"/>
      <c r="J20" s="25"/>
      <c r="K20" s="4"/>
      <c r="L20" s="4"/>
      <c r="M20" s="4"/>
      <c r="N20" s="4"/>
      <c r="O20" s="4"/>
      <c r="P20" s="4"/>
    </row>
    <row r="21" spans="1:16" x14ac:dyDescent="0.25">
      <c r="A21" s="27" t="s">
        <v>57</v>
      </c>
      <c r="B21" s="31" t="s">
        <v>76</v>
      </c>
      <c r="C21" s="25" t="s">
        <v>114</v>
      </c>
      <c r="D21" s="25"/>
      <c r="E21" s="25"/>
      <c r="F21" s="30" t="s">
        <v>6</v>
      </c>
      <c r="G21" s="41">
        <f>'ВЛЗ-6 кВ'!V4</f>
        <v>15</v>
      </c>
      <c r="H21" s="18">
        <v>48</v>
      </c>
      <c r="I21" s="26"/>
      <c r="J21" s="25"/>
      <c r="K21" s="4"/>
      <c r="L21" s="4"/>
      <c r="M21" s="4"/>
      <c r="N21" s="4"/>
      <c r="O21" s="4"/>
      <c r="P21" s="4"/>
    </row>
    <row r="22" spans="1:16" x14ac:dyDescent="0.25">
      <c r="A22" s="27" t="s">
        <v>58</v>
      </c>
      <c r="B22" s="31" t="s">
        <v>72</v>
      </c>
      <c r="C22" s="25" t="s">
        <v>39</v>
      </c>
      <c r="D22" s="25"/>
      <c r="E22" s="25"/>
      <c r="F22" s="30" t="s">
        <v>6</v>
      </c>
      <c r="G22" s="41">
        <f>'ВЛЗ-6 кВ'!W4</f>
        <v>18</v>
      </c>
      <c r="H22" s="18">
        <v>64</v>
      </c>
      <c r="I22" s="26"/>
      <c r="J22" s="25"/>
      <c r="K22" s="4"/>
      <c r="L22" s="4"/>
      <c r="M22" s="4"/>
      <c r="N22" s="4"/>
      <c r="O22" s="4"/>
      <c r="P22" s="4"/>
    </row>
    <row r="23" spans="1:16" x14ac:dyDescent="0.25">
      <c r="A23" s="27" t="s">
        <v>59</v>
      </c>
      <c r="B23" s="31" t="s">
        <v>77</v>
      </c>
      <c r="C23" s="25" t="s">
        <v>40</v>
      </c>
      <c r="D23" s="25"/>
      <c r="E23" s="25"/>
      <c r="F23" s="30" t="s">
        <v>6</v>
      </c>
      <c r="G23" s="41">
        <f>'ВЛЗ-6 кВ'!X4</f>
        <v>27</v>
      </c>
      <c r="H23" s="18">
        <v>48</v>
      </c>
      <c r="I23" s="26"/>
      <c r="J23" s="25"/>
      <c r="K23" s="4"/>
      <c r="L23" s="4"/>
      <c r="M23" s="4"/>
      <c r="N23" s="4"/>
      <c r="O23" s="4"/>
      <c r="P23" s="4"/>
    </row>
    <row r="24" spans="1:16" x14ac:dyDescent="0.25">
      <c r="A24" s="27" t="s">
        <v>126</v>
      </c>
      <c r="B24" s="33" t="s">
        <v>22</v>
      </c>
      <c r="C24" s="25" t="s">
        <v>104</v>
      </c>
      <c r="D24" s="30"/>
      <c r="E24" s="30"/>
      <c r="F24" s="30" t="s">
        <v>6</v>
      </c>
      <c r="G24" s="39">
        <f>'ВЛЗ-6 кВ'!H4</f>
        <v>12</v>
      </c>
      <c r="H24" s="21">
        <v>25</v>
      </c>
      <c r="I24" s="26"/>
      <c r="J24" s="25"/>
      <c r="K24" s="4"/>
      <c r="L24" s="4"/>
      <c r="M24" s="4"/>
      <c r="N24" s="4"/>
      <c r="O24" s="4"/>
    </row>
    <row r="25" spans="1:16" s="17" customFormat="1" x14ac:dyDescent="0.25">
      <c r="A25" s="126" t="s">
        <v>89</v>
      </c>
      <c r="B25" s="121"/>
      <c r="C25" s="121"/>
      <c r="D25" s="121"/>
      <c r="E25" s="121"/>
      <c r="F25" s="34" t="s">
        <v>6</v>
      </c>
      <c r="G25" s="40" t="s">
        <v>109</v>
      </c>
      <c r="H25" s="22" t="s">
        <v>109</v>
      </c>
      <c r="I25" s="35"/>
      <c r="J25" s="36"/>
      <c r="K25" s="16"/>
      <c r="L25" s="16"/>
      <c r="M25" s="16"/>
      <c r="N25" s="16"/>
      <c r="O25" s="16"/>
      <c r="P25" s="14"/>
    </row>
    <row r="26" spans="1:16" x14ac:dyDescent="0.25">
      <c r="A26" s="24">
        <v>20</v>
      </c>
      <c r="B26" s="31" t="s">
        <v>43</v>
      </c>
      <c r="C26" s="25" t="s">
        <v>45</v>
      </c>
      <c r="D26" s="25"/>
      <c r="E26" s="25"/>
      <c r="F26" s="30" t="s">
        <v>6</v>
      </c>
      <c r="G26" s="38">
        <f>'ВЛЗ-6 кВ'!AC4</f>
        <v>21</v>
      </c>
      <c r="H26" s="18">
        <v>81</v>
      </c>
      <c r="I26" s="26"/>
      <c r="J26" s="25"/>
      <c r="K26" s="4"/>
      <c r="L26" s="4"/>
      <c r="M26" s="4"/>
      <c r="N26" s="4"/>
      <c r="O26" s="4"/>
    </row>
    <row r="27" spans="1:16" x14ac:dyDescent="0.25">
      <c r="A27" s="24">
        <v>21</v>
      </c>
      <c r="B27" s="31" t="s">
        <v>78</v>
      </c>
      <c r="C27" s="25" t="s">
        <v>42</v>
      </c>
      <c r="D27" s="25"/>
      <c r="E27" s="25"/>
      <c r="F27" s="30" t="s">
        <v>8</v>
      </c>
      <c r="G27" s="38">
        <f>'ВЛЗ-6 кВ'!AB4</f>
        <v>21</v>
      </c>
      <c r="H27" s="18">
        <v>81</v>
      </c>
      <c r="I27" s="26"/>
      <c r="J27" s="25"/>
      <c r="K27" s="4"/>
      <c r="L27" s="4"/>
      <c r="M27" s="4"/>
      <c r="N27" s="4"/>
      <c r="O27" s="4"/>
    </row>
    <row r="28" spans="1:16" x14ac:dyDescent="0.25">
      <c r="A28" s="24">
        <v>22</v>
      </c>
      <c r="B28" s="31" t="s">
        <v>90</v>
      </c>
      <c r="C28" s="25" t="s">
        <v>92</v>
      </c>
      <c r="D28" s="25"/>
      <c r="E28" s="25"/>
      <c r="F28" s="30" t="s">
        <v>95</v>
      </c>
      <c r="G28" s="38">
        <f>'ВЛЗ-6 кВ'!Z4</f>
        <v>270</v>
      </c>
      <c r="H28" s="18" t="s">
        <v>118</v>
      </c>
      <c r="I28" s="26">
        <v>0.61599999999999999</v>
      </c>
      <c r="J28" s="31" t="s">
        <v>119</v>
      </c>
      <c r="K28" s="4"/>
      <c r="L28" s="4"/>
      <c r="M28" s="4"/>
      <c r="N28" s="4"/>
      <c r="O28" s="4"/>
    </row>
    <row r="29" spans="1:16" x14ac:dyDescent="0.25">
      <c r="A29" s="24">
        <v>23</v>
      </c>
      <c r="B29" s="33" t="s">
        <v>24</v>
      </c>
      <c r="C29" s="25" t="s">
        <v>86</v>
      </c>
      <c r="D29" s="25"/>
      <c r="E29" s="25"/>
      <c r="F29" s="30" t="s">
        <v>6</v>
      </c>
      <c r="G29" s="38">
        <f>'ВЛЗ-6 кВ'!AD4</f>
        <v>119</v>
      </c>
      <c r="H29" s="18">
        <v>70</v>
      </c>
      <c r="I29" s="26"/>
      <c r="J29" s="31"/>
      <c r="K29" s="4"/>
      <c r="L29" s="4"/>
      <c r="M29" s="4"/>
      <c r="N29" s="4"/>
      <c r="O29" s="4"/>
      <c r="P29" s="4"/>
    </row>
    <row r="30" spans="1:16" x14ac:dyDescent="0.25">
      <c r="A30" s="24">
        <v>24</v>
      </c>
      <c r="B30" s="33" t="s">
        <v>91</v>
      </c>
      <c r="C30" s="25" t="s">
        <v>93</v>
      </c>
      <c r="D30" s="25"/>
      <c r="E30" s="25"/>
      <c r="F30" s="30" t="s">
        <v>95</v>
      </c>
      <c r="G30" s="38">
        <f>'ВЛЗ-6 кВ'!Y4</f>
        <v>210</v>
      </c>
      <c r="H30" s="18" t="s">
        <v>120</v>
      </c>
      <c r="I30" s="26">
        <v>1.26</v>
      </c>
      <c r="J30" s="31" t="s">
        <v>121</v>
      </c>
      <c r="K30" s="4"/>
      <c r="L30" s="4"/>
      <c r="M30" s="4"/>
      <c r="N30" s="4"/>
      <c r="O30" s="4"/>
      <c r="P30" s="4"/>
    </row>
    <row r="31" spans="1:16" x14ac:dyDescent="0.25">
      <c r="A31" s="24">
        <v>25</v>
      </c>
      <c r="B31" s="33" t="s">
        <v>107</v>
      </c>
      <c r="C31" s="25" t="s">
        <v>94</v>
      </c>
      <c r="D31" s="25"/>
      <c r="E31" s="25"/>
      <c r="F31" s="30" t="s">
        <v>95</v>
      </c>
      <c r="G31" s="42">
        <f>'ВЛЗ-6 кВ'!AA4</f>
        <v>252</v>
      </c>
      <c r="H31" s="23" t="s">
        <v>122</v>
      </c>
      <c r="I31" s="26">
        <v>5.7169999999999996</v>
      </c>
      <c r="J31" s="31" t="s">
        <v>108</v>
      </c>
      <c r="K31" s="4"/>
      <c r="L31" s="4"/>
      <c r="M31" s="4"/>
      <c r="N31" s="4"/>
      <c r="O31" s="4"/>
      <c r="P31" s="4"/>
    </row>
    <row r="32" spans="1:16" x14ac:dyDescent="0.25">
      <c r="A32" s="24">
        <v>26</v>
      </c>
      <c r="B32" s="33" t="s">
        <v>15</v>
      </c>
      <c r="C32" s="25"/>
      <c r="D32" s="25"/>
      <c r="E32" s="25"/>
      <c r="F32" s="30" t="s">
        <v>6</v>
      </c>
      <c r="G32" s="41">
        <f>'ВЛЗ-6 кВ'!AJ4</f>
        <v>30</v>
      </c>
      <c r="H32" s="20">
        <v>54</v>
      </c>
      <c r="I32" s="26"/>
      <c r="J32" s="31"/>
      <c r="K32" s="4"/>
      <c r="L32" s="4"/>
      <c r="M32" s="4"/>
      <c r="N32" s="4"/>
      <c r="O32" s="4"/>
      <c r="P32" s="4"/>
    </row>
    <row r="33" spans="1:16" x14ac:dyDescent="0.25">
      <c r="A33" s="24">
        <v>27</v>
      </c>
      <c r="B33" s="37" t="s">
        <v>43</v>
      </c>
      <c r="C33" s="25" t="s">
        <v>45</v>
      </c>
      <c r="D33" s="25"/>
      <c r="E33" s="25"/>
      <c r="F33" s="30" t="s">
        <v>6</v>
      </c>
      <c r="G33" s="41">
        <f>'ВЛЗ-6 кВ'!AL4</f>
        <v>88</v>
      </c>
      <c r="H33" s="20">
        <v>108</v>
      </c>
      <c r="I33" s="26"/>
      <c r="J33" s="31"/>
      <c r="K33" s="4"/>
      <c r="L33" s="4"/>
      <c r="M33" s="4"/>
      <c r="N33" s="4"/>
      <c r="O33" s="4"/>
      <c r="P33" s="4"/>
    </row>
    <row r="34" spans="1:16" x14ac:dyDescent="0.25">
      <c r="A34" s="24">
        <v>28</v>
      </c>
      <c r="B34" s="37" t="s">
        <v>78</v>
      </c>
      <c r="C34" s="25" t="s">
        <v>42</v>
      </c>
      <c r="D34" s="25"/>
      <c r="E34" s="25"/>
      <c r="F34" s="30" t="s">
        <v>8</v>
      </c>
      <c r="G34" s="41">
        <f>'ВЛЗ-6 кВ'!AM4</f>
        <v>88</v>
      </c>
      <c r="H34" s="20">
        <v>108</v>
      </c>
      <c r="I34" s="26"/>
      <c r="J34" s="31"/>
      <c r="K34" s="4"/>
      <c r="L34" s="4"/>
      <c r="M34" s="4"/>
      <c r="N34" s="4"/>
      <c r="O34" s="4"/>
      <c r="P34" s="4"/>
    </row>
    <row r="35" spans="1:16" s="17" customFormat="1" x14ac:dyDescent="0.25">
      <c r="A35" s="120" t="s">
        <v>97</v>
      </c>
      <c r="B35" s="121" t="s">
        <v>96</v>
      </c>
      <c r="C35" s="121"/>
      <c r="D35" s="121"/>
      <c r="E35" s="121"/>
      <c r="F35" s="121"/>
      <c r="G35" s="121"/>
      <c r="H35" s="121"/>
      <c r="I35" s="121"/>
      <c r="J35" s="122"/>
      <c r="K35" s="16"/>
      <c r="L35" s="16"/>
      <c r="M35" s="16"/>
      <c r="N35" s="16"/>
      <c r="O35" s="16"/>
      <c r="P35" s="16"/>
    </row>
    <row r="36" spans="1:16" x14ac:dyDescent="0.25">
      <c r="A36" s="27" t="s">
        <v>110</v>
      </c>
      <c r="B36" s="31" t="s">
        <v>98</v>
      </c>
      <c r="C36" s="25" t="s">
        <v>105</v>
      </c>
      <c r="D36" s="25"/>
      <c r="E36" s="25"/>
      <c r="F36" s="30" t="s">
        <v>8</v>
      </c>
      <c r="G36" s="41">
        <v>3511</v>
      </c>
      <c r="H36" s="18">
        <v>3511</v>
      </c>
      <c r="I36" s="26"/>
      <c r="J36" s="25" t="s">
        <v>123</v>
      </c>
      <c r="K36" s="4"/>
      <c r="L36" s="4"/>
      <c r="M36" s="4"/>
      <c r="N36" s="4"/>
      <c r="O36" s="4"/>
      <c r="P36" s="4"/>
    </row>
    <row r="37" spans="1:16" s="17" customFormat="1" x14ac:dyDescent="0.25">
      <c r="A37" s="120" t="s">
        <v>99</v>
      </c>
      <c r="B37" s="121"/>
      <c r="C37" s="121"/>
      <c r="D37" s="121"/>
      <c r="E37" s="121"/>
      <c r="F37" s="121"/>
      <c r="G37" s="121"/>
      <c r="H37" s="121"/>
      <c r="I37" s="121"/>
      <c r="J37" s="122"/>
      <c r="K37" s="16"/>
      <c r="L37" s="16"/>
      <c r="M37" s="16"/>
      <c r="N37" s="16"/>
      <c r="O37" s="16"/>
      <c r="P37" s="16"/>
    </row>
    <row r="38" spans="1:16" ht="27.6" x14ac:dyDescent="0.25">
      <c r="A38" s="27" t="s">
        <v>111</v>
      </c>
      <c r="B38" s="31" t="s">
        <v>100</v>
      </c>
      <c r="C38" s="25" t="s">
        <v>116</v>
      </c>
      <c r="D38" s="25"/>
      <c r="E38" s="25"/>
      <c r="F38" s="30" t="s">
        <v>6</v>
      </c>
      <c r="G38" s="41">
        <f>'ВЛЗ-6 кВ'!G4</f>
        <v>7</v>
      </c>
      <c r="H38" s="18">
        <v>2</v>
      </c>
      <c r="I38" s="26"/>
      <c r="J38" s="25"/>
      <c r="K38" s="4"/>
      <c r="L38" s="4"/>
      <c r="M38" s="4"/>
      <c r="N38" s="4"/>
      <c r="O38" s="4"/>
      <c r="P38" s="4"/>
    </row>
    <row r="39" spans="1:16" x14ac:dyDescent="0.25">
      <c r="A39" s="27" t="s">
        <v>127</v>
      </c>
      <c r="B39" s="31" t="s">
        <v>101</v>
      </c>
      <c r="C39" s="25" t="s">
        <v>117</v>
      </c>
      <c r="D39" s="25"/>
      <c r="E39" s="25"/>
      <c r="F39" s="30" t="s">
        <v>6</v>
      </c>
      <c r="G39" s="41">
        <f>'ВЛЗ-6 кВ'!G4</f>
        <v>7</v>
      </c>
      <c r="H39" s="18">
        <v>2</v>
      </c>
      <c r="I39" s="26"/>
      <c r="J39" s="25"/>
      <c r="K39" s="4"/>
      <c r="L39" s="4"/>
      <c r="M39" s="4"/>
      <c r="N39" s="4"/>
      <c r="O39" s="4"/>
      <c r="P39" s="4"/>
    </row>
  </sheetData>
  <sheetProtection formatCells="0"/>
  <mergeCells count="6">
    <mergeCell ref="A35:J35"/>
    <mergeCell ref="A37:J37"/>
    <mergeCell ref="A3:J3"/>
    <mergeCell ref="A5:J5"/>
    <mergeCell ref="A17:J17"/>
    <mergeCell ref="A25:E25"/>
  </mergeCells>
  <printOptions horizontalCentered="1" verticalCentered="1"/>
  <pageMargins left="0.59055118110236227" right="0" top="0" bottom="0" header="0" footer="0"/>
  <pageSetup paperSize="8"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S48"/>
  <sheetViews>
    <sheetView tabSelected="1" topLeftCell="AD1" zoomScale="115" zoomScaleNormal="115" workbookViewId="0">
      <selection activeCell="AJ3" sqref="AJ3"/>
    </sheetView>
  </sheetViews>
  <sheetFormatPr defaultColWidth="9.109375" defaultRowHeight="13.2" outlineLevelRow="1" x14ac:dyDescent="0.25"/>
  <cols>
    <col min="1" max="1" width="10.6640625" style="54" customWidth="1"/>
    <col min="2" max="2" width="9.6640625" style="6" customWidth="1"/>
    <col min="3" max="3" width="10" style="55" hidden="1" customWidth="1"/>
    <col min="4" max="4" width="16.88671875" style="55" hidden="1" customWidth="1"/>
    <col min="5" max="5" width="5.6640625" style="55" customWidth="1"/>
    <col min="6" max="6" width="6.109375" style="6" customWidth="1"/>
    <col min="7" max="44" width="7" style="6" customWidth="1"/>
    <col min="45" max="16384" width="9.109375" style="6"/>
  </cols>
  <sheetData>
    <row r="1" spans="1:44" ht="31.5" customHeight="1" thickBot="1" x14ac:dyDescent="0.3">
      <c r="A1" s="95"/>
      <c r="B1" s="96"/>
      <c r="C1" s="97" t="s">
        <v>32</v>
      </c>
      <c r="D1" s="98">
        <f>ROUNDUP((C4*3+24)*1.045,0)</f>
        <v>1246</v>
      </c>
      <c r="E1" s="142"/>
      <c r="F1" s="143"/>
      <c r="G1" s="148" t="s">
        <v>128</v>
      </c>
      <c r="H1" s="149"/>
      <c r="I1" s="156" t="s">
        <v>102</v>
      </c>
      <c r="J1" s="157"/>
      <c r="K1" s="157"/>
      <c r="L1" s="157"/>
      <c r="M1" s="157"/>
      <c r="N1" s="157"/>
      <c r="O1" s="157"/>
      <c r="P1" s="157"/>
      <c r="Q1" s="157"/>
      <c r="R1" s="159"/>
      <c r="S1" s="156" t="s">
        <v>103</v>
      </c>
      <c r="T1" s="157"/>
      <c r="U1" s="157"/>
      <c r="V1" s="157"/>
      <c r="W1" s="157"/>
      <c r="X1" s="159"/>
      <c r="Y1" s="156" t="s">
        <v>60</v>
      </c>
      <c r="Z1" s="157"/>
      <c r="AA1" s="157"/>
      <c r="AB1" s="157"/>
      <c r="AC1" s="157"/>
      <c r="AD1" s="158"/>
      <c r="AE1" s="160" t="s">
        <v>129</v>
      </c>
      <c r="AF1" s="148"/>
      <c r="AG1" s="148"/>
      <c r="AH1" s="148"/>
      <c r="AI1" s="148"/>
      <c r="AJ1" s="148"/>
      <c r="AK1" s="148"/>
      <c r="AL1" s="148"/>
      <c r="AM1" s="148"/>
      <c r="AN1" s="156" t="s">
        <v>149</v>
      </c>
      <c r="AO1" s="157"/>
      <c r="AP1" s="157"/>
      <c r="AQ1" s="157"/>
      <c r="AR1" s="159"/>
    </row>
    <row r="2" spans="1:44" ht="81" customHeight="1" x14ac:dyDescent="0.25">
      <c r="A2" s="150" t="s">
        <v>19</v>
      </c>
      <c r="B2" s="152" t="s">
        <v>20</v>
      </c>
      <c r="C2" s="154" t="s">
        <v>106</v>
      </c>
      <c r="D2" s="155"/>
      <c r="E2" s="166" t="s">
        <v>21</v>
      </c>
      <c r="F2" s="167"/>
      <c r="G2" s="172" t="s">
        <v>67</v>
      </c>
      <c r="H2" s="177" t="s">
        <v>22</v>
      </c>
      <c r="I2" s="175" t="s">
        <v>85</v>
      </c>
      <c r="J2" s="179" t="s">
        <v>18</v>
      </c>
      <c r="K2" s="179" t="s">
        <v>36</v>
      </c>
      <c r="L2" s="179" t="s">
        <v>18</v>
      </c>
      <c r="M2" s="179" t="s">
        <v>18</v>
      </c>
      <c r="N2" s="179" t="s">
        <v>88</v>
      </c>
      <c r="O2" s="179" t="s">
        <v>112</v>
      </c>
      <c r="P2" s="179" t="s">
        <v>11</v>
      </c>
      <c r="Q2" s="179" t="s">
        <v>74</v>
      </c>
      <c r="R2" s="177" t="s">
        <v>157</v>
      </c>
      <c r="S2" s="175" t="str">
        <f>'СО '!B18</f>
        <v>Колпачок</v>
      </c>
      <c r="T2" s="179" t="str">
        <f>'СО '!B19</f>
        <v>Штыревой изолятор</v>
      </c>
      <c r="U2" s="179" t="str">
        <f>'СО '!B20</f>
        <v>Спиральная вязка</v>
      </c>
      <c r="V2" s="179" t="str">
        <f>'СО '!B21</f>
        <v>Изолятор</v>
      </c>
      <c r="W2" s="179" t="str">
        <f>'СО '!B22</f>
        <v>Скоба</v>
      </c>
      <c r="X2" s="177" t="str">
        <f>'СО '!B23</f>
        <v>Зажим натяжной</v>
      </c>
      <c r="Y2" s="175" t="s">
        <v>17</v>
      </c>
      <c r="Z2" s="179" t="s">
        <v>16</v>
      </c>
      <c r="AA2" s="179" t="s">
        <v>23</v>
      </c>
      <c r="AB2" s="179" t="s">
        <v>70</v>
      </c>
      <c r="AC2" s="179" t="s">
        <v>71</v>
      </c>
      <c r="AD2" s="181" t="s">
        <v>24</v>
      </c>
      <c r="AE2" s="175" t="s">
        <v>132</v>
      </c>
      <c r="AF2" s="179" t="s">
        <v>135</v>
      </c>
      <c r="AG2" s="179" t="s">
        <v>141</v>
      </c>
      <c r="AH2" s="163" t="s">
        <v>142</v>
      </c>
      <c r="AI2" s="179" t="s">
        <v>133</v>
      </c>
      <c r="AJ2" s="179" t="s">
        <v>134</v>
      </c>
      <c r="AK2" s="179" t="s">
        <v>69</v>
      </c>
      <c r="AL2" s="179" t="s">
        <v>61</v>
      </c>
      <c r="AM2" s="181" t="s">
        <v>62</v>
      </c>
      <c r="AN2" s="93" t="s">
        <v>150</v>
      </c>
      <c r="AO2" s="94" t="s">
        <v>147</v>
      </c>
      <c r="AP2" s="94" t="s">
        <v>148</v>
      </c>
      <c r="AQ2" s="64" t="s">
        <v>85</v>
      </c>
      <c r="AR2" s="66" t="s">
        <v>167</v>
      </c>
    </row>
    <row r="3" spans="1:44" ht="72.75" customHeight="1" x14ac:dyDescent="0.25">
      <c r="A3" s="151"/>
      <c r="B3" s="153"/>
      <c r="C3" s="85" t="s">
        <v>73</v>
      </c>
      <c r="D3" s="86" t="s">
        <v>25</v>
      </c>
      <c r="E3" s="168" t="s">
        <v>163</v>
      </c>
      <c r="F3" s="169" t="s">
        <v>33</v>
      </c>
      <c r="G3" s="173" t="s">
        <v>125</v>
      </c>
      <c r="H3" s="178" t="str">
        <f>'СО '!C24</f>
        <v>РМК -10-IV УХЛ1</v>
      </c>
      <c r="I3" s="176" t="s">
        <v>26</v>
      </c>
      <c r="J3" s="180" t="s">
        <v>35</v>
      </c>
      <c r="K3" s="180" t="str">
        <f>'СО '!C8</f>
        <v>ОГ56</v>
      </c>
      <c r="L3" s="180" t="str">
        <f>'СО '!C9</f>
        <v>ТМ2а</v>
      </c>
      <c r="M3" s="180" t="str">
        <f>'СО '!C10</f>
        <v>ТМ54</v>
      </c>
      <c r="N3" s="180" t="s">
        <v>87</v>
      </c>
      <c r="O3" s="180" t="s">
        <v>113</v>
      </c>
      <c r="P3" s="180" t="str">
        <f>'СО '!C12</f>
        <v>Х51</v>
      </c>
      <c r="Q3" s="180" t="s">
        <v>137</v>
      </c>
      <c r="R3" s="178" t="s">
        <v>156</v>
      </c>
      <c r="S3" s="176" t="str">
        <f>'СО '!C18</f>
        <v>К-22</v>
      </c>
      <c r="T3" s="180" t="str">
        <f>'СО '!C19</f>
        <v>ШФ-20Г1</v>
      </c>
      <c r="U3" s="180" t="str">
        <f>'СО '!C20</f>
        <v>ВС120</v>
      </c>
      <c r="V3" s="180" t="str">
        <f>'СО '!C21</f>
        <v>ЛК70</v>
      </c>
      <c r="W3" s="180" t="str">
        <f>'СО '!C22</f>
        <v>СК-7-1А</v>
      </c>
      <c r="X3" s="178" t="str">
        <f>'СО '!C23</f>
        <v>НБ-2-6</v>
      </c>
      <c r="Y3" s="176" t="s">
        <v>28</v>
      </c>
      <c r="Z3" s="180" t="s">
        <v>29</v>
      </c>
      <c r="AA3" s="180" t="s">
        <v>138</v>
      </c>
      <c r="AB3" s="180" t="s">
        <v>42</v>
      </c>
      <c r="AC3" s="180" t="s">
        <v>44</v>
      </c>
      <c r="AD3" s="182" t="s">
        <v>30</v>
      </c>
      <c r="AE3" s="176" t="s">
        <v>139</v>
      </c>
      <c r="AF3" s="180" t="s">
        <v>136</v>
      </c>
      <c r="AG3" s="180" t="s">
        <v>143</v>
      </c>
      <c r="AH3" s="164" t="s">
        <v>144</v>
      </c>
      <c r="AI3" s="180" t="s">
        <v>140</v>
      </c>
      <c r="AJ3" s="180"/>
      <c r="AK3" s="180" t="s">
        <v>69</v>
      </c>
      <c r="AL3" s="180" t="s">
        <v>45</v>
      </c>
      <c r="AM3" s="182" t="s">
        <v>42</v>
      </c>
      <c r="AN3" s="92" t="s">
        <v>146</v>
      </c>
      <c r="AO3" s="91" t="s">
        <v>151</v>
      </c>
      <c r="AP3" s="91" t="s">
        <v>152</v>
      </c>
      <c r="AQ3" s="43" t="s">
        <v>166</v>
      </c>
      <c r="AR3" s="44" t="s">
        <v>168</v>
      </c>
    </row>
    <row r="4" spans="1:44" s="47" customFormat="1" ht="11.4" customHeight="1" x14ac:dyDescent="0.25">
      <c r="A4" s="82" t="s">
        <v>31</v>
      </c>
      <c r="B4" s="78"/>
      <c r="C4" s="67">
        <f>SUM(C6:C20)</f>
        <v>389.29999999999995</v>
      </c>
      <c r="D4" s="48">
        <f>SUM(D6:D17)</f>
        <v>0</v>
      </c>
      <c r="E4" s="170">
        <f t="shared" ref="E4:K4" si="0">SUM(E6:E29)</f>
        <v>4</v>
      </c>
      <c r="F4" s="171">
        <f t="shared" si="0"/>
        <v>26</v>
      </c>
      <c r="G4" s="174">
        <f t="shared" si="0"/>
        <v>7</v>
      </c>
      <c r="H4" s="46">
        <f t="shared" si="0"/>
        <v>12</v>
      </c>
      <c r="I4" s="62">
        <f t="shared" si="0"/>
        <v>5</v>
      </c>
      <c r="J4" s="45">
        <f t="shared" si="0"/>
        <v>3</v>
      </c>
      <c r="K4" s="45">
        <f t="shared" si="0"/>
        <v>16</v>
      </c>
      <c r="L4" s="45">
        <f>SUM(L6:L20)</f>
        <v>2</v>
      </c>
      <c r="M4" s="45">
        <f t="shared" ref="M4:AR4" si="1">SUM(M6:M29)</f>
        <v>1</v>
      </c>
      <c r="N4" s="45">
        <f t="shared" si="1"/>
        <v>91</v>
      </c>
      <c r="O4" s="45">
        <f t="shared" si="1"/>
        <v>0</v>
      </c>
      <c r="P4" s="45">
        <f t="shared" si="1"/>
        <v>45</v>
      </c>
      <c r="Q4" s="45">
        <f t="shared" si="1"/>
        <v>45</v>
      </c>
      <c r="R4" s="46">
        <f t="shared" si="1"/>
        <v>4</v>
      </c>
      <c r="S4" s="62">
        <f t="shared" si="1"/>
        <v>85</v>
      </c>
      <c r="T4" s="45">
        <f t="shared" si="1"/>
        <v>85</v>
      </c>
      <c r="U4" s="45">
        <f t="shared" si="1"/>
        <v>170</v>
      </c>
      <c r="V4" s="45">
        <f t="shared" si="1"/>
        <v>15</v>
      </c>
      <c r="W4" s="45">
        <f t="shared" si="1"/>
        <v>18</v>
      </c>
      <c r="X4" s="46">
        <f t="shared" si="1"/>
        <v>27</v>
      </c>
      <c r="Y4" s="61">
        <f t="shared" si="1"/>
        <v>210</v>
      </c>
      <c r="Z4" s="59">
        <f t="shared" si="1"/>
        <v>270</v>
      </c>
      <c r="AA4" s="60">
        <f t="shared" si="1"/>
        <v>252</v>
      </c>
      <c r="AB4" s="59">
        <f t="shared" si="1"/>
        <v>21</v>
      </c>
      <c r="AC4" s="59">
        <f t="shared" si="1"/>
        <v>21</v>
      </c>
      <c r="AD4" s="65">
        <f t="shared" si="1"/>
        <v>119</v>
      </c>
      <c r="AE4" s="61">
        <f t="shared" si="1"/>
        <v>8</v>
      </c>
      <c r="AF4" s="59">
        <f t="shared" si="1"/>
        <v>35</v>
      </c>
      <c r="AG4" s="59">
        <f t="shared" si="1"/>
        <v>24</v>
      </c>
      <c r="AH4" s="165">
        <f t="shared" si="1"/>
        <v>24</v>
      </c>
      <c r="AI4" s="59">
        <f t="shared" si="1"/>
        <v>10</v>
      </c>
      <c r="AJ4" s="59">
        <f t="shared" si="1"/>
        <v>30</v>
      </c>
      <c r="AK4" s="45">
        <f t="shared" si="1"/>
        <v>44</v>
      </c>
      <c r="AL4" s="45">
        <f t="shared" si="1"/>
        <v>88</v>
      </c>
      <c r="AM4" s="87">
        <f t="shared" si="1"/>
        <v>88</v>
      </c>
      <c r="AN4" s="99">
        <f t="shared" si="1"/>
        <v>18</v>
      </c>
      <c r="AO4" s="87">
        <f t="shared" si="1"/>
        <v>24</v>
      </c>
      <c r="AP4" s="45">
        <f t="shared" si="1"/>
        <v>12</v>
      </c>
      <c r="AQ4" s="45">
        <f t="shared" si="1"/>
        <v>2</v>
      </c>
      <c r="AR4" s="46">
        <f t="shared" si="1"/>
        <v>40</v>
      </c>
    </row>
    <row r="5" spans="1:44" s="47" customFormat="1" ht="13.8" collapsed="1" x14ac:dyDescent="0.25">
      <c r="A5" s="146" t="s">
        <v>154</v>
      </c>
      <c r="B5" s="147"/>
      <c r="C5" s="103"/>
      <c r="D5" s="104"/>
      <c r="E5" s="161">
        <f>SUM(E6:E20)</f>
        <v>0</v>
      </c>
      <c r="F5" s="161">
        <f t="shared" ref="F5:AR5" si="2">SUM(F6:F20)</f>
        <v>20</v>
      </c>
      <c r="G5" s="161">
        <f t="shared" si="2"/>
        <v>3</v>
      </c>
      <c r="H5" s="161">
        <f t="shared" si="2"/>
        <v>12</v>
      </c>
      <c r="I5" s="161">
        <f t="shared" si="2"/>
        <v>5</v>
      </c>
      <c r="J5" s="161">
        <f t="shared" si="2"/>
        <v>3</v>
      </c>
      <c r="K5" s="161">
        <f t="shared" si="2"/>
        <v>12</v>
      </c>
      <c r="L5" s="161">
        <f t="shared" si="2"/>
        <v>2</v>
      </c>
      <c r="M5" s="161">
        <f t="shared" si="2"/>
        <v>1</v>
      </c>
      <c r="N5" s="161">
        <f t="shared" si="2"/>
        <v>49</v>
      </c>
      <c r="O5" s="161">
        <f t="shared" si="2"/>
        <v>0</v>
      </c>
      <c r="P5" s="161">
        <f t="shared" si="2"/>
        <v>27</v>
      </c>
      <c r="Q5" s="161">
        <f t="shared" si="2"/>
        <v>15</v>
      </c>
      <c r="R5" s="161">
        <f t="shared" si="2"/>
        <v>0</v>
      </c>
      <c r="S5" s="161">
        <f t="shared" si="2"/>
        <v>43</v>
      </c>
      <c r="T5" s="161">
        <f t="shared" si="2"/>
        <v>43</v>
      </c>
      <c r="U5" s="161">
        <f t="shared" si="2"/>
        <v>86</v>
      </c>
      <c r="V5" s="161">
        <f t="shared" si="2"/>
        <v>15</v>
      </c>
      <c r="W5" s="161">
        <f t="shared" si="2"/>
        <v>18</v>
      </c>
      <c r="X5" s="161">
        <f t="shared" si="2"/>
        <v>15</v>
      </c>
      <c r="Y5" s="161">
        <f t="shared" si="2"/>
        <v>150</v>
      </c>
      <c r="Z5" s="161">
        <f t="shared" si="2"/>
        <v>162</v>
      </c>
      <c r="AA5" s="161">
        <f t="shared" si="2"/>
        <v>180</v>
      </c>
      <c r="AB5" s="161">
        <f t="shared" si="2"/>
        <v>15</v>
      </c>
      <c r="AC5" s="161">
        <f t="shared" si="2"/>
        <v>15</v>
      </c>
      <c r="AD5" s="161">
        <f t="shared" si="2"/>
        <v>71</v>
      </c>
      <c r="AE5" s="161">
        <f t="shared" si="2"/>
        <v>3</v>
      </c>
      <c r="AF5" s="161">
        <f t="shared" si="2"/>
        <v>12</v>
      </c>
      <c r="AG5" s="161">
        <f t="shared" si="2"/>
        <v>9</v>
      </c>
      <c r="AH5" s="161">
        <f t="shared" si="2"/>
        <v>9</v>
      </c>
      <c r="AI5" s="161">
        <f t="shared" si="2"/>
        <v>3</v>
      </c>
      <c r="AJ5" s="161">
        <f t="shared" si="2"/>
        <v>9</v>
      </c>
      <c r="AK5" s="161">
        <f t="shared" si="2"/>
        <v>30</v>
      </c>
      <c r="AL5" s="161">
        <f t="shared" si="2"/>
        <v>60</v>
      </c>
      <c r="AM5" s="161">
        <f t="shared" si="2"/>
        <v>60</v>
      </c>
      <c r="AN5" s="161">
        <f t="shared" si="2"/>
        <v>10</v>
      </c>
      <c r="AO5" s="161">
        <f t="shared" si="2"/>
        <v>16</v>
      </c>
      <c r="AP5" s="161">
        <f t="shared" si="2"/>
        <v>12</v>
      </c>
      <c r="AQ5" s="161">
        <f t="shared" si="2"/>
        <v>0</v>
      </c>
      <c r="AR5" s="161">
        <f t="shared" si="2"/>
        <v>0</v>
      </c>
    </row>
    <row r="6" spans="1:44" ht="13.8" hidden="1" outlineLevel="1" x14ac:dyDescent="0.25">
      <c r="A6" s="83" t="s">
        <v>79</v>
      </c>
      <c r="B6" s="79" t="s">
        <v>63</v>
      </c>
      <c r="C6" s="68">
        <v>31.5</v>
      </c>
      <c r="D6" s="49"/>
      <c r="E6" s="114">
        <v>0</v>
      </c>
      <c r="F6" s="12">
        <v>2</v>
      </c>
      <c r="G6" s="90">
        <v>1</v>
      </c>
      <c r="H6" s="50">
        <v>0</v>
      </c>
      <c r="I6" s="13">
        <v>1</v>
      </c>
      <c r="J6" s="9">
        <v>1</v>
      </c>
      <c r="K6" s="10">
        <v>0</v>
      </c>
      <c r="L6" s="8">
        <v>0</v>
      </c>
      <c r="M6" s="8">
        <v>0</v>
      </c>
      <c r="N6" s="8">
        <v>8</v>
      </c>
      <c r="O6" s="10">
        <v>0</v>
      </c>
      <c r="P6" s="8">
        <v>1</v>
      </c>
      <c r="Q6" s="10">
        <v>3</v>
      </c>
      <c r="R6" s="58">
        <v>0</v>
      </c>
      <c r="S6" s="13">
        <v>0</v>
      </c>
      <c r="T6" s="9">
        <v>0</v>
      </c>
      <c r="U6" s="9">
        <v>0</v>
      </c>
      <c r="V6" s="9">
        <v>3</v>
      </c>
      <c r="W6" s="10">
        <v>4</v>
      </c>
      <c r="X6" s="58">
        <v>3</v>
      </c>
      <c r="Y6" s="11">
        <v>10</v>
      </c>
      <c r="Z6" s="7">
        <v>18</v>
      </c>
      <c r="AA6" s="7">
        <v>12</v>
      </c>
      <c r="AB6" s="7">
        <v>1</v>
      </c>
      <c r="AC6" s="7">
        <v>1</v>
      </c>
      <c r="AD6" s="63">
        <v>9</v>
      </c>
      <c r="AE6" s="11">
        <v>1</v>
      </c>
      <c r="AF6" s="7">
        <v>4</v>
      </c>
      <c r="AG6" s="7">
        <v>3</v>
      </c>
      <c r="AH6" s="7">
        <v>3</v>
      </c>
      <c r="AI6" s="7">
        <v>1</v>
      </c>
      <c r="AJ6" s="9">
        <v>3</v>
      </c>
      <c r="AK6" s="9">
        <v>2</v>
      </c>
      <c r="AL6" s="9">
        <v>4</v>
      </c>
      <c r="AM6" s="88">
        <v>4</v>
      </c>
      <c r="AN6" s="100">
        <v>0</v>
      </c>
      <c r="AO6" s="10">
        <v>0</v>
      </c>
      <c r="AP6" s="10">
        <v>0</v>
      </c>
      <c r="AQ6" s="10">
        <v>0</v>
      </c>
      <c r="AR6" s="58">
        <v>0</v>
      </c>
    </row>
    <row r="7" spans="1:44" ht="13.8" hidden="1" outlineLevel="1" x14ac:dyDescent="0.25">
      <c r="A7" s="83" t="s">
        <v>79</v>
      </c>
      <c r="B7" s="79" t="s">
        <v>64</v>
      </c>
      <c r="C7" s="68">
        <v>37.5</v>
      </c>
      <c r="D7" s="51"/>
      <c r="E7" s="13">
        <v>0</v>
      </c>
      <c r="F7" s="12">
        <v>2</v>
      </c>
      <c r="G7" s="111">
        <v>0</v>
      </c>
      <c r="H7" s="12">
        <v>1</v>
      </c>
      <c r="I7" s="11">
        <v>1</v>
      </c>
      <c r="J7" s="7">
        <v>1</v>
      </c>
      <c r="K7" s="7">
        <v>0</v>
      </c>
      <c r="L7" s="8">
        <v>0</v>
      </c>
      <c r="M7" s="8">
        <v>1</v>
      </c>
      <c r="N7" s="8">
        <v>3</v>
      </c>
      <c r="O7" s="7">
        <v>0</v>
      </c>
      <c r="P7" s="8">
        <v>1</v>
      </c>
      <c r="Q7" s="9">
        <v>0</v>
      </c>
      <c r="R7" s="58">
        <v>0</v>
      </c>
      <c r="S7" s="13">
        <v>1</v>
      </c>
      <c r="T7" s="7">
        <v>1</v>
      </c>
      <c r="U7" s="9">
        <v>2</v>
      </c>
      <c r="V7" s="7">
        <v>6</v>
      </c>
      <c r="W7" s="7">
        <v>7</v>
      </c>
      <c r="X7" s="12">
        <v>6</v>
      </c>
      <c r="Y7" s="11">
        <v>10</v>
      </c>
      <c r="Z7" s="7">
        <v>9</v>
      </c>
      <c r="AA7" s="7">
        <v>12</v>
      </c>
      <c r="AB7" s="7">
        <v>1</v>
      </c>
      <c r="AC7" s="7">
        <v>1</v>
      </c>
      <c r="AD7" s="63">
        <v>4</v>
      </c>
      <c r="AE7" s="11">
        <v>0</v>
      </c>
      <c r="AF7" s="7">
        <v>0</v>
      </c>
      <c r="AG7" s="7">
        <v>0</v>
      </c>
      <c r="AH7" s="7">
        <v>0</v>
      </c>
      <c r="AI7" s="7">
        <v>0</v>
      </c>
      <c r="AJ7" s="9">
        <v>0</v>
      </c>
      <c r="AK7" s="9">
        <v>2</v>
      </c>
      <c r="AL7" s="9">
        <v>4</v>
      </c>
      <c r="AM7" s="88">
        <v>4</v>
      </c>
      <c r="AN7" s="100">
        <v>0</v>
      </c>
      <c r="AO7" s="10">
        <v>0</v>
      </c>
      <c r="AP7" s="10">
        <v>0</v>
      </c>
      <c r="AQ7" s="10">
        <v>0</v>
      </c>
      <c r="AR7" s="58">
        <v>0</v>
      </c>
    </row>
    <row r="8" spans="1:44" ht="13.8" hidden="1" outlineLevel="1" x14ac:dyDescent="0.25">
      <c r="A8" s="83" t="s">
        <v>80</v>
      </c>
      <c r="B8" s="79" t="s">
        <v>65</v>
      </c>
      <c r="C8" s="68">
        <v>36.799999999999997</v>
      </c>
      <c r="D8" s="51"/>
      <c r="E8" s="13">
        <v>0</v>
      </c>
      <c r="F8" s="12">
        <v>1</v>
      </c>
      <c r="G8" s="111">
        <v>0</v>
      </c>
      <c r="H8" s="12">
        <v>1</v>
      </c>
      <c r="I8" s="11">
        <v>0</v>
      </c>
      <c r="J8" s="7">
        <v>0</v>
      </c>
      <c r="K8" s="9">
        <v>1</v>
      </c>
      <c r="L8" s="10">
        <v>0</v>
      </c>
      <c r="M8" s="8">
        <v>0</v>
      </c>
      <c r="N8" s="8">
        <v>1</v>
      </c>
      <c r="O8" s="7">
        <v>0</v>
      </c>
      <c r="P8" s="8">
        <v>1</v>
      </c>
      <c r="Q8" s="9">
        <v>0</v>
      </c>
      <c r="R8" s="58">
        <v>0</v>
      </c>
      <c r="S8" s="13">
        <v>3</v>
      </c>
      <c r="T8" s="8">
        <v>3</v>
      </c>
      <c r="U8" s="9">
        <v>6</v>
      </c>
      <c r="V8" s="8">
        <v>0</v>
      </c>
      <c r="W8" s="8">
        <v>0</v>
      </c>
      <c r="X8" s="12">
        <v>0</v>
      </c>
      <c r="Y8" s="11">
        <v>10</v>
      </c>
      <c r="Z8" s="7">
        <v>9</v>
      </c>
      <c r="AA8" s="7">
        <v>12</v>
      </c>
      <c r="AB8" s="7">
        <v>1</v>
      </c>
      <c r="AC8" s="7">
        <v>1</v>
      </c>
      <c r="AD8" s="63">
        <v>2</v>
      </c>
      <c r="AE8" s="11">
        <v>0</v>
      </c>
      <c r="AF8" s="7">
        <v>0</v>
      </c>
      <c r="AG8" s="7">
        <v>0</v>
      </c>
      <c r="AH8" s="7">
        <v>0</v>
      </c>
      <c r="AI8" s="7">
        <v>0</v>
      </c>
      <c r="AJ8" s="9">
        <v>0</v>
      </c>
      <c r="AK8" s="9">
        <v>2</v>
      </c>
      <c r="AL8" s="9">
        <v>4</v>
      </c>
      <c r="AM8" s="88">
        <v>4</v>
      </c>
      <c r="AN8" s="100">
        <v>0</v>
      </c>
      <c r="AO8" s="10">
        <v>0</v>
      </c>
      <c r="AP8" s="10">
        <v>0</v>
      </c>
      <c r="AQ8" s="10">
        <v>0</v>
      </c>
      <c r="AR8" s="58">
        <v>0</v>
      </c>
    </row>
    <row r="9" spans="1:44" ht="13.8" hidden="1" outlineLevel="1" x14ac:dyDescent="0.25">
      <c r="A9" s="83" t="s">
        <v>80</v>
      </c>
      <c r="B9" s="79" t="s">
        <v>66</v>
      </c>
      <c r="C9" s="68">
        <v>29</v>
      </c>
      <c r="D9" s="51"/>
      <c r="E9" s="13">
        <v>0</v>
      </c>
      <c r="F9" s="12">
        <v>1</v>
      </c>
      <c r="G9" s="111">
        <v>0</v>
      </c>
      <c r="H9" s="12">
        <v>1</v>
      </c>
      <c r="I9" s="11">
        <v>0</v>
      </c>
      <c r="J9" s="7">
        <v>0</v>
      </c>
      <c r="K9" s="9">
        <v>1</v>
      </c>
      <c r="L9" s="10">
        <v>1</v>
      </c>
      <c r="M9" s="8">
        <v>0</v>
      </c>
      <c r="N9" s="8">
        <v>2</v>
      </c>
      <c r="O9" s="7">
        <v>0</v>
      </c>
      <c r="P9" s="8">
        <v>2</v>
      </c>
      <c r="Q9" s="9">
        <v>3</v>
      </c>
      <c r="R9" s="58">
        <v>0</v>
      </c>
      <c r="S9" s="13">
        <v>6</v>
      </c>
      <c r="T9" s="8">
        <v>6</v>
      </c>
      <c r="U9" s="9">
        <v>12</v>
      </c>
      <c r="V9" s="8">
        <v>0</v>
      </c>
      <c r="W9" s="8">
        <v>0</v>
      </c>
      <c r="X9" s="12">
        <v>0</v>
      </c>
      <c r="Y9" s="11">
        <v>10</v>
      </c>
      <c r="Z9" s="7">
        <v>9</v>
      </c>
      <c r="AA9" s="7">
        <v>12</v>
      </c>
      <c r="AB9" s="7">
        <v>1</v>
      </c>
      <c r="AC9" s="7">
        <v>1</v>
      </c>
      <c r="AD9" s="63">
        <v>3</v>
      </c>
      <c r="AE9" s="11">
        <v>0</v>
      </c>
      <c r="AF9" s="7">
        <v>0</v>
      </c>
      <c r="AG9" s="7">
        <v>0</v>
      </c>
      <c r="AH9" s="7">
        <v>0</v>
      </c>
      <c r="AI9" s="7">
        <v>0</v>
      </c>
      <c r="AJ9" s="9">
        <v>0</v>
      </c>
      <c r="AK9" s="9">
        <v>2</v>
      </c>
      <c r="AL9" s="9">
        <v>4</v>
      </c>
      <c r="AM9" s="88">
        <v>4</v>
      </c>
      <c r="AN9" s="100">
        <v>0</v>
      </c>
      <c r="AO9" s="10">
        <v>0</v>
      </c>
      <c r="AP9" s="10">
        <v>0</v>
      </c>
      <c r="AQ9" s="10">
        <v>0</v>
      </c>
      <c r="AR9" s="58">
        <v>0</v>
      </c>
    </row>
    <row r="10" spans="1:44" ht="13.8" hidden="1" outlineLevel="1" x14ac:dyDescent="0.25">
      <c r="A10" s="83" t="s">
        <v>80</v>
      </c>
      <c r="B10" s="79" t="s">
        <v>131</v>
      </c>
      <c r="C10" s="68">
        <v>5.7</v>
      </c>
      <c r="D10" s="51"/>
      <c r="E10" s="13">
        <v>0</v>
      </c>
      <c r="F10" s="12">
        <v>1</v>
      </c>
      <c r="G10" s="90">
        <v>1</v>
      </c>
      <c r="H10" s="50">
        <v>0</v>
      </c>
      <c r="I10" s="13">
        <v>0</v>
      </c>
      <c r="J10" s="9">
        <v>0</v>
      </c>
      <c r="K10" s="10">
        <v>1</v>
      </c>
      <c r="L10" s="8">
        <v>0</v>
      </c>
      <c r="M10" s="8">
        <v>0</v>
      </c>
      <c r="N10" s="8">
        <v>7</v>
      </c>
      <c r="O10" s="10">
        <v>0</v>
      </c>
      <c r="P10" s="8">
        <v>1</v>
      </c>
      <c r="Q10" s="10">
        <v>3</v>
      </c>
      <c r="R10" s="58">
        <v>0</v>
      </c>
      <c r="S10" s="13">
        <v>3</v>
      </c>
      <c r="T10" s="9">
        <v>3</v>
      </c>
      <c r="U10" s="9">
        <v>6</v>
      </c>
      <c r="V10" s="9">
        <v>0</v>
      </c>
      <c r="W10" s="10">
        <v>0</v>
      </c>
      <c r="X10" s="58">
        <v>0</v>
      </c>
      <c r="Y10" s="11">
        <v>10</v>
      </c>
      <c r="Z10" s="7">
        <v>18</v>
      </c>
      <c r="AA10" s="7">
        <v>12</v>
      </c>
      <c r="AB10" s="7">
        <v>1</v>
      </c>
      <c r="AC10" s="7">
        <v>1</v>
      </c>
      <c r="AD10" s="63">
        <v>8</v>
      </c>
      <c r="AE10" s="11">
        <v>1</v>
      </c>
      <c r="AF10" s="7">
        <v>4</v>
      </c>
      <c r="AG10" s="7">
        <v>3</v>
      </c>
      <c r="AH10" s="7">
        <v>3</v>
      </c>
      <c r="AI10" s="7">
        <v>1</v>
      </c>
      <c r="AJ10" s="9">
        <v>3</v>
      </c>
      <c r="AK10" s="9">
        <v>2</v>
      </c>
      <c r="AL10" s="9">
        <v>4</v>
      </c>
      <c r="AM10" s="88">
        <v>4</v>
      </c>
      <c r="AN10" s="100">
        <v>0</v>
      </c>
      <c r="AO10" s="10">
        <v>0</v>
      </c>
      <c r="AP10" s="10">
        <v>0</v>
      </c>
      <c r="AQ10" s="10">
        <v>0</v>
      </c>
      <c r="AR10" s="58">
        <v>0</v>
      </c>
    </row>
    <row r="11" spans="1:44" ht="13.8" hidden="1" outlineLevel="1" x14ac:dyDescent="0.25">
      <c r="A11" s="83" t="s">
        <v>80</v>
      </c>
      <c r="B11" s="79" t="s">
        <v>46</v>
      </c>
      <c r="C11" s="68">
        <v>47</v>
      </c>
      <c r="D11" s="51"/>
      <c r="E11" s="13">
        <v>0</v>
      </c>
      <c r="F11" s="12">
        <v>1</v>
      </c>
      <c r="G11" s="111">
        <v>0</v>
      </c>
      <c r="H11" s="12">
        <v>1</v>
      </c>
      <c r="I11" s="11">
        <v>0</v>
      </c>
      <c r="J11" s="7">
        <v>0</v>
      </c>
      <c r="K11" s="9">
        <v>1</v>
      </c>
      <c r="L11" s="10">
        <v>0</v>
      </c>
      <c r="M11" s="8">
        <v>0</v>
      </c>
      <c r="N11" s="8">
        <v>1</v>
      </c>
      <c r="O11" s="7">
        <v>0</v>
      </c>
      <c r="P11" s="8">
        <v>1</v>
      </c>
      <c r="Q11" s="9">
        <v>0</v>
      </c>
      <c r="R11" s="58">
        <v>0</v>
      </c>
      <c r="S11" s="13">
        <v>3</v>
      </c>
      <c r="T11" s="8">
        <v>3</v>
      </c>
      <c r="U11" s="9">
        <v>6</v>
      </c>
      <c r="V11" s="8">
        <v>0</v>
      </c>
      <c r="W11" s="8">
        <v>0</v>
      </c>
      <c r="X11" s="12">
        <v>0</v>
      </c>
      <c r="Y11" s="11">
        <v>10</v>
      </c>
      <c r="Z11" s="7">
        <v>9</v>
      </c>
      <c r="AA11" s="7">
        <v>12</v>
      </c>
      <c r="AB11" s="7">
        <v>1</v>
      </c>
      <c r="AC11" s="7">
        <v>1</v>
      </c>
      <c r="AD11" s="63">
        <v>2</v>
      </c>
      <c r="AE11" s="11">
        <v>0</v>
      </c>
      <c r="AF11" s="7">
        <v>0</v>
      </c>
      <c r="AG11" s="7">
        <v>0</v>
      </c>
      <c r="AH11" s="7">
        <v>0</v>
      </c>
      <c r="AI11" s="7">
        <v>0</v>
      </c>
      <c r="AJ11" s="9">
        <v>0</v>
      </c>
      <c r="AK11" s="9">
        <v>2</v>
      </c>
      <c r="AL11" s="9">
        <v>4</v>
      </c>
      <c r="AM11" s="88">
        <v>4</v>
      </c>
      <c r="AN11" s="100">
        <v>0</v>
      </c>
      <c r="AO11" s="10">
        <v>0</v>
      </c>
      <c r="AP11" s="10">
        <v>0</v>
      </c>
      <c r="AQ11" s="10">
        <v>0</v>
      </c>
      <c r="AR11" s="58">
        <v>0</v>
      </c>
    </row>
    <row r="12" spans="1:44" ht="13.8" hidden="1" outlineLevel="1" x14ac:dyDescent="0.25">
      <c r="A12" s="83" t="s">
        <v>80</v>
      </c>
      <c r="B12" s="79" t="s">
        <v>47</v>
      </c>
      <c r="C12" s="68">
        <v>47.4</v>
      </c>
      <c r="D12" s="51"/>
      <c r="E12" s="13">
        <v>0</v>
      </c>
      <c r="F12" s="12">
        <v>1</v>
      </c>
      <c r="G12" s="111">
        <v>0</v>
      </c>
      <c r="H12" s="12">
        <v>1</v>
      </c>
      <c r="I12" s="11">
        <v>0</v>
      </c>
      <c r="J12" s="7">
        <v>0</v>
      </c>
      <c r="K12" s="9">
        <v>1</v>
      </c>
      <c r="L12" s="10">
        <v>0</v>
      </c>
      <c r="M12" s="8">
        <v>0</v>
      </c>
      <c r="N12" s="8">
        <v>1</v>
      </c>
      <c r="O12" s="7">
        <v>0</v>
      </c>
      <c r="P12" s="8">
        <v>1</v>
      </c>
      <c r="Q12" s="9">
        <v>0</v>
      </c>
      <c r="R12" s="58">
        <v>0</v>
      </c>
      <c r="S12" s="13">
        <v>3</v>
      </c>
      <c r="T12" s="8">
        <v>3</v>
      </c>
      <c r="U12" s="9">
        <v>6</v>
      </c>
      <c r="V12" s="8">
        <v>0</v>
      </c>
      <c r="W12" s="8">
        <v>0</v>
      </c>
      <c r="X12" s="12">
        <v>0</v>
      </c>
      <c r="Y12" s="11">
        <v>10</v>
      </c>
      <c r="Z12" s="7">
        <v>9</v>
      </c>
      <c r="AA12" s="7">
        <v>12</v>
      </c>
      <c r="AB12" s="7">
        <v>1</v>
      </c>
      <c r="AC12" s="7">
        <v>1</v>
      </c>
      <c r="AD12" s="63">
        <v>2</v>
      </c>
      <c r="AE12" s="11">
        <v>0</v>
      </c>
      <c r="AF12" s="7">
        <v>0</v>
      </c>
      <c r="AG12" s="7">
        <v>0</v>
      </c>
      <c r="AH12" s="7">
        <v>0</v>
      </c>
      <c r="AI12" s="7">
        <v>0</v>
      </c>
      <c r="AJ12" s="9">
        <v>0</v>
      </c>
      <c r="AK12" s="9">
        <v>2</v>
      </c>
      <c r="AL12" s="9">
        <v>4</v>
      </c>
      <c r="AM12" s="88">
        <v>4</v>
      </c>
      <c r="AN12" s="100">
        <v>0</v>
      </c>
      <c r="AO12" s="10">
        <v>0</v>
      </c>
      <c r="AP12" s="10">
        <v>0</v>
      </c>
      <c r="AQ12" s="10">
        <v>0</v>
      </c>
      <c r="AR12" s="58">
        <v>0</v>
      </c>
    </row>
    <row r="13" spans="1:44" ht="13.8" hidden="1" outlineLevel="1" x14ac:dyDescent="0.25">
      <c r="A13" s="83" t="s">
        <v>80</v>
      </c>
      <c r="B13" s="79" t="s">
        <v>48</v>
      </c>
      <c r="C13" s="68">
        <v>46</v>
      </c>
      <c r="D13" s="51"/>
      <c r="E13" s="13">
        <v>0</v>
      </c>
      <c r="F13" s="12">
        <v>1</v>
      </c>
      <c r="G13" s="111">
        <v>0</v>
      </c>
      <c r="H13" s="12">
        <v>1</v>
      </c>
      <c r="I13" s="11">
        <v>0</v>
      </c>
      <c r="J13" s="7">
        <v>0</v>
      </c>
      <c r="K13" s="9">
        <v>1</v>
      </c>
      <c r="L13" s="10">
        <v>0</v>
      </c>
      <c r="M13" s="8">
        <v>0</v>
      </c>
      <c r="N13" s="8">
        <v>1</v>
      </c>
      <c r="O13" s="7">
        <v>0</v>
      </c>
      <c r="P13" s="8">
        <v>1</v>
      </c>
      <c r="Q13" s="9">
        <v>0</v>
      </c>
      <c r="R13" s="58">
        <v>0</v>
      </c>
      <c r="S13" s="13">
        <v>3</v>
      </c>
      <c r="T13" s="8">
        <v>3</v>
      </c>
      <c r="U13" s="9">
        <v>6</v>
      </c>
      <c r="V13" s="8">
        <v>0</v>
      </c>
      <c r="W13" s="8">
        <v>0</v>
      </c>
      <c r="X13" s="12">
        <v>0</v>
      </c>
      <c r="Y13" s="11">
        <v>10</v>
      </c>
      <c r="Z13" s="7">
        <v>9</v>
      </c>
      <c r="AA13" s="7">
        <v>12</v>
      </c>
      <c r="AB13" s="7">
        <v>1</v>
      </c>
      <c r="AC13" s="7">
        <v>1</v>
      </c>
      <c r="AD13" s="63">
        <v>2</v>
      </c>
      <c r="AE13" s="11">
        <v>0</v>
      </c>
      <c r="AF13" s="7">
        <v>0</v>
      </c>
      <c r="AG13" s="7">
        <v>0</v>
      </c>
      <c r="AH13" s="7">
        <v>0</v>
      </c>
      <c r="AI13" s="7">
        <v>0</v>
      </c>
      <c r="AJ13" s="9">
        <v>0</v>
      </c>
      <c r="AK13" s="9">
        <v>2</v>
      </c>
      <c r="AL13" s="9">
        <v>4</v>
      </c>
      <c r="AM13" s="88">
        <v>4</v>
      </c>
      <c r="AN13" s="100">
        <v>0</v>
      </c>
      <c r="AO13" s="10">
        <v>0</v>
      </c>
      <c r="AP13" s="10">
        <v>0</v>
      </c>
      <c r="AQ13" s="10">
        <v>0</v>
      </c>
      <c r="AR13" s="58">
        <v>0</v>
      </c>
    </row>
    <row r="14" spans="1:44" ht="13.8" hidden="1" outlineLevel="1" x14ac:dyDescent="0.25">
      <c r="A14" s="83" t="s">
        <v>80</v>
      </c>
      <c r="B14" s="79" t="s">
        <v>49</v>
      </c>
      <c r="C14" s="68">
        <v>12.7</v>
      </c>
      <c r="D14" s="51"/>
      <c r="E14" s="13">
        <v>0</v>
      </c>
      <c r="F14" s="12">
        <v>1</v>
      </c>
      <c r="G14" s="111">
        <v>0</v>
      </c>
      <c r="H14" s="12">
        <v>1</v>
      </c>
      <c r="I14" s="11">
        <v>0</v>
      </c>
      <c r="J14" s="7">
        <v>0</v>
      </c>
      <c r="K14" s="9">
        <v>1</v>
      </c>
      <c r="L14" s="10">
        <v>0</v>
      </c>
      <c r="M14" s="8">
        <v>0</v>
      </c>
      <c r="N14" s="8">
        <v>1</v>
      </c>
      <c r="O14" s="7">
        <v>0</v>
      </c>
      <c r="P14" s="8">
        <v>1</v>
      </c>
      <c r="Q14" s="9">
        <v>0</v>
      </c>
      <c r="R14" s="58">
        <v>0</v>
      </c>
      <c r="S14" s="13">
        <v>3</v>
      </c>
      <c r="T14" s="8">
        <v>3</v>
      </c>
      <c r="U14" s="9">
        <v>6</v>
      </c>
      <c r="V14" s="8">
        <v>0</v>
      </c>
      <c r="W14" s="8">
        <v>0</v>
      </c>
      <c r="X14" s="12">
        <v>0</v>
      </c>
      <c r="Y14" s="11">
        <v>10</v>
      </c>
      <c r="Z14" s="7">
        <v>9</v>
      </c>
      <c r="AA14" s="7">
        <v>12</v>
      </c>
      <c r="AB14" s="7">
        <v>1</v>
      </c>
      <c r="AC14" s="7">
        <v>1</v>
      </c>
      <c r="AD14" s="63">
        <v>2</v>
      </c>
      <c r="AE14" s="11">
        <v>0</v>
      </c>
      <c r="AF14" s="7">
        <v>0</v>
      </c>
      <c r="AG14" s="7">
        <v>0</v>
      </c>
      <c r="AH14" s="7">
        <v>0</v>
      </c>
      <c r="AI14" s="7">
        <v>0</v>
      </c>
      <c r="AJ14" s="9">
        <v>0</v>
      </c>
      <c r="AK14" s="9">
        <v>2</v>
      </c>
      <c r="AL14" s="9">
        <v>4</v>
      </c>
      <c r="AM14" s="88">
        <v>4</v>
      </c>
      <c r="AN14" s="100">
        <v>0</v>
      </c>
      <c r="AO14" s="10">
        <v>0</v>
      </c>
      <c r="AP14" s="10">
        <v>0</v>
      </c>
      <c r="AQ14" s="10">
        <v>0</v>
      </c>
      <c r="AR14" s="58">
        <v>0</v>
      </c>
    </row>
    <row r="15" spans="1:44" ht="13.8" hidden="1" outlineLevel="1" x14ac:dyDescent="0.25">
      <c r="A15" s="83" t="s">
        <v>79</v>
      </c>
      <c r="B15" s="79" t="s">
        <v>50</v>
      </c>
      <c r="C15" s="68">
        <v>37</v>
      </c>
      <c r="D15" s="51"/>
      <c r="E15" s="13">
        <v>0</v>
      </c>
      <c r="F15" s="12">
        <v>2</v>
      </c>
      <c r="G15" s="111">
        <v>0</v>
      </c>
      <c r="H15" s="12">
        <v>1</v>
      </c>
      <c r="I15" s="11">
        <v>1</v>
      </c>
      <c r="J15" s="7">
        <v>0</v>
      </c>
      <c r="K15" s="9">
        <v>1</v>
      </c>
      <c r="L15" s="10">
        <v>0</v>
      </c>
      <c r="M15" s="8">
        <v>0</v>
      </c>
      <c r="N15" s="8">
        <v>4</v>
      </c>
      <c r="O15" s="7">
        <v>0</v>
      </c>
      <c r="P15" s="8">
        <v>3</v>
      </c>
      <c r="Q15" s="9">
        <v>0</v>
      </c>
      <c r="R15" s="58">
        <v>0</v>
      </c>
      <c r="S15" s="13">
        <v>3</v>
      </c>
      <c r="T15" s="8">
        <v>3</v>
      </c>
      <c r="U15" s="9">
        <v>6</v>
      </c>
      <c r="V15" s="8">
        <v>0</v>
      </c>
      <c r="W15" s="8">
        <v>0</v>
      </c>
      <c r="X15" s="12">
        <v>0</v>
      </c>
      <c r="Y15" s="11">
        <v>10</v>
      </c>
      <c r="Z15" s="7">
        <v>9</v>
      </c>
      <c r="AA15" s="7">
        <v>12</v>
      </c>
      <c r="AB15" s="7">
        <v>1</v>
      </c>
      <c r="AC15" s="7">
        <v>1</v>
      </c>
      <c r="AD15" s="63">
        <v>6</v>
      </c>
      <c r="AE15" s="11">
        <v>0</v>
      </c>
      <c r="AF15" s="7">
        <v>0</v>
      </c>
      <c r="AG15" s="7">
        <v>0</v>
      </c>
      <c r="AH15" s="7">
        <v>0</v>
      </c>
      <c r="AI15" s="7">
        <v>0</v>
      </c>
      <c r="AJ15" s="9">
        <v>0</v>
      </c>
      <c r="AK15" s="9">
        <v>2</v>
      </c>
      <c r="AL15" s="9">
        <v>4</v>
      </c>
      <c r="AM15" s="88">
        <v>4</v>
      </c>
      <c r="AN15" s="100">
        <v>2</v>
      </c>
      <c r="AO15" s="10">
        <v>8</v>
      </c>
      <c r="AP15" s="10">
        <v>0</v>
      </c>
      <c r="AQ15" s="10">
        <v>0</v>
      </c>
      <c r="AR15" s="58">
        <v>0</v>
      </c>
    </row>
    <row r="16" spans="1:44" ht="13.8" hidden="1" outlineLevel="1" x14ac:dyDescent="0.25">
      <c r="A16" s="83" t="s">
        <v>80</v>
      </c>
      <c r="B16" s="79" t="s">
        <v>51</v>
      </c>
      <c r="C16" s="68">
        <v>37.700000000000003</v>
      </c>
      <c r="D16" s="51"/>
      <c r="E16" s="13">
        <v>0</v>
      </c>
      <c r="F16" s="12">
        <v>1</v>
      </c>
      <c r="G16" s="111">
        <v>0</v>
      </c>
      <c r="H16" s="12">
        <v>1</v>
      </c>
      <c r="I16" s="11">
        <v>0</v>
      </c>
      <c r="J16" s="7">
        <v>0</v>
      </c>
      <c r="K16" s="9">
        <v>1</v>
      </c>
      <c r="L16" s="10">
        <v>0</v>
      </c>
      <c r="M16" s="8">
        <v>0</v>
      </c>
      <c r="N16" s="8">
        <v>3</v>
      </c>
      <c r="O16" s="7">
        <v>0</v>
      </c>
      <c r="P16" s="8">
        <v>3</v>
      </c>
      <c r="Q16" s="9">
        <v>0</v>
      </c>
      <c r="R16" s="58">
        <v>0</v>
      </c>
      <c r="S16" s="13">
        <v>3</v>
      </c>
      <c r="T16" s="8">
        <v>3</v>
      </c>
      <c r="U16" s="9">
        <v>6</v>
      </c>
      <c r="V16" s="8">
        <v>0</v>
      </c>
      <c r="W16" s="8">
        <v>0</v>
      </c>
      <c r="X16" s="12">
        <v>0</v>
      </c>
      <c r="Y16" s="11">
        <v>10</v>
      </c>
      <c r="Z16" s="7">
        <v>9</v>
      </c>
      <c r="AA16" s="7">
        <v>12</v>
      </c>
      <c r="AB16" s="7">
        <v>1</v>
      </c>
      <c r="AC16" s="7">
        <v>1</v>
      </c>
      <c r="AD16" s="63">
        <v>6</v>
      </c>
      <c r="AE16" s="11">
        <v>0</v>
      </c>
      <c r="AF16" s="7">
        <v>0</v>
      </c>
      <c r="AG16" s="7">
        <v>0</v>
      </c>
      <c r="AH16" s="7">
        <v>0</v>
      </c>
      <c r="AI16" s="7">
        <v>0</v>
      </c>
      <c r="AJ16" s="9">
        <v>0</v>
      </c>
      <c r="AK16" s="9">
        <v>2</v>
      </c>
      <c r="AL16" s="9">
        <v>4</v>
      </c>
      <c r="AM16" s="88">
        <v>4</v>
      </c>
      <c r="AN16" s="100">
        <v>2</v>
      </c>
      <c r="AO16" s="10">
        <v>0</v>
      </c>
      <c r="AP16" s="10">
        <v>4</v>
      </c>
      <c r="AQ16" s="10">
        <v>0</v>
      </c>
      <c r="AR16" s="58">
        <v>0</v>
      </c>
    </row>
    <row r="17" spans="1:45" ht="13.8" hidden="1" outlineLevel="1" x14ac:dyDescent="0.25">
      <c r="A17" s="83" t="s">
        <v>80</v>
      </c>
      <c r="B17" s="79" t="s">
        <v>52</v>
      </c>
      <c r="C17" s="68"/>
      <c r="D17" s="51"/>
      <c r="E17" s="13">
        <v>0</v>
      </c>
      <c r="F17" s="12">
        <v>1</v>
      </c>
      <c r="G17" s="111">
        <v>0</v>
      </c>
      <c r="H17" s="12">
        <v>1</v>
      </c>
      <c r="I17" s="11">
        <v>0</v>
      </c>
      <c r="J17" s="7">
        <v>0</v>
      </c>
      <c r="K17" s="9">
        <v>1</v>
      </c>
      <c r="L17" s="10">
        <v>0</v>
      </c>
      <c r="M17" s="8">
        <v>0</v>
      </c>
      <c r="N17" s="8">
        <v>3</v>
      </c>
      <c r="O17" s="7">
        <v>0</v>
      </c>
      <c r="P17" s="8">
        <v>3</v>
      </c>
      <c r="Q17" s="9">
        <v>0</v>
      </c>
      <c r="R17" s="58">
        <v>0</v>
      </c>
      <c r="S17" s="13">
        <v>3</v>
      </c>
      <c r="T17" s="8">
        <v>3</v>
      </c>
      <c r="U17" s="9">
        <v>6</v>
      </c>
      <c r="V17" s="8">
        <v>0</v>
      </c>
      <c r="W17" s="8">
        <v>0</v>
      </c>
      <c r="X17" s="12">
        <v>0</v>
      </c>
      <c r="Y17" s="11">
        <v>10</v>
      </c>
      <c r="Z17" s="7">
        <v>9</v>
      </c>
      <c r="AA17" s="7">
        <v>12</v>
      </c>
      <c r="AB17" s="7">
        <v>1</v>
      </c>
      <c r="AC17" s="7">
        <v>1</v>
      </c>
      <c r="AD17" s="63">
        <v>6</v>
      </c>
      <c r="AE17" s="11">
        <v>0</v>
      </c>
      <c r="AF17" s="7">
        <v>0</v>
      </c>
      <c r="AG17" s="7">
        <v>0</v>
      </c>
      <c r="AH17" s="7">
        <v>0</v>
      </c>
      <c r="AI17" s="7">
        <v>0</v>
      </c>
      <c r="AJ17" s="9">
        <v>0</v>
      </c>
      <c r="AK17" s="9">
        <v>2</v>
      </c>
      <c r="AL17" s="9">
        <v>4</v>
      </c>
      <c r="AM17" s="88">
        <v>4</v>
      </c>
      <c r="AN17" s="100">
        <v>2</v>
      </c>
      <c r="AO17" s="10">
        <v>0</v>
      </c>
      <c r="AP17" s="10">
        <v>4</v>
      </c>
      <c r="AQ17" s="10">
        <v>0</v>
      </c>
      <c r="AR17" s="58">
        <v>0</v>
      </c>
    </row>
    <row r="18" spans="1:45" ht="13.8" hidden="1" outlineLevel="1" x14ac:dyDescent="0.25">
      <c r="A18" s="83" t="s">
        <v>80</v>
      </c>
      <c r="B18" s="79" t="s">
        <v>53</v>
      </c>
      <c r="C18" s="69">
        <v>4</v>
      </c>
      <c r="D18" s="52"/>
      <c r="E18" s="115">
        <v>0</v>
      </c>
      <c r="F18" s="12">
        <v>1</v>
      </c>
      <c r="G18" s="111">
        <v>0</v>
      </c>
      <c r="H18" s="12">
        <v>1</v>
      </c>
      <c r="I18" s="11">
        <v>0</v>
      </c>
      <c r="J18" s="7">
        <v>0</v>
      </c>
      <c r="K18" s="9">
        <v>1</v>
      </c>
      <c r="L18" s="10">
        <v>0</v>
      </c>
      <c r="M18" s="8">
        <v>0</v>
      </c>
      <c r="N18" s="8">
        <v>3</v>
      </c>
      <c r="O18" s="7">
        <v>0</v>
      </c>
      <c r="P18" s="8">
        <v>3</v>
      </c>
      <c r="Q18" s="9">
        <v>0</v>
      </c>
      <c r="R18" s="58">
        <v>0</v>
      </c>
      <c r="S18" s="13">
        <v>3</v>
      </c>
      <c r="T18" s="8">
        <v>3</v>
      </c>
      <c r="U18" s="9">
        <v>6</v>
      </c>
      <c r="V18" s="8">
        <v>0</v>
      </c>
      <c r="W18" s="8">
        <v>0</v>
      </c>
      <c r="X18" s="12">
        <v>0</v>
      </c>
      <c r="Y18" s="11">
        <v>10</v>
      </c>
      <c r="Z18" s="7">
        <v>9</v>
      </c>
      <c r="AA18" s="7">
        <v>12</v>
      </c>
      <c r="AB18" s="7">
        <v>1</v>
      </c>
      <c r="AC18" s="7">
        <v>1</v>
      </c>
      <c r="AD18" s="63">
        <v>6</v>
      </c>
      <c r="AE18" s="11">
        <v>0</v>
      </c>
      <c r="AF18" s="7">
        <v>0</v>
      </c>
      <c r="AG18" s="7">
        <v>0</v>
      </c>
      <c r="AH18" s="7">
        <v>0</v>
      </c>
      <c r="AI18" s="7">
        <v>0</v>
      </c>
      <c r="AJ18" s="9">
        <v>0</v>
      </c>
      <c r="AK18" s="9">
        <v>2</v>
      </c>
      <c r="AL18" s="9">
        <v>4</v>
      </c>
      <c r="AM18" s="88">
        <v>4</v>
      </c>
      <c r="AN18" s="100">
        <v>2</v>
      </c>
      <c r="AO18" s="10">
        <v>0</v>
      </c>
      <c r="AP18" s="10">
        <v>4</v>
      </c>
      <c r="AQ18" s="10">
        <v>0</v>
      </c>
      <c r="AR18" s="58">
        <v>0</v>
      </c>
    </row>
    <row r="19" spans="1:45" ht="13.8" hidden="1" outlineLevel="1" x14ac:dyDescent="0.25">
      <c r="A19" s="83" t="s">
        <v>124</v>
      </c>
      <c r="B19" s="80">
        <v>13</v>
      </c>
      <c r="C19" s="69">
        <v>4</v>
      </c>
      <c r="D19" s="52"/>
      <c r="E19" s="115">
        <v>0</v>
      </c>
      <c r="F19" s="12">
        <v>3</v>
      </c>
      <c r="G19" s="111">
        <v>0</v>
      </c>
      <c r="H19" s="12">
        <v>0</v>
      </c>
      <c r="I19" s="11">
        <v>2</v>
      </c>
      <c r="J19" s="7">
        <v>1</v>
      </c>
      <c r="K19" s="9">
        <v>0</v>
      </c>
      <c r="L19" s="10">
        <v>1</v>
      </c>
      <c r="M19" s="8">
        <v>0</v>
      </c>
      <c r="N19" s="8">
        <v>4</v>
      </c>
      <c r="O19" s="7">
        <v>0</v>
      </c>
      <c r="P19" s="8">
        <v>4</v>
      </c>
      <c r="Q19" s="9">
        <v>3</v>
      </c>
      <c r="R19" s="58">
        <v>0</v>
      </c>
      <c r="S19" s="13">
        <v>3</v>
      </c>
      <c r="T19" s="8">
        <v>3</v>
      </c>
      <c r="U19" s="9">
        <v>6</v>
      </c>
      <c r="V19" s="8">
        <v>6</v>
      </c>
      <c r="W19" s="8">
        <v>7</v>
      </c>
      <c r="X19" s="12">
        <v>6</v>
      </c>
      <c r="Y19" s="11">
        <v>10</v>
      </c>
      <c r="Z19" s="7">
        <v>9</v>
      </c>
      <c r="AA19" s="7">
        <v>12</v>
      </c>
      <c r="AB19" s="7">
        <v>1</v>
      </c>
      <c r="AC19" s="7">
        <v>1</v>
      </c>
      <c r="AD19" s="63">
        <v>5</v>
      </c>
      <c r="AE19" s="11">
        <v>0</v>
      </c>
      <c r="AF19" s="7">
        <v>0</v>
      </c>
      <c r="AG19" s="7">
        <v>0</v>
      </c>
      <c r="AH19" s="7">
        <v>0</v>
      </c>
      <c r="AI19" s="7">
        <v>0</v>
      </c>
      <c r="AJ19" s="9">
        <v>0</v>
      </c>
      <c r="AK19" s="9">
        <v>2</v>
      </c>
      <c r="AL19" s="9">
        <v>4</v>
      </c>
      <c r="AM19" s="88">
        <v>4</v>
      </c>
      <c r="AN19" s="100">
        <v>2</v>
      </c>
      <c r="AO19" s="10">
        <v>8</v>
      </c>
      <c r="AP19" s="10">
        <v>0</v>
      </c>
      <c r="AQ19" s="10">
        <v>0</v>
      </c>
      <c r="AR19" s="58">
        <v>0</v>
      </c>
    </row>
    <row r="20" spans="1:45" ht="13.8" hidden="1" outlineLevel="1" x14ac:dyDescent="0.25">
      <c r="A20" s="83" t="s">
        <v>79</v>
      </c>
      <c r="B20" s="80">
        <v>14</v>
      </c>
      <c r="C20" s="69">
        <v>13</v>
      </c>
      <c r="D20" s="52"/>
      <c r="E20" s="115">
        <v>0</v>
      </c>
      <c r="F20" s="12">
        <v>1</v>
      </c>
      <c r="G20" s="90">
        <v>1</v>
      </c>
      <c r="H20" s="50">
        <v>1</v>
      </c>
      <c r="I20" s="13">
        <v>0</v>
      </c>
      <c r="J20" s="9">
        <v>0</v>
      </c>
      <c r="K20" s="10">
        <v>1</v>
      </c>
      <c r="L20" s="8">
        <v>0</v>
      </c>
      <c r="M20" s="8">
        <v>0</v>
      </c>
      <c r="N20" s="8">
        <v>7</v>
      </c>
      <c r="O20" s="10">
        <v>0</v>
      </c>
      <c r="P20" s="8">
        <v>1</v>
      </c>
      <c r="Q20" s="10">
        <v>3</v>
      </c>
      <c r="R20" s="58">
        <v>0</v>
      </c>
      <c r="S20" s="13">
        <v>3</v>
      </c>
      <c r="T20" s="9">
        <v>3</v>
      </c>
      <c r="U20" s="9">
        <v>6</v>
      </c>
      <c r="V20" s="9">
        <v>0</v>
      </c>
      <c r="W20" s="10">
        <v>0</v>
      </c>
      <c r="X20" s="58">
        <v>0</v>
      </c>
      <c r="Y20" s="11">
        <v>10</v>
      </c>
      <c r="Z20" s="7">
        <v>18</v>
      </c>
      <c r="AA20" s="7">
        <v>12</v>
      </c>
      <c r="AB20" s="7">
        <v>1</v>
      </c>
      <c r="AC20" s="7">
        <v>1</v>
      </c>
      <c r="AD20" s="63">
        <v>8</v>
      </c>
      <c r="AE20" s="11">
        <v>1</v>
      </c>
      <c r="AF20" s="7">
        <v>4</v>
      </c>
      <c r="AG20" s="7">
        <v>3</v>
      </c>
      <c r="AH20" s="7">
        <v>3</v>
      </c>
      <c r="AI20" s="7">
        <v>1</v>
      </c>
      <c r="AJ20" s="9">
        <v>3</v>
      </c>
      <c r="AK20" s="9">
        <v>2</v>
      </c>
      <c r="AL20" s="9">
        <v>4</v>
      </c>
      <c r="AM20" s="88">
        <v>4</v>
      </c>
      <c r="AN20" s="100">
        <v>0</v>
      </c>
      <c r="AO20" s="10">
        <v>0</v>
      </c>
      <c r="AP20" s="10">
        <v>0</v>
      </c>
      <c r="AQ20" s="10">
        <v>0</v>
      </c>
      <c r="AR20" s="58">
        <v>0</v>
      </c>
    </row>
    <row r="21" spans="1:45" ht="13.8" collapsed="1" x14ac:dyDescent="0.25">
      <c r="A21" s="144" t="s">
        <v>153</v>
      </c>
      <c r="B21" s="145"/>
      <c r="C21" s="105"/>
      <c r="D21" s="106"/>
      <c r="E21" s="162">
        <f>SUM(E22:E26)</f>
        <v>0</v>
      </c>
      <c r="F21" s="162">
        <f t="shared" ref="F21:AR21" si="3">SUM(F22:F26)</f>
        <v>3</v>
      </c>
      <c r="G21" s="162">
        <f t="shared" si="3"/>
        <v>2</v>
      </c>
      <c r="H21" s="162">
        <f t="shared" si="3"/>
        <v>0</v>
      </c>
      <c r="I21" s="162">
        <f t="shared" si="3"/>
        <v>0</v>
      </c>
      <c r="J21" s="162">
        <f t="shared" si="3"/>
        <v>0</v>
      </c>
      <c r="K21" s="162">
        <f t="shared" si="3"/>
        <v>2</v>
      </c>
      <c r="L21" s="162">
        <f t="shared" si="3"/>
        <v>3</v>
      </c>
      <c r="M21" s="162">
        <f t="shared" si="3"/>
        <v>0</v>
      </c>
      <c r="N21" s="162">
        <f t="shared" si="3"/>
        <v>21</v>
      </c>
      <c r="O21" s="162">
        <f t="shared" si="3"/>
        <v>0</v>
      </c>
      <c r="P21" s="162">
        <f t="shared" si="3"/>
        <v>9</v>
      </c>
      <c r="Q21" s="162">
        <f t="shared" si="3"/>
        <v>15</v>
      </c>
      <c r="R21" s="162">
        <f t="shared" si="3"/>
        <v>2</v>
      </c>
      <c r="S21" s="162">
        <f t="shared" si="3"/>
        <v>21</v>
      </c>
      <c r="T21" s="162">
        <f t="shared" si="3"/>
        <v>21</v>
      </c>
      <c r="U21" s="162">
        <f t="shared" si="3"/>
        <v>42</v>
      </c>
      <c r="V21" s="162">
        <f t="shared" si="3"/>
        <v>0</v>
      </c>
      <c r="W21" s="162">
        <f t="shared" si="3"/>
        <v>0</v>
      </c>
      <c r="X21" s="162">
        <f t="shared" si="3"/>
        <v>6</v>
      </c>
      <c r="Y21" s="162">
        <f t="shared" si="3"/>
        <v>30</v>
      </c>
      <c r="Z21" s="162">
        <f t="shared" si="3"/>
        <v>54</v>
      </c>
      <c r="AA21" s="162">
        <f t="shared" si="3"/>
        <v>36</v>
      </c>
      <c r="AB21" s="162">
        <f t="shared" si="3"/>
        <v>3</v>
      </c>
      <c r="AC21" s="162">
        <f t="shared" si="3"/>
        <v>3</v>
      </c>
      <c r="AD21" s="162">
        <f t="shared" si="3"/>
        <v>24</v>
      </c>
      <c r="AE21" s="162">
        <f t="shared" si="3"/>
        <v>2</v>
      </c>
      <c r="AF21" s="162">
        <f t="shared" si="3"/>
        <v>8</v>
      </c>
      <c r="AG21" s="162">
        <f t="shared" si="3"/>
        <v>6</v>
      </c>
      <c r="AH21" s="162">
        <f t="shared" si="3"/>
        <v>6</v>
      </c>
      <c r="AI21" s="162">
        <f t="shared" si="3"/>
        <v>2</v>
      </c>
      <c r="AJ21" s="162">
        <f t="shared" si="3"/>
        <v>6</v>
      </c>
      <c r="AK21" s="162">
        <f t="shared" si="3"/>
        <v>6</v>
      </c>
      <c r="AL21" s="162">
        <f t="shared" si="3"/>
        <v>12</v>
      </c>
      <c r="AM21" s="162">
        <f t="shared" si="3"/>
        <v>12</v>
      </c>
      <c r="AN21" s="162">
        <f t="shared" si="3"/>
        <v>2</v>
      </c>
      <c r="AO21" s="162">
        <f t="shared" si="3"/>
        <v>0</v>
      </c>
      <c r="AP21" s="162">
        <f t="shared" si="3"/>
        <v>0</v>
      </c>
      <c r="AQ21" s="162">
        <f t="shared" si="3"/>
        <v>0</v>
      </c>
      <c r="AR21" s="162">
        <f t="shared" si="3"/>
        <v>0</v>
      </c>
    </row>
    <row r="22" spans="1:45" ht="13.8" hidden="1" outlineLevel="1" x14ac:dyDescent="0.25">
      <c r="A22" s="83" t="s">
        <v>155</v>
      </c>
      <c r="B22" s="80" t="s">
        <v>158</v>
      </c>
      <c r="C22" s="69"/>
      <c r="D22" s="52"/>
      <c r="E22" s="115">
        <v>0</v>
      </c>
      <c r="F22" s="58">
        <v>0</v>
      </c>
      <c r="G22" s="112">
        <v>0</v>
      </c>
      <c r="H22" s="53">
        <v>0</v>
      </c>
      <c r="I22" s="11">
        <v>0</v>
      </c>
      <c r="J22" s="7">
        <v>0</v>
      </c>
      <c r="K22" s="9">
        <v>0</v>
      </c>
      <c r="L22" s="10">
        <v>1</v>
      </c>
      <c r="M22" s="8">
        <v>0</v>
      </c>
      <c r="N22" s="8">
        <v>3</v>
      </c>
      <c r="O22" s="7">
        <v>0</v>
      </c>
      <c r="P22" s="8">
        <v>3</v>
      </c>
      <c r="Q22" s="9">
        <v>3</v>
      </c>
      <c r="R22" s="58">
        <v>1</v>
      </c>
      <c r="S22" s="13">
        <v>6</v>
      </c>
      <c r="T22" s="8">
        <v>6</v>
      </c>
      <c r="U22" s="9">
        <v>12</v>
      </c>
      <c r="V22" s="7">
        <v>0</v>
      </c>
      <c r="W22" s="7">
        <v>0</v>
      </c>
      <c r="X22" s="12">
        <v>3</v>
      </c>
      <c r="Y22" s="11">
        <v>0</v>
      </c>
      <c r="Z22" s="7">
        <v>0</v>
      </c>
      <c r="AA22" s="7">
        <v>0</v>
      </c>
      <c r="AB22" s="7">
        <v>0</v>
      </c>
      <c r="AC22" s="7">
        <v>0</v>
      </c>
      <c r="AD22" s="63">
        <v>3</v>
      </c>
      <c r="AE22" s="11">
        <v>0</v>
      </c>
      <c r="AF22" s="7">
        <v>0</v>
      </c>
      <c r="AG22" s="7">
        <v>0</v>
      </c>
      <c r="AH22" s="7">
        <v>0</v>
      </c>
      <c r="AI22" s="7">
        <v>0</v>
      </c>
      <c r="AJ22" s="9">
        <v>0</v>
      </c>
      <c r="AK22" s="9">
        <v>0</v>
      </c>
      <c r="AL22" s="9">
        <v>0</v>
      </c>
      <c r="AM22" s="88">
        <v>0</v>
      </c>
      <c r="AN22" s="100">
        <v>1</v>
      </c>
      <c r="AO22" s="10">
        <v>0</v>
      </c>
      <c r="AP22" s="10">
        <v>0</v>
      </c>
      <c r="AQ22" s="10">
        <v>0</v>
      </c>
      <c r="AR22" s="58">
        <v>0</v>
      </c>
    </row>
    <row r="23" spans="1:45" ht="13.8" hidden="1" outlineLevel="1" x14ac:dyDescent="0.25">
      <c r="A23" s="83" t="s">
        <v>80</v>
      </c>
      <c r="B23" s="80" t="s">
        <v>159</v>
      </c>
      <c r="C23" s="69"/>
      <c r="D23" s="52"/>
      <c r="E23" s="115">
        <v>0</v>
      </c>
      <c r="F23" s="58">
        <v>1</v>
      </c>
      <c r="G23" s="112">
        <v>0</v>
      </c>
      <c r="H23" s="53">
        <v>0</v>
      </c>
      <c r="I23" s="11">
        <v>0</v>
      </c>
      <c r="J23" s="7">
        <v>0</v>
      </c>
      <c r="K23" s="9">
        <v>0</v>
      </c>
      <c r="L23" s="10">
        <v>1</v>
      </c>
      <c r="M23" s="8">
        <v>0</v>
      </c>
      <c r="N23" s="8">
        <v>3</v>
      </c>
      <c r="O23" s="7">
        <v>0</v>
      </c>
      <c r="P23" s="8">
        <v>3</v>
      </c>
      <c r="Q23" s="9">
        <v>3</v>
      </c>
      <c r="R23" s="58">
        <v>1</v>
      </c>
      <c r="S23" s="13">
        <v>6</v>
      </c>
      <c r="T23" s="8">
        <v>6</v>
      </c>
      <c r="U23" s="9">
        <v>12</v>
      </c>
      <c r="V23" s="7">
        <v>0</v>
      </c>
      <c r="W23" s="7">
        <v>0</v>
      </c>
      <c r="X23" s="12">
        <v>3</v>
      </c>
      <c r="Y23" s="11">
        <v>10</v>
      </c>
      <c r="Z23" s="7">
        <v>18</v>
      </c>
      <c r="AA23" s="7">
        <v>12</v>
      </c>
      <c r="AB23" s="7">
        <v>1</v>
      </c>
      <c r="AC23" s="7">
        <v>1</v>
      </c>
      <c r="AD23" s="63">
        <v>4</v>
      </c>
      <c r="AE23" s="11">
        <v>0</v>
      </c>
      <c r="AF23" s="7">
        <v>0</v>
      </c>
      <c r="AG23" s="7">
        <v>0</v>
      </c>
      <c r="AH23" s="7">
        <v>0</v>
      </c>
      <c r="AI23" s="7">
        <v>0</v>
      </c>
      <c r="AJ23" s="9">
        <v>0</v>
      </c>
      <c r="AK23" s="9">
        <v>2</v>
      </c>
      <c r="AL23" s="9">
        <v>4</v>
      </c>
      <c r="AM23" s="88">
        <v>4</v>
      </c>
      <c r="AN23" s="100">
        <v>1</v>
      </c>
      <c r="AO23" s="10">
        <v>0</v>
      </c>
      <c r="AP23" s="10">
        <v>0</v>
      </c>
      <c r="AQ23" s="10">
        <v>0</v>
      </c>
      <c r="AR23" s="58">
        <v>0</v>
      </c>
    </row>
    <row r="24" spans="1:45" ht="13.8" hidden="1" outlineLevel="1" x14ac:dyDescent="0.25">
      <c r="A24" s="83" t="s">
        <v>80</v>
      </c>
      <c r="B24" s="80" t="s">
        <v>160</v>
      </c>
      <c r="C24" s="69"/>
      <c r="D24" s="52"/>
      <c r="E24" s="115">
        <v>0</v>
      </c>
      <c r="F24" s="12">
        <v>1</v>
      </c>
      <c r="G24" s="90">
        <v>1</v>
      </c>
      <c r="H24" s="50">
        <v>0</v>
      </c>
      <c r="I24" s="13">
        <v>0</v>
      </c>
      <c r="J24" s="9">
        <v>0</v>
      </c>
      <c r="K24" s="10">
        <v>1</v>
      </c>
      <c r="L24" s="8">
        <v>0</v>
      </c>
      <c r="M24" s="8">
        <v>0</v>
      </c>
      <c r="N24" s="8">
        <v>7</v>
      </c>
      <c r="O24" s="10">
        <v>0</v>
      </c>
      <c r="P24" s="8">
        <v>1</v>
      </c>
      <c r="Q24" s="10">
        <v>3</v>
      </c>
      <c r="R24" s="58">
        <v>0</v>
      </c>
      <c r="S24" s="13">
        <v>3</v>
      </c>
      <c r="T24" s="9">
        <v>3</v>
      </c>
      <c r="U24" s="9">
        <v>6</v>
      </c>
      <c r="V24" s="9">
        <v>0</v>
      </c>
      <c r="W24" s="10">
        <v>0</v>
      </c>
      <c r="X24" s="58">
        <v>0</v>
      </c>
      <c r="Y24" s="11">
        <v>10</v>
      </c>
      <c r="Z24" s="7">
        <v>18</v>
      </c>
      <c r="AA24" s="7">
        <v>12</v>
      </c>
      <c r="AB24" s="7">
        <v>1</v>
      </c>
      <c r="AC24" s="7">
        <v>1</v>
      </c>
      <c r="AD24" s="63">
        <v>8</v>
      </c>
      <c r="AE24" s="11">
        <v>1</v>
      </c>
      <c r="AF24" s="7">
        <v>4</v>
      </c>
      <c r="AG24" s="7">
        <v>3</v>
      </c>
      <c r="AH24" s="7">
        <v>3</v>
      </c>
      <c r="AI24" s="7">
        <v>1</v>
      </c>
      <c r="AJ24" s="9">
        <v>3</v>
      </c>
      <c r="AK24" s="9">
        <v>2</v>
      </c>
      <c r="AL24" s="9">
        <v>4</v>
      </c>
      <c r="AM24" s="88">
        <v>4</v>
      </c>
      <c r="AN24" s="100">
        <v>0</v>
      </c>
      <c r="AO24" s="10">
        <v>0</v>
      </c>
      <c r="AP24" s="10">
        <v>0</v>
      </c>
      <c r="AQ24" s="10">
        <v>0</v>
      </c>
      <c r="AR24" s="58">
        <v>0</v>
      </c>
    </row>
    <row r="25" spans="1:45" ht="13.8" hidden="1" outlineLevel="1" x14ac:dyDescent="0.25">
      <c r="A25" s="83" t="s">
        <v>155</v>
      </c>
      <c r="B25" s="80" t="s">
        <v>161</v>
      </c>
      <c r="C25" s="69"/>
      <c r="D25" s="52"/>
      <c r="E25" s="115">
        <v>0</v>
      </c>
      <c r="F25" s="58">
        <v>0</v>
      </c>
      <c r="G25" s="112">
        <v>0</v>
      </c>
      <c r="H25" s="53">
        <v>0</v>
      </c>
      <c r="I25" s="11">
        <v>0</v>
      </c>
      <c r="J25" s="7">
        <v>0</v>
      </c>
      <c r="K25" s="7">
        <v>0</v>
      </c>
      <c r="L25" s="8">
        <v>1</v>
      </c>
      <c r="M25" s="8">
        <v>0</v>
      </c>
      <c r="N25" s="8">
        <v>1</v>
      </c>
      <c r="O25" s="7">
        <v>0</v>
      </c>
      <c r="P25" s="8">
        <v>1</v>
      </c>
      <c r="Q25" s="9">
        <v>3</v>
      </c>
      <c r="R25" s="58">
        <v>0</v>
      </c>
      <c r="S25" s="13">
        <v>3</v>
      </c>
      <c r="T25" s="7">
        <v>3</v>
      </c>
      <c r="U25" s="9">
        <v>6</v>
      </c>
      <c r="V25" s="7">
        <v>0</v>
      </c>
      <c r="W25" s="7">
        <v>0</v>
      </c>
      <c r="X25" s="12">
        <v>0</v>
      </c>
      <c r="Y25" s="11">
        <v>0</v>
      </c>
      <c r="Z25" s="7">
        <v>0</v>
      </c>
      <c r="AA25" s="7">
        <v>0</v>
      </c>
      <c r="AB25" s="7">
        <v>0</v>
      </c>
      <c r="AC25" s="7">
        <v>0</v>
      </c>
      <c r="AD25" s="63">
        <v>1</v>
      </c>
      <c r="AE25" s="11">
        <v>0</v>
      </c>
      <c r="AF25" s="7">
        <v>0</v>
      </c>
      <c r="AG25" s="7">
        <v>0</v>
      </c>
      <c r="AH25" s="7">
        <v>0</v>
      </c>
      <c r="AI25" s="7">
        <v>0</v>
      </c>
      <c r="AJ25" s="9">
        <v>0</v>
      </c>
      <c r="AK25" s="9">
        <v>0</v>
      </c>
      <c r="AL25" s="9">
        <v>0</v>
      </c>
      <c r="AM25" s="88">
        <v>0</v>
      </c>
      <c r="AN25" s="100">
        <v>0</v>
      </c>
      <c r="AO25" s="10">
        <v>0</v>
      </c>
      <c r="AP25" s="10">
        <v>0</v>
      </c>
      <c r="AQ25" s="10">
        <v>0</v>
      </c>
      <c r="AR25" s="58">
        <v>0</v>
      </c>
    </row>
    <row r="26" spans="1:45" ht="13.8" hidden="1" outlineLevel="1" x14ac:dyDescent="0.25">
      <c r="A26" s="83" t="s">
        <v>80</v>
      </c>
      <c r="B26" s="80" t="s">
        <v>162</v>
      </c>
      <c r="C26" s="69"/>
      <c r="D26" s="52"/>
      <c r="E26" s="115">
        <v>0</v>
      </c>
      <c r="F26" s="12">
        <v>1</v>
      </c>
      <c r="G26" s="90">
        <v>1</v>
      </c>
      <c r="H26" s="50">
        <v>0</v>
      </c>
      <c r="I26" s="13">
        <v>0</v>
      </c>
      <c r="J26" s="9">
        <v>0</v>
      </c>
      <c r="K26" s="10">
        <v>1</v>
      </c>
      <c r="L26" s="8">
        <v>0</v>
      </c>
      <c r="M26" s="8">
        <v>0</v>
      </c>
      <c r="N26" s="8">
        <v>7</v>
      </c>
      <c r="O26" s="10">
        <v>0</v>
      </c>
      <c r="P26" s="8">
        <v>1</v>
      </c>
      <c r="Q26" s="10">
        <v>3</v>
      </c>
      <c r="R26" s="58">
        <v>0</v>
      </c>
      <c r="S26" s="13">
        <v>3</v>
      </c>
      <c r="T26" s="9">
        <v>3</v>
      </c>
      <c r="U26" s="9">
        <v>6</v>
      </c>
      <c r="V26" s="9">
        <v>0</v>
      </c>
      <c r="W26" s="10">
        <v>0</v>
      </c>
      <c r="X26" s="58">
        <v>0</v>
      </c>
      <c r="Y26" s="11">
        <v>10</v>
      </c>
      <c r="Z26" s="7">
        <v>18</v>
      </c>
      <c r="AA26" s="7">
        <v>12</v>
      </c>
      <c r="AB26" s="7">
        <v>1</v>
      </c>
      <c r="AC26" s="7">
        <v>1</v>
      </c>
      <c r="AD26" s="63">
        <v>8</v>
      </c>
      <c r="AE26" s="11">
        <v>1</v>
      </c>
      <c r="AF26" s="7">
        <v>4</v>
      </c>
      <c r="AG26" s="7">
        <v>3</v>
      </c>
      <c r="AH26" s="7">
        <v>3</v>
      </c>
      <c r="AI26" s="7">
        <v>1</v>
      </c>
      <c r="AJ26" s="9">
        <v>3</v>
      </c>
      <c r="AK26" s="9">
        <v>2</v>
      </c>
      <c r="AL26" s="9">
        <v>4</v>
      </c>
      <c r="AM26" s="88">
        <v>4</v>
      </c>
      <c r="AN26" s="100">
        <v>0</v>
      </c>
      <c r="AO26" s="10">
        <v>0</v>
      </c>
      <c r="AP26" s="10">
        <v>0</v>
      </c>
      <c r="AQ26" s="10">
        <v>0</v>
      </c>
      <c r="AR26" s="58">
        <v>0</v>
      </c>
      <c r="AS26" s="107"/>
    </row>
    <row r="27" spans="1:45" ht="13.8" x14ac:dyDescent="0.25">
      <c r="A27" s="127" t="s">
        <v>164</v>
      </c>
      <c r="B27" s="128"/>
      <c r="C27" s="118"/>
      <c r="D27" s="119"/>
      <c r="E27" s="140"/>
      <c r="F27" s="141"/>
      <c r="G27" s="138"/>
      <c r="H27" s="139"/>
      <c r="I27" s="132"/>
      <c r="J27" s="133"/>
      <c r="K27" s="133"/>
      <c r="L27" s="133"/>
      <c r="M27" s="133"/>
      <c r="N27" s="133"/>
      <c r="O27" s="133"/>
      <c r="P27" s="133"/>
      <c r="Q27" s="133"/>
      <c r="R27" s="134"/>
      <c r="S27" s="135"/>
      <c r="T27" s="136"/>
      <c r="U27" s="136"/>
      <c r="V27" s="136"/>
      <c r="W27" s="136"/>
      <c r="X27" s="137"/>
      <c r="Y27" s="132"/>
      <c r="Z27" s="133"/>
      <c r="AA27" s="133"/>
      <c r="AB27" s="133"/>
      <c r="AC27" s="133"/>
      <c r="AD27" s="134"/>
      <c r="AE27" s="132"/>
      <c r="AF27" s="133"/>
      <c r="AG27" s="133"/>
      <c r="AH27" s="133"/>
      <c r="AI27" s="133"/>
      <c r="AJ27" s="133"/>
      <c r="AK27" s="133"/>
      <c r="AL27" s="133"/>
      <c r="AM27" s="134"/>
      <c r="AN27" s="129"/>
      <c r="AO27" s="130"/>
      <c r="AP27" s="130"/>
      <c r="AQ27" s="130"/>
      <c r="AR27" s="131"/>
    </row>
    <row r="28" spans="1:45" ht="13.8" x14ac:dyDescent="0.25">
      <c r="A28" s="83" t="s">
        <v>165</v>
      </c>
      <c r="B28" s="80">
        <v>1</v>
      </c>
      <c r="C28" s="69"/>
      <c r="D28" s="52"/>
      <c r="E28" s="116">
        <v>2</v>
      </c>
      <c r="F28" s="58">
        <v>0</v>
      </c>
      <c r="G28" s="112">
        <v>0</v>
      </c>
      <c r="H28" s="53">
        <v>0</v>
      </c>
      <c r="I28" s="11">
        <v>0</v>
      </c>
      <c r="J28" s="7">
        <v>0</v>
      </c>
      <c r="K28" s="9">
        <v>0</v>
      </c>
      <c r="L28" s="10">
        <v>0</v>
      </c>
      <c r="M28" s="8">
        <v>0</v>
      </c>
      <c r="N28" s="8">
        <v>0</v>
      </c>
      <c r="O28" s="7">
        <v>0</v>
      </c>
      <c r="P28" s="8">
        <v>0</v>
      </c>
      <c r="Q28" s="9">
        <v>0</v>
      </c>
      <c r="R28" s="58">
        <v>0</v>
      </c>
      <c r="S28" s="13">
        <v>0</v>
      </c>
      <c r="T28" s="8">
        <v>0</v>
      </c>
      <c r="U28" s="9">
        <v>0</v>
      </c>
      <c r="V28" s="7">
        <v>0</v>
      </c>
      <c r="W28" s="7">
        <v>0</v>
      </c>
      <c r="X28" s="12">
        <v>0</v>
      </c>
      <c r="Y28" s="11">
        <v>0</v>
      </c>
      <c r="Z28" s="7">
        <v>0</v>
      </c>
      <c r="AA28" s="7">
        <v>0</v>
      </c>
      <c r="AB28" s="7">
        <v>0</v>
      </c>
      <c r="AC28" s="7">
        <v>0</v>
      </c>
      <c r="AD28" s="63">
        <v>0</v>
      </c>
      <c r="AE28" s="11">
        <v>0</v>
      </c>
      <c r="AF28" s="7">
        <v>3</v>
      </c>
      <c r="AG28" s="7">
        <v>0</v>
      </c>
      <c r="AH28" s="7">
        <v>0</v>
      </c>
      <c r="AI28" s="7">
        <v>2</v>
      </c>
      <c r="AJ28" s="9">
        <v>6</v>
      </c>
      <c r="AK28" s="9">
        <v>0</v>
      </c>
      <c r="AL28" s="9">
        <v>0</v>
      </c>
      <c r="AM28" s="88">
        <v>0</v>
      </c>
      <c r="AN28" s="100">
        <v>2</v>
      </c>
      <c r="AO28" s="10">
        <v>4</v>
      </c>
      <c r="AP28" s="10">
        <v>0</v>
      </c>
      <c r="AQ28" s="10">
        <v>1</v>
      </c>
      <c r="AR28" s="58">
        <v>0</v>
      </c>
    </row>
    <row r="29" spans="1:45" ht="15.75" customHeight="1" thickBot="1" x14ac:dyDescent="0.3">
      <c r="A29" s="84" t="s">
        <v>165</v>
      </c>
      <c r="B29" s="81">
        <v>2</v>
      </c>
      <c r="C29" s="109"/>
      <c r="D29" s="110"/>
      <c r="E29" s="117">
        <v>2</v>
      </c>
      <c r="F29" s="74">
        <v>0</v>
      </c>
      <c r="G29" s="113">
        <v>0</v>
      </c>
      <c r="H29" s="57">
        <v>0</v>
      </c>
      <c r="I29" s="70">
        <v>0</v>
      </c>
      <c r="J29" s="71">
        <v>0</v>
      </c>
      <c r="K29" s="73">
        <v>0</v>
      </c>
      <c r="L29" s="102">
        <v>0</v>
      </c>
      <c r="M29" s="72">
        <v>0</v>
      </c>
      <c r="N29" s="72">
        <v>0</v>
      </c>
      <c r="O29" s="71">
        <v>0</v>
      </c>
      <c r="P29" s="72">
        <v>0</v>
      </c>
      <c r="Q29" s="73">
        <v>0</v>
      </c>
      <c r="R29" s="74">
        <v>0</v>
      </c>
      <c r="S29" s="75">
        <v>0</v>
      </c>
      <c r="T29" s="72">
        <v>0</v>
      </c>
      <c r="U29" s="73">
        <v>0</v>
      </c>
      <c r="V29" s="71">
        <v>0</v>
      </c>
      <c r="W29" s="71">
        <v>0</v>
      </c>
      <c r="X29" s="76">
        <v>0</v>
      </c>
      <c r="Y29" s="70">
        <v>0</v>
      </c>
      <c r="Z29" s="71">
        <v>0</v>
      </c>
      <c r="AA29" s="71">
        <v>0</v>
      </c>
      <c r="AB29" s="71">
        <v>0</v>
      </c>
      <c r="AC29" s="71">
        <v>0</v>
      </c>
      <c r="AD29" s="77">
        <v>0</v>
      </c>
      <c r="AE29" s="70">
        <v>1</v>
      </c>
      <c r="AF29" s="71">
        <v>4</v>
      </c>
      <c r="AG29" s="71">
        <v>3</v>
      </c>
      <c r="AH29" s="71">
        <v>3</v>
      </c>
      <c r="AI29" s="71">
        <v>1</v>
      </c>
      <c r="AJ29" s="73">
        <v>3</v>
      </c>
      <c r="AK29" s="73">
        <v>2</v>
      </c>
      <c r="AL29" s="73">
        <v>4</v>
      </c>
      <c r="AM29" s="89">
        <v>4</v>
      </c>
      <c r="AN29" s="101">
        <v>2</v>
      </c>
      <c r="AO29" s="102">
        <v>4</v>
      </c>
      <c r="AP29" s="102">
        <v>0</v>
      </c>
      <c r="AQ29" s="102">
        <v>1</v>
      </c>
      <c r="AR29" s="74">
        <v>40</v>
      </c>
    </row>
    <row r="30" spans="1:45" x14ac:dyDescent="0.25">
      <c r="A30" s="107"/>
      <c r="P30" s="56"/>
    </row>
    <row r="31" spans="1:45" x14ac:dyDescent="0.25">
      <c r="A31" s="107"/>
    </row>
    <row r="32" spans="1:45" x14ac:dyDescent="0.25">
      <c r="A32" s="107"/>
      <c r="C32" s="108"/>
    </row>
    <row r="33" spans="1:1" x14ac:dyDescent="0.25">
      <c r="A33" s="107"/>
    </row>
    <row r="34" spans="1:1" x14ac:dyDescent="0.25">
      <c r="A34" s="107"/>
    </row>
    <row r="35" spans="1:1" x14ac:dyDescent="0.25">
      <c r="A35" s="107"/>
    </row>
    <row r="36" spans="1:1" x14ac:dyDescent="0.25">
      <c r="A36" s="107"/>
    </row>
    <row r="37" spans="1:1" x14ac:dyDescent="0.25">
      <c r="A37" s="107"/>
    </row>
    <row r="38" spans="1:1" x14ac:dyDescent="0.25">
      <c r="A38" s="107"/>
    </row>
    <row r="39" spans="1:1" x14ac:dyDescent="0.25">
      <c r="A39" s="107"/>
    </row>
    <row r="40" spans="1:1" x14ac:dyDescent="0.25">
      <c r="A40" s="107"/>
    </row>
    <row r="41" spans="1:1" x14ac:dyDescent="0.25">
      <c r="A41" s="107"/>
    </row>
    <row r="42" spans="1:1" x14ac:dyDescent="0.25">
      <c r="A42" s="107"/>
    </row>
    <row r="43" spans="1:1" x14ac:dyDescent="0.25">
      <c r="A43" s="107"/>
    </row>
    <row r="44" spans="1:1" x14ac:dyDescent="0.25">
      <c r="A44" s="107"/>
    </row>
    <row r="45" spans="1:1" x14ac:dyDescent="0.25">
      <c r="A45" s="107"/>
    </row>
    <row r="46" spans="1:1" x14ac:dyDescent="0.25">
      <c r="A46" s="107"/>
    </row>
    <row r="47" spans="1:1" x14ac:dyDescent="0.25">
      <c r="A47" s="107"/>
    </row>
    <row r="48" spans="1:1" x14ac:dyDescent="0.25">
      <c r="A48" s="107"/>
    </row>
  </sheetData>
  <mergeCells count="21">
    <mergeCell ref="A5:B5"/>
    <mergeCell ref="G1:H1"/>
    <mergeCell ref="A2:A3"/>
    <mergeCell ref="B2:B3"/>
    <mergeCell ref="C2:D2"/>
    <mergeCell ref="Y1:AD1"/>
    <mergeCell ref="I1:R1"/>
    <mergeCell ref="S1:X1"/>
    <mergeCell ref="E1:F1"/>
    <mergeCell ref="E2:F2"/>
    <mergeCell ref="AE1:AM1"/>
    <mergeCell ref="AN1:AR1"/>
    <mergeCell ref="A27:B27"/>
    <mergeCell ref="AN27:AR27"/>
    <mergeCell ref="AE27:AM27"/>
    <mergeCell ref="Y27:AD27"/>
    <mergeCell ref="S27:X27"/>
    <mergeCell ref="I27:R27"/>
    <mergeCell ref="G27:H27"/>
    <mergeCell ref="E27:F27"/>
    <mergeCell ref="A21:B21"/>
  </mergeCells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СО </vt:lpstr>
      <vt:lpstr>ВЛЗ-6 кВ</vt:lpstr>
      <vt:lpstr>'СО '!Print_Area</vt:lpstr>
      <vt:lpstr>'СО '!Область_печати</vt:lpstr>
    </vt:vector>
  </TitlesOfParts>
  <Company>GSG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Антипов Антон Алексеевич</dc:creator>
  <cp:lastModifiedBy>Вл Лео</cp:lastModifiedBy>
  <cp:lastPrinted>2022-11-09T11:06:24Z</cp:lastPrinted>
  <dcterms:created xsi:type="dcterms:W3CDTF">2011-03-31T10:42:31Z</dcterms:created>
  <dcterms:modified xsi:type="dcterms:W3CDTF">2024-12-15T13:26:05Z</dcterms:modified>
</cp:coreProperties>
</file>