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showHorizontalScroll="0" xWindow="0" yWindow="0" windowWidth="28800" windowHeight="12030" tabRatio="839" firstSheet="2" activeTab="2"/>
  </bookViews>
  <sheets>
    <sheet name="Основная информация" sheetId="9" r:id="rId1"/>
    <sheet name="Уволенные" sheetId="22" r:id="rId2"/>
    <sheet name="Согласие на обработку ПД" sheetId="32" r:id="rId3"/>
    <sheet name="Стажировка" sheetId="25" r:id="rId4"/>
    <sheet name="БАЗА по работягам" sheetId="27" r:id="rId5"/>
    <sheet name="Для заполнения док-ов" sheetId="3" r:id="rId6"/>
    <sheet name="Заявка на ПБ (ИПР)" sheetId="31" r:id="rId7"/>
    <sheet name="Заявка на ОТ (ИПР)" sheetId="30" r:id="rId8"/>
    <sheet name="Заявка на РАБСПЕЦ (ИПР)" sheetId="29" r:id="rId9"/>
    <sheet name="Направление на МО" sheetId="4" r:id="rId10"/>
    <sheet name="Направление на ПО" sheetId="13" r:id="rId11"/>
    <sheet name="Заявка на Высота" sheetId="16" r:id="rId12"/>
    <sheet name="Для допуска" sheetId="7" r:id="rId13"/>
    <sheet name="Направление на МО (2)" sheetId="23" r:id="rId14"/>
    <sheet name="Заявка на Обучение ПБ" sheetId="18" state="hidden" r:id="rId15"/>
    <sheet name="Направление на ПО (2)" sheetId="24" r:id="rId16"/>
    <sheet name="Заявка на Обучение ПТМ" sheetId="21" state="hidden" r:id="rId17"/>
    <sheet name="Заявка на Обучение ОТ" sheetId="17" state="hidden" r:id="rId18"/>
    <sheet name="Заявка на Обучение ПП" sheetId="20" state="hidden" r:id="rId19"/>
    <sheet name="Заявка на Обучение КЛ 110кВ" sheetId="26" r:id="rId20"/>
    <sheet name="Заявка на Обучение Спецпроф" sheetId="15" state="hidden" r:id="rId21"/>
    <sheet name="Образование" sheetId="2" r:id="rId22"/>
    <sheet name="Заявление в РТН" sheetId="11" state="hidden" r:id="rId23"/>
    <sheet name="Обучение по РТН" sheetId="12" state="hidden" r:id="rId24"/>
    <sheet name="Основная информация1" sheetId="1" r:id="rId25"/>
    <sheet name="Лист2" sheetId="10" r:id="rId26"/>
    <sheet name="Лист3" sheetId="28" r:id="rId27"/>
  </sheets>
  <definedNames>
    <definedName name="_xlnm._FilterDatabase" localSheetId="4" hidden="1">'БАЗА по работягам'!$A$2:$J$2</definedName>
    <definedName name="_xlnm._FilterDatabase" localSheetId="5" hidden="1">'Для заполнения док-ов'!$A$2:$J$2</definedName>
    <definedName name="_xlnm._FilterDatabase" localSheetId="0" hidden="1">'Основная информация'!$A$2:$AI$65</definedName>
    <definedName name="_xlnm._FilterDatabase" localSheetId="24" hidden="1">'Основная информация1'!$A$2:$AC$60</definedName>
    <definedName name="_xlnm._FilterDatabase" localSheetId="1" hidden="1">Уволенные!$A$2:$AC$10</definedName>
    <definedName name="_xlnm.Print_Area" localSheetId="4">'БАЗА по работягам'!#REF!</definedName>
    <definedName name="_xlnm.Print_Area" localSheetId="5">'Для заполнения док-ов'!#REF!</definedName>
    <definedName name="_xlnm.Print_Area" localSheetId="11">'Заявка на Высота'!$A$1:$CX$33</definedName>
    <definedName name="_xlnm.Print_Area" localSheetId="19">'Заявка на Обучение КЛ 110кВ'!$A$1:$CX$34</definedName>
    <definedName name="_xlnm.Print_Area" localSheetId="17">'Заявка на Обучение ОТ'!$A$1:$CX$29</definedName>
    <definedName name="_xlnm.Print_Area" localSheetId="14">'Заявка на Обучение ПБ'!$A$1:$CX$34</definedName>
    <definedName name="_xlnm.Print_Area" localSheetId="18">'Заявка на Обучение ПП'!$A$1:$CX$30</definedName>
    <definedName name="_xlnm.Print_Area" localSheetId="16">'Заявка на Обучение ПТМ'!$A$1:$CX$35</definedName>
    <definedName name="_xlnm.Print_Area" localSheetId="20">'Заявка на Обучение Спецпроф'!$A$1:$DL$42</definedName>
    <definedName name="_xlnm.Print_Area" localSheetId="7">'Заявка на ОТ (ИПР)'!$A$1:$DL$20</definedName>
    <definedName name="_xlnm.Print_Area" localSheetId="6">'Заявка на ПБ (ИПР)'!$A$1:$CX$32</definedName>
    <definedName name="_xlnm.Print_Area" localSheetId="8">'Заявка на РАБСПЕЦ (ИПР)'!$A$1:$CX$48</definedName>
    <definedName name="_xlnm.Print_Area" localSheetId="22">'Заявление в РТН'!$A$1:$DP$50</definedName>
    <definedName name="_xlnm.Print_Area" localSheetId="25">Лист2!#REF!</definedName>
    <definedName name="_xlnm.Print_Area" localSheetId="9">'Направление на МО'!$A$1:$CX$57</definedName>
    <definedName name="_xlnm.Print_Area" localSheetId="13">'Направление на МО (2)'!$A$1:$CX$34</definedName>
    <definedName name="_xlnm.Print_Area" localSheetId="10">'Направление на ПО'!$A$1:$CX$32</definedName>
    <definedName name="_xlnm.Print_Area" localSheetId="15">'Направление на ПО (2)'!$A$1:$CX$32</definedName>
    <definedName name="_xlnm.Print_Area" localSheetId="23">'Обучение по РТН'!$A$1:$DP$104</definedName>
    <definedName name="_xlnm.Print_Area" localSheetId="0">'Основная информация'!$A$1:$AJ$65</definedName>
    <definedName name="_xlnm.Print_Area" localSheetId="24">'Основная информация1'!$A$1:$AC$61</definedName>
    <definedName name="_xlnm.Print_Area" localSheetId="2">'Согласие на обработку ПД'!$A$1:$CX$34</definedName>
    <definedName name="_xlnm.Print_Area" localSheetId="3">Стажировка!$A$1:$CX$36</definedName>
    <definedName name="_xlnm.Print_Area" localSheetId="1">Уволенные!$A$1:$AC$39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1" i="31" l="1"/>
  <c r="E22" i="29" l="1"/>
  <c r="AB22" i="29"/>
  <c r="AP22" i="29"/>
  <c r="BF22" i="29"/>
  <c r="E23" i="29"/>
  <c r="AB23" i="29"/>
  <c r="AP23" i="29"/>
  <c r="BF23" i="29"/>
  <c r="E24" i="29"/>
  <c r="AB24" i="29"/>
  <c r="AP24" i="29"/>
  <c r="BF24" i="29"/>
  <c r="E25" i="29"/>
  <c r="AB25" i="29"/>
  <c r="AP25" i="29"/>
  <c r="BF25" i="29"/>
  <c r="E26" i="29"/>
  <c r="AB26" i="29"/>
  <c r="AP26" i="29"/>
  <c r="BF26" i="29"/>
  <c r="E27" i="29"/>
  <c r="AB27" i="29"/>
  <c r="AP27" i="29"/>
  <c r="BF27" i="29"/>
  <c r="E28" i="29"/>
  <c r="AB28" i="29"/>
  <c r="AP28" i="29"/>
  <c r="BF28" i="29"/>
  <c r="E29" i="29"/>
  <c r="AB29" i="29"/>
  <c r="AP29" i="29"/>
  <c r="BF29" i="29"/>
  <c r="E30" i="29"/>
  <c r="AB30" i="29"/>
  <c r="AP30" i="29"/>
  <c r="BF30" i="29"/>
  <c r="E31" i="29"/>
  <c r="AB31" i="29"/>
  <c r="AP31" i="29"/>
  <c r="BF31" i="29"/>
  <c r="E32" i="29"/>
  <c r="AB32" i="29"/>
  <c r="AP32" i="29"/>
  <c r="BF32" i="29"/>
  <c r="E33" i="29"/>
  <c r="AB33" i="29"/>
  <c r="AP33" i="29"/>
  <c r="BF33" i="29"/>
  <c r="E34" i="29"/>
  <c r="AB34" i="29"/>
  <c r="AP34" i="29"/>
  <c r="BF34" i="29"/>
  <c r="E35" i="29"/>
  <c r="AB35" i="29"/>
  <c r="AP35" i="29"/>
  <c r="BF35" i="29"/>
  <c r="E36" i="29"/>
  <c r="AB36" i="29"/>
  <c r="AP36" i="29"/>
  <c r="BF36" i="29"/>
  <c r="S9" i="9" l="1"/>
  <c r="E14" i="31" l="1"/>
  <c r="Z14" i="31"/>
  <c r="AN14" i="31"/>
  <c r="AY14" i="31"/>
  <c r="BG14" i="31"/>
  <c r="BQ14" i="31"/>
  <c r="E15" i="31"/>
  <c r="Z15" i="31"/>
  <c r="AN15" i="31"/>
  <c r="AY15" i="31"/>
  <c r="BG15" i="31"/>
  <c r="BQ15" i="31"/>
  <c r="E16" i="31"/>
  <c r="Z16" i="31"/>
  <c r="AN16" i="31"/>
  <c r="AY16" i="31"/>
  <c r="BG16" i="31"/>
  <c r="BQ16" i="31"/>
  <c r="E17" i="31"/>
  <c r="Z17" i="31"/>
  <c r="AN17" i="31"/>
  <c r="AY17" i="31"/>
  <c r="BG17" i="31"/>
  <c r="BQ17" i="31"/>
  <c r="E18" i="31"/>
  <c r="Z18" i="31"/>
  <c r="AN18" i="31"/>
  <c r="AY18" i="31"/>
  <c r="BG18" i="31"/>
  <c r="BQ18" i="31"/>
  <c r="E19" i="31"/>
  <c r="Z19" i="31"/>
  <c r="AN19" i="31"/>
  <c r="AY19" i="31"/>
  <c r="BG19" i="31"/>
  <c r="BQ19" i="31"/>
  <c r="BQ13" i="31"/>
  <c r="S3" i="9"/>
  <c r="S4" i="9"/>
  <c r="S5" i="9"/>
  <c r="S6" i="9"/>
  <c r="S7" i="9"/>
  <c r="S8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63" i="9"/>
  <c r="S64" i="9"/>
  <c r="S65" i="9"/>
  <c r="S55" i="9" l="1"/>
  <c r="S43" i="9"/>
  <c r="S46" i="22" l="1"/>
  <c r="S45" i="22"/>
  <c r="S43" i="22"/>
  <c r="S42" i="22" l="1"/>
  <c r="S41" i="22"/>
  <c r="S40" i="22"/>
  <c r="E37" i="29" l="1"/>
  <c r="AB37" i="29"/>
  <c r="AP37" i="29"/>
  <c r="BF37" i="29"/>
  <c r="E38" i="29"/>
  <c r="AB38" i="29"/>
  <c r="AP38" i="29"/>
  <c r="BF38" i="29"/>
  <c r="S39" i="22" l="1"/>
  <c r="AL19" i="32" l="1"/>
  <c r="BG13" i="31" l="1"/>
  <c r="AY13" i="31"/>
  <c r="AN13" i="31"/>
  <c r="Z13" i="31"/>
  <c r="E13" i="31"/>
  <c r="AL21" i="32" l="1"/>
  <c r="AL18" i="32"/>
  <c r="AL15" i="32"/>
  <c r="AL12" i="32"/>
  <c r="A4" i="32"/>
  <c r="BR31" i="32" s="1"/>
  <c r="O37" i="10" l="1"/>
  <c r="O36" i="10"/>
  <c r="O35" i="10"/>
  <c r="O34" i="10"/>
  <c r="O33" i="10"/>
  <c r="O32" i="10"/>
  <c r="O31" i="10"/>
  <c r="O30" i="10"/>
  <c r="O29" i="10"/>
  <c r="O28" i="10"/>
  <c r="O27" i="10"/>
  <c r="O26" i="10"/>
  <c r="O25" i="10"/>
  <c r="O4" i="10"/>
  <c r="O5" i="10"/>
  <c r="O6" i="10"/>
  <c r="O7" i="10"/>
  <c r="O8" i="10"/>
  <c r="O9" i="10"/>
  <c r="O10" i="10"/>
  <c r="O11" i="10"/>
  <c r="O12" i="10"/>
  <c r="O13" i="10"/>
  <c r="O14" i="10"/>
  <c r="O15" i="10"/>
  <c r="O3" i="10"/>
  <c r="O38" i="10" l="1"/>
  <c r="O39" i="10" s="1"/>
  <c r="O16" i="10"/>
  <c r="O17" i="10" s="1"/>
  <c r="E20" i="29" l="1"/>
  <c r="AB20" i="29"/>
  <c r="AP20" i="29"/>
  <c r="BF20" i="29"/>
  <c r="E21" i="29"/>
  <c r="AB21" i="29"/>
  <c r="AP21" i="29"/>
  <c r="BF21" i="29"/>
  <c r="BE16" i="30" l="1"/>
  <c r="AP16" i="30"/>
  <c r="Y16" i="30"/>
  <c r="E16" i="30"/>
  <c r="E19" i="29"/>
  <c r="BF19" i="29"/>
  <c r="AP19" i="29"/>
  <c r="AB19" i="29"/>
  <c r="A16" i="29" l="1"/>
  <c r="AG100" i="12" l="1"/>
  <c r="J100" i="12"/>
  <c r="C100" i="12"/>
  <c r="AG96" i="12"/>
  <c r="J96" i="12"/>
  <c r="C96" i="12"/>
  <c r="CM93" i="12"/>
  <c r="AQ81" i="12"/>
  <c r="AQ80" i="12"/>
  <c r="AQ79" i="12"/>
  <c r="AQ78" i="12"/>
  <c r="AQ77" i="12"/>
  <c r="AQ76" i="12"/>
  <c r="AQ75" i="12"/>
  <c r="AQ74" i="12"/>
  <c r="CL100" i="12" s="1"/>
  <c r="CW35" i="12"/>
  <c r="BZ35" i="12"/>
  <c r="BG35" i="12"/>
  <c r="AP35" i="12"/>
  <c r="G35" i="12"/>
  <c r="CW34" i="12"/>
  <c r="BZ34" i="12"/>
  <c r="BG34" i="12"/>
  <c r="AP34" i="12"/>
  <c r="G34" i="12"/>
  <c r="CW33" i="12"/>
  <c r="BZ33" i="12"/>
  <c r="BG33" i="12"/>
  <c r="AP33" i="12"/>
  <c r="G33" i="12"/>
  <c r="CW32" i="12"/>
  <c r="BZ32" i="12"/>
  <c r="BG32" i="12"/>
  <c r="AP32" i="12"/>
  <c r="G32" i="12"/>
  <c r="CW31" i="12"/>
  <c r="BZ31" i="12"/>
  <c r="BG31" i="12"/>
  <c r="AP31" i="12"/>
  <c r="G31" i="12"/>
  <c r="CW30" i="12"/>
  <c r="BZ30" i="12"/>
  <c r="BG30" i="12"/>
  <c r="AP30" i="12"/>
  <c r="G30" i="12"/>
  <c r="AG46" i="11"/>
  <c r="J46" i="11"/>
  <c r="C46" i="11"/>
  <c r="AG42" i="11"/>
  <c r="J42" i="11"/>
  <c r="C42" i="11"/>
  <c r="CM39" i="11"/>
  <c r="AQ27" i="11"/>
  <c r="AQ26" i="11"/>
  <c r="AQ25" i="11"/>
  <c r="AQ24" i="11"/>
  <c r="AQ23" i="11"/>
  <c r="AQ22" i="11"/>
  <c r="AQ21" i="11"/>
  <c r="AQ20" i="11"/>
  <c r="CL46" i="11" s="1"/>
  <c r="BK12" i="15"/>
  <c r="AK12" i="15"/>
  <c r="Y12" i="15"/>
  <c r="E12" i="15"/>
  <c r="BK11" i="15"/>
  <c r="AK11" i="15"/>
  <c r="Y11" i="15"/>
  <c r="E11" i="15"/>
  <c r="BK10" i="15"/>
  <c r="AK10" i="15"/>
  <c r="Y10" i="15"/>
  <c r="E10" i="15"/>
  <c r="BK9" i="15"/>
  <c r="AK9" i="15"/>
  <c r="Y9" i="15"/>
  <c r="E9" i="15"/>
  <c r="BK8" i="15"/>
  <c r="AK8" i="15"/>
  <c r="Y8" i="15"/>
  <c r="E8" i="15"/>
  <c r="BK7" i="15"/>
  <c r="AK7" i="15"/>
  <c r="Y7" i="15"/>
  <c r="E7" i="15"/>
  <c r="BK6" i="15"/>
  <c r="AK6" i="15"/>
  <c r="Y6" i="15"/>
  <c r="E6" i="15"/>
  <c r="BK5" i="15"/>
  <c r="AK5" i="15"/>
  <c r="Y5" i="15"/>
  <c r="E5" i="15"/>
  <c r="AX27" i="26"/>
  <c r="AD27" i="26"/>
  <c r="F27" i="26"/>
  <c r="AX26" i="26"/>
  <c r="AD26" i="26"/>
  <c r="F26" i="26"/>
  <c r="AX25" i="26"/>
  <c r="AD25" i="26"/>
  <c r="F25" i="26"/>
  <c r="AX24" i="26"/>
  <c r="AD24" i="26"/>
  <c r="F24" i="26"/>
  <c r="AX23" i="26"/>
  <c r="AD23" i="26"/>
  <c r="F23" i="26"/>
  <c r="AX22" i="26"/>
  <c r="AD22" i="26"/>
  <c r="F22" i="26"/>
  <c r="AX21" i="26"/>
  <c r="AD21" i="26"/>
  <c r="F21" i="26"/>
  <c r="AX20" i="26"/>
  <c r="AD20" i="26"/>
  <c r="F20" i="26"/>
  <c r="A17" i="26"/>
  <c r="AX26" i="20"/>
  <c r="AD26" i="20"/>
  <c r="F26" i="20"/>
  <c r="AX25" i="20"/>
  <c r="AD25" i="20"/>
  <c r="F25" i="20"/>
  <c r="AX24" i="20"/>
  <c r="AD24" i="20"/>
  <c r="F24" i="20"/>
  <c r="AX23" i="20"/>
  <c r="AD23" i="20"/>
  <c r="F23" i="20"/>
  <c r="AX22" i="20"/>
  <c r="AD22" i="20"/>
  <c r="F22" i="20"/>
  <c r="AX21" i="20"/>
  <c r="AD21" i="20"/>
  <c r="F21" i="20"/>
  <c r="AX20" i="20"/>
  <c r="AD20" i="20"/>
  <c r="F20" i="20"/>
  <c r="A17" i="20"/>
  <c r="CB21" i="17"/>
  <c r="BF21" i="17"/>
  <c r="AD21" i="17"/>
  <c r="F21" i="17"/>
  <c r="CB20" i="17"/>
  <c r="BF20" i="17"/>
  <c r="AD20" i="17"/>
  <c r="F20" i="17"/>
  <c r="A17" i="17"/>
  <c r="AX25" i="21"/>
  <c r="AD25" i="21"/>
  <c r="F25" i="21"/>
  <c r="AX24" i="21"/>
  <c r="AD24" i="21"/>
  <c r="F24" i="21"/>
  <c r="AX23" i="21"/>
  <c r="AD23" i="21"/>
  <c r="F23" i="21"/>
  <c r="AX22" i="21"/>
  <c r="AD22" i="21"/>
  <c r="F22" i="21"/>
  <c r="AX21" i="21"/>
  <c r="AD21" i="21"/>
  <c r="F21" i="21"/>
  <c r="AX20" i="21"/>
  <c r="AD20" i="21"/>
  <c r="F20" i="21"/>
  <c r="A17" i="21"/>
  <c r="DJ25" i="24"/>
  <c r="X16" i="24"/>
  <c r="X15" i="24"/>
  <c r="X14" i="24"/>
  <c r="X13" i="24"/>
  <c r="X12" i="24"/>
  <c r="X10" i="24"/>
  <c r="X9" i="24"/>
  <c r="X8" i="24"/>
  <c r="X7" i="24"/>
  <c r="X6" i="24"/>
  <c r="AX25" i="18"/>
  <c r="AD25" i="18"/>
  <c r="F25" i="18"/>
  <c r="AX24" i="18"/>
  <c r="AD24" i="18"/>
  <c r="F24" i="18"/>
  <c r="AX23" i="18"/>
  <c r="AD23" i="18"/>
  <c r="F23" i="18"/>
  <c r="AX22" i="18"/>
  <c r="AD22" i="18"/>
  <c r="F22" i="18"/>
  <c r="AX21" i="18"/>
  <c r="AD21" i="18"/>
  <c r="F21" i="18"/>
  <c r="AX20" i="18"/>
  <c r="AD20" i="18"/>
  <c r="F20" i="18"/>
  <c r="AX19" i="18"/>
  <c r="AD19" i="18"/>
  <c r="F19" i="18"/>
  <c r="A16" i="18"/>
  <c r="AU28" i="23"/>
  <c r="A28" i="23"/>
  <c r="A26" i="23"/>
  <c r="O23" i="23"/>
  <c r="BH21" i="23"/>
  <c r="AB21" i="23"/>
  <c r="V18" i="23"/>
  <c r="N14" i="23"/>
  <c r="A11" i="23"/>
  <c r="BE69" i="7"/>
  <c r="AE69" i="7"/>
  <c r="H69" i="7"/>
  <c r="BE68" i="7"/>
  <c r="AE68" i="7"/>
  <c r="H68" i="7"/>
  <c r="BE67" i="7"/>
  <c r="AE67" i="7"/>
  <c r="H67" i="7"/>
  <c r="BE66" i="7"/>
  <c r="AE66" i="7"/>
  <c r="H66" i="7"/>
  <c r="BE65" i="7"/>
  <c r="AE65" i="7"/>
  <c r="H65" i="7"/>
  <c r="BE64" i="7"/>
  <c r="AE64" i="7"/>
  <c r="H64" i="7"/>
  <c r="BE63" i="7"/>
  <c r="AE63" i="7"/>
  <c r="H63" i="7"/>
  <c r="BE62" i="7"/>
  <c r="AE62" i="7"/>
  <c r="H62" i="7"/>
  <c r="BE61" i="7"/>
  <c r="AE61" i="7"/>
  <c r="H61" i="7"/>
  <c r="BE60" i="7"/>
  <c r="AE60" i="7"/>
  <c r="H60" i="7"/>
  <c r="BV59" i="7"/>
  <c r="BE59" i="7"/>
  <c r="AE59" i="7"/>
  <c r="H59" i="7"/>
  <c r="BE58" i="7"/>
  <c r="AE58" i="7"/>
  <c r="H58" i="7"/>
  <c r="BE57" i="7"/>
  <c r="AE57" i="7"/>
  <c r="H57" i="7"/>
  <c r="BE56" i="7"/>
  <c r="AE56" i="7"/>
  <c r="H56" i="7"/>
  <c r="BE55" i="7"/>
  <c r="AE55" i="7"/>
  <c r="H55" i="7"/>
  <c r="BV54" i="7"/>
  <c r="BE54" i="7"/>
  <c r="AE54" i="7"/>
  <c r="H54" i="7"/>
  <c r="BE53" i="7"/>
  <c r="AE53" i="7"/>
  <c r="H53" i="7"/>
  <c r="BE52" i="7"/>
  <c r="AE52" i="7"/>
  <c r="H52" i="7"/>
  <c r="BE51" i="7"/>
  <c r="AE51" i="7"/>
  <c r="H51" i="7"/>
  <c r="BE50" i="7"/>
  <c r="AE50" i="7"/>
  <c r="H50" i="7"/>
  <c r="BE49" i="7"/>
  <c r="AE49" i="7"/>
  <c r="H49" i="7"/>
  <c r="BE48" i="7"/>
  <c r="AE48" i="7"/>
  <c r="H48" i="7"/>
  <c r="BE47" i="7"/>
  <c r="AE47" i="7"/>
  <c r="H47" i="7"/>
  <c r="BE46" i="7"/>
  <c r="AE46" i="7"/>
  <c r="H46" i="7"/>
  <c r="BE45" i="7"/>
  <c r="AE45" i="7"/>
  <c r="H45" i="7"/>
  <c r="BE44" i="7"/>
  <c r="AE44" i="7"/>
  <c r="H44" i="7"/>
  <c r="BV43" i="7"/>
  <c r="BE43" i="7"/>
  <c r="AE43" i="7"/>
  <c r="H43" i="7"/>
  <c r="BV42" i="7"/>
  <c r="BE42" i="7"/>
  <c r="AE42" i="7"/>
  <c r="H42" i="7"/>
  <c r="BE41" i="7"/>
  <c r="AE41" i="7"/>
  <c r="H41" i="7"/>
  <c r="BE40" i="7"/>
  <c r="AE40" i="7"/>
  <c r="H40" i="7"/>
  <c r="BE39" i="7"/>
  <c r="AE39" i="7"/>
  <c r="H39" i="7"/>
  <c r="BE38" i="7"/>
  <c r="AE38" i="7"/>
  <c r="H38" i="7"/>
  <c r="BE37" i="7"/>
  <c r="AE37" i="7"/>
  <c r="H37" i="7"/>
  <c r="BV36" i="7"/>
  <c r="BE36" i="7"/>
  <c r="AE36" i="7"/>
  <c r="H36" i="7"/>
  <c r="BE35" i="7"/>
  <c r="AE35" i="7"/>
  <c r="H35" i="7"/>
  <c r="BE34" i="7"/>
  <c r="AE34" i="7"/>
  <c r="H34" i="7"/>
  <c r="BE33" i="7"/>
  <c r="AE33" i="7"/>
  <c r="H33" i="7"/>
  <c r="BE32" i="7"/>
  <c r="AE32" i="7"/>
  <c r="H32" i="7"/>
  <c r="BE31" i="7"/>
  <c r="AE31" i="7"/>
  <c r="H31" i="7"/>
  <c r="BE30" i="7"/>
  <c r="AE30" i="7"/>
  <c r="H30" i="7"/>
  <c r="BE29" i="7"/>
  <c r="AE29" i="7"/>
  <c r="H29" i="7"/>
  <c r="BE28" i="7"/>
  <c r="AE28" i="7"/>
  <c r="H28" i="7"/>
  <c r="BE27" i="7"/>
  <c r="AE27" i="7"/>
  <c r="H27" i="7"/>
  <c r="BE26" i="7"/>
  <c r="AE26" i="7"/>
  <c r="H26" i="7"/>
  <c r="BE25" i="7"/>
  <c r="AE25" i="7"/>
  <c r="H25" i="7"/>
  <c r="BE24" i="7"/>
  <c r="AE24" i="7"/>
  <c r="H24" i="7"/>
  <c r="BV23" i="7"/>
  <c r="BE23" i="7"/>
  <c r="AE23" i="7"/>
  <c r="H23" i="7"/>
  <c r="BE22" i="7"/>
  <c r="AE22" i="7"/>
  <c r="H22" i="7"/>
  <c r="BE21" i="7"/>
  <c r="AE21" i="7"/>
  <c r="H21" i="7"/>
  <c r="BE20" i="7"/>
  <c r="AE20" i="7"/>
  <c r="H20" i="7"/>
  <c r="BE19" i="7"/>
  <c r="AE19" i="7"/>
  <c r="H19" i="7"/>
  <c r="BE18" i="7"/>
  <c r="AE18" i="7"/>
  <c r="H18" i="7"/>
  <c r="BE17" i="7"/>
  <c r="AE17" i="7"/>
  <c r="H17" i="7"/>
  <c r="BE16" i="7"/>
  <c r="AE16" i="7"/>
  <c r="H16" i="7"/>
  <c r="BE15" i="7"/>
  <c r="AE15" i="7"/>
  <c r="H15" i="7"/>
  <c r="BE14" i="7"/>
  <c r="AE14" i="7"/>
  <c r="H14" i="7"/>
  <c r="BE13" i="7"/>
  <c r="AE13" i="7"/>
  <c r="H13" i="7"/>
  <c r="BV12" i="7"/>
  <c r="BE12" i="7"/>
  <c r="AE12" i="7"/>
  <c r="H12" i="7"/>
  <c r="BE11" i="7"/>
  <c r="AE11" i="7"/>
  <c r="H11" i="7"/>
  <c r="BE10" i="7"/>
  <c r="AE10" i="7"/>
  <c r="H10" i="7"/>
  <c r="BE9" i="7"/>
  <c r="AE9" i="7"/>
  <c r="H9" i="7"/>
  <c r="BV8" i="7"/>
  <c r="BE8" i="7"/>
  <c r="AE8" i="7"/>
  <c r="H8" i="7"/>
  <c r="BE7" i="7"/>
  <c r="AE7" i="7"/>
  <c r="H7" i="7"/>
  <c r="BV6" i="7"/>
  <c r="BE6" i="7"/>
  <c r="AE6" i="7"/>
  <c r="H6" i="7"/>
  <c r="BE5" i="7"/>
  <c r="AE5" i="7"/>
  <c r="H5" i="7"/>
  <c r="BV4" i="7"/>
  <c r="BE4" i="7"/>
  <c r="AE4" i="7"/>
  <c r="H4" i="7"/>
  <c r="BV3" i="7"/>
  <c r="BE3" i="7"/>
  <c r="AE3" i="7"/>
  <c r="H3" i="7"/>
  <c r="BV2" i="7"/>
  <c r="BE2" i="7"/>
  <c r="AE2" i="7"/>
  <c r="H2" i="7"/>
  <c r="AX26" i="16"/>
  <c r="AD26" i="16"/>
  <c r="F26" i="16"/>
  <c r="AX25" i="16"/>
  <c r="AD25" i="16"/>
  <c r="F25" i="16"/>
  <c r="AX24" i="16"/>
  <c r="AD24" i="16"/>
  <c r="F24" i="16"/>
  <c r="AX23" i="16"/>
  <c r="AD23" i="16"/>
  <c r="F23" i="16"/>
  <c r="AX22" i="16"/>
  <c r="AD22" i="16"/>
  <c r="F22" i="16"/>
  <c r="AX21" i="16"/>
  <c r="AD21" i="16"/>
  <c r="F21" i="16"/>
  <c r="AX20" i="16"/>
  <c r="AD20" i="16"/>
  <c r="F20" i="16"/>
  <c r="A17" i="16"/>
  <c r="DJ25" i="13"/>
  <c r="X16" i="13"/>
  <c r="X15" i="13"/>
  <c r="X14" i="13"/>
  <c r="X13" i="13"/>
  <c r="X12" i="13"/>
  <c r="X10" i="13"/>
  <c r="X9" i="13"/>
  <c r="X8" i="13"/>
  <c r="X7" i="13"/>
  <c r="X6" i="13"/>
  <c r="A3" i="13"/>
  <c r="AR1" i="13"/>
  <c r="AU38" i="4"/>
  <c r="A38" i="4"/>
  <c r="A36" i="4"/>
  <c r="O33" i="4"/>
  <c r="BH31" i="4"/>
  <c r="AB31" i="4"/>
  <c r="V28" i="4"/>
  <c r="N24" i="4"/>
  <c r="A21" i="4"/>
  <c r="A18" i="4"/>
  <c r="DG16" i="4"/>
  <c r="G52" i="3"/>
  <c r="G48" i="3"/>
  <c r="AX20" i="3"/>
  <c r="AX13" i="27"/>
  <c r="AX12" i="25"/>
  <c r="AS11" i="25"/>
  <c r="AX10" i="25"/>
  <c r="AX8" i="25"/>
  <c r="Q5" i="25"/>
  <c r="Q35" i="22"/>
  <c r="BV64" i="7" s="1"/>
  <c r="Q34" i="22"/>
  <c r="BV69" i="7" s="1"/>
  <c r="Q33" i="22"/>
  <c r="BV63" i="7" s="1"/>
  <c r="Q29" i="22"/>
  <c r="BV18" i="7" s="1"/>
  <c r="Q28" i="22"/>
  <c r="BV48" i="7" s="1"/>
  <c r="Q27" i="22"/>
  <c r="BV26" i="7" s="1"/>
  <c r="Q26" i="22"/>
  <c r="BV20" i="7" s="1"/>
  <c r="Q25" i="22"/>
  <c r="BV19" i="7" s="1"/>
  <c r="Q23" i="22"/>
  <c r="BV16" i="7" s="1"/>
  <c r="Q22" i="22"/>
  <c r="BV55" i="7" s="1"/>
  <c r="Q21" i="22"/>
  <c r="BV17" i="7" s="1"/>
  <c r="Q20" i="22"/>
  <c r="BV25" i="7" s="1"/>
  <c r="T19" i="22"/>
  <c r="BV44" i="7" s="1"/>
  <c r="T18" i="22"/>
  <c r="BV40" i="7" s="1"/>
  <c r="T17" i="22"/>
  <c r="BV39" i="7" s="1"/>
  <c r="T16" i="22"/>
  <c r="BV15" i="7" s="1"/>
  <c r="T14" i="22"/>
  <c r="BV5" i="7" s="1"/>
  <c r="P13" i="22"/>
  <c r="BV52" i="7" s="1"/>
  <c r="P12" i="22"/>
  <c r="BV27" i="7" s="1"/>
  <c r="P11" i="22"/>
  <c r="BV46" i="7" s="1"/>
  <c r="P10" i="22"/>
  <c r="P9" i="22"/>
  <c r="P8" i="22"/>
  <c r="P7" i="22"/>
  <c r="P6" i="22"/>
  <c r="BV21" i="7" s="1"/>
  <c r="P5" i="22"/>
  <c r="P4" i="22"/>
  <c r="P3" i="22"/>
  <c r="A1" i="22"/>
  <c r="A6" i="10"/>
  <c r="A5" i="10"/>
  <c r="A4" i="10"/>
  <c r="A3" i="10"/>
  <c r="S59" i="9"/>
  <c r="BV68" i="7"/>
  <c r="S62" i="9"/>
  <c r="S61" i="9"/>
  <c r="S60" i="9"/>
  <c r="S58" i="9"/>
  <c r="S57" i="9"/>
  <c r="S56" i="9"/>
  <c r="S54" i="9"/>
  <c r="S53" i="9"/>
  <c r="S52" i="9"/>
  <c r="S51" i="9"/>
  <c r="S50" i="9"/>
  <c r="BV56" i="7"/>
  <c r="S46" i="9"/>
  <c r="S45" i="9"/>
  <c r="S49" i="9"/>
  <c r="S48" i="9"/>
  <c r="S47" i="9"/>
  <c r="S42" i="9"/>
  <c r="S41" i="9"/>
  <c r="S44" i="9"/>
  <c r="BV45" i="7"/>
  <c r="BV30" i="7"/>
  <c r="BV28" i="7"/>
  <c r="A1" i="9"/>
  <c r="BV7" i="7" l="1"/>
  <c r="BV47" i="7"/>
  <c r="BV10" i="7"/>
  <c r="BV22" i="7"/>
  <c r="BV24" i="7"/>
  <c r="BV29" i="7"/>
  <c r="BV9" i="7"/>
  <c r="BV34" i="7"/>
  <c r="BV49" i="7"/>
  <c r="BV13" i="7"/>
  <c r="BV57" i="7"/>
  <c r="BV51" i="7"/>
  <c r="BV11" i="7"/>
  <c r="BV33" i="7"/>
  <c r="BV60" i="7"/>
  <c r="BV67" i="7"/>
  <c r="BV38" i="7"/>
  <c r="BV14" i="7"/>
  <c r="BV31" i="7"/>
  <c r="BV35" i="7"/>
  <c r="BV50" i="7"/>
  <c r="BV61" i="7"/>
  <c r="BV32" i="7"/>
  <c r="BV37" i="7"/>
  <c r="BV58" i="7"/>
  <c r="BV62" i="7"/>
  <c r="BV53" i="7"/>
  <c r="BV65" i="7"/>
  <c r="BV41" i="7"/>
  <c r="BV66" i="7"/>
</calcChain>
</file>

<file path=xl/comments1.xml><?xml version="1.0" encoding="utf-8"?>
<comments xmlns="http://schemas.openxmlformats.org/spreadsheetml/2006/main">
  <authors>
    <author>Автор</author>
  </authors>
  <commentLis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2 группа
Заказ удостоверения на 3 группу</t>
        </r>
      </text>
    </comment>
    <comment ref="U37" authorId="0" shapeId="0">
      <text>
        <r>
          <rPr>
            <b/>
            <sz val="14"/>
            <color indexed="81"/>
            <rFont val="Times New Roman"/>
            <family val="1"/>
            <charset val="204"/>
          </rPr>
          <t>Автор:</t>
        </r>
        <r>
          <rPr>
            <sz val="14"/>
            <color indexed="81"/>
            <rFont val="Times New Roman"/>
            <family val="1"/>
            <charset val="204"/>
          </rPr>
          <t xml:space="preserve">
Есть вторая группа</t>
        </r>
      </text>
    </comment>
    <comment ref="T56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2</t>
        </r>
      </text>
    </comment>
    <comment ref="U56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07.06.2025</t>
        </r>
      </text>
    </comment>
    <comment ref="T5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3</t>
        </r>
      </text>
    </comment>
    <comment ref="U5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07.06.2027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M6" authorId="0" shapeId="0">
      <text>
        <r>
          <rPr>
            <b/>
            <sz val="9"/>
            <color indexed="81"/>
            <rFont val="Tahoma"/>
            <family val="2"/>
            <charset val="204"/>
          </rPr>
          <t>Есть удостоверение от Аксиомы
18.03.2022</t>
        </r>
      </text>
    </comment>
    <comment ref="B8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водитель экскаватора</t>
        </r>
      </text>
    </comment>
    <comment ref="S24" authorId="0" shapeId="0">
      <text>
        <r>
          <rPr>
            <b/>
            <sz val="14"/>
            <color indexed="81"/>
            <rFont val="Times New Roman"/>
            <family val="1"/>
            <charset val="204"/>
          </rPr>
          <t>Автор:</t>
        </r>
        <r>
          <rPr>
            <sz val="14"/>
            <color indexed="81"/>
            <rFont val="Times New Roman"/>
            <family val="1"/>
            <charset val="204"/>
          </rPr>
          <t xml:space="preserve">
Есть вторая группа</t>
        </r>
      </text>
    </comment>
    <comment ref="S28" authorId="0" shapeId="0">
      <text>
        <r>
          <rPr>
            <b/>
            <sz val="14"/>
            <color indexed="81"/>
            <rFont val="Times New Roman"/>
            <family val="1"/>
            <charset val="204"/>
          </rPr>
          <t>Автор:</t>
        </r>
        <r>
          <rPr>
            <sz val="14"/>
            <color indexed="81"/>
            <rFont val="Times New Roman"/>
            <family val="1"/>
            <charset val="204"/>
          </rPr>
          <t xml:space="preserve">
Есть вторая группа</t>
        </r>
      </text>
    </comment>
    <comment ref="R3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3</t>
        </r>
      </text>
    </comment>
    <comment ref="S3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07.06.2027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B31" authorId="0" shapeId="0">
      <text>
        <r>
          <rPr>
            <sz val="12"/>
            <color indexed="81"/>
            <rFont val="Tahoma"/>
            <family val="2"/>
            <charset val="204"/>
          </rPr>
          <t>Водитель экскаватора?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M16" authorId="0" shapeId="0">
      <text>
        <r>
          <rPr>
            <b/>
            <sz val="9"/>
            <color indexed="81"/>
            <rFont val="Tahoma"/>
            <family val="2"/>
            <charset val="204"/>
          </rPr>
          <t>Есть удостоверение от Аксиомы
18.03.2022</t>
        </r>
      </text>
    </comment>
  </commentList>
</comments>
</file>

<file path=xl/sharedStrings.xml><?xml version="1.0" encoding="utf-8"?>
<sst xmlns="http://schemas.openxmlformats.org/spreadsheetml/2006/main" count="6144" uniqueCount="1035">
  <si>
    <t>ФИО</t>
  </si>
  <si>
    <t>ЭБ</t>
  </si>
  <si>
    <t>ПБ на объекте</t>
  </si>
  <si>
    <t>Высота</t>
  </si>
  <si>
    <t>Стропальщик</t>
  </si>
  <si>
    <t>Сварка</t>
  </si>
  <si>
    <t>Образование</t>
  </si>
  <si>
    <t xml:space="preserve">ОТ </t>
  </si>
  <si>
    <t>группа</t>
  </si>
  <si>
    <t>разряд</t>
  </si>
  <si>
    <t>Наименование</t>
  </si>
  <si>
    <t>Пономарев Андрей Владимирович</t>
  </si>
  <si>
    <t>Дата</t>
  </si>
  <si>
    <t xml:space="preserve">Группа </t>
  </si>
  <si>
    <t>-</t>
  </si>
  <si>
    <t>Требования безопасности производства работ с применением порохового монтажногшо инструмента для прокола кабеля</t>
  </si>
  <si>
    <t>Примечание</t>
  </si>
  <si>
    <t>ПП</t>
  </si>
  <si>
    <t>Агуреев Илья Александрович</t>
  </si>
  <si>
    <t>Должность</t>
  </si>
  <si>
    <t>Производитель работ</t>
  </si>
  <si>
    <t>Медосмотр</t>
  </si>
  <si>
    <t>Условия</t>
  </si>
  <si>
    <t>Мамедов Эмин Мамиш Оглы</t>
  </si>
  <si>
    <t>Перепелятник Вячеслав Николаевич</t>
  </si>
  <si>
    <t>Воеводин Алексей Александрович</t>
  </si>
  <si>
    <t>Начальник участка</t>
  </si>
  <si>
    <t>Мастер</t>
  </si>
  <si>
    <t>Дуюнов Максим Викторович</t>
  </si>
  <si>
    <t>Курленков Олег Вячеславович</t>
  </si>
  <si>
    <t>Часовских Игорь Вячеславович</t>
  </si>
  <si>
    <t>Никитюк Николай Анатольевич</t>
  </si>
  <si>
    <t>Электромонтажник</t>
  </si>
  <si>
    <t>Близняков Николай Андреевич</t>
  </si>
  <si>
    <t>Горезко Сергей Викторович</t>
  </si>
  <si>
    <t>Сафаров Шодиёр Худойназарович</t>
  </si>
  <si>
    <t>Кадетов Виктор Алексеевич</t>
  </si>
  <si>
    <t>Герасимов Артем Викторович</t>
  </si>
  <si>
    <t>Часовских Константин Вячеславович</t>
  </si>
  <si>
    <t>Овсянников Андрей Павлович</t>
  </si>
  <si>
    <t>Рогинский Олег Борисович</t>
  </si>
  <si>
    <t>Генеральный директор</t>
  </si>
  <si>
    <t>Зотов Юрий Олегович</t>
  </si>
  <si>
    <t>Кучерявый Алексей Сергеевич</t>
  </si>
  <si>
    <t xml:space="preserve">ПТМ </t>
  </si>
  <si>
    <t>Злобин Иван Александрович</t>
  </si>
  <si>
    <t>Руководитель проекта</t>
  </si>
  <si>
    <t>Шмаль Александр Юрьевич</t>
  </si>
  <si>
    <t>Технический директор</t>
  </si>
  <si>
    <t>Венгер Марк Олегович</t>
  </si>
  <si>
    <t>Венгер Олег Васильевич</t>
  </si>
  <si>
    <t>Веселов Юрий Дмитриевич</t>
  </si>
  <si>
    <t>Кузнецов Валерий Васильевич</t>
  </si>
  <si>
    <t>Мирзаев Анваржон Мирзалиевич</t>
  </si>
  <si>
    <t>Пивоваров Владимир Михайлович</t>
  </si>
  <si>
    <t>Филиппов Андриян Николаевич</t>
  </si>
  <si>
    <t>Котенков Антон Олегович</t>
  </si>
  <si>
    <t>Мастер участка</t>
  </si>
  <si>
    <t xml:space="preserve"> рук +3г</t>
  </si>
  <si>
    <t>Дата +3г</t>
  </si>
  <si>
    <t>Тузов Алексей Викторович</t>
  </si>
  <si>
    <t>Ведущий инженер</t>
  </si>
  <si>
    <t>Токарев Алексей Александрович</t>
  </si>
  <si>
    <t>Токарев Дмитрий Александрович</t>
  </si>
  <si>
    <t>Токарев Павел Александрович</t>
  </si>
  <si>
    <t>Производитель монтажных работ</t>
  </si>
  <si>
    <t>Свидетельсво</t>
  </si>
  <si>
    <t>Шпаков Андрей Леонидович</t>
  </si>
  <si>
    <t>Кузнецов Сергей Ариевич</t>
  </si>
  <si>
    <t>Начальник отдела электромонтажных работ</t>
  </si>
  <si>
    <t>Юренков Михаил Александрович</t>
  </si>
  <si>
    <t>Главный инженер</t>
  </si>
  <si>
    <t>Садыков Мансур Маулидтинович</t>
  </si>
  <si>
    <t>Мухин Сергей Владимирович</t>
  </si>
  <si>
    <t xml:space="preserve">V до и выше </t>
  </si>
  <si>
    <t>IV до</t>
  </si>
  <si>
    <t>раб +1г</t>
  </si>
  <si>
    <t>Рабочий люльки подъемника</t>
  </si>
  <si>
    <t>+</t>
  </si>
  <si>
    <t>Дата +1г</t>
  </si>
  <si>
    <t>28.12.2018()</t>
  </si>
  <si>
    <t>IV до и выше</t>
  </si>
  <si>
    <t>Ямщинин Евгений Александрович</t>
  </si>
  <si>
    <t>Чебанов Артем Олегович</t>
  </si>
  <si>
    <t>Вдовкин Константин Сергеевич</t>
  </si>
  <si>
    <t>Водитель, оператор БКМ</t>
  </si>
  <si>
    <t>Дата +1г.</t>
  </si>
  <si>
    <t>III до и выше</t>
  </si>
  <si>
    <t>Группа</t>
  </si>
  <si>
    <t xml:space="preserve">IV до </t>
  </si>
  <si>
    <t>Миронов Андрей Игоревич</t>
  </si>
  <si>
    <t>Пер.</t>
  </si>
  <si>
    <t>рем</t>
  </si>
  <si>
    <t>адм-тех</t>
  </si>
  <si>
    <t>адм тех</t>
  </si>
  <si>
    <t>Дата +3г.</t>
  </si>
  <si>
    <t>V до и выше</t>
  </si>
  <si>
    <t>Сазонов Константин Владимирович</t>
  </si>
  <si>
    <t>Гаврилов Андрей Николаевич</t>
  </si>
  <si>
    <t>Прил. 2 п.2</t>
  </si>
  <si>
    <t>Прил.2  п.2, п.1</t>
  </si>
  <si>
    <t xml:space="preserve">Прил.2  п.2 </t>
  </si>
  <si>
    <t>III до</t>
  </si>
  <si>
    <t>II до и выше</t>
  </si>
  <si>
    <t>Леонов Владислав Юрьевич</t>
  </si>
  <si>
    <t>Инженер ПТО</t>
  </si>
  <si>
    <t>Феофилова Екатерина Вадимовна</t>
  </si>
  <si>
    <t>Кинёв Николай Юрьевич</t>
  </si>
  <si>
    <t>II до</t>
  </si>
  <si>
    <t>12.03.2022*</t>
  </si>
  <si>
    <t>21.10.2021*</t>
  </si>
  <si>
    <t>09.04.2022*</t>
  </si>
  <si>
    <t>Свид</t>
  </si>
  <si>
    <t>РЖД</t>
  </si>
  <si>
    <t>Дата +5л</t>
  </si>
  <si>
    <t>ОКТ_02-000123</t>
  </si>
  <si>
    <t>ОКТ_02-000124</t>
  </si>
  <si>
    <t>ОКТ_02-000125</t>
  </si>
  <si>
    <t>ОКТ_02-000127</t>
  </si>
  <si>
    <t>ОКТ_01-000218</t>
  </si>
  <si>
    <t>Харченко Мария Андреевна</t>
  </si>
  <si>
    <t>ОКТ_01-000230</t>
  </si>
  <si>
    <t>Прил. п.6, п.9</t>
  </si>
  <si>
    <t>05.06.2020*</t>
  </si>
  <si>
    <t>Специалист по ОТ / Инженер-испытатель ЭТЛ</t>
  </si>
  <si>
    <t>2?</t>
  </si>
  <si>
    <t>Прил.2  п.2, Прил.1  п.4.1</t>
  </si>
  <si>
    <t>Оператор КМУ</t>
  </si>
  <si>
    <t>Табаров Давлат Амонкулович</t>
  </si>
  <si>
    <t>Подсобный рабочий</t>
  </si>
  <si>
    <t>Самохвалов Максим Валерьевич</t>
  </si>
  <si>
    <t>Психосв</t>
  </si>
  <si>
    <t>Дата+5г</t>
  </si>
  <si>
    <t>Майоров Александр Викторович</t>
  </si>
  <si>
    <t>Водитель</t>
  </si>
  <si>
    <t>Прил.2 п.27, Прил.1 п.9</t>
  </si>
  <si>
    <t>Смирнов Александр Николаевич</t>
  </si>
  <si>
    <t xml:space="preserve">Синяков </t>
  </si>
  <si>
    <t>Ефимов Евгений</t>
  </si>
  <si>
    <t>Водитель?</t>
  </si>
  <si>
    <t>Дата рождения</t>
  </si>
  <si>
    <t>1. Ф. И. О.</t>
  </si>
  <si>
    <t>(число, месяц, год)</t>
  </si>
  <si>
    <t>Леонов В.Ю.</t>
  </si>
  <si>
    <t>(должность
уполномоченного представителя)</t>
  </si>
  <si>
    <t>(подпись
уполномоченного представителя)</t>
  </si>
  <si>
    <t>(Ф. И. О.)</t>
  </si>
  <si>
    <t>ОЭР</t>
  </si>
  <si>
    <t>--</t>
  </si>
  <si>
    <t>№1 п.6, п.9</t>
  </si>
  <si>
    <t>Специалист по ОТ</t>
  </si>
  <si>
    <t>ПИСЬМО-ЗАЯВКА</t>
  </si>
  <si>
    <t>Директору ЧОУ ДПО «НТЦ</t>
  </si>
  <si>
    <t>«Аксиома Электро»</t>
  </si>
  <si>
    <t xml:space="preserve"> Манькову В.Д.</t>
  </si>
  <si>
    <t>ООО «Ясень-Электро»</t>
  </si>
  <si>
    <t>«Охрана труда для руководителей и специалистов»</t>
  </si>
  <si>
    <t>№ п/п</t>
  </si>
  <si>
    <t>Ф.И.О.
(полностью)</t>
  </si>
  <si>
    <t>Должность согласно штатному расписанию</t>
  </si>
  <si>
    <t>Год рожд</t>
  </si>
  <si>
    <t>Наличие старого удостоверения, номер</t>
  </si>
  <si>
    <t>Контактный телефон слушателя (заполняется по желанию)</t>
  </si>
  <si>
    <r>
      <rPr>
        <b/>
        <sz val="11"/>
        <color theme="1"/>
        <rFont val="Times New Roman"/>
        <family val="1"/>
        <charset val="204"/>
      </rPr>
      <t>e-mail</t>
    </r>
    <r>
      <rPr>
        <sz val="11"/>
        <color theme="1"/>
        <rFont val="Times New Roman"/>
        <family val="1"/>
        <charset val="204"/>
      </rPr>
      <t xml:space="preserve">
(заполняется в случае проведения дистанционного обучения)</t>
    </r>
  </si>
  <si>
    <r>
      <t xml:space="preserve">Телефон, Ф.И.О., должность, </t>
    </r>
    <r>
      <rPr>
        <b/>
        <i/>
        <u/>
        <sz val="12"/>
        <color theme="1"/>
        <rFont val="Times New Roman"/>
        <family val="1"/>
        <charset val="204"/>
      </rPr>
      <t>e-mail</t>
    </r>
    <r>
      <rPr>
        <b/>
        <i/>
        <sz val="12"/>
        <color theme="1"/>
        <rFont val="Times New Roman"/>
        <family val="1"/>
        <charset val="204"/>
      </rPr>
      <t xml:space="preserve"> контактного лица (обязательно)</t>
    </r>
  </si>
  <si>
    <t>подпись</t>
  </si>
  <si>
    <t>№</t>
  </si>
  <si>
    <t>Группа по ЭБ</t>
  </si>
  <si>
    <t>Право</t>
  </si>
  <si>
    <t xml:space="preserve">Ответственный исполнитель огневых работ; </t>
  </si>
  <si>
    <t>ПР</t>
  </si>
  <si>
    <t xml:space="preserve">Кривоконев Павел </t>
  </si>
  <si>
    <t>бригадир</t>
  </si>
  <si>
    <t>Рук</t>
  </si>
  <si>
    <t>Раб</t>
  </si>
  <si>
    <t xml:space="preserve">Ответственный руководитель огневых работ; </t>
  </si>
  <si>
    <t xml:space="preserve">Ответственный исполнитель работ на высоте; </t>
  </si>
  <si>
    <t>Ответственный руководитель работ до и выше 1000 В</t>
  </si>
  <si>
    <t xml:space="preserve">Сварщик; </t>
  </si>
  <si>
    <t xml:space="preserve">Стропальщик; </t>
  </si>
  <si>
    <t xml:space="preserve">Член бригады; </t>
  </si>
  <si>
    <t>Ответственный руководитель работ до 1000 В</t>
  </si>
  <si>
    <t>Выдача нарядов, распоряжений до 1000 В</t>
  </si>
  <si>
    <t>Допускающий при проведении работ до 1000 В</t>
  </si>
  <si>
    <t>Производитель работ до и выше 1000 В</t>
  </si>
  <si>
    <t>Производитель работ до 1000 В</t>
  </si>
  <si>
    <t>Прил. п.9</t>
  </si>
  <si>
    <t>Гаврилов Дмитрий Николавеич</t>
  </si>
  <si>
    <t>Бикмухаметов Данил Тагирович</t>
  </si>
  <si>
    <t>Дудочкин Виктор Игоревич</t>
  </si>
  <si>
    <t>Электромонтер-линейщик</t>
  </si>
  <si>
    <t>Алиеров Руслан Равшанович</t>
  </si>
  <si>
    <t>№1 п.9</t>
  </si>
  <si>
    <t xml:space="preserve">Ответственный руководитель работ на высоте; </t>
  </si>
  <si>
    <t>Подъемные сооружения</t>
  </si>
  <si>
    <t>---</t>
  </si>
  <si>
    <t xml:space="preserve"> </t>
  </si>
  <si>
    <t>Начальник электролаборатории</t>
  </si>
  <si>
    <t>ПТМ</t>
  </si>
  <si>
    <t>ПБ</t>
  </si>
  <si>
    <t>40 07 403102</t>
  </si>
  <si>
    <t>67 10 059043</t>
  </si>
  <si>
    <t>АА8597825</t>
  </si>
  <si>
    <t>«Охрана труда при работе на высоте для работников, допускаемых к работам на высоте»</t>
  </si>
  <si>
    <t>Ростехнадзора</t>
  </si>
  <si>
    <t>В Северо-Западное управление</t>
  </si>
  <si>
    <t>ЗАЯВЛЕНИЕ</t>
  </si>
  <si>
    <t>об аттестации в области промышленной безопасности, по вопросам</t>
  </si>
  <si>
    <t>безопасности гидротехнических сооружений, безопасности в сфере</t>
  </si>
  <si>
    <t>электроэнергетики</t>
  </si>
  <si>
    <t>Направляется на аттестацию:</t>
  </si>
  <si>
    <t>Фамилия, имя, отчество</t>
  </si>
  <si>
    <t>Данные документа, удостоверяющего личность</t>
  </si>
  <si>
    <t>Занимаемая должность</t>
  </si>
  <si>
    <t>Название организации</t>
  </si>
  <si>
    <t>Адрес организации</t>
  </si>
  <si>
    <t>ИНН организации</t>
  </si>
  <si>
    <t>Телефон, факс, e-mail организации</t>
  </si>
  <si>
    <t>Причина аттестации (первичная, периодическая, внеочередная)</t>
  </si>
  <si>
    <t>Информация об уплате госпошлины</t>
  </si>
  <si>
    <t>Категория работника</t>
  </si>
  <si>
    <t>Области аттестации</t>
  </si>
  <si>
    <t>☐</t>
  </si>
  <si>
    <t>Работник, ответственный за осуществление производственного контроля за соблюдением требований промышленной безопасности организации, эксплуатирующей опасный производственный объект</t>
  </si>
  <si>
    <t>Работник, являющийся членом аттестационной комиссии организации, осуществляющей деятельность в области промышленной безопасности</t>
  </si>
  <si>
    <t>Работник, являющийся специалистом, осуществляющим авторский надзор в процессе строительства, реконструкции, капитального ремонта, технического перевооружения, консервации и ликвидации опасных производственных объектов</t>
  </si>
  <si>
    <t>Работник, осуществляющий функции строительного контроля при осуществлении строительства, реконструкции и капитального ремонта опасных производственных объектов</t>
  </si>
  <si>
    <t>Иная категория</t>
  </si>
  <si>
    <t>А</t>
  </si>
  <si>
    <t>Б</t>
  </si>
  <si>
    <t>Г</t>
  </si>
  <si>
    <t>Д</t>
  </si>
  <si>
    <t>9.3</t>
  </si>
  <si>
    <t>9.4</t>
  </si>
  <si>
    <t xml:space="preserve">Руководитель организации </t>
  </si>
  <si>
    <t>М.П.</t>
  </si>
  <si>
    <t>"</t>
  </si>
  <si>
    <t>Согласен на обработку персональных данных</t>
  </si>
  <si>
    <t>(ФИО)</t>
  </si>
  <si>
    <t>(Подпись)</t>
  </si>
  <si>
    <t>первичная</t>
  </si>
  <si>
    <t>ИНН</t>
  </si>
  <si>
    <t xml:space="preserve"> 1027810296821</t>
  </si>
  <si>
    <t xml:space="preserve"> 7826004837</t>
  </si>
  <si>
    <t>КПП</t>
  </si>
  <si>
    <t>781401001,</t>
  </si>
  <si>
    <t xml:space="preserve"> +7(812) 430 71 17</t>
  </si>
  <si>
    <t>тел.</t>
  </si>
  <si>
    <t xml:space="preserve"> 197183, Санкт-Петербург, вн.тер.г. муниципальный округ Ланское, Школьная ул., д. 56, лит. А, пом. 3Н, ком. 1-2</t>
  </si>
  <si>
    <t>mail@yasen-electro.ru</t>
  </si>
  <si>
    <t xml:space="preserve">О.Б. Рогинский </t>
  </si>
  <si>
    <t>Отделением №1 ПВО УВД г. Белгорода</t>
  </si>
  <si>
    <t>R</t>
  </si>
  <si>
    <t>3 отделом милиции Калининского района Санкт-Петербурга</t>
  </si>
  <si>
    <t>40 02 908534</t>
  </si>
  <si>
    <t>ГУ МВД России по г. Санкт-Петербургу и Лен. обл.</t>
  </si>
  <si>
    <t>41 18 950134</t>
  </si>
  <si>
    <t>41 11 391764</t>
  </si>
  <si>
    <t>11405726504</t>
  </si>
  <si>
    <t>40 11 360913</t>
  </si>
  <si>
    <t xml:space="preserve">ТП №139 отдела УФМС России по СПб и Лен. обл. в центральном р-не г. СПб </t>
  </si>
  <si>
    <t>3915 164571</t>
  </si>
  <si>
    <t>Миграционный пункт №9 отдела УМФС России по СПб и лен. обл. в Выборгском р-не г. СПб</t>
  </si>
  <si>
    <t>Ефимов Евгений Александрович</t>
  </si>
  <si>
    <t>Директору АНО ДПО УМИТЦ</t>
  </si>
  <si>
    <t>Мосуновой С.П.</t>
  </si>
  <si>
    <t xml:space="preserve">           Прошу принять на на обучение по дполнительной профессиональной программе повышения квалификации "Промышленная безопасность":</t>
  </si>
  <si>
    <t>«Требования к оборудованию, работающему под давлением. Безопасная экс-плуатация котлов на опасных производственных объектах» / Б8.1</t>
  </si>
  <si>
    <t>«Требования к оборудованию, работающему под давлением. Эксплуатация со-судов, работающих под избыточным давлением на опасных производственных объектах / Б8.3</t>
  </si>
  <si>
    <t>«Требования к оборудованию, работающему под давлением. Эксплуатации трубопроводов пара и горячей воды на опасных производственных объектах» / Б8.2</t>
  </si>
  <si>
    <t>«Эксплуатация и безопасное обслуживание медицинских паровых стерилизато-ров» / Б8СПСМ (Б8СПС не медицинские)</t>
  </si>
  <si>
    <t>«Требования в химической, нефтехимической и нефтеперерабатывающей про-мышленности» / Б1.1, Б.1.2, Б.1.3, Б.1.4, Б.1.5, Б.1.6, Б.1.7, Б.1.8, Б.1.9, Б.1.10, Б.1.11, Б.1.12, Б.1.13, Б.1.14, Б.1.15, Б.1.16, Б.1.17, Б.1.18 Нужное обвести</t>
  </si>
  <si>
    <t>«Требования в нефтяной и газовой промышленности» / Б2</t>
  </si>
  <si>
    <t>«Требования на объектах газораспределения и газопотребления» / Б7</t>
  </si>
  <si>
    <t>«Требования при транспортировании опасных веществ» / Б10</t>
  </si>
  <si>
    <t>Дополнительная профессиональная программа повышения квалификации «Требования промышленной безопасности в металлургической промышленности» /Б.3</t>
  </si>
  <si>
    <t>следующего (-их) сотрудника(-ов) нашей организации:</t>
  </si>
  <si>
    <t>Ф.И.О. (полностью), 
Номер телефона.</t>
  </si>
  <si>
    <t>Образование (ВО/СП, серия, № диплома)</t>
  </si>
  <si>
    <t>Эл.почта, №; Мобильного телефона</t>
  </si>
  <si>
    <t>Руководитель</t>
  </si>
  <si>
    <t>(должность)</t>
  </si>
  <si>
    <t>Рогинский О.Б.</t>
  </si>
  <si>
    <t>Ф.И.О</t>
  </si>
  <si>
    <t>МП.</t>
  </si>
  <si>
    <r>
      <t xml:space="preserve">«Общие требования» / </t>
    </r>
    <r>
      <rPr>
        <b/>
        <u/>
        <sz val="12"/>
        <color theme="1"/>
        <rFont val="Times New Roman"/>
        <family val="1"/>
        <charset val="204"/>
      </rPr>
      <t>А</t>
    </r>
  </si>
  <si>
    <r>
      <t xml:space="preserve">«Требования к подъемным сооружениям» / Б9 (Б.9.1, Б.9.2, </t>
    </r>
    <r>
      <rPr>
        <b/>
        <u/>
        <sz val="12"/>
        <color theme="1"/>
        <rFont val="Times New Roman"/>
        <family val="1"/>
        <charset val="204"/>
      </rPr>
      <t>Б.9.4</t>
    </r>
    <r>
      <rPr>
        <b/>
        <sz val="12"/>
        <color theme="1"/>
        <rFont val="Times New Roman"/>
        <family val="1"/>
        <charset val="204"/>
      </rPr>
      <t>, Б.9.5, Б.9.6, Б.9.7, Б.9.8, Б.9.9, Б.9.10) Нужное обвести</t>
    </r>
  </si>
  <si>
    <t>Рогожников Павел Витальевич</t>
  </si>
  <si>
    <t>водитель</t>
  </si>
  <si>
    <t>Прил. П.18.1,18.2</t>
  </si>
  <si>
    <t>08 10 943742</t>
  </si>
  <si>
    <t>электромонтажник</t>
  </si>
  <si>
    <t>Чалов Андрей Валентинович</t>
  </si>
  <si>
    <t>Чалов Евгений Валентинович</t>
  </si>
  <si>
    <t>Захарков Леонид Эдуардович</t>
  </si>
  <si>
    <t>Есиков Антон Евгеньевич</t>
  </si>
  <si>
    <t>мастер</t>
  </si>
  <si>
    <t>Котов Евгений Александрович</t>
  </si>
  <si>
    <t>начальник учатска</t>
  </si>
  <si>
    <t>Шафидуллин Роман Сергеевич</t>
  </si>
  <si>
    <t>Тишенко Юрий Николаевич</t>
  </si>
  <si>
    <t>Юшкевич Роман Петрович</t>
  </si>
  <si>
    <t>Партеев Николай Андреевич</t>
  </si>
  <si>
    <t>НАПРАВЛЕНИЕ</t>
  </si>
  <si>
    <t>НА ОБЯЗАТЕЛЬНОЕ ПСИХИАТРИЧЕСКОЕ ОСВИДЕТЕЛЬСТВОВАНИЕ</t>
  </si>
  <si>
    <t>Наименование:</t>
  </si>
  <si>
    <t>Место нахождения:</t>
  </si>
  <si>
    <t>ОГРН:</t>
  </si>
  <si>
    <t>ИНН:</t>
  </si>
  <si>
    <t>Телефон/факс/e-mail:</t>
  </si>
  <si>
    <t>в соответствии со ст.213 Трудового кодекса Российской Федерации, Постановлением Правительства РФ от 23.09.2002г. №695, от 28.04.1993г. №377 направляет на обязательное психиотрическое освидетельствование</t>
  </si>
  <si>
    <t>Ф.И.О.</t>
  </si>
  <si>
    <t>Дата рождения:</t>
  </si>
  <si>
    <t>Адрес регистрации</t>
  </si>
  <si>
    <t>Место работы</t>
  </si>
  <si>
    <t>Должность:</t>
  </si>
  <si>
    <t xml:space="preserve">Осуществляющего следующие виды деятельности, в том числе деятельность, связанную с источниками повышенной опасности (с влиянием вредных веществ и неблагоприятных производственных факторов): </t>
  </si>
  <si>
    <t>работающего в следующих условиях повышенной опасности</t>
  </si>
  <si>
    <t>м.п.</t>
  </si>
  <si>
    <t>ОТ</t>
  </si>
  <si>
    <t>??</t>
  </si>
  <si>
    <t>Васильев Вячеслав Юрьевич</t>
  </si>
  <si>
    <t>Ответственный руководитель работ; Производитель работ</t>
  </si>
  <si>
    <t xml:space="preserve"> - Работы по обслуживанию и ремонту дейстующих электроустановок до и выше 1000В;</t>
  </si>
  <si>
    <t>Миронов Виктор Александрович</t>
  </si>
  <si>
    <t>Водитель БКМ</t>
  </si>
  <si>
    <t>Павлов Олег Леонидович</t>
  </si>
  <si>
    <t>Павлов Илья Олегович</t>
  </si>
  <si>
    <t>Сиников Кирилл Павлович</t>
  </si>
  <si>
    <t>Белокуров Артем Викторович</t>
  </si>
  <si>
    <t>Наливкин Евгений Викторович</t>
  </si>
  <si>
    <t>Кухта Иван Вятиславович</t>
  </si>
  <si>
    <t>Давыдов Артем Александрович</t>
  </si>
  <si>
    <t>80 09 944249</t>
  </si>
  <si>
    <t>ООО «ЭкспрессМедСервис»</t>
  </si>
  <si>
    <t>194100,Санкт-Петербург,Лесной пр., д. 63,лит.А</t>
  </si>
  <si>
    <t>Тел./факс:  (812) 490-22-95, (812) 740-12-52</t>
  </si>
  <si>
    <t>Лицензия №ЛО-78-01-009541 от 16.01.2019 г.</t>
  </si>
  <si>
    <t>ИНН 7802876074 КПП 780201001</t>
  </si>
  <si>
    <t>ОГРН 1147847384750</t>
  </si>
  <si>
    <t>www.express-med-service.com</t>
  </si>
  <si>
    <t>197183, г. Санкт-Петербург, вн.тер.г. муниципальный округ Ланское,
ул. Школьная, д. 56, лит. А, пом. 3Н, ком. 1-2
р/с 40702810155000015887 в СЕВЕРО-ЗАПАДНЫЙ БАНК ПАО СБЕРБАНК
к/с 30101810500000000653, ИНН 7826004837, КПП 781401001</t>
  </si>
  <si>
    <t xml:space="preserve"> (наименование организации)</t>
  </si>
  <si>
    <t>2.М/Ж</t>
  </si>
  <si>
    <t>МУЖСКОЙ</t>
  </si>
  <si>
    <t>3. Дата рождения</t>
  </si>
  <si>
    <t>4. Паспорт (серия и №):</t>
  </si>
  <si>
    <t>дата выдачи</t>
  </si>
  <si>
    <t>Кем выдан:</t>
  </si>
  <si>
    <t>5. Адрес регистрации по месту жительства (пребывания):</t>
  </si>
  <si>
    <t xml:space="preserve">6. Наименование должности (профессии) или вида работы, пункты вредности </t>
  </si>
  <si>
    <t>серия и номер паспорта</t>
  </si>
  <si>
    <t>кем выдан</t>
  </si>
  <si>
    <t>адрес прописки</t>
  </si>
  <si>
    <t>пункты по МО</t>
  </si>
  <si>
    <t>Станция метро: Лесная (вход с Кантемировской улицы, напротив метро)</t>
  </si>
  <si>
    <t>Адрес: Лесной пр., д. 63 , литер А, пом. 1Н</t>
  </si>
  <si>
    <t>Станция метро: Купчино (10 минут пешком)</t>
  </si>
  <si>
    <t>Тел./факс:  (812) 380-43-03</t>
  </si>
  <si>
    <t>График работы ООО «ЭкспрессМедСервис»:</t>
  </si>
  <si>
    <t>воскресение с 11.00-17.00</t>
  </si>
  <si>
    <r>
      <t>С собой иметь:</t>
    </r>
    <r>
      <rPr>
        <sz val="12"/>
        <color theme="1"/>
        <rFont val="Times New Roman"/>
        <family val="1"/>
        <charset val="204"/>
      </rPr>
      <t xml:space="preserve"> направление, паспорт.</t>
    </r>
  </si>
  <si>
    <t>Подпись ответственного лица:</t>
  </si>
  <si>
    <t>(подпись)</t>
  </si>
  <si>
    <r>
      <t>График работы ООО «ЭкспрессМедСервис»:</t>
    </r>
    <r>
      <rPr>
        <sz val="10"/>
        <color rgb="FF000000"/>
        <rFont val="Times New Roman"/>
        <family val="1"/>
        <charset val="204"/>
      </rPr>
      <t xml:space="preserve">   </t>
    </r>
  </si>
  <si>
    <r>
      <t xml:space="preserve">понедельник -  суббота  </t>
    </r>
    <r>
      <rPr>
        <b/>
        <sz val="10"/>
        <color rgb="FF000000"/>
        <rFont val="Times New Roman"/>
        <family val="1"/>
        <charset val="204"/>
      </rPr>
      <t>с 9.00 до 19.00</t>
    </r>
    <r>
      <rPr>
        <sz val="10"/>
        <color rgb="FF000000"/>
        <rFont val="Times New Roman"/>
        <family val="1"/>
        <charset val="204"/>
      </rPr>
      <t xml:space="preserve"> </t>
    </r>
  </si>
  <si>
    <r>
      <t xml:space="preserve">Адрес: </t>
    </r>
    <r>
      <rPr>
        <b/>
        <sz val="10"/>
        <color rgb="FF202124"/>
        <rFont val="Times New Roman"/>
        <family val="1"/>
        <charset val="204"/>
      </rPr>
      <t xml:space="preserve">ул. Ярослава Гашека, 9, корпус 1 </t>
    </r>
  </si>
  <si>
    <r>
      <t xml:space="preserve">понедельник -  пятница   </t>
    </r>
    <r>
      <rPr>
        <b/>
        <sz val="10"/>
        <color rgb="FF000000"/>
        <rFont val="Times New Roman"/>
        <family val="1"/>
        <charset val="204"/>
      </rPr>
      <t>с 10.00 до 20.00</t>
    </r>
    <r>
      <rPr>
        <sz val="10"/>
        <color rgb="FF000000"/>
        <rFont val="Times New Roman"/>
        <family val="1"/>
        <charset val="204"/>
      </rPr>
      <t xml:space="preserve"> </t>
    </r>
  </si>
  <si>
    <r>
      <t xml:space="preserve">суббота </t>
    </r>
    <r>
      <rPr>
        <b/>
        <sz val="10"/>
        <color rgb="FF000000"/>
        <rFont val="Times New Roman"/>
        <family val="1"/>
        <charset val="204"/>
      </rPr>
      <t>с 10.00 до 19.00</t>
    </r>
  </si>
  <si>
    <t>инженер-измеритель ЭТЛ</t>
  </si>
  <si>
    <t>Пр №29н:</t>
  </si>
  <si>
    <t>ЭТЛ</t>
  </si>
  <si>
    <t>ООО «ЭкспрессМедСервис 
г. Санкт-Петербург, Лесной пр., д. 63 , литер А, пом. 1Н, 
Телефон: (812) 490-22-95, (812) 740-12-52
(график Пн-Пт с 9.00-19.00)
Адрес: ул. Ярослава Гашека 9, корпус 1 (график Пн-Пт с 10.00-20.00,суббота с 10.00 до 19.00, Воскресение с 11.00-17.00)
Станция метро: Купчино (10 минут пешком) 
Тел./факс:  (812) 380-43-03</t>
  </si>
  <si>
    <t>Погорелый Борис Николаевич</t>
  </si>
  <si>
    <t>40 10 059654</t>
  </si>
  <si>
    <t>ТП №49 отдела УМФС России по СПб и Лен. обл. в Московском р-не гор. Санкт-Петербурга</t>
  </si>
  <si>
    <t>гор. Санкт-Петербург, р-н Московский, Звездная ул., дом 8, кв.214</t>
  </si>
  <si>
    <t>Кондалов Андрей Павлович</t>
  </si>
  <si>
    <t>Добронравин Алексей Владимирович</t>
  </si>
  <si>
    <t>40 11 513350</t>
  </si>
  <si>
    <t>п.9, п.18</t>
  </si>
  <si>
    <t>г. Санкт-Петербург, Московский р-н, ул. Пулковская, д. 11, корп. 2, кв.173</t>
  </si>
  <si>
    <t>п.9</t>
  </si>
  <si>
    <t>Автохозяйство</t>
  </si>
  <si>
    <t>41 10 320447</t>
  </si>
  <si>
    <t>ТП №117 отделения УФМС России по Санкт-Петербургу и Ленинградской обл. в Лодейнопольском р-не</t>
  </si>
  <si>
    <t>Ленинградская область, Лодейнопольский р-н, дер. Мошкино, ул. Лесная, дом 45, кв.1</t>
  </si>
  <si>
    <t>ТП №101 отдела УФМС России по Санкт-Петербургу и Ленинградской обл. в Выборгском р-не</t>
  </si>
  <si>
    <t>Ленинградская область, Выборгский р-н, пос . Семиозерье, ул. Центральная, д.53, кв.49</t>
  </si>
  <si>
    <t>п.6, п.9</t>
  </si>
  <si>
    <t xml:space="preserve"> п.6, п.9</t>
  </si>
  <si>
    <t>ОВД Ангорского района Сурхандарьинской области</t>
  </si>
  <si>
    <t>улица МСГ Хужакия</t>
  </si>
  <si>
    <t>Отделением УФМС России по Ханты-Мансийскому АО в г. Белоярский</t>
  </si>
  <si>
    <t>г. Санкт-Петербург, Красносельский р-н, ул. Адмирала Трибуца, д.7, кв.557</t>
  </si>
  <si>
    <t>Е.А. Котов\</t>
  </si>
  <si>
    <t>Прил. п.9, п.18</t>
  </si>
  <si>
    <t>Инженер-измеритель ЭТЛ</t>
  </si>
  <si>
    <t>28 02 920971</t>
  </si>
  <si>
    <t>Калиниский РОВД Тверской области</t>
  </si>
  <si>
    <t>п. Васильевский Мох, Парковая, 2/13</t>
  </si>
  <si>
    <t>Жаров Андрей Антонович</t>
  </si>
  <si>
    <t>40 19 541309</t>
  </si>
  <si>
    <t>ГУ МВД России по г. Санкт-Петербургу и Ленинградской области</t>
  </si>
  <si>
    <t>г. Санкт-Петербург, Адмиралтейский р-н, наб. реки Фонтанки, д.126, кв.90</t>
  </si>
  <si>
    <r>
      <t xml:space="preserve"> на проведение </t>
    </r>
    <r>
      <rPr>
        <b/>
        <u/>
        <sz val="12"/>
        <color theme="1"/>
        <rFont val="Times New Roman"/>
        <family val="1"/>
        <charset val="204"/>
      </rPr>
      <t>предварительного</t>
    </r>
    <r>
      <rPr>
        <b/>
        <sz val="12"/>
        <color theme="1"/>
        <rFont val="Times New Roman"/>
        <family val="1"/>
        <charset val="204"/>
      </rPr>
      <t>/периодического медицинского осмотра</t>
    </r>
  </si>
  <si>
    <t>Бабашкин Роман Михайлович</t>
  </si>
  <si>
    <t>Злобин Константин Юрьевич</t>
  </si>
  <si>
    <t>Поздышев Александр Валерьевич</t>
  </si>
  <si>
    <t>участок</t>
  </si>
  <si>
    <t>СНИЛС</t>
  </si>
  <si>
    <t>67 09 998688</t>
  </si>
  <si>
    <t xml:space="preserve">г. Белоярский Белоярский р-н. МКР.3, Д.21 КВ 6 </t>
  </si>
  <si>
    <t>41 18 911141</t>
  </si>
  <si>
    <t>ГУ МВД России по г.Санкт-Петербургу и Лен. Обл.</t>
  </si>
  <si>
    <t xml:space="preserve">Обл. Ленинградская р-н Сланцевский гор.Сланцы ул. Центральная д.30а кв31 </t>
  </si>
  <si>
    <t>40 21 857985</t>
  </si>
  <si>
    <t xml:space="preserve">г. Санкт-Петербург п.Парголово ул. Федора Абрамова д.21к3 стр.1 кв863 </t>
  </si>
  <si>
    <t>41 07 969841</t>
  </si>
  <si>
    <t xml:space="preserve">ТП №119 отделения УФМС по Санкт-Петербургу и Лен. Обл. в Ломоносовском р-не </t>
  </si>
  <si>
    <t xml:space="preserve">Лен. Обл. Ломоносовский р-н, дер. Ялыгелево д. 32 кв 12 </t>
  </si>
  <si>
    <t>58 15 234701</t>
  </si>
  <si>
    <t xml:space="preserve">УФМС России по Псковской обл. в Островском р-не </t>
  </si>
  <si>
    <t xml:space="preserve">СПБ. Ул. Заречная д.11 корп. 4 кв 66 </t>
  </si>
  <si>
    <t>70 13 433228</t>
  </si>
  <si>
    <t xml:space="preserve">Отделение УФМС России по Ханты-Мансийскому автономному округу -Югре в городе Белоярский </t>
  </si>
  <si>
    <t xml:space="preserve">Отделение УФМС России по Тульской области в Ленинском районе </t>
  </si>
  <si>
    <t xml:space="preserve">СПБ. Московский проспект д 195 кв 132 </t>
  </si>
  <si>
    <t>40 02 970898</t>
  </si>
  <si>
    <t xml:space="preserve">45 отдел милиции Невского р-на СПБ </t>
  </si>
  <si>
    <t xml:space="preserve">СПБ. Шлиссельбургский пр. д.31 кв.235 </t>
  </si>
  <si>
    <t>14 05 726504</t>
  </si>
  <si>
    <t>СПБ. Приморский р-н ул. Парашютная д.58 лит.А КВ.707</t>
  </si>
  <si>
    <t xml:space="preserve">СПБ ул. Сифьи Ковалевской д13 к1 кв92 </t>
  </si>
  <si>
    <t>41 06 939078</t>
  </si>
  <si>
    <t>ТП №103 отдела УФМС России по СПБ И Лен.обл. в Выборгском р-не</t>
  </si>
  <si>
    <t>40 17 796992</t>
  </si>
  <si>
    <t>ТП №62 Межраонного отдела №2 УФМС России по СПБ  и Лен.обл. (обслуживает Петродворцовый р-н СПБ и Ломоносовский р-н Лен. Обл</t>
  </si>
  <si>
    <t xml:space="preserve">СПБ гор. Петергоф ул. Братьев Горкушенко д3 кв 52 </t>
  </si>
  <si>
    <t>СПБ п. Парголово Выборгский р-н ул. Заречная д41 стр1 кв 270</t>
  </si>
  <si>
    <t>40 03 568944</t>
  </si>
  <si>
    <t>42 отдел милиции Красносельского р-на СПБ</t>
  </si>
  <si>
    <t xml:space="preserve">СПБ Красносельский р-н ул.Пограничника Горькалого д42 к3 кв12 </t>
  </si>
  <si>
    <t xml:space="preserve">СПБ Выборгский р-н пр-кт Просвещения д43 стр1 кв696 </t>
  </si>
  <si>
    <t>ГУ МВД России по СПБ и Лен.обл</t>
  </si>
  <si>
    <t xml:space="preserve">СПБ. Невский р-н ул. Дыбенко д22 к3 кв1 </t>
  </si>
  <si>
    <t>40 20 662340</t>
  </si>
  <si>
    <t>ГУ МВД России по СПБ и Лен.обл.</t>
  </si>
  <si>
    <t>СПБ. Калининский р-н, пр-кт Науки д24 к1 кв115</t>
  </si>
  <si>
    <t>40 13 866424</t>
  </si>
  <si>
    <t>ТП №20  отдела УФМС России по СПБ  и Лен. Обл. в Калинском р-не г.СПБ</t>
  </si>
  <si>
    <t>СПБ. Московский р-н пр.Космонавтов д61 к1 кв819</t>
  </si>
  <si>
    <t>40 19 401417</t>
  </si>
  <si>
    <t>СПБ пр. Обуховской обороны д48 кв13</t>
  </si>
  <si>
    <t>58 02 498981</t>
  </si>
  <si>
    <t xml:space="preserve">Отдел Внутренних дел г. Великие Луки Псковской области </t>
  </si>
  <si>
    <t>Псковская область Великолукский р-н д.Лычево ул.Космонавтов д56</t>
  </si>
  <si>
    <t>40 17 879996</t>
  </si>
  <si>
    <t>ТП №41 отдела УФМС России по СПБ и Лен. Обл в Красносельском р-не СПБ</t>
  </si>
  <si>
    <t xml:space="preserve">СПБ Выборгский р-н ул.Руднева д27 к2 кв115 </t>
  </si>
  <si>
    <t>40 14 133770</t>
  </si>
  <si>
    <t>ТП №60 отдела УФМС России по СПБ и Лен.обл. в Петроградском р-не СПБ</t>
  </si>
  <si>
    <t>СПБ Петроградский р-н Большой П.С. ПР-КТ д61/3 кв 17</t>
  </si>
  <si>
    <t>40 17 973285</t>
  </si>
  <si>
    <t xml:space="preserve">ГУ МВД России по СПБ и Лен. Обл. </t>
  </si>
  <si>
    <t xml:space="preserve">СПБ Приморский р-н ш.Ланское д14 к1 кв470 </t>
  </si>
  <si>
    <t>40 05 686721</t>
  </si>
  <si>
    <t>48 отдел милиции Приморского р-на СПБ</t>
  </si>
  <si>
    <t>40 16 675553</t>
  </si>
  <si>
    <t>ТП №38 отдела УФМС России по СПБ и Лен.обл в Красносельском р-не СПБ</t>
  </si>
  <si>
    <t>Рес. Башкортостан гор. Кумертау ул.Ломоносова д31б кв19</t>
  </si>
  <si>
    <t>40 13 784102</t>
  </si>
  <si>
    <t xml:space="preserve">СПБ гор. Красное село Красносельский р-он ул. Красногородская д15 кв9 </t>
  </si>
  <si>
    <t>08 08 807088</t>
  </si>
  <si>
    <t xml:space="preserve">УФМС России по Хабаровскому краю в Краснофлотском р-не г. Хабаровск </t>
  </si>
  <si>
    <t xml:space="preserve">СПБ п. Металлострой ул. Богойчука д8 кв 83 </t>
  </si>
  <si>
    <t>40 16 702833</t>
  </si>
  <si>
    <t xml:space="preserve">СПБ Петроградский р-н ул. Глухая зеленина л4 кв20 </t>
  </si>
  <si>
    <t>40 20 779093</t>
  </si>
  <si>
    <t xml:space="preserve">ГУ МВД России по СПБ и Лен. Обл </t>
  </si>
  <si>
    <t>СПБ Фрунзенский р-н пр-кт Славы д40 к4 кв69</t>
  </si>
  <si>
    <t>40 20 677329</t>
  </si>
  <si>
    <t xml:space="preserve">СПБ Кировский р-н пр-кт Народного ополчения д131 кв108 </t>
  </si>
  <si>
    <t>ТП №49 отдела УФМС России по СПБ и Лен. Обл. в Московском р-не СПБ</t>
  </si>
  <si>
    <t xml:space="preserve">спб. Московский р-н Пулковская ул. Д11 к2 кв173 </t>
  </si>
  <si>
    <t>40 17 901500</t>
  </si>
  <si>
    <t>Миграцтонный пункт №9 отдела УФМС России по СПБ И Лен.обл в Выборгском районе СПБ</t>
  </si>
  <si>
    <t>ЛО Д. Луппово д8 кв35</t>
  </si>
  <si>
    <t>пр-кт Энгельса д150 к1 кв158</t>
  </si>
  <si>
    <t>3050379А069РВ6</t>
  </si>
  <si>
    <t>Пнинскае РУУС г. Минска</t>
  </si>
  <si>
    <t>ОУФМС России по Хабаровскому краю в Северном округе г. Хабаровск</t>
  </si>
  <si>
    <t>п. Металлострой ул. Богайчука д8 кв83</t>
  </si>
  <si>
    <t>41 06 918728</t>
  </si>
  <si>
    <t xml:space="preserve">ТП№117 отделения УФМС России по СПБ и Лен. Обл в Лодейнопольском р-не </t>
  </si>
  <si>
    <t xml:space="preserve">Лен. Обл гор. Лодейное поле проспект Ленина д44 кв85 </t>
  </si>
  <si>
    <t>41 06 936119</t>
  </si>
  <si>
    <t xml:space="preserve">ТП №131 отделения УФМС Россия по СПБ и Лен. Обл в Тихвенском р-не </t>
  </si>
  <si>
    <t>ЛО Тихвенский р-н дер. Сугорово ул. Песочная д19</t>
  </si>
  <si>
    <t>41 03 666560</t>
  </si>
  <si>
    <t xml:space="preserve">Отделом внутренних дел Тихвенского района ЛО </t>
  </si>
  <si>
    <t>40 05 255929</t>
  </si>
  <si>
    <t>65 отдел милиции Кировского р-на СПБ</t>
  </si>
  <si>
    <t xml:space="preserve">СПБ ул. Генерала Симоняка д10 кв19 </t>
  </si>
  <si>
    <t xml:space="preserve">ЛО Лодейнопольский р-н дер. Мошкино ул.Лесная д.45 кв.1 </t>
  </si>
  <si>
    <t>49 17 176201</t>
  </si>
  <si>
    <t xml:space="preserve">Миграционный пункт №2 отдела УМФС России по Новгородской области </t>
  </si>
  <si>
    <t xml:space="preserve">Новгородская область, Солецкий р-н дер. Дуброво ул. Молодежная д7 </t>
  </si>
  <si>
    <t>40 17 808625</t>
  </si>
  <si>
    <t xml:space="preserve">ТП №24 отдела УФМС России по СПБ и Лен.обл в Кировском р-не СПБ </t>
  </si>
  <si>
    <t xml:space="preserve">ЛО Всеволожский р-н Пос. Мурино ул. Шоссе в Лаврики д59 к1 кв191 </t>
  </si>
  <si>
    <t xml:space="preserve">Отдел УФМС по республике Башкортостан в гор.Баймак </t>
  </si>
  <si>
    <t xml:space="preserve">Д. Богачево ул. Артамонова д41 </t>
  </si>
  <si>
    <t>41 14 669142</t>
  </si>
  <si>
    <t>ТП №88 отделения УФМС России по СПБ и Лен.обл в Волосовском р-не</t>
  </si>
  <si>
    <t xml:space="preserve">ЛО Волосовский р-н д.Большой Сабск д3  кв5 </t>
  </si>
  <si>
    <t>Участок сборки ГРЩ</t>
  </si>
  <si>
    <t>Администрация</t>
  </si>
  <si>
    <t>ПТО</t>
  </si>
  <si>
    <t>41 21 221783</t>
  </si>
  <si>
    <t>ГУ МВД России по г.Санкт-Петербургу и Ленинградской области</t>
  </si>
  <si>
    <t>р-н Волосовский, д. Большие Сяглицы, д.20А</t>
  </si>
  <si>
    <t>----</t>
  </si>
  <si>
    <t>Стаж работы в должности на данном предприятии</t>
  </si>
  <si>
    <t>Исп.:  Леонов В.Ю.</t>
  </si>
  <si>
    <t>конт. тел.: 8(964) 360-85-66</t>
  </si>
  <si>
    <t>Год рождения</t>
  </si>
  <si>
    <t>Правила и приема оказания первой (доврачебной) помощи, с выездом Ваших cпециалистов</t>
  </si>
  <si>
    <t xml:space="preserve">Группа безопасности работ на высоте </t>
  </si>
  <si>
    <t>Заявка на обучение рабочих профессий:</t>
  </si>
  <si>
    <t>Стропальщик 5 разряда</t>
  </si>
  <si>
    <t>Наименование рабочей профессии с разрядом</t>
  </si>
  <si>
    <t>Стаж</t>
  </si>
  <si>
    <t>Фамилия, Имя, Отчество</t>
  </si>
  <si>
    <t>Дата
рожд.</t>
  </si>
  <si>
    <t>Номер 
СНИЛС</t>
  </si>
  <si>
    <t>Образов</t>
  </si>
  <si>
    <t>Реквизиты организации для заключения договора:</t>
  </si>
  <si>
    <t>Сокращенное наименование организации</t>
  </si>
  <si>
    <t>Полное наименование организации</t>
  </si>
  <si>
    <t>Общество с ограниченной отвественностью «Ясень-Электро»</t>
  </si>
  <si>
    <t>Юридический адрес</t>
  </si>
  <si>
    <t>Фактический адрес (для отправки оригиналов)</t>
  </si>
  <si>
    <t>ИНН/КПП</t>
  </si>
  <si>
    <t>ИНН 7826004837, КПП 781401001</t>
  </si>
  <si>
    <t>Должность руководителя</t>
  </si>
  <si>
    <t>ФИО руководителя</t>
  </si>
  <si>
    <t xml:space="preserve">Документ-основание </t>
  </si>
  <si>
    <t>Устав</t>
  </si>
  <si>
    <t>Телефон, E-mail</t>
  </si>
  <si>
    <t>8 (812) 430-71-17, www.yasen-electro.ru</t>
  </si>
  <si>
    <t>Банковские реквизиты: 
(р/с, к/с, наименование банка, БИК)</t>
  </si>
  <si>
    <t>197183, г. Санкт-Петербург, вн.тер.г. муниципальный округ Ланское,
ул. Школьная, д. 56, лит. А, пом. 3Н, ком. 1-2</t>
  </si>
  <si>
    <t>р/с 40702810155000015887 в СЕВЕРО-ЗАПАДНЫЙ БАНК ПАО СБЕРБАНК
к/с 30101810500000000653</t>
  </si>
  <si>
    <t xml:space="preserve"> Координаты отв. исполнителя:</t>
  </si>
  <si>
    <r>
      <t xml:space="preserve">ФИО: </t>
    </r>
    <r>
      <rPr>
        <b/>
        <sz val="12"/>
        <color theme="1"/>
        <rFont val="Times New Roman"/>
        <family val="1"/>
        <charset val="204"/>
      </rPr>
      <t>Леонов Владислав Юрьевич</t>
    </r>
  </si>
  <si>
    <r>
      <t xml:space="preserve">Моб. тел: </t>
    </r>
    <r>
      <rPr>
        <b/>
        <sz val="12"/>
        <color theme="1"/>
        <rFont val="Times New Roman"/>
        <family val="1"/>
        <charset val="204"/>
      </rPr>
      <t>89643608566</t>
    </r>
  </si>
  <si>
    <t>Тел./факс.:</t>
  </si>
  <si>
    <r>
      <t xml:space="preserve">E-mail: </t>
    </r>
    <r>
      <rPr>
        <b/>
        <sz val="12"/>
        <color theme="1"/>
        <rFont val="Times New Roman"/>
        <family val="1"/>
        <charset val="204"/>
      </rPr>
      <t>vlad.leonov00@mail.ru</t>
    </r>
  </si>
  <si>
    <t>Подлинность предоставленных сведений подтверждаю.</t>
  </si>
  <si>
    <t>Оплату гарантируем</t>
  </si>
  <si>
    <t>должность</t>
  </si>
  <si>
    <t>Среднее</t>
  </si>
  <si>
    <t xml:space="preserve"> п.9</t>
  </si>
  <si>
    <t>1 год</t>
  </si>
  <si>
    <t>3 года</t>
  </si>
  <si>
    <t>5 лет</t>
  </si>
  <si>
    <t>4 года</t>
  </si>
  <si>
    <t>«Пожарно-технический минимум для лиц, выполняющих сварочные и другие огневые работы (11 часов)</t>
  </si>
  <si>
    <t>067-043-560 55</t>
  </si>
  <si>
    <t>145-643-448 71</t>
  </si>
  <si>
    <t>169-187-794 35</t>
  </si>
  <si>
    <t>008-774-686 88</t>
  </si>
  <si>
    <t>009-054-530 24</t>
  </si>
  <si>
    <t>149-662-180 96</t>
  </si>
  <si>
    <t>146-423-188 55</t>
  </si>
  <si>
    <t>131-596-949 82</t>
  </si>
  <si>
    <t>024-646-134 36</t>
  </si>
  <si>
    <t>126-822-772 69</t>
  </si>
  <si>
    <t>095-892-059 25</t>
  </si>
  <si>
    <t>014-696-242 56</t>
  </si>
  <si>
    <t>024-646-137 39</t>
  </si>
  <si>
    <t>208-152-806 42</t>
  </si>
  <si>
    <t>069-621-925 96</t>
  </si>
  <si>
    <t>129-257-839 91</t>
  </si>
  <si>
    <t>166-715-502 82</t>
  </si>
  <si>
    <t>136-924-196 81</t>
  </si>
  <si>
    <t>146-267-370 75</t>
  </si>
  <si>
    <t>073-200-599 30</t>
  </si>
  <si>
    <t>134-135-397 35</t>
  </si>
  <si>
    <t>011-701-342 80</t>
  </si>
  <si>
    <t>189-530-607 04</t>
  </si>
  <si>
    <t>075-143-769 70</t>
  </si>
  <si>
    <t>185-181-709 87</t>
  </si>
  <si>
    <t>122-895-132 62</t>
  </si>
  <si>
    <t>082-413-392 47</t>
  </si>
  <si>
    <t>008-775-546 81</t>
  </si>
  <si>
    <t>005-626-240 18</t>
  </si>
  <si>
    <t>162-386-015 59</t>
  </si>
  <si>
    <t>115-416-093 25</t>
  </si>
  <si>
    <t>087-304-337 68</t>
  </si>
  <si>
    <t>074-520-045 36</t>
  </si>
  <si>
    <t>136-895-229 05</t>
  </si>
  <si>
    <t>127-114-827 35</t>
  </si>
  <si>
    <t>145-851-198 81</t>
  </si>
  <si>
    <t>137-845-381 95</t>
  </si>
  <si>
    <t>129-611-665 67</t>
  </si>
  <si>
    <t>151-776-906 89</t>
  </si>
  <si>
    <t>007-902-581 42</t>
  </si>
  <si>
    <t>174-075-421 64</t>
  </si>
  <si>
    <t>41 00 328074</t>
  </si>
  <si>
    <t>ОВД Волховского района Ленинградской области</t>
  </si>
  <si>
    <t>11 13 952132</t>
  </si>
  <si>
    <t>Межрайонным отделением №3 УФМС России по Архангельской области в городе Архангельске</t>
  </si>
  <si>
    <t>096-383-885 27</t>
  </si>
  <si>
    <t>40 22 058442</t>
  </si>
  <si>
    <t>ГУ МВД России по г.Санкт-Петербургу и Лен. Области</t>
  </si>
  <si>
    <t>069-382-742 06</t>
  </si>
  <si>
    <t>Кретов Алексей Сергеевич</t>
  </si>
  <si>
    <t>Иванов Александр Викторович</t>
  </si>
  <si>
    <t>037-417-299 62</t>
  </si>
  <si>
    <t>136-717-553 77</t>
  </si>
  <si>
    <t>Ленинградская обл., р-н Подпорожский, г. Подпорожье, ул. Волкова, д.27, кв.31</t>
  </si>
  <si>
    <t>58 04 765443</t>
  </si>
  <si>
    <t>Отделом внутренних дел Дедовичского р-н, Псковской области</t>
  </si>
  <si>
    <t>41 18 956763</t>
  </si>
  <si>
    <t>ул. Бундзена, д.40, кв.12</t>
  </si>
  <si>
    <t>110-237-911 01</t>
  </si>
  <si>
    <t>Дата выдачи</t>
  </si>
  <si>
    <t>Венгер Олег Васильевич (уволен)</t>
  </si>
  <si>
    <t>Сварщик ручной дуговой сварки плавящимся покрытым электродом</t>
  </si>
  <si>
    <t>Архангельская обл., Пинежский р-н, пос. Тайга</t>
  </si>
  <si>
    <t>Ленинградская обл. гор. Волхов</t>
  </si>
  <si>
    <t>Республика Карелия, Беломорский р-н, С. Сумский Посад</t>
  </si>
  <si>
    <t>Рабочий люльки, находящейся на подъемнике (вышке)</t>
  </si>
  <si>
    <t>133-624-003 18</t>
  </si>
  <si>
    <t>Ефимов Сергей Николаевич</t>
  </si>
  <si>
    <t>40 20 818301</t>
  </si>
  <si>
    <t>ГУ МВД России по г.Санкт-Петербургу и Лен.области</t>
  </si>
  <si>
    <t>г. Санкт-Петербург, г. Колпино, ул. Карла Марска, д.15, кв.42</t>
  </si>
  <si>
    <t>п.9, п.18.1</t>
  </si>
  <si>
    <t>МТС</t>
  </si>
  <si>
    <t>53 11 131542</t>
  </si>
  <si>
    <t>отделением ОУФМ России по Оренбургской области в Советстком районе гор.  Орска</t>
  </si>
  <si>
    <t>гор. Орск, р-н Советский, ул. Вокзальная, д.55, кв.2</t>
  </si>
  <si>
    <t>131-992-743 78</t>
  </si>
  <si>
    <t>Харченко Михаил Валерьевич</t>
  </si>
  <si>
    <t xml:space="preserve"> - Деятельность, связанная с управлением транспортными средствами или управлением движением транспортных средств;</t>
  </si>
  <si>
    <t>82№1833089</t>
  </si>
  <si>
    <t>182-786-124 02</t>
  </si>
  <si>
    <t>41 17 836262</t>
  </si>
  <si>
    <t>ТП №93 отдела УФМС России по Санкт-Петербургу и Ленинградской области во Всеволожском районе</t>
  </si>
  <si>
    <t>40 15 392987</t>
  </si>
  <si>
    <t>25.11.2015</t>
  </si>
  <si>
    <t>ТП№75 отдела УФМС России по Санкт-Петербургу и Ленинградской области, во Фрунзенском районе г. Санкт-Петербурга</t>
  </si>
  <si>
    <t>Санкт-Петербург, Фрунзенский район, ул. Софийская, дом 46, корп.1, кв.101</t>
  </si>
  <si>
    <t>Заместитель начальника ЭТЛ</t>
  </si>
  <si>
    <t>Начальник ЭТЛ</t>
  </si>
  <si>
    <t>Специалист по ОТ / Инженер ПТО</t>
  </si>
  <si>
    <t xml:space="preserve">Безопасные методы и приемы выполнения работ в строительстве при воздействии вредных и (или) опасных производственных факторов (при производстве строительных материалов, при строительстве, реконструкции и ремонте, при производстве дорожных строительных и ремонтно-строительных работ, при строительстве, реконструкции, ремонте и содержании мостов, при выполнении окрасочных работ)
</t>
  </si>
  <si>
    <t>Заместитель директора по производству</t>
  </si>
  <si>
    <t>Запрет на работы. Мюллюпельто-Приозерск</t>
  </si>
  <si>
    <t>Бужор Никита Сергеевич</t>
  </si>
  <si>
    <t>40 17 927882</t>
  </si>
  <si>
    <t>ТП №65 отдела УФМС России по Санкт-Петербургу и Ленинградской обл. в Приморском р-не г. Санкт-Петербурга 780-065</t>
  </si>
  <si>
    <t>г. Санкт-Петербург, Приморский р-н, ул. Стародеревенская д.6, к.3, кв.223</t>
  </si>
  <si>
    <t>167-996-157 47</t>
  </si>
  <si>
    <t>Хабибулин Алексей Абдрашитович</t>
  </si>
  <si>
    <t>40 02 576412</t>
  </si>
  <si>
    <t>71 отделом милиции Петроградского района Санкт-Петербурга</t>
  </si>
  <si>
    <t>Санкт-Петербург, Морской проспект, д.43, кв.5</t>
  </si>
  <si>
    <t>009-743-803-63</t>
  </si>
  <si>
    <t>Курин Александр Вячеславович</t>
  </si>
  <si>
    <t>40 22 021521</t>
  </si>
  <si>
    <t>г. Санкт-Петербург, Калининский р-н, пл. Ленина, д.3, кв.8</t>
  </si>
  <si>
    <t>Рогожников Денис Александрович</t>
  </si>
  <si>
    <t>Миронов Иван Александрович</t>
  </si>
  <si>
    <t xml:space="preserve"> - Работы на высоте;</t>
  </si>
  <si>
    <t>Дибиров Нуцалхан Ахмедович</t>
  </si>
  <si>
    <t>82 18 018035</t>
  </si>
  <si>
    <t>07.02.2018</t>
  </si>
  <si>
    <t>МВД по Республике Дагестан</t>
  </si>
  <si>
    <t>респ. Дагестан, г. Кизилюрт, ул. Гагарина, д.30, кв.44</t>
  </si>
  <si>
    <t>ТП №93 отдел УФМС России по Санкт-Петербургу и Ленинградской обл. во Всеволожском районе</t>
  </si>
  <si>
    <r>
      <t xml:space="preserve"> на проведение предварительного/</t>
    </r>
    <r>
      <rPr>
        <b/>
        <u/>
        <sz val="12"/>
        <color theme="1"/>
        <rFont val="Times New Roman"/>
        <family val="1"/>
        <charset val="204"/>
      </rPr>
      <t>периодического</t>
    </r>
    <r>
      <rPr>
        <b/>
        <sz val="12"/>
        <color theme="1"/>
        <rFont val="Times New Roman"/>
        <family val="1"/>
        <charset val="204"/>
      </rPr>
      <t xml:space="preserve"> медицинского осмотра</t>
    </r>
  </si>
  <si>
    <t>ЯЭ-3</t>
  </si>
  <si>
    <t>ЯЭ-2</t>
  </si>
  <si>
    <t>ЯЭ-10</t>
  </si>
  <si>
    <t>ЯЭ-06</t>
  </si>
  <si>
    <t>ЯЭ-05</t>
  </si>
  <si>
    <t>ЯЭ-08</t>
  </si>
  <si>
    <t>ЯЭ-11</t>
  </si>
  <si>
    <t>ЯЭ-07</t>
  </si>
  <si>
    <t>ЯЭ-04</t>
  </si>
  <si>
    <t>ЯЭ-09</t>
  </si>
  <si>
    <t>ЯЭ-01</t>
  </si>
  <si>
    <t>ОТ  (группа А)</t>
  </si>
  <si>
    <t xml:space="preserve"> 14.02.2024</t>
  </si>
  <si>
    <t xml:space="preserve"> 14.02.2025</t>
  </si>
  <si>
    <t>«Руководители и ответственные за пожарную безопасность в организации»</t>
  </si>
  <si>
    <t>6 лет</t>
  </si>
  <si>
    <t xml:space="preserve"> 02.03.2025</t>
  </si>
  <si>
    <t>I группа</t>
  </si>
  <si>
    <r>
      <t>«Программа повышения квалификации для руководителей организаций, лиц, назначенных руководителем организации ответственными за обеспечение пожарной безопасности, в том числе в обособленных структурных подразделениях организации». </t>
    </r>
    <r>
      <rPr>
        <b/>
        <sz val="11"/>
        <color rgb="FF323232"/>
        <rFont val="Arial"/>
        <family val="2"/>
        <charset val="204"/>
      </rPr>
      <t>16 часов.</t>
    </r>
  </si>
  <si>
    <r>
      <t>2. «Программа повышения квалификации для руководителей эксплуатирующих и управляющих организаций, осуществляющих хозяйственную деятельность, связанную с обеспечением пожарной безопасности на объектах защиты, лиц, назначенных ими ответственными за обеспечение пожарной безопасности». </t>
    </r>
    <r>
      <rPr>
        <b/>
        <sz val="11"/>
        <color rgb="FF323232"/>
        <rFont val="Arial"/>
        <family val="2"/>
        <charset val="204"/>
      </rPr>
      <t>16 часов.</t>
    </r>
  </si>
  <si>
    <r>
      <t>3. «Программа повышения квалификации для ответственных должностных лиц, занимающих должности главных специалистов технического и производственного профиля, должностных лиц, исполняющих их обязанности, на объектах защиты, предназначенных для проживания или временного пребывания 50 и более человек одновременно (за исключением многоэтажных жилых домов), объектов защиты, отнесенных к категориям повышенной взрывопожароопасности, взрывопожароопасности, пожароопасности». </t>
    </r>
    <r>
      <rPr>
        <b/>
        <sz val="11"/>
        <color rgb="FF323232"/>
        <rFont val="Arial"/>
        <family val="2"/>
        <charset val="204"/>
      </rPr>
      <t>16 часов.</t>
    </r>
  </si>
  <si>
    <r>
      <t>4. «Программа повышения квалификации для лиц, на которых возложена трудовая функция по проведению противопожарного инструктажа». </t>
    </r>
    <r>
      <rPr>
        <b/>
        <sz val="11"/>
        <color rgb="FF323232"/>
        <rFont val="Arial"/>
        <family val="2"/>
        <charset val="204"/>
      </rPr>
      <t>16 часов.</t>
    </r>
  </si>
  <si>
    <t>Гаврилов Николай Александрович</t>
  </si>
  <si>
    <t>41 17 827577</t>
  </si>
  <si>
    <t>ТП №136 отдела УФМС России по Санкт-Петербургу и Ленинградской области в Тосненском районе</t>
  </si>
  <si>
    <t>Ленинградская область, Тоснениский р-н, гор. Никольское, ул. Октябрьская, д.5, кв.28</t>
  </si>
  <si>
    <t>010-862-402 07</t>
  </si>
  <si>
    <t>Тесля Виталий Викторович</t>
  </si>
  <si>
    <t>40 02 767167</t>
  </si>
  <si>
    <t>55 отделом милиции Колпинского района Санкт-Петербурга</t>
  </si>
  <si>
    <t>Санкт-Петербург, пр. Ленина, д.51, кв.33</t>
  </si>
  <si>
    <t>Прил. П.9, 18.1</t>
  </si>
  <si>
    <t>Палий Александр Сергеевич</t>
  </si>
  <si>
    <t>Руководитель транспортного отдела</t>
  </si>
  <si>
    <t>адм</t>
  </si>
  <si>
    <t>30 11 400762</t>
  </si>
  <si>
    <t>ТП №70 отдела УФМС России по Санкт-Петербургу и Ленинградской обл. в Приморском р-не гор. Санкт-Петербурга</t>
  </si>
  <si>
    <t>гор. Санкт-Петербург, Туристская ул. д.38, кв.35</t>
  </si>
  <si>
    <t>163-362-305 47</t>
  </si>
  <si>
    <t>ОК и СМТС</t>
  </si>
  <si>
    <t>Ларин Сергей Иванович</t>
  </si>
  <si>
    <t>40 16 575492</t>
  </si>
  <si>
    <t>ТП №139 отдела УФМС России по Санкт-Петербургу и Ленинградской области в Центральном р-не г. Санкт-Петербурга</t>
  </si>
  <si>
    <t>Санкт-Петербург, пр. Искровский, д.17, кв.143</t>
  </si>
  <si>
    <t>СТАЖИРОВОЧНЫЙ ЛИСТ</t>
  </si>
  <si>
    <t>работника, прошедшего стажировку на рабочем месте</t>
  </si>
  <si>
    <t>Организация:</t>
  </si>
  <si>
    <t>Сведения о проходящем стажировку</t>
  </si>
  <si>
    <t xml:space="preserve">Фамилия, имя, отчество (при наличии): </t>
  </si>
  <si>
    <t>Профессия или должность работника:</t>
  </si>
  <si>
    <t>Подпись:</t>
  </si>
  <si>
    <t>Наименование структурного подразделения:</t>
  </si>
  <si>
    <t>Сведения о руководителе стажировки</t>
  </si>
  <si>
    <t>Основание для проведения стажировки на рабочем месте:</t>
  </si>
  <si>
    <t>Трудоустройство</t>
  </si>
  <si>
    <t xml:space="preserve">Количество смен стажировки на рабочем месте: </t>
  </si>
  <si>
    <t>Период проведения стажировки на рабочем месте:</t>
  </si>
  <si>
    <t>Дата допуска работника к самостоятельной работе:</t>
  </si>
  <si>
    <t>с</t>
  </si>
  <si>
    <t xml:space="preserve">по </t>
  </si>
  <si>
    <t>Дата+1г</t>
  </si>
  <si>
    <t>Машинист экскаватора</t>
  </si>
  <si>
    <t>Яковлев Михаил Юрьевич</t>
  </si>
  <si>
    <t>машинист экскаватора</t>
  </si>
  <si>
    <t>СПБ. Калининский р-н ул. Замшина д27 к4 кв214</t>
  </si>
  <si>
    <t>гор. Санкт-Петербург, Приморский р-н, Богатырский пр., д.37, кв.185</t>
  </si>
  <si>
    <t>86 16 208913</t>
  </si>
  <si>
    <t>Отделом УФМС России по Республике Карелия в г. Петрозаводске</t>
  </si>
  <si>
    <t>респ. Карелия, р-н Пряжинский, пос. Чална, ул. Светлая, д.22, кв.3</t>
  </si>
  <si>
    <t>Пугачев Дмитрий Александрович</t>
  </si>
  <si>
    <t>Экспедитор</t>
  </si>
  <si>
    <t>экспедитор</t>
  </si>
  <si>
    <t>40 20 651485</t>
  </si>
  <si>
    <t>ГУ МВД России по г. Санкт-Петербургу и Ленинградской  области</t>
  </si>
  <si>
    <t>г. Санкт-Петербург, ул. Крыленко, д.13, к.1, кв.114</t>
  </si>
  <si>
    <t>п.18</t>
  </si>
  <si>
    <t xml:space="preserve">п. Лисий Нос ул.Деловая д24 </t>
  </si>
  <si>
    <t>Коммерческий отдел</t>
  </si>
  <si>
    <t>Фасхутдинов Дамир Ильясович</t>
  </si>
  <si>
    <t>Прил. п.18</t>
  </si>
  <si>
    <t>Прил. п.9, 18</t>
  </si>
  <si>
    <t>40 03 425828</t>
  </si>
  <si>
    <t>62 отделом милиции Калининского района Санкт-Петербурга</t>
  </si>
  <si>
    <t>гор. Санкт-Петербург, Калининский р-н, пр. непокоренных, д.16, кв.470</t>
  </si>
  <si>
    <t>08 10 987207</t>
  </si>
  <si>
    <t>Хабаровский край, гор. Хабаровск, ул. 40-летя победы, кв. 1</t>
  </si>
  <si>
    <t>ЭОР</t>
  </si>
  <si>
    <t>с. Березовка Хабаровского р-на, Хабаровского края</t>
  </si>
  <si>
    <t>СПБ п. Металлострой ул. Полевая, д.5, лит. А, кв.151</t>
  </si>
  <si>
    <t>Шешеня Алексей Николаевич</t>
  </si>
  <si>
    <t>40 19 564044</t>
  </si>
  <si>
    <t>Ленинградская область, Всеволожский р-н, д. Новое Девяткино, д.94, кв.10</t>
  </si>
  <si>
    <t>Санкт-Петербург, вн.тер.г. муниципальный округ №54, ул. Крыленко, д.29.к3,кв.8</t>
  </si>
  <si>
    <t>MIA 22229</t>
  </si>
  <si>
    <t>Рузимуродов Уктам Чори Угли</t>
  </si>
  <si>
    <t>Сергеев Алексей Геннадьевич</t>
  </si>
  <si>
    <t>40 22 02189</t>
  </si>
  <si>
    <t>Санкт-Петербург, Калиниский р-н, пр-кт Перосвещения, д.68, к.1, кв.210</t>
  </si>
  <si>
    <t>п.9, п.18.</t>
  </si>
  <si>
    <t>Зайцев Вадим Владимирович</t>
  </si>
  <si>
    <t>41 18 973767</t>
  </si>
  <si>
    <t>Ленинградская область, Сланцевский р-н, г. Сланцы, пр Молодежный,  д.5А, кв.58</t>
  </si>
  <si>
    <t>Тимофеев Олег Валерьевич</t>
  </si>
  <si>
    <t>отделом УФМС России по Псковской области в городе Пскове</t>
  </si>
  <si>
    <t>Псковская обл., гор. Псков , ул. Леона Поземского, д.61, кв.47</t>
  </si>
  <si>
    <t>п.9, п.6</t>
  </si>
  <si>
    <t>Баруло Сергей Александрович</t>
  </si>
  <si>
    <t>гор. Псков</t>
  </si>
  <si>
    <t>58 22 428595</t>
  </si>
  <si>
    <t>УМВД России по Псковской области</t>
  </si>
  <si>
    <t>Псковская обл., гор. Псков , ул. Металлистов , д.32-А, кв.48</t>
  </si>
  <si>
    <t>58 15 207391</t>
  </si>
  <si>
    <t>Есть свидетельство стропальщика</t>
  </si>
  <si>
    <t>40 22 021899</t>
  </si>
  <si>
    <t>52 09 865268</t>
  </si>
  <si>
    <t>ОУФМС России по Омской обл. в Кировском административном округе города Омска</t>
  </si>
  <si>
    <t>Омская обл., Марьяновский р-н, п. Марьяновский, ул. Юбилейная, д.9</t>
  </si>
  <si>
    <t>Вибе Владимир Иванович</t>
  </si>
  <si>
    <t>Подсобный работ</t>
  </si>
  <si>
    <t>FA2081485</t>
  </si>
  <si>
    <t>Санкт-Петербург, Невский р-н, ул. Крыленко, д.29, к.3, кв.8</t>
  </si>
  <si>
    <t>Сурхандарьскинская область</t>
  </si>
  <si>
    <t>199-521-530 07</t>
  </si>
  <si>
    <t>Прил. п.5.1, 5.2</t>
  </si>
  <si>
    <t>?</t>
  </si>
  <si>
    <t>Сафаров Шодийор Худойназавич</t>
  </si>
  <si>
    <t>Ветров Максим Васильевич</t>
  </si>
  <si>
    <t>Литовченко Никита Андреевич</t>
  </si>
  <si>
    <t>15 15 251802</t>
  </si>
  <si>
    <t>ОУФМС России по Брянской области в г. Унеча</t>
  </si>
  <si>
    <t>Ленинградская обл., г.Мурино, ул. Шоссе в Лаврики, д.57, к.1, кв.290</t>
  </si>
  <si>
    <t>40 15 324373</t>
  </si>
  <si>
    <t>ТП №22 отдела УФМС России по СПБ и Лен области в Калиниском районе г. Санкт-Петербурга</t>
  </si>
  <si>
    <t>Лен. область, пос. Мурино, б-р Воронцовский, д.10, кв.420</t>
  </si>
  <si>
    <t>2 года</t>
  </si>
  <si>
    <t xml:space="preserve">Общие вопросы ОТ и функционирования системы управления ОТ
</t>
  </si>
  <si>
    <t xml:space="preserve">IV до и выше </t>
  </si>
  <si>
    <t>Хасанов Тулкин Кучкорович</t>
  </si>
  <si>
    <t>п.6, 9</t>
  </si>
  <si>
    <t>Самсонов Марк Дмитриевич</t>
  </si>
  <si>
    <t>УМВД России по Ханты-Мансийскому автономному округу - Югре</t>
  </si>
  <si>
    <t>гор. Нижневартовск Ханты-Мансийский Автоном.окр. Тюменская обл.</t>
  </si>
  <si>
    <t>Ханты-Мансийский Автоном.окр., гор. Нижневартовск, ул. Ханты-Мансийская, д.29, кв.109</t>
  </si>
  <si>
    <t>Никифоров Юрий Алексеевич</t>
  </si>
  <si>
    <t>Чебанов Артём Олегович</t>
  </si>
  <si>
    <t>7808 640412</t>
  </si>
  <si>
    <t>Отделом УФМС России по Ярославской области в Заволжском районе города Ярославля, код подразделения 760-006.</t>
  </si>
  <si>
    <t>101-916-282-22</t>
  </si>
  <si>
    <t>4120 150300</t>
  </si>
  <si>
    <t>МВД по Санкт-Петербургу и ленинградской области. Подразделения 470-004</t>
  </si>
  <si>
    <t>116-244-503 24</t>
  </si>
  <si>
    <t>Ленинградская обл., р-н Всеволожский, гп. Янино-1, пер.Мельничный, д.1, к.1, кв.45</t>
  </si>
  <si>
    <t>г. Москва, ул. Космонавтов, д.14, кв.95</t>
  </si>
  <si>
    <t>Отделом УФМС России по Ханты-Мансийскому АО-Югре в городе Сургуте</t>
  </si>
  <si>
    <t>Псковская обл., р-н Дедовичский рп Дедовичи ул. Октябрьская д.28, кв7</t>
  </si>
  <si>
    <t>Маматов Мухиддин Ахмадович</t>
  </si>
  <si>
    <t>ХШБ дар Ч.Румй</t>
  </si>
  <si>
    <t>8 лет</t>
  </si>
  <si>
    <t>28 лет</t>
  </si>
  <si>
    <t>Электронная почта</t>
  </si>
  <si>
    <t>3 группа</t>
  </si>
  <si>
    <t>193-238-749 98</t>
  </si>
  <si>
    <t>008-759-735 90</t>
  </si>
  <si>
    <t>067-690-500 92</t>
  </si>
  <si>
    <t>144-694-435 88</t>
  </si>
  <si>
    <t>133-775-384 79</t>
  </si>
  <si>
    <t>2 группа</t>
  </si>
  <si>
    <t>Безопасные методы и приемы выполнения работ при воздействии вредных и (или) опасных производственных факторов, источников опасности, идентифицированных в рамках СОУТ и оценки профессиональных рисков</t>
  </si>
  <si>
    <t>Логашев Сергей Геннадьевич</t>
  </si>
  <si>
    <t>40 14 219165</t>
  </si>
  <si>
    <t>ТП №42 отдела УФМС России по Санкт-Петербургу и Ленинградской области в Красносельском р-не г. Санкт-Петербурга</t>
  </si>
  <si>
    <t>г.Санкт-Петербург, р-н, Красносельский, пр-кт Героев, д.26, корп.1, кв.357</t>
  </si>
  <si>
    <t>Надо</t>
  </si>
  <si>
    <t>Бригада</t>
  </si>
  <si>
    <t>Курленков</t>
  </si>
  <si>
    <t>Мегалит</t>
  </si>
  <si>
    <t>Офис</t>
  </si>
  <si>
    <t>Обстрой</t>
  </si>
  <si>
    <t>Воеводин</t>
  </si>
  <si>
    <t>Кучерявый</t>
  </si>
  <si>
    <t>Мамедов</t>
  </si>
  <si>
    <t>Котенков</t>
  </si>
  <si>
    <t>ХЗ</t>
  </si>
  <si>
    <t>Тишенко</t>
  </si>
  <si>
    <t>Чебанов</t>
  </si>
  <si>
    <t>Чалов</t>
  </si>
  <si>
    <t>Самохвалов</t>
  </si>
  <si>
    <t>Есть стропальщик</t>
  </si>
  <si>
    <t>Поздышев</t>
  </si>
  <si>
    <t>Садуллаев Равшан Бахром Угли</t>
  </si>
  <si>
    <t>Садуллаев Шокир Махмуд Угли</t>
  </si>
  <si>
    <t>Оператор БКМ</t>
  </si>
  <si>
    <t>Машинист автокрана</t>
  </si>
  <si>
    <t>Машинист КМУ</t>
  </si>
  <si>
    <t xml:space="preserve">Дата </t>
  </si>
  <si>
    <t>План</t>
  </si>
  <si>
    <t>Заглядов Евгений Алексеевич</t>
  </si>
  <si>
    <t>Иванов</t>
  </si>
  <si>
    <t>Иванов Александр Александрович</t>
  </si>
  <si>
    <t>Иванов Михаил Александрович</t>
  </si>
  <si>
    <t>ЗАЯВКА НА ОБУЧЕНИЕ</t>
  </si>
  <si>
    <t>Возможность прохождения слушателем производственной практики в Организации</t>
  </si>
  <si>
    <t>/</t>
  </si>
  <si>
    <t>Да</t>
  </si>
  <si>
    <t>Нет</t>
  </si>
  <si>
    <t>(нужное подчеркнуть)</t>
  </si>
  <si>
    <t>Документы, подтверждающие прохождение медицинских осмотров имеются и хранятся в отделе кадров организации</t>
  </si>
  <si>
    <t xml:space="preserve">Сотрудники организации подтверждают свое согласие на обработку ООО «Институт профессионального развития» своих персональных данных, в соответствии с Федеральным законом от 27.07.2006 № 152-ФЗ «О персональных данных» </t>
  </si>
  <si>
    <t>Ф.И.О.
(полностью)
в дательном падеже)</t>
  </si>
  <si>
    <t>Год Рождения</t>
  </si>
  <si>
    <t>Код программы</t>
  </si>
  <si>
    <t>Наименование курса</t>
  </si>
  <si>
    <t>Директору  ООО</t>
  </si>
  <si>
    <t>«Институт профессионального развития»</t>
  </si>
  <si>
    <t>Вихровой О.Ю.</t>
  </si>
  <si>
    <t>Электросварщик ручной сварки</t>
  </si>
  <si>
    <t>Рабочий люльки</t>
  </si>
  <si>
    <t>Для раб спец</t>
  </si>
  <si>
    <t>среднее</t>
  </si>
  <si>
    <t>Форма обучения дистанционная</t>
  </si>
  <si>
    <t>Город</t>
  </si>
  <si>
    <t>Название организации
(полное и сокращенное)</t>
  </si>
  <si>
    <t>Руководитель организации ФИО (должность)</t>
  </si>
  <si>
    <t>Санкт-Петербург, Ленинградская область</t>
  </si>
  <si>
    <t>Дата приема на работу/перевода на другую должность</t>
  </si>
  <si>
    <t>Наименование курса
(программа обучения)</t>
  </si>
  <si>
    <t>Для ОТ и ПП</t>
  </si>
  <si>
    <t>Повышение квалификации для руководителей организаций, лиц, назначенных руководителем организации ответственными за обеспечение пожарной безопасности на объектах защиты, в которых могут одновременно находиться 50 и более человек, объектах зашиты, отнесенных к категориям повышенной взрывопожароопасности, взрывопожароопасности, пожароопасности</t>
  </si>
  <si>
    <t>Каприелов Феликс Завенович</t>
  </si>
  <si>
    <t>Лудов Федор Анатольевич</t>
  </si>
  <si>
    <t>ОТ А</t>
  </si>
  <si>
    <t>ОТ Б</t>
  </si>
  <si>
    <t>ОТ В</t>
  </si>
  <si>
    <t>Высота 2 гр</t>
  </si>
  <si>
    <t>Высота 3 гр</t>
  </si>
  <si>
    <t>Сварщик</t>
  </si>
  <si>
    <t>БКМ</t>
  </si>
  <si>
    <t>Автокран</t>
  </si>
  <si>
    <t>КМУ</t>
  </si>
  <si>
    <t>Направление</t>
  </si>
  <si>
    <t>Кол-во позиций</t>
  </si>
  <si>
    <t>Цена за шт.</t>
  </si>
  <si>
    <t>кол-во людей</t>
  </si>
  <si>
    <t>общая сумма</t>
  </si>
  <si>
    <t>027-848-648 98</t>
  </si>
  <si>
    <t>г. Баку</t>
  </si>
  <si>
    <t>СОГЛАСИЕ НА ОБРАБОТКУ ПЕРСОНАЛЬНЫХ ДАННЫХ</t>
  </si>
  <si>
    <t xml:space="preserve">Я, субъект персональных данных </t>
  </si>
  <si>
    <t>(фамилия, имя, отчество субъекта персональных данных)</t>
  </si>
  <si>
    <r>
      <t xml:space="preserve">в соответствии с п. 4 ст. 9 Федерального закона от 27.07.2006 №152-ФЗ «О персональных данных» </t>
    </r>
    <r>
      <rPr>
        <sz val="12"/>
        <color rgb="FF000000"/>
        <rFont val="Times New Roman"/>
        <family val="1"/>
        <charset val="204"/>
      </rPr>
      <t>свободно, в своей воле и в своем интересе</t>
    </r>
    <r>
      <rPr>
        <sz val="12"/>
        <color theme="1"/>
        <rFont val="Times New Roman"/>
        <family val="1"/>
        <charset val="204"/>
      </rPr>
      <t xml:space="preserve"> даю согласие ООО «ИПР» расположенному по адресу: 190020, г. Санкт-Петербург, ул. Бумажная, д. 16, корп. 1, лит. А, пом. 45-Н, оф. 611, на обработку со следующими условиями:</t>
    </r>
  </si>
  <si>
    <t>1.</t>
  </si>
  <si>
    <t>Фамилия, имя, отчество:</t>
  </si>
  <si>
    <t>2.</t>
  </si>
  <si>
    <t>3.</t>
  </si>
  <si>
    <t>4.</t>
  </si>
  <si>
    <t>5.</t>
  </si>
  <si>
    <t>6.</t>
  </si>
  <si>
    <t>7.</t>
  </si>
  <si>
    <t>8.</t>
  </si>
  <si>
    <t>9.</t>
  </si>
  <si>
    <t>Телефон:</t>
  </si>
  <si>
    <t>E-mail:</t>
  </si>
  <si>
    <t>Пол:</t>
  </si>
  <si>
    <t>Гражданство:</t>
  </si>
  <si>
    <t>СНИЛС:</t>
  </si>
  <si>
    <t>Документ об образовании:</t>
  </si>
  <si>
    <t>Место работы:</t>
  </si>
  <si>
    <t>10.</t>
  </si>
  <si>
    <t>Профессия (должность):</t>
  </si>
  <si>
    <t>1. Данное Согласие дается на обработку персональных данных, как без использования средств автоматизации, так и с их использованием.</t>
  </si>
  <si>
    <t>2. Согласие дается на обработку следующих моих персональных данных:</t>
  </si>
  <si>
    <t>4. Согласие может быть отозвано субъектом персональных данных или его представителем путем направления письменного заявления в ООО «ИПР» по адресу: 190020, г. Санкт-Петербург, ул. Бумажная, д. 16, корп. 1, лит. А, пом. 45-Н, оф. 611</t>
  </si>
  <si>
    <t>5. В случае отзыва субъектом персональных данных или его представителем согласия на обработку персональных данных ООО «ИПР» вправе продолжить обработку персональных данных без согласия субъекта персональных данных при наличии оснований, указанных в п. 4 ч. 2 ст. 10 и ч. 2 ст. 11 Федерального закона №152-ФЗ «О персональных данных».</t>
  </si>
  <si>
    <t>6. Настоящее согласие действует все время до момента прекращения обработки персональных данных, указанных в п.3 и п.4 данного Согласия.</t>
  </si>
  <si>
    <t>Согласие на обработку</t>
  </si>
  <si>
    <t>Россия</t>
  </si>
  <si>
    <t>«__» ________ 20__ г.</t>
  </si>
  <si>
    <t>расшифровка подписи</t>
  </si>
  <si>
    <t>М</t>
  </si>
  <si>
    <t>ПП – Оказание первой помощи пострадавшим</t>
  </si>
  <si>
    <t>СИЗ – Использование (применение) средств индивидуальной защиты</t>
  </si>
  <si>
    <t>ОТ А – Общие вопросы охраны труда и функционирования системы управления охраной труда</t>
  </si>
  <si>
    <t>ОТ Б – Безопасные методы и приемы выполнения работ при воздействии вредных и (или) опасных производственных, факторов, источников опасности, идентифицированных в рамках СОУТ и ОПР</t>
  </si>
  <si>
    <t>Безопасные методы и приемы выполнения работ повышенной опасности (выбрать нужные пункты из списка ниже):</t>
  </si>
  <si>
    <t>В1 – Безопасные методы и приемы выполнения земляных работ</t>
  </si>
  <si>
    <t>В2 – Безопасные методы и приемы выполнения ремонтных, монтажных и демонтажных работ зданий и сооружений</t>
  </si>
  <si>
    <t>В3 – Безопасные методы и приемы выполнения работ при размещении, монтаже, техническом обслуживании и ремонте технологического оборудования (включая технологическое оборудование)</t>
  </si>
  <si>
    <t>В4 – Безопасные методы и приемы выполнения работ на высоте</t>
  </si>
  <si>
    <t>В5 – Безопасные методы и приемы выполнения пожароопасных работ</t>
  </si>
  <si>
    <t>В6 – Безопасные методы и приемы выполнения работ в ограниченных и замкнутых пространствах (ОЗП)</t>
  </si>
  <si>
    <t>В7 – Безопасные методы и приемы выполнения строительных работ, в том числе: - окрасочные работы – электросварочные и газосварочные работы</t>
  </si>
  <si>
    <t>В8 – Безопасные методы и приемы выполнения работ, связанных с опасностью воздействия сильнодействующих и ядовитых веществ</t>
  </si>
  <si>
    <t>В9 – Безопасные методы и приемы выполнения газоопасных работ</t>
  </si>
  <si>
    <t>В10 – Безопасные методы и приемы выполнения огневых работ</t>
  </si>
  <si>
    <t>В11 – Безопасные методы и приемы выполнения работ, связанные с эксплуатацией подъемных сооружений</t>
  </si>
  <si>
    <t>В12 – Безопасные методы и приемы выполнения работ, связанные с эксплуатацией тепловых энергоустановок</t>
  </si>
  <si>
    <t>В13 – Безопасные методы и приемы выполнения работ в электроустановках</t>
  </si>
  <si>
    <t>В14 – Безопасные методы и приемы выполнения работ, связанные с эксплуатацией сосудов, работающих под избыточным давлением</t>
  </si>
  <si>
    <t>В15 – Безопасные методы и приемы обращения с животными</t>
  </si>
  <si>
    <t>В16 – Безопасные методы и приемы выполнения водолазных работ</t>
  </si>
  <si>
    <t>В17 – Безопасные методы и приемы выполнения работ по поиску, идентификации, обезвреживанию и уничтожению взрывоопасных предметов</t>
  </si>
  <si>
    <t>В18 – Безопасные методы и приемы выполнения работ в непосредственной близости от полотна проезжей части эксплуатируемых автомобильных и железных дорог</t>
  </si>
  <si>
    <t>В19 – Безопасные методы и приемы выполнения работ, на участках с патогенным заражением почвы</t>
  </si>
  <si>
    <t>В20 – Безопасные методы и приемы выполнения работ по валке леса в особо опасных условиях</t>
  </si>
  <si>
    <t>В21 – Безопасные методы и приемы выполнения работ по перемещению тяжеловесных и крупногабаритных грузов при отсутствии машин соответствующей грузоподъемности и разборке покосившихся и опасных (неправильно уложенных) штабелей круглых лесоматериалов</t>
  </si>
  <si>
    <t>В22 – Безопасные методы и приемы выполнения работ с радиоактивными веществами и источниками ионизирующих излучений</t>
  </si>
  <si>
    <t>В23 – Безопасные методы и приемы выполнения работ с ручным инструментом, в том числе с пиротехническим</t>
  </si>
  <si>
    <t>В24 – Безопасные методы и приемы выполнения работ в театрах</t>
  </si>
  <si>
    <t>3. Основанием для обработки персональных данных является: исполнение требований Постановления Правительства РФ от 31 мая 2021 г. №825 «О федеральной информационной системе «Федеральный реестр сведений о документах об образовании и (или) о квалификации, документах об обучении» и/или Постановления Правительства РФ от 24 декабря 2021 г. №2464 «О порядке обучения по охране труда и проверки знания требований охраны труда», согласно раздела XI пункта 118</t>
  </si>
  <si>
    <t>67 18 808253</t>
  </si>
  <si>
    <t>158-254-082 75</t>
  </si>
  <si>
    <t>Дата+3г</t>
  </si>
  <si>
    <t>Для ПБ</t>
  </si>
  <si>
    <t>высшее</t>
  </si>
  <si>
    <t>221-149-949 46</t>
  </si>
  <si>
    <t>138-689-177 23</t>
  </si>
  <si>
    <t>Исп</t>
  </si>
  <si>
    <t>ОТ  (группа Б)</t>
  </si>
  <si>
    <t>ОТ  (группа В)</t>
  </si>
  <si>
    <t>093-292-562 86</t>
  </si>
  <si>
    <t>Свиридов Денис Юрьевич</t>
  </si>
  <si>
    <t>Машинист</t>
  </si>
  <si>
    <t>Сажнев Владимир Евгеньевич</t>
  </si>
  <si>
    <t>Родин Антон Леонидович</t>
  </si>
  <si>
    <t>Царев Андрей Викторович</t>
  </si>
  <si>
    <t>Гражданство</t>
  </si>
  <si>
    <t>РФ</t>
  </si>
  <si>
    <t>29 08 266296</t>
  </si>
  <si>
    <t>Отделом УФМС России по Калужской области в Московском округе города Калуги</t>
  </si>
  <si>
    <t>Рабочий
 л/п</t>
  </si>
  <si>
    <t>28 05 646389</t>
  </si>
  <si>
    <t>Удомельский отдел внутренних дел Тверской области</t>
  </si>
  <si>
    <t>125-221-561 13</t>
  </si>
  <si>
    <t>127-705-536 62</t>
  </si>
  <si>
    <t>116-674-581 77</t>
  </si>
  <si>
    <t>15 05 455491</t>
  </si>
  <si>
    <t>Отделом внутренних дел Навлинского района Брянской области</t>
  </si>
  <si>
    <t>Разряд</t>
  </si>
  <si>
    <t>Чебанов А.О.</t>
  </si>
  <si>
    <t>Общество с ограниченной отвественностью «Невские ресурсы»
ООО «Невские ресурсы»</t>
  </si>
  <si>
    <t>Чебанов Артем Олегович (Генеральный директор)</t>
  </si>
  <si>
    <t>А, Б, В1, В4, В7, В10, В11, В13, В18, ПП</t>
  </si>
  <si>
    <t>Зеленский Вячеслав Андреевич</t>
  </si>
  <si>
    <t>ОВД Центрального округа гор. Комсомольска-на-Амуре Хабаровского края</t>
  </si>
  <si>
    <t>057-195-689 01</t>
  </si>
  <si>
    <t>08 04 266305</t>
  </si>
  <si>
    <t>ООО "Невские ресурсы"
ИНН 7802636202
ОГРН 1177847332178
КПП 780601001
195248, Санкт-Петербург, переулок Уманский, Д. 72, ЛИТЕРА А,
 ПОМЕЩ. 7-Н КОМ. 4/2
счет в валюте РФ № 40702810432130005216
в ФИЛИАЛ "САНКТ-ПЕТЕРБУРГСКИЙ" АО "АЛЬФА-БАНК"
БИК 044030786</t>
  </si>
  <si>
    <t>Генеральный директор
ООО "Невские ресурсы"</t>
  </si>
  <si>
    <t>ООО "Невские ресурсы"</t>
  </si>
  <si>
    <t>arenda@burat.ru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</si>
</sst>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6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  <font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i/>
      <u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2"/>
      <color theme="0"/>
      <name val="Times New Roman"/>
      <family val="1"/>
      <charset val="204"/>
    </font>
    <font>
      <sz val="10"/>
      <color rgb="FF202124"/>
      <name val="Arial"/>
      <family val="2"/>
      <charset val="204"/>
    </font>
    <font>
      <sz val="9"/>
      <color indexed="81"/>
      <name val="Tahoma"/>
      <family val="2"/>
      <charset val="204"/>
    </font>
    <font>
      <u/>
      <sz val="11"/>
      <color theme="10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0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2"/>
      <color theme="1"/>
      <name val="Wingdings 2"/>
      <family val="1"/>
      <charset val="2"/>
    </font>
    <font>
      <sz val="12"/>
      <color indexed="81"/>
      <name val="Tahoma"/>
      <family val="2"/>
      <charset val="204"/>
    </font>
    <font>
      <sz val="14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u/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11"/>
      <color rgb="FFFF0000"/>
      <name val="Calibri"/>
      <family val="2"/>
      <scheme val="minor"/>
    </font>
    <font>
      <b/>
      <sz val="10"/>
      <color theme="1"/>
      <name val="Times New Roman"/>
      <family val="1"/>
      <charset val="204"/>
    </font>
    <font>
      <u/>
      <sz val="10"/>
      <color theme="10"/>
      <name val="Times New Roman"/>
      <family val="1"/>
      <charset val="204"/>
    </font>
    <font>
      <b/>
      <i/>
      <sz val="12"/>
      <name val="Times New Roman"/>
      <family val="1"/>
      <charset val="204"/>
    </font>
    <font>
      <u/>
      <sz val="10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b/>
      <sz val="10"/>
      <color rgb="FF202124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sz val="11"/>
      <name val="Arial"/>
      <family val="2"/>
      <charset val="1"/>
    </font>
    <font>
      <sz val="14"/>
      <color indexed="81"/>
      <name val="Times New Roman"/>
      <family val="1"/>
      <charset val="204"/>
    </font>
    <font>
      <b/>
      <sz val="14"/>
      <color indexed="81"/>
      <name val="Times New Roman"/>
      <family val="1"/>
      <charset val="204"/>
    </font>
    <font>
      <sz val="11"/>
      <color rgb="FF323232"/>
      <name val="Arial"/>
      <family val="2"/>
      <charset val="204"/>
    </font>
    <font>
      <b/>
      <sz val="11"/>
      <color rgb="FF323232"/>
      <name val="Arial"/>
      <family val="2"/>
      <charset val="204"/>
    </font>
    <font>
      <b/>
      <sz val="20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theme="1"/>
      <name val="Times New Roman"/>
      <family val="1"/>
      <charset val="204"/>
    </font>
    <font>
      <sz val="14"/>
      <color theme="1"/>
      <name val="Circe"/>
      <charset val="204"/>
    </font>
    <font>
      <sz val="11"/>
      <color rgb="FF9C65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2"/>
      <name val="Times New Roman"/>
      <family val="1"/>
      <charset val="204"/>
    </font>
  </fonts>
  <fills count="2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EB9C"/>
      </patternFill>
    </fill>
  </fills>
  <borders count="10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</borders>
  <cellStyleXfs count="6">
    <xf numFmtId="0" fontId="0" fillId="0" borderId="0"/>
    <xf numFmtId="0" fontId="11" fillId="0" borderId="0"/>
    <xf numFmtId="0" fontId="24" fillId="0" borderId="0"/>
    <xf numFmtId="0" fontId="9" fillId="0" borderId="0"/>
    <xf numFmtId="0" fontId="28" fillId="0" borderId="0" applyNumberFormat="0" applyFill="0" applyBorder="0" applyAlignment="0" applyProtection="0"/>
    <xf numFmtId="0" fontId="60" fillId="24" borderId="0" applyNumberFormat="0" applyBorder="0" applyAlignment="0" applyProtection="0"/>
  </cellStyleXfs>
  <cellXfs count="787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12" fillId="0" borderId="3" xfId="0" applyFont="1" applyBorder="1" applyAlignment="1">
      <alignment vertical="center"/>
    </xf>
    <xf numFmtId="0" fontId="12" fillId="0" borderId="3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/>
    <xf numFmtId="0" fontId="12" fillId="0" borderId="3" xfId="0" applyFont="1" applyBorder="1" applyAlignment="1">
      <alignment horizontal="center" vertical="center" wrapText="1"/>
    </xf>
    <xf numFmtId="0" fontId="0" fillId="0" borderId="12" xfId="0" applyBorder="1"/>
    <xf numFmtId="0" fontId="0" fillId="0" borderId="12" xfId="0" applyBorder="1" applyAlignment="1">
      <alignment vertical="center"/>
    </xf>
    <xf numFmtId="0" fontId="0" fillId="0" borderId="2" xfId="0" applyBorder="1"/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6" xfId="0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4" fontId="0" fillId="0" borderId="15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4" fontId="0" fillId="0" borderId="16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2" borderId="14" xfId="0" applyNumberFormat="1" applyFill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14" fontId="0" fillId="0" borderId="18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14" fontId="0" fillId="0" borderId="19" xfId="0" applyNumberFormat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4" fontId="0" fillId="3" borderId="14" xfId="0" applyNumberFormat="1" applyFill="1" applyBorder="1" applyAlignment="1">
      <alignment horizontal="center" vertical="center"/>
    </xf>
    <xf numFmtId="14" fontId="0" fillId="5" borderId="14" xfId="0" applyNumberForma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3" xfId="0" applyBorder="1" applyAlignment="1">
      <alignment vertical="center"/>
    </xf>
    <xf numFmtId="0" fontId="0" fillId="0" borderId="2" xfId="0" applyBorder="1" applyAlignment="1">
      <alignment horizontal="center" vertical="center" wrapText="1"/>
    </xf>
    <xf numFmtId="14" fontId="0" fillId="0" borderId="25" xfId="0" applyNumberForma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4" fontId="0" fillId="0" borderId="26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center" vertical="center" wrapText="1"/>
    </xf>
    <xf numFmtId="0" fontId="0" fillId="0" borderId="24" xfId="0" applyBorder="1" applyAlignment="1">
      <alignment vertical="center"/>
    </xf>
    <xf numFmtId="14" fontId="0" fillId="0" borderId="24" xfId="0" applyNumberFormat="1" applyBorder="1" applyAlignment="1">
      <alignment horizontal="center" vertical="center"/>
    </xf>
    <xf numFmtId="14" fontId="0" fillId="0" borderId="28" xfId="0" applyNumberFormat="1" applyBorder="1" applyAlignment="1">
      <alignment horizontal="center" vertical="center"/>
    </xf>
    <xf numFmtId="0" fontId="0" fillId="0" borderId="29" xfId="0" applyBorder="1"/>
    <xf numFmtId="0" fontId="0" fillId="0" borderId="17" xfId="0" applyBorder="1"/>
    <xf numFmtId="14" fontId="0" fillId="0" borderId="31" xfId="0" applyNumberFormat="1" applyBorder="1" applyAlignment="1">
      <alignment horizontal="center" vertical="center"/>
    </xf>
    <xf numFmtId="14" fontId="0" fillId="6" borderId="13" xfId="0" applyNumberFormat="1" applyFill="1" applyBorder="1" applyAlignment="1">
      <alignment horizontal="center" vertical="center"/>
    </xf>
    <xf numFmtId="14" fontId="0" fillId="7" borderId="10" xfId="0" applyNumberFormat="1" applyFill="1" applyBorder="1" applyAlignment="1">
      <alignment horizontal="center" vertical="center"/>
    </xf>
    <xf numFmtId="14" fontId="0" fillId="7" borderId="13" xfId="0" applyNumberFormat="1" applyFill="1" applyBorder="1" applyAlignment="1">
      <alignment horizontal="center" vertical="center"/>
    </xf>
    <xf numFmtId="14" fontId="14" fillId="5" borderId="22" xfId="0" applyNumberFormat="1" applyFont="1" applyFill="1" applyBorder="1" applyAlignment="1">
      <alignment horizontal="center" vertical="center"/>
    </xf>
    <xf numFmtId="14" fontId="14" fillId="5" borderId="17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vertical="center"/>
    </xf>
    <xf numFmtId="0" fontId="12" fillId="0" borderId="7" xfId="0" applyFont="1" applyBorder="1" applyAlignment="1">
      <alignment horizontal="center" vertical="center" wrapText="1"/>
    </xf>
    <xf numFmtId="0" fontId="15" fillId="0" borderId="0" xfId="0" applyFont="1"/>
    <xf numFmtId="0" fontId="12" fillId="0" borderId="0" xfId="0" applyFont="1"/>
    <xf numFmtId="0" fontId="15" fillId="0" borderId="0" xfId="0" applyFont="1" applyAlignment="1">
      <alignment vertical="center"/>
    </xf>
    <xf numFmtId="0" fontId="12" fillId="0" borderId="37" xfId="0" applyFont="1" applyBorder="1" applyAlignment="1">
      <alignment horizontal="center" vertical="center"/>
    </xf>
    <xf numFmtId="0" fontId="12" fillId="0" borderId="45" xfId="0" applyFont="1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8" xfId="0" applyBorder="1" applyAlignment="1">
      <alignment vertical="center"/>
    </xf>
    <xf numFmtId="0" fontId="0" fillId="0" borderId="49" xfId="0" applyBorder="1" applyAlignment="1">
      <alignment vertical="center"/>
    </xf>
    <xf numFmtId="0" fontId="0" fillId="4" borderId="49" xfId="0" applyFill="1" applyBorder="1" applyAlignment="1">
      <alignment vertical="center"/>
    </xf>
    <xf numFmtId="0" fontId="0" fillId="0" borderId="49" xfId="0" applyBorder="1"/>
    <xf numFmtId="0" fontId="0" fillId="0" borderId="47" xfId="0" applyBorder="1" applyAlignment="1">
      <alignment vertical="center"/>
    </xf>
    <xf numFmtId="0" fontId="0" fillId="4" borderId="47" xfId="0" applyFill="1" applyBorder="1" applyAlignment="1">
      <alignment vertical="center"/>
    </xf>
    <xf numFmtId="0" fontId="0" fillId="5" borderId="50" xfId="0" applyFill="1" applyBorder="1" applyAlignment="1">
      <alignment vertical="center"/>
    </xf>
    <xf numFmtId="0" fontId="0" fillId="8" borderId="50" xfId="0" applyFill="1" applyBorder="1" applyAlignment="1">
      <alignment vertical="center"/>
    </xf>
    <xf numFmtId="0" fontId="0" fillId="7" borderId="50" xfId="0" applyFill="1" applyBorder="1" applyAlignment="1">
      <alignment vertical="center"/>
    </xf>
    <xf numFmtId="0" fontId="18" fillId="0" borderId="0" xfId="0" applyFont="1"/>
    <xf numFmtId="0" fontId="20" fillId="0" borderId="0" xfId="0" applyFont="1" applyAlignment="1">
      <alignment vertical="center"/>
    </xf>
    <xf numFmtId="0" fontId="22" fillId="0" borderId="22" xfId="0" applyFont="1" applyBorder="1" applyAlignment="1">
      <alignment vertical="center"/>
    </xf>
    <xf numFmtId="0" fontId="18" fillId="0" borderId="22" xfId="0" applyFont="1" applyBorder="1"/>
    <xf numFmtId="0" fontId="11" fillId="0" borderId="0" xfId="1"/>
    <xf numFmtId="14" fontId="0" fillId="0" borderId="52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10" fillId="0" borderId="0" xfId="1" applyFont="1"/>
    <xf numFmtId="0" fontId="12" fillId="0" borderId="55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14" fontId="0" fillId="3" borderId="25" xfId="0" applyNumberFormat="1" applyFill="1" applyBorder="1" applyAlignment="1">
      <alignment horizontal="center" vertical="center"/>
    </xf>
    <xf numFmtId="14" fontId="0" fillId="9" borderId="25" xfId="0" applyNumberForma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14" fontId="0" fillId="9" borderId="19" xfId="0" applyNumberFormat="1" applyFill="1" applyBorder="1" applyAlignment="1">
      <alignment horizontal="center" vertical="center"/>
    </xf>
    <xf numFmtId="14" fontId="0" fillId="9" borderId="56" xfId="0" applyNumberForma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9" borderId="18" xfId="0" applyFill="1" applyBorder="1" applyAlignment="1">
      <alignment horizontal="center" vertical="center"/>
    </xf>
    <xf numFmtId="14" fontId="0" fillId="0" borderId="58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4" fontId="0" fillId="0" borderId="59" xfId="0" applyNumberFormat="1" applyBorder="1" applyAlignment="1">
      <alignment horizontal="center" vertical="center"/>
    </xf>
    <xf numFmtId="14" fontId="0" fillId="0" borderId="60" xfId="0" applyNumberForma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4" fontId="0" fillId="9" borderId="58" xfId="0" applyNumberFormat="1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14" fontId="0" fillId="10" borderId="19" xfId="0" applyNumberFormat="1" applyFill="1" applyBorder="1" applyAlignment="1">
      <alignment horizontal="center" vertical="center"/>
    </xf>
    <xf numFmtId="14" fontId="0" fillId="10" borderId="25" xfId="0" applyNumberFormat="1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11" xfId="0" applyBorder="1"/>
    <xf numFmtId="0" fontId="0" fillId="0" borderId="6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53" xfId="0" applyBorder="1"/>
    <xf numFmtId="0" fontId="0" fillId="0" borderId="25" xfId="0" applyBorder="1"/>
    <xf numFmtId="0" fontId="0" fillId="0" borderId="57" xfId="0" applyBorder="1"/>
    <xf numFmtId="0" fontId="0" fillId="0" borderId="59" xfId="0" applyBorder="1"/>
    <xf numFmtId="14" fontId="0" fillId="0" borderId="62" xfId="0" applyNumberFormat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14" fontId="0" fillId="5" borderId="13" xfId="0" applyNumberFormat="1" applyFill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14" fillId="5" borderId="16" xfId="0" applyNumberFormat="1" applyFont="1" applyFill="1" applyBorder="1" applyAlignment="1">
      <alignment horizontal="center" vertical="center"/>
    </xf>
    <xf numFmtId="0" fontId="0" fillId="11" borderId="62" xfId="0" applyFill="1" applyBorder="1"/>
    <xf numFmtId="0" fontId="0" fillId="11" borderId="13" xfId="0" applyFill="1" applyBorder="1"/>
    <xf numFmtId="0" fontId="0" fillId="11" borderId="52" xfId="0" applyFill="1" applyBorder="1"/>
    <xf numFmtId="0" fontId="9" fillId="7" borderId="0" xfId="3" applyFill="1"/>
    <xf numFmtId="0" fontId="9" fillId="0" borderId="0" xfId="3"/>
    <xf numFmtId="14" fontId="9" fillId="0" borderId="0" xfId="3" applyNumberFormat="1"/>
    <xf numFmtId="0" fontId="9" fillId="2" borderId="0" xfId="3" applyFill="1"/>
    <xf numFmtId="14" fontId="26" fillId="12" borderId="0" xfId="3" applyNumberFormat="1" applyFont="1" applyFill="1"/>
    <xf numFmtId="0" fontId="0" fillId="0" borderId="0" xfId="0" applyAlignment="1">
      <alignment vertical="center"/>
    </xf>
    <xf numFmtId="0" fontId="0" fillId="0" borderId="0" xfId="0" quotePrefix="1"/>
    <xf numFmtId="14" fontId="0" fillId="0" borderId="29" xfId="0" applyNumberFormat="1" applyBorder="1" applyAlignment="1">
      <alignment horizontal="center" vertical="center"/>
    </xf>
    <xf numFmtId="0" fontId="9" fillId="0" borderId="63" xfId="3" applyBorder="1"/>
    <xf numFmtId="14" fontId="0" fillId="0" borderId="21" xfId="0" applyNumberFormat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14" fontId="0" fillId="9" borderId="59" xfId="0" applyNumberForma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14" fillId="5" borderId="31" xfId="0" applyNumberFormat="1" applyFont="1" applyFill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32" fillId="0" borderId="0" xfId="0" applyFont="1"/>
    <xf numFmtId="0" fontId="30" fillId="0" borderId="0" xfId="0" applyFont="1"/>
    <xf numFmtId="0" fontId="33" fillId="0" borderId="0" xfId="0" applyFont="1" applyAlignment="1">
      <alignment vertical="top"/>
    </xf>
    <xf numFmtId="49" fontId="0" fillId="0" borderId="0" xfId="0" applyNumberFormat="1"/>
    <xf numFmtId="0" fontId="15" fillId="0" borderId="0" xfId="0" applyFont="1" applyAlignment="1">
      <alignment horizontal="left"/>
    </xf>
    <xf numFmtId="0" fontId="36" fillId="0" borderId="0" xfId="0" applyFont="1"/>
    <xf numFmtId="0" fontId="31" fillId="0" borderId="0" xfId="0" applyFont="1"/>
    <xf numFmtId="0" fontId="37" fillId="0" borderId="0" xfId="0" applyFont="1"/>
    <xf numFmtId="14" fontId="14" fillId="5" borderId="60" xfId="0" applyNumberFormat="1" applyFont="1" applyFill="1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29" xfId="0" applyBorder="1" applyAlignment="1">
      <alignment horizontal="center"/>
    </xf>
    <xf numFmtId="0" fontId="12" fillId="0" borderId="65" xfId="0" applyFont="1" applyBorder="1" applyAlignment="1">
      <alignment vertical="center"/>
    </xf>
    <xf numFmtId="0" fontId="12" fillId="0" borderId="8" xfId="0" applyFont="1" applyBorder="1" applyAlignment="1">
      <alignment horizontal="center" vertical="center"/>
    </xf>
    <xf numFmtId="0" fontId="0" fillId="0" borderId="56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60" xfId="0" applyBorder="1" applyAlignment="1">
      <alignment vertical="center"/>
    </xf>
    <xf numFmtId="0" fontId="0" fillId="8" borderId="47" xfId="0" applyFill="1" applyBorder="1" applyAlignment="1">
      <alignment vertical="center"/>
    </xf>
    <xf numFmtId="14" fontId="0" fillId="0" borderId="53" xfId="0" applyNumberFormat="1" applyBorder="1" applyAlignment="1">
      <alignment horizontal="center" vertical="center"/>
    </xf>
    <xf numFmtId="14" fontId="14" fillId="5" borderId="57" xfId="0" applyNumberFormat="1" applyFont="1" applyFill="1" applyBorder="1" applyAlignment="1">
      <alignment horizontal="center" vertical="center"/>
    </xf>
    <xf numFmtId="0" fontId="8" fillId="0" borderId="0" xfId="1" applyFont="1"/>
    <xf numFmtId="0" fontId="8" fillId="0" borderId="22" xfId="1" applyFont="1" applyBorder="1"/>
    <xf numFmtId="14" fontId="0" fillId="7" borderId="62" xfId="0" applyNumberFormat="1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7" fillId="0" borderId="0" xfId="1" applyFont="1"/>
    <xf numFmtId="0" fontId="0" fillId="0" borderId="12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14" fontId="0" fillId="10" borderId="58" xfId="0" applyNumberFormat="1" applyFill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29" xfId="0" applyBorder="1" applyAlignment="1">
      <alignment horizontal="left" vertical="center"/>
    </xf>
    <xf numFmtId="14" fontId="0" fillId="7" borderId="28" xfId="0" applyNumberFormat="1" applyFill="1" applyBorder="1" applyAlignment="1">
      <alignment horizontal="center" vertical="center"/>
    </xf>
    <xf numFmtId="14" fontId="0" fillId="9" borderId="29" xfId="0" applyNumberFormat="1" applyFill="1" applyBorder="1" applyAlignment="1">
      <alignment horizontal="center" vertical="center"/>
    </xf>
    <xf numFmtId="0" fontId="41" fillId="0" borderId="0" xfId="0" applyFont="1"/>
    <xf numFmtId="0" fontId="30" fillId="0" borderId="0" xfId="0" applyFont="1" applyAlignment="1">
      <alignment vertical="center"/>
    </xf>
    <xf numFmtId="0" fontId="42" fillId="0" borderId="0" xfId="4" applyFont="1" applyAlignment="1">
      <alignment vertical="center"/>
    </xf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horizontal="center"/>
    </xf>
    <xf numFmtId="0" fontId="0" fillId="0" borderId="26" xfId="0" applyBorder="1"/>
    <xf numFmtId="0" fontId="0" fillId="0" borderId="31" xfId="0" applyBorder="1"/>
    <xf numFmtId="0" fontId="0" fillId="0" borderId="64" xfId="0" applyBorder="1"/>
    <xf numFmtId="0" fontId="0" fillId="0" borderId="63" xfId="0" applyBorder="1"/>
    <xf numFmtId="0" fontId="0" fillId="0" borderId="20" xfId="0" applyBorder="1"/>
    <xf numFmtId="0" fontId="0" fillId="0" borderId="22" xfId="0" applyBorder="1"/>
    <xf numFmtId="0" fontId="17" fillId="0" borderId="0" xfId="0" applyFont="1"/>
    <xf numFmtId="0" fontId="16" fillId="0" borderId="0" xfId="0" applyFont="1"/>
    <xf numFmtId="0" fontId="41" fillId="0" borderId="0" xfId="0" applyFont="1" applyAlignment="1">
      <alignment vertical="center"/>
    </xf>
    <xf numFmtId="0" fontId="44" fillId="0" borderId="0" xfId="0" applyFont="1"/>
    <xf numFmtId="0" fontId="30" fillId="0" borderId="0" xfId="0" applyFont="1" applyAlignment="1">
      <alignment vertical="center" wrapText="1"/>
    </xf>
    <xf numFmtId="0" fontId="45" fillId="0" borderId="0" xfId="0" applyFont="1"/>
    <xf numFmtId="0" fontId="46" fillId="0" borderId="0" xfId="0" applyFont="1"/>
    <xf numFmtId="0" fontId="22" fillId="0" borderId="0" xfId="0" quotePrefix="1" applyFont="1"/>
    <xf numFmtId="0" fontId="15" fillId="0" borderId="0" xfId="0" quotePrefix="1" applyFont="1"/>
    <xf numFmtId="0" fontId="0" fillId="13" borderId="47" xfId="0" applyFill="1" applyBorder="1" applyAlignment="1">
      <alignment vertical="center"/>
    </xf>
    <xf numFmtId="0" fontId="0" fillId="13" borderId="25" xfId="0" applyFill="1" applyBorder="1" applyAlignment="1">
      <alignment vertical="center"/>
    </xf>
    <xf numFmtId="14" fontId="0" fillId="0" borderId="14" xfId="0" quotePrefix="1" applyNumberFormat="1" applyBorder="1" applyAlignment="1">
      <alignment horizontal="center" vertical="center"/>
    </xf>
    <xf numFmtId="0" fontId="0" fillId="8" borderId="25" xfId="0" applyFill="1" applyBorder="1" applyAlignment="1">
      <alignment vertical="center"/>
    </xf>
    <xf numFmtId="0" fontId="0" fillId="8" borderId="47" xfId="0" applyFill="1" applyBorder="1"/>
    <xf numFmtId="0" fontId="0" fillId="8" borderId="25" xfId="0" applyFill="1" applyBorder="1"/>
    <xf numFmtId="0" fontId="0" fillId="14" borderId="47" xfId="0" applyFill="1" applyBorder="1"/>
    <xf numFmtId="0" fontId="0" fillId="14" borderId="25" xfId="0" applyFill="1" applyBorder="1"/>
    <xf numFmtId="0" fontId="0" fillId="4" borderId="25" xfId="0" applyFill="1" applyBorder="1" applyAlignment="1">
      <alignment vertical="center"/>
    </xf>
    <xf numFmtId="0" fontId="0" fillId="3" borderId="67" xfId="0" applyFill="1" applyBorder="1" applyAlignment="1">
      <alignment vertical="center"/>
    </xf>
    <xf numFmtId="0" fontId="0" fillId="3" borderId="25" xfId="0" applyFill="1" applyBorder="1" applyAlignment="1">
      <alignment vertical="center"/>
    </xf>
    <xf numFmtId="0" fontId="0" fillId="3" borderId="47" xfId="0" applyFill="1" applyBorder="1" applyAlignment="1">
      <alignment vertical="center"/>
    </xf>
    <xf numFmtId="0" fontId="0" fillId="6" borderId="67" xfId="0" applyFill="1" applyBorder="1" applyAlignment="1">
      <alignment vertical="center"/>
    </xf>
    <xf numFmtId="0" fontId="0" fillId="6" borderId="25" xfId="0" applyFill="1" applyBorder="1" applyAlignment="1">
      <alignment vertical="center"/>
    </xf>
    <xf numFmtId="0" fontId="0" fillId="6" borderId="59" xfId="0" applyFill="1" applyBorder="1" applyAlignment="1">
      <alignment vertical="center"/>
    </xf>
    <xf numFmtId="0" fontId="0" fillId="15" borderId="25" xfId="0" applyFill="1" applyBorder="1" applyAlignment="1">
      <alignment vertical="center"/>
    </xf>
    <xf numFmtId="0" fontId="0" fillId="16" borderId="47" xfId="0" applyFill="1" applyBorder="1" applyAlignment="1">
      <alignment vertical="center"/>
    </xf>
    <xf numFmtId="0" fontId="0" fillId="16" borderId="25" xfId="0" applyFill="1" applyBorder="1" applyAlignment="1">
      <alignment vertical="center"/>
    </xf>
    <xf numFmtId="0" fontId="0" fillId="16" borderId="60" xfId="0" applyFill="1" applyBorder="1" applyAlignment="1">
      <alignment vertical="center"/>
    </xf>
    <xf numFmtId="0" fontId="0" fillId="17" borderId="25" xfId="0" applyFill="1" applyBorder="1" applyAlignment="1">
      <alignment vertical="center"/>
    </xf>
    <xf numFmtId="0" fontId="0" fillId="5" borderId="58" xfId="0" applyFill="1" applyBorder="1" applyAlignment="1">
      <alignment horizontal="center" vertical="center"/>
    </xf>
    <xf numFmtId="0" fontId="0" fillId="7" borderId="25" xfId="0" applyFill="1" applyBorder="1" applyAlignment="1">
      <alignment vertical="center"/>
    </xf>
    <xf numFmtId="0" fontId="0" fillId="2" borderId="0" xfId="0" applyFill="1"/>
    <xf numFmtId="0" fontId="0" fillId="5" borderId="0" xfId="0" applyFill="1"/>
    <xf numFmtId="0" fontId="0" fillId="18" borderId="0" xfId="0" applyFill="1"/>
    <xf numFmtId="0" fontId="0" fillId="0" borderId="3" xfId="0" applyBorder="1"/>
    <xf numFmtId="0" fontId="0" fillId="0" borderId="7" xfId="0" applyBorder="1"/>
    <xf numFmtId="0" fontId="0" fillId="0" borderId="68" xfId="0" applyBorder="1"/>
    <xf numFmtId="14" fontId="0" fillId="0" borderId="0" xfId="0" applyNumberFormat="1"/>
    <xf numFmtId="49" fontId="28" fillId="0" borderId="0" xfId="4" applyNumberFormat="1" applyFill="1"/>
    <xf numFmtId="0" fontId="18" fillId="0" borderId="0" xfId="0" applyFont="1" applyAlignment="1">
      <alignment vertical="center" wrapText="1"/>
    </xf>
    <xf numFmtId="0" fontId="0" fillId="0" borderId="14" xfId="0" applyBorder="1" applyAlignment="1">
      <alignment vertical="center"/>
    </xf>
    <xf numFmtId="0" fontId="40" fillId="0" borderId="0" xfId="0" applyFont="1"/>
    <xf numFmtId="0" fontId="28" fillId="0" borderId="0" xfId="4" applyFill="1" applyBorder="1"/>
    <xf numFmtId="0" fontId="0" fillId="0" borderId="73" xfId="0" applyBorder="1" applyAlignment="1">
      <alignment vertic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48" fillId="0" borderId="0" xfId="0" applyFont="1"/>
    <xf numFmtId="0" fontId="15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wrapText="1"/>
    </xf>
    <xf numFmtId="0" fontId="0" fillId="17" borderId="0" xfId="0" applyFill="1"/>
    <xf numFmtId="0" fontId="15" fillId="0" borderId="64" xfId="0" applyFont="1" applyBorder="1"/>
    <xf numFmtId="0" fontId="50" fillId="0" borderId="0" xfId="0" applyFont="1" applyAlignment="1">
      <alignment vertical="top"/>
    </xf>
    <xf numFmtId="3" fontId="0" fillId="0" borderId="0" xfId="0" applyNumberFormat="1"/>
    <xf numFmtId="3" fontId="18" fillId="0" borderId="0" xfId="0" applyNumberFormat="1" applyFont="1" applyAlignment="1">
      <alignment vertical="center" wrapText="1"/>
    </xf>
    <xf numFmtId="0" fontId="0" fillId="0" borderId="76" xfId="0" applyBorder="1" applyAlignment="1">
      <alignment vertical="center"/>
    </xf>
    <xf numFmtId="14" fontId="0" fillId="0" borderId="0" xfId="0" quotePrefix="1" applyNumberFormat="1"/>
    <xf numFmtId="0" fontId="22" fillId="0" borderId="0" xfId="0" applyFont="1"/>
    <xf numFmtId="0" fontId="0" fillId="0" borderId="74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3" borderId="68" xfId="0" applyFill="1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69" xfId="0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14" fontId="0" fillId="0" borderId="1" xfId="0" quotePrefix="1" applyNumberFormat="1" applyBorder="1"/>
    <xf numFmtId="0" fontId="50" fillId="0" borderId="1" xfId="0" applyFont="1" applyBorder="1" applyAlignment="1">
      <alignment vertical="top"/>
    </xf>
    <xf numFmtId="49" fontId="0" fillId="0" borderId="1" xfId="0" applyNumberFormat="1" applyBorder="1"/>
    <xf numFmtId="0" fontId="0" fillId="0" borderId="1" xfId="0" quotePrefix="1" applyBorder="1"/>
    <xf numFmtId="0" fontId="0" fillId="2" borderId="1" xfId="0" applyFill="1" applyBorder="1" applyAlignment="1">
      <alignment vertical="center"/>
    </xf>
    <xf numFmtId="14" fontId="0" fillId="2" borderId="1" xfId="0" applyNumberFormat="1" applyFill="1" applyBorder="1"/>
    <xf numFmtId="0" fontId="0" fillId="2" borderId="1" xfId="0" applyFill="1" applyBorder="1"/>
    <xf numFmtId="14" fontId="0" fillId="2" borderId="1" xfId="0" quotePrefix="1" applyNumberFormat="1" applyFill="1" applyBorder="1"/>
    <xf numFmtId="0" fontId="50" fillId="2" borderId="1" xfId="0" applyFont="1" applyFill="1" applyBorder="1" applyAlignment="1">
      <alignment vertical="top"/>
    </xf>
    <xf numFmtId="0" fontId="0" fillId="17" borderId="1" xfId="0" applyFill="1" applyBorder="1" applyAlignment="1">
      <alignment vertical="center"/>
    </xf>
    <xf numFmtId="14" fontId="0" fillId="17" borderId="1" xfId="0" applyNumberFormat="1" applyFill="1" applyBorder="1"/>
    <xf numFmtId="0" fontId="0" fillId="17" borderId="1" xfId="0" applyFill="1" applyBorder="1"/>
    <xf numFmtId="14" fontId="0" fillId="17" borderId="1" xfId="0" quotePrefix="1" applyNumberFormat="1" applyFill="1" applyBorder="1"/>
    <xf numFmtId="49" fontId="0" fillId="17" borderId="1" xfId="0" applyNumberFormat="1" applyFill="1" applyBorder="1"/>
    <xf numFmtId="3" fontId="0" fillId="17" borderId="1" xfId="0" applyNumberFormat="1" applyFill="1" applyBorder="1"/>
    <xf numFmtId="3" fontId="18" fillId="17" borderId="1" xfId="0" applyNumberFormat="1" applyFont="1" applyFill="1" applyBorder="1" applyAlignment="1">
      <alignment vertical="center" wrapText="1"/>
    </xf>
    <xf numFmtId="0" fontId="0" fillId="18" borderId="1" xfId="0" applyFill="1" applyBorder="1" applyAlignment="1">
      <alignment vertical="center"/>
    </xf>
    <xf numFmtId="0" fontId="0" fillId="18" borderId="1" xfId="0" applyFill="1" applyBorder="1"/>
    <xf numFmtId="0" fontId="0" fillId="18" borderId="1" xfId="0" quotePrefix="1" applyFill="1" applyBorder="1"/>
    <xf numFmtId="49" fontId="0" fillId="18" borderId="1" xfId="0" applyNumberFormat="1" applyFill="1" applyBorder="1"/>
    <xf numFmtId="0" fontId="0" fillId="5" borderId="1" xfId="0" applyFill="1" applyBorder="1" applyAlignment="1">
      <alignment vertical="center"/>
    </xf>
    <xf numFmtId="14" fontId="0" fillId="5" borderId="1" xfId="0" applyNumberFormat="1" applyFill="1" applyBorder="1"/>
    <xf numFmtId="0" fontId="0" fillId="5" borderId="1" xfId="0" applyFill="1" applyBorder="1"/>
    <xf numFmtId="14" fontId="0" fillId="5" borderId="1" xfId="0" quotePrefix="1" applyNumberFormat="1" applyFill="1" applyBorder="1"/>
    <xf numFmtId="14" fontId="0" fillId="18" borderId="1" xfId="0" applyNumberFormat="1" applyFill="1" applyBorder="1"/>
    <xf numFmtId="0" fontId="31" fillId="0" borderId="1" xfId="0" applyFont="1" applyBorder="1" applyAlignment="1">
      <alignment vertical="center" wrapText="1"/>
    </xf>
    <xf numFmtId="0" fontId="0" fillId="0" borderId="2" xfId="0" applyBorder="1" applyAlignment="1">
      <alignment vertical="center"/>
    </xf>
    <xf numFmtId="14" fontId="0" fillId="0" borderId="2" xfId="0" applyNumberFormat="1" applyBorder="1"/>
    <xf numFmtId="14" fontId="0" fillId="0" borderId="2" xfId="0" quotePrefix="1" applyNumberFormat="1" applyBorder="1"/>
    <xf numFmtId="0" fontId="50" fillId="0" borderId="2" xfId="0" applyFont="1" applyBorder="1" applyAlignment="1">
      <alignment vertical="top"/>
    </xf>
    <xf numFmtId="14" fontId="0" fillId="18" borderId="1" xfId="0" quotePrefix="1" applyNumberFormat="1" applyFill="1" applyBorder="1"/>
    <xf numFmtId="0" fontId="31" fillId="0" borderId="86" xfId="0" applyFont="1" applyBorder="1" applyAlignment="1">
      <alignment vertical="center" wrapText="1"/>
    </xf>
    <xf numFmtId="0" fontId="15" fillId="0" borderId="86" xfId="0" applyFont="1" applyBorder="1" applyAlignment="1">
      <alignment horizontal="center" vertical="center" wrapText="1"/>
    </xf>
    <xf numFmtId="0" fontId="0" fillId="0" borderId="86" xfId="0" applyBorder="1"/>
    <xf numFmtId="3" fontId="18" fillId="0" borderId="1" xfId="0" applyNumberFormat="1" applyFont="1" applyBorder="1" applyAlignment="1">
      <alignment vertical="center" wrapText="1"/>
    </xf>
    <xf numFmtId="49" fontId="0" fillId="17" borderId="1" xfId="0" quotePrefix="1" applyNumberFormat="1" applyFill="1" applyBorder="1"/>
    <xf numFmtId="49" fontId="0" fillId="0" borderId="1" xfId="0" quotePrefix="1" applyNumberFormat="1" applyBorder="1"/>
    <xf numFmtId="0" fontId="6" fillId="0" borderId="0" xfId="0" applyFont="1"/>
    <xf numFmtId="0" fontId="0" fillId="0" borderId="23" xfId="0" applyBorder="1" applyAlignment="1">
      <alignment horizontal="center" vertical="center"/>
    </xf>
    <xf numFmtId="0" fontId="12" fillId="0" borderId="38" xfId="0" applyFont="1" applyBorder="1" applyAlignment="1">
      <alignment horizontal="center" vertical="center" wrapText="1"/>
    </xf>
    <xf numFmtId="0" fontId="0" fillId="0" borderId="27" xfId="0" applyBorder="1" applyAlignment="1">
      <alignment vertical="center"/>
    </xf>
    <xf numFmtId="14" fontId="0" fillId="0" borderId="27" xfId="0" applyNumberFormat="1" applyBorder="1"/>
    <xf numFmtId="49" fontId="0" fillId="0" borderId="27" xfId="0" applyNumberFormat="1" applyBorder="1"/>
    <xf numFmtId="0" fontId="0" fillId="0" borderId="27" xfId="0" applyBorder="1"/>
    <xf numFmtId="0" fontId="50" fillId="0" borderId="27" xfId="0" applyFont="1" applyBorder="1" applyAlignment="1">
      <alignment vertical="top"/>
    </xf>
    <xf numFmtId="3" fontId="0" fillId="17" borderId="2" xfId="0" applyNumberFormat="1" applyFill="1" applyBorder="1"/>
    <xf numFmtId="0" fontId="20" fillId="0" borderId="0" xfId="0" applyFont="1"/>
    <xf numFmtId="0" fontId="53" fillId="0" borderId="0" xfId="0" applyFont="1"/>
    <xf numFmtId="0" fontId="0" fillId="20" borderId="1" xfId="0" applyFill="1" applyBorder="1" applyAlignment="1">
      <alignment vertical="center"/>
    </xf>
    <xf numFmtId="14" fontId="0" fillId="20" borderId="1" xfId="0" applyNumberFormat="1" applyFill="1" applyBorder="1"/>
    <xf numFmtId="0" fontId="0" fillId="20" borderId="1" xfId="0" applyFill="1" applyBorder="1"/>
    <xf numFmtId="14" fontId="0" fillId="20" borderId="1" xfId="0" quotePrefix="1" applyNumberFormat="1" applyFill="1" applyBorder="1"/>
    <xf numFmtId="49" fontId="0" fillId="20" borderId="1" xfId="0" applyNumberFormat="1" applyFill="1" applyBorder="1"/>
    <xf numFmtId="3" fontId="0" fillId="20" borderId="1" xfId="0" applyNumberFormat="1" applyFill="1" applyBorder="1"/>
    <xf numFmtId="3" fontId="0" fillId="0" borderId="1" xfId="0" applyNumberFormat="1" applyBorder="1"/>
    <xf numFmtId="0" fontId="0" fillId="7" borderId="59" xfId="0" applyFill="1" applyBorder="1" applyAlignment="1">
      <alignment vertical="center"/>
    </xf>
    <xf numFmtId="0" fontId="0" fillId="19" borderId="25" xfId="0" applyFill="1" applyBorder="1" applyAlignment="1">
      <alignment vertical="center"/>
    </xf>
    <xf numFmtId="0" fontId="0" fillId="0" borderId="57" xfId="0" applyBorder="1" applyAlignment="1">
      <alignment vertical="center"/>
    </xf>
    <xf numFmtId="0" fontId="0" fillId="2" borderId="58" xfId="0" applyFill="1" applyBorder="1" applyAlignment="1">
      <alignment horizontal="center" vertical="center"/>
    </xf>
    <xf numFmtId="14" fontId="0" fillId="0" borderId="87" xfId="0" applyNumberFormat="1" applyBorder="1" applyAlignment="1">
      <alignment horizontal="center" vertical="center"/>
    </xf>
    <xf numFmtId="0" fontId="0" fillId="21" borderId="25" xfId="0" applyFill="1" applyBorder="1" applyAlignment="1">
      <alignment vertical="center"/>
    </xf>
    <xf numFmtId="0" fontId="0" fillId="21" borderId="25" xfId="0" applyFill="1" applyBorder="1"/>
    <xf numFmtId="0" fontId="0" fillId="22" borderId="60" xfId="0" applyFill="1" applyBorder="1"/>
    <xf numFmtId="0" fontId="0" fillId="22" borderId="25" xfId="0" applyFill="1" applyBorder="1" applyAlignment="1">
      <alignment vertical="center"/>
    </xf>
    <xf numFmtId="14" fontId="0" fillId="0" borderId="88" xfId="0" applyNumberFormat="1" applyBorder="1" applyAlignment="1">
      <alignment horizontal="center" vertical="center"/>
    </xf>
    <xf numFmtId="14" fontId="0" fillId="0" borderId="51" xfId="0" applyNumberFormat="1" applyBorder="1" applyAlignment="1">
      <alignment horizontal="center" vertical="center"/>
    </xf>
    <xf numFmtId="14" fontId="0" fillId="0" borderId="73" xfId="0" applyNumberFormat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0" fontId="15" fillId="0" borderId="0" xfId="0" quotePrefix="1" applyFont="1" applyAlignment="1">
      <alignment vertical="center" wrapText="1"/>
    </xf>
    <xf numFmtId="0" fontId="15" fillId="0" borderId="0" xfId="0" applyFont="1" applyAlignment="1">
      <alignment horizontal="center"/>
    </xf>
    <xf numFmtId="0" fontId="48" fillId="0" borderId="0" xfId="0" applyFont="1" applyAlignment="1">
      <alignment vertical="center"/>
    </xf>
    <xf numFmtId="0" fontId="31" fillId="0" borderId="22" xfId="0" applyFont="1" applyBorder="1"/>
    <xf numFmtId="0" fontId="31" fillId="0" borderId="0" xfId="0" applyFont="1" applyAlignment="1">
      <alignment horizontal="left"/>
    </xf>
    <xf numFmtId="0" fontId="12" fillId="0" borderId="0" xfId="0" applyFont="1" applyAlignment="1">
      <alignment vertical="center" wrapText="1"/>
    </xf>
    <xf numFmtId="0" fontId="12" fillId="0" borderId="0" xfId="0" quotePrefix="1" applyFont="1" applyAlignment="1">
      <alignment vertical="center" wrapText="1"/>
    </xf>
    <xf numFmtId="0" fontId="56" fillId="0" borderId="0" xfId="0" applyFont="1"/>
    <xf numFmtId="0" fontId="15" fillId="0" borderId="0" xfId="0" applyFont="1" applyAlignment="1">
      <alignment wrapText="1"/>
    </xf>
    <xf numFmtId="0" fontId="12" fillId="0" borderId="40" xfId="0" applyFont="1" applyBorder="1" applyAlignment="1">
      <alignment horizontal="center" vertical="center" wrapText="1"/>
    </xf>
    <xf numFmtId="14" fontId="0" fillId="9" borderId="22" xfId="0" applyNumberForma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14" fontId="0" fillId="9" borderId="17" xfId="0" applyNumberForma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4" fontId="0" fillId="9" borderId="17" xfId="0" quotePrefix="1" applyNumberFormat="1" applyFill="1" applyBorder="1" applyAlignment="1">
      <alignment horizontal="center" vertical="center"/>
    </xf>
    <xf numFmtId="14" fontId="0" fillId="9" borderId="28" xfId="0" applyNumberFormat="1" applyFill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57" fillId="7" borderId="67" xfId="4" applyFont="1" applyFill="1" applyBorder="1" applyAlignment="1">
      <alignment vertical="center"/>
    </xf>
    <xf numFmtId="0" fontId="57" fillId="6" borderId="47" xfId="4" applyFont="1" applyFill="1" applyBorder="1" applyAlignment="1">
      <alignment vertical="center"/>
    </xf>
    <xf numFmtId="0" fontId="57" fillId="17" borderId="47" xfId="4" applyFont="1" applyFill="1" applyBorder="1" applyAlignment="1">
      <alignment vertical="center"/>
    </xf>
    <xf numFmtId="0" fontId="57" fillId="7" borderId="47" xfId="4" applyFont="1" applyFill="1" applyBorder="1" applyAlignment="1">
      <alignment vertical="center"/>
    </xf>
    <xf numFmtId="0" fontId="57" fillId="14" borderId="47" xfId="4" applyFont="1" applyFill="1" applyBorder="1"/>
    <xf numFmtId="0" fontId="57" fillId="4" borderId="13" xfId="4" applyFont="1" applyFill="1" applyBorder="1" applyAlignment="1">
      <alignment vertical="center"/>
    </xf>
    <xf numFmtId="0" fontId="57" fillId="16" borderId="13" xfId="4" applyFont="1" applyFill="1" applyBorder="1" applyAlignment="1">
      <alignment vertical="center"/>
    </xf>
    <xf numFmtId="0" fontId="57" fillId="4" borderId="52" xfId="4" applyFont="1" applyFill="1" applyBorder="1" applyAlignment="1">
      <alignment vertical="center"/>
    </xf>
    <xf numFmtId="0" fontId="57" fillId="6" borderId="67" xfId="4" applyFont="1" applyFill="1" applyBorder="1" applyAlignment="1">
      <alignment vertical="center"/>
    </xf>
    <xf numFmtId="0" fontId="57" fillId="19" borderId="47" xfId="4" applyFont="1" applyFill="1" applyBorder="1" applyAlignment="1">
      <alignment vertical="center"/>
    </xf>
    <xf numFmtId="14" fontId="0" fillId="0" borderId="57" xfId="0" applyNumberFormat="1" applyBorder="1" applyAlignment="1">
      <alignment horizontal="center" vertical="center"/>
    </xf>
    <xf numFmtId="0" fontId="5" fillId="0" borderId="0" xfId="1" applyFont="1"/>
    <xf numFmtId="0" fontId="0" fillId="23" borderId="25" xfId="0" applyFill="1" applyBorder="1" applyAlignment="1">
      <alignment vertical="center"/>
    </xf>
    <xf numFmtId="0" fontId="57" fillId="23" borderId="47" xfId="4" applyFont="1" applyFill="1" applyBorder="1" applyAlignment="1">
      <alignment vertical="center"/>
    </xf>
    <xf numFmtId="0" fontId="0" fillId="11" borderId="25" xfId="0" applyFill="1" applyBorder="1" applyAlignment="1">
      <alignment vertical="center"/>
    </xf>
    <xf numFmtId="0" fontId="57" fillId="0" borderId="50" xfId="4" applyFont="1" applyFill="1" applyBorder="1" applyAlignment="1">
      <alignment vertical="center"/>
    </xf>
    <xf numFmtId="14" fontId="0" fillId="0" borderId="12" xfId="0" applyNumberFormat="1" applyBorder="1"/>
    <xf numFmtId="0" fontId="18" fillId="0" borderId="1" xfId="0" applyFont="1" applyBorder="1" applyAlignment="1">
      <alignment vertical="center" wrapText="1"/>
    </xf>
    <xf numFmtId="0" fontId="18" fillId="0" borderId="1" xfId="0" applyFont="1" applyBorder="1" applyAlignment="1">
      <alignment horizontal="center" vertical="center" wrapText="1"/>
    </xf>
    <xf numFmtId="0" fontId="0" fillId="17" borderId="86" xfId="0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4" fillId="0" borderId="0" xfId="1" applyFont="1"/>
    <xf numFmtId="0" fontId="0" fillId="14" borderId="25" xfId="0" applyFill="1" applyBorder="1" applyAlignment="1">
      <alignment vertical="center"/>
    </xf>
    <xf numFmtId="0" fontId="0" fillId="18" borderId="25" xfId="0" applyFill="1" applyBorder="1" applyAlignment="1">
      <alignment vertical="center"/>
    </xf>
    <xf numFmtId="0" fontId="0" fillId="3" borderId="0" xfId="0" applyFill="1"/>
    <xf numFmtId="0" fontId="0" fillId="20" borderId="0" xfId="0" applyFill="1"/>
    <xf numFmtId="0" fontId="0" fillId="20" borderId="63" xfId="0" applyFill="1" applyBorder="1" applyAlignment="1">
      <alignment vertical="center"/>
    </xf>
    <xf numFmtId="0" fontId="0" fillId="20" borderId="86" xfId="0" applyFill="1" applyBorder="1"/>
    <xf numFmtId="0" fontId="0" fillId="0" borderId="63" xfId="0" applyBorder="1" applyAlignment="1">
      <alignment vertical="center"/>
    </xf>
    <xf numFmtId="0" fontId="25" fillId="5" borderId="37" xfId="0" applyFont="1" applyFill="1" applyBorder="1" applyAlignment="1">
      <alignment horizontal="center" vertical="center"/>
    </xf>
    <xf numFmtId="0" fontId="0" fillId="0" borderId="89" xfId="0" applyBorder="1" applyAlignment="1">
      <alignment vertical="center"/>
    </xf>
    <xf numFmtId="0" fontId="0" fillId="17" borderId="89" xfId="0" applyFill="1" applyBorder="1" applyAlignment="1">
      <alignment vertical="center"/>
    </xf>
    <xf numFmtId="0" fontId="0" fillId="15" borderId="90" xfId="0" applyFill="1" applyBorder="1" applyAlignment="1">
      <alignment vertical="center"/>
    </xf>
    <xf numFmtId="0" fontId="0" fillId="22" borderId="90" xfId="0" applyFill="1" applyBorder="1" applyAlignment="1">
      <alignment vertical="center"/>
    </xf>
    <xf numFmtId="0" fontId="0" fillId="3" borderId="90" xfId="0" applyFill="1" applyBorder="1" applyAlignment="1">
      <alignment vertical="center"/>
    </xf>
    <xf numFmtId="0" fontId="0" fillId="0" borderId="90" xfId="0" applyBorder="1" applyAlignment="1">
      <alignment vertical="center"/>
    </xf>
    <xf numFmtId="0" fontId="0" fillId="17" borderId="90" xfId="0" applyFill="1" applyBorder="1" applyAlignment="1">
      <alignment vertical="center"/>
    </xf>
    <xf numFmtId="0" fontId="0" fillId="8" borderId="90" xfId="0" applyFill="1" applyBorder="1" applyAlignment="1">
      <alignment vertical="center"/>
    </xf>
    <xf numFmtId="0" fontId="0" fillId="14" borderId="90" xfId="0" applyFill="1" applyBorder="1" applyAlignment="1">
      <alignment vertical="center"/>
    </xf>
    <xf numFmtId="0" fontId="0" fillId="16" borderId="90" xfId="0" applyFill="1" applyBorder="1" applyAlignment="1">
      <alignment vertical="center"/>
    </xf>
    <xf numFmtId="0" fontId="0" fillId="23" borderId="90" xfId="0" applyFill="1" applyBorder="1"/>
    <xf numFmtId="0" fontId="0" fillId="14" borderId="90" xfId="0" applyFill="1" applyBorder="1"/>
    <xf numFmtId="0" fontId="0" fillId="22" borderId="90" xfId="0" applyFill="1" applyBorder="1"/>
    <xf numFmtId="0" fontId="0" fillId="3" borderId="90" xfId="0" applyFill="1" applyBorder="1"/>
    <xf numFmtId="0" fontId="0" fillId="14" borderId="89" xfId="0" applyFill="1" applyBorder="1"/>
    <xf numFmtId="0" fontId="0" fillId="11" borderId="89" xfId="0" applyFill="1" applyBorder="1" applyAlignment="1">
      <alignment vertical="center"/>
    </xf>
    <xf numFmtId="0" fontId="0" fillId="21" borderId="89" xfId="0" applyFill="1" applyBorder="1" applyAlignment="1">
      <alignment vertical="center"/>
    </xf>
    <xf numFmtId="0" fontId="0" fillId="8" borderId="89" xfId="0" applyFill="1" applyBorder="1" applyAlignment="1">
      <alignment vertical="center"/>
    </xf>
    <xf numFmtId="0" fontId="0" fillId="4" borderId="90" xfId="0" applyFill="1" applyBorder="1" applyAlignment="1">
      <alignment vertical="center"/>
    </xf>
    <xf numFmtId="0" fontId="0" fillId="6" borderId="89" xfId="0" applyFill="1" applyBorder="1" applyAlignment="1">
      <alignment vertical="center"/>
    </xf>
    <xf numFmtId="0" fontId="0" fillId="22" borderId="89" xfId="0" applyFill="1" applyBorder="1" applyAlignment="1">
      <alignment vertical="center"/>
    </xf>
    <xf numFmtId="0" fontId="0" fillId="18" borderId="89" xfId="0" applyFill="1" applyBorder="1" applyAlignment="1">
      <alignment vertical="center"/>
    </xf>
    <xf numFmtId="0" fontId="0" fillId="3" borderId="89" xfId="0" applyFill="1" applyBorder="1" applyAlignment="1">
      <alignment vertical="center"/>
    </xf>
    <xf numFmtId="0" fontId="0" fillId="0" borderId="93" xfId="0" applyBorder="1" applyAlignment="1">
      <alignment vertical="center"/>
    </xf>
    <xf numFmtId="0" fontId="37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4" xfId="0" applyBorder="1"/>
    <xf numFmtId="14" fontId="0" fillId="0" borderId="94" xfId="0" applyNumberFormat="1" applyBorder="1" applyAlignment="1">
      <alignment horizontal="center" vertical="center"/>
    </xf>
    <xf numFmtId="0" fontId="0" fillId="0" borderId="19" xfId="0" quotePrefix="1" applyBorder="1" applyAlignment="1">
      <alignment horizontal="center" vertical="center"/>
    </xf>
    <xf numFmtId="0" fontId="0" fillId="20" borderId="14" xfId="0" applyFill="1" applyBorder="1" applyAlignment="1">
      <alignment horizontal="center" vertical="center"/>
    </xf>
    <xf numFmtId="14" fontId="0" fillId="20" borderId="14" xfId="0" applyNumberFormat="1" applyFill="1" applyBorder="1" applyAlignment="1">
      <alignment horizontal="center" vertical="center"/>
    </xf>
    <xf numFmtId="14" fontId="0" fillId="20" borderId="28" xfId="0" applyNumberFormat="1" applyFill="1" applyBorder="1" applyAlignment="1">
      <alignment horizontal="center" vertical="center"/>
    </xf>
    <xf numFmtId="14" fontId="0" fillId="20" borderId="13" xfId="0" applyNumberFormat="1" applyFill="1" applyBorder="1" applyAlignment="1">
      <alignment horizontal="center" vertical="center"/>
    </xf>
    <xf numFmtId="14" fontId="0" fillId="20" borderId="52" xfId="0" applyNumberForma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3" xfId="0" applyFill="1" applyBorder="1" applyAlignment="1">
      <alignment horizontal="center" vertical="center"/>
    </xf>
    <xf numFmtId="14" fontId="0" fillId="20" borderId="17" xfId="0" applyNumberFormat="1" applyFill="1" applyBorder="1" applyAlignment="1">
      <alignment horizontal="center" vertical="center"/>
    </xf>
    <xf numFmtId="14" fontId="0" fillId="20" borderId="56" xfId="0" applyNumberFormat="1" applyFill="1" applyBorder="1" applyAlignment="1">
      <alignment horizontal="center" vertical="center"/>
    </xf>
    <xf numFmtId="0" fontId="0" fillId="20" borderId="2" xfId="0" applyFill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0" fillId="0" borderId="1" xfId="4" applyFont="1" applyFill="1" applyBorder="1" applyAlignment="1">
      <alignment vertical="center"/>
    </xf>
    <xf numFmtId="0" fontId="0" fillId="0" borderId="1" xfId="0" applyFill="1" applyBorder="1"/>
    <xf numFmtId="0" fontId="0" fillId="0" borderId="0" xfId="0" applyBorder="1" applyAlignment="1">
      <alignment vertical="center"/>
    </xf>
    <xf numFmtId="0" fontId="57" fillId="0" borderId="0" xfId="4" applyFont="1" applyFill="1" applyBorder="1" applyAlignment="1">
      <alignment vertical="center"/>
    </xf>
    <xf numFmtId="0" fontId="0" fillId="0" borderId="50" xfId="0" applyBorder="1" applyAlignment="1">
      <alignment vertical="center"/>
    </xf>
    <xf numFmtId="0" fontId="37" fillId="0" borderId="0" xfId="0" applyFont="1" applyBorder="1" applyAlignment="1">
      <alignment horizontal="left" vertical="center" wrapText="1"/>
    </xf>
    <xf numFmtId="0" fontId="0" fillId="0" borderId="86" xfId="0" applyBorder="1" applyAlignment="1">
      <alignment vertical="center"/>
    </xf>
    <xf numFmtId="0" fontId="18" fillId="0" borderId="0" xfId="0" applyFont="1" applyBorder="1" applyAlignment="1">
      <alignment horizontal="left" vertical="center" wrapText="1"/>
    </xf>
    <xf numFmtId="14" fontId="0" fillId="0" borderId="0" xfId="0" applyNumberFormat="1" applyBorder="1"/>
    <xf numFmtId="49" fontId="0" fillId="0" borderId="0" xfId="0" applyNumberFormat="1" applyBorder="1"/>
    <xf numFmtId="0" fontId="0" fillId="0" borderId="0" xfId="0" applyBorder="1"/>
    <xf numFmtId="14" fontId="0" fillId="0" borderId="0" xfId="0" quotePrefix="1" applyNumberFormat="1" applyBorder="1"/>
    <xf numFmtId="0" fontId="3" fillId="0" borderId="1" xfId="1" applyFont="1" applyBorder="1"/>
    <xf numFmtId="0" fontId="5" fillId="0" borderId="1" xfId="1" applyFont="1" applyBorder="1"/>
    <xf numFmtId="0" fontId="50" fillId="0" borderId="63" xfId="0" applyFont="1" applyBorder="1" applyAlignment="1">
      <alignment vertical="top"/>
    </xf>
    <xf numFmtId="3" fontId="0" fillId="0" borderId="2" xfId="0" applyNumberFormat="1" applyBorder="1"/>
    <xf numFmtId="0" fontId="59" fillId="0" borderId="0" xfId="0" applyFont="1"/>
    <xf numFmtId="0" fontId="18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 wrapText="1"/>
    </xf>
    <xf numFmtId="0" fontId="12" fillId="0" borderId="38" xfId="0" applyFont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0" fontId="15" fillId="0" borderId="0" xfId="0" applyFont="1" applyAlignment="1">
      <alignment horizontal="justify" wrapText="1"/>
    </xf>
    <xf numFmtId="0" fontId="57" fillId="21" borderId="47" xfId="4" applyFont="1" applyFill="1" applyBorder="1" applyAlignment="1">
      <alignment vertical="center"/>
    </xf>
    <xf numFmtId="0" fontId="57" fillId="23" borderId="25" xfId="4" applyFont="1" applyFill="1" applyBorder="1" applyAlignment="1">
      <alignment vertical="center"/>
    </xf>
    <xf numFmtId="0" fontId="57" fillId="0" borderId="47" xfId="4" applyFont="1" applyFill="1" applyBorder="1" applyAlignment="1">
      <alignment vertical="center"/>
    </xf>
    <xf numFmtId="0" fontId="57" fillId="8" borderId="47" xfId="4" applyFont="1" applyFill="1" applyBorder="1" applyAlignment="1">
      <alignment vertical="center"/>
    </xf>
    <xf numFmtId="0" fontId="57" fillId="4" borderId="47" xfId="4" applyFont="1" applyFill="1" applyBorder="1" applyAlignment="1">
      <alignment vertical="center"/>
    </xf>
    <xf numFmtId="0" fontId="57" fillId="22" borderId="47" xfId="4" applyFont="1" applyFill="1" applyBorder="1" applyAlignment="1">
      <alignment vertical="center"/>
    </xf>
    <xf numFmtId="0" fontId="57" fillId="3" borderId="47" xfId="4" applyFont="1" applyFill="1" applyBorder="1" applyAlignment="1">
      <alignment vertical="center"/>
    </xf>
    <xf numFmtId="0" fontId="57" fillId="15" borderId="47" xfId="4" applyFont="1" applyFill="1" applyBorder="1" applyAlignment="1">
      <alignment vertical="center"/>
    </xf>
    <xf numFmtId="0" fontId="57" fillId="0" borderId="47" xfId="4" applyFont="1" applyBorder="1" applyAlignment="1">
      <alignment vertical="center"/>
    </xf>
    <xf numFmtId="0" fontId="57" fillId="16" borderId="47" xfId="4" applyFont="1" applyFill="1" applyBorder="1" applyAlignment="1">
      <alignment vertical="center"/>
    </xf>
    <xf numFmtId="0" fontId="57" fillId="18" borderId="47" xfId="4" applyFont="1" applyFill="1" applyBorder="1" applyAlignment="1">
      <alignment vertical="center"/>
    </xf>
    <xf numFmtId="0" fontId="57" fillId="14" borderId="47" xfId="4" applyFont="1" applyFill="1" applyBorder="1" applyAlignment="1">
      <alignment vertical="center"/>
    </xf>
    <xf numFmtId="0" fontId="57" fillId="22" borderId="66" xfId="4" applyFont="1" applyFill="1" applyBorder="1"/>
    <xf numFmtId="0" fontId="57" fillId="11" borderId="28" xfId="4" applyFont="1" applyFill="1" applyBorder="1" applyAlignment="1">
      <alignment vertical="center"/>
    </xf>
    <xf numFmtId="0" fontId="57" fillId="16" borderId="28" xfId="4" applyFont="1" applyFill="1" applyBorder="1" applyAlignment="1">
      <alignment vertical="center"/>
    </xf>
    <xf numFmtId="14" fontId="0" fillId="0" borderId="89" xfId="0" applyNumberFormat="1" applyBorder="1" applyAlignment="1">
      <alignment horizontal="center" vertical="center"/>
    </xf>
    <xf numFmtId="14" fontId="0" fillId="0" borderId="91" xfId="0" applyNumberFormat="1" applyBorder="1" applyAlignment="1">
      <alignment horizontal="center" vertical="center"/>
    </xf>
    <xf numFmtId="0" fontId="2" fillId="0" borderId="0" xfId="3" applyFont="1"/>
    <xf numFmtId="0" fontId="61" fillId="0" borderId="0" xfId="3" applyFont="1" applyAlignment="1">
      <alignment horizontal="center" vertical="center" wrapText="1"/>
    </xf>
    <xf numFmtId="0" fontId="2" fillId="0" borderId="95" xfId="3" applyFont="1" applyBorder="1"/>
    <xf numFmtId="0" fontId="9" fillId="0" borderId="95" xfId="3" applyBorder="1"/>
    <xf numFmtId="0" fontId="45" fillId="0" borderId="0" xfId="0" applyFont="1" applyAlignment="1"/>
    <xf numFmtId="0" fontId="48" fillId="0" borderId="0" xfId="0" applyFont="1" applyAlignment="1"/>
    <xf numFmtId="0" fontId="15" fillId="0" borderId="0" xfId="0" applyFont="1" applyBorder="1" applyAlignment="1">
      <alignment horizontal="center"/>
    </xf>
    <xf numFmtId="0" fontId="2" fillId="0" borderId="0" xfId="0" applyFont="1" applyAlignment="1">
      <alignment vertical="center"/>
    </xf>
    <xf numFmtId="0" fontId="60" fillId="24" borderId="0" xfId="5"/>
    <xf numFmtId="0" fontId="1" fillId="0" borderId="0" xfId="0" applyFont="1" applyAlignment="1">
      <alignment vertical="center"/>
    </xf>
    <xf numFmtId="0" fontId="0" fillId="4" borderId="47" xfId="4" applyFont="1" applyFill="1" applyBorder="1" applyAlignment="1">
      <alignment vertical="center"/>
    </xf>
    <xf numFmtId="0" fontId="0" fillId="3" borderId="47" xfId="4" applyFont="1" applyFill="1" applyBorder="1" applyAlignment="1">
      <alignment vertical="center"/>
    </xf>
    <xf numFmtId="0" fontId="18" fillId="0" borderId="0" xfId="0" applyFont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3" fontId="0" fillId="0" borderId="0" xfId="0" applyNumberFormat="1" applyBorder="1"/>
    <xf numFmtId="0" fontId="0" fillId="0" borderId="0" xfId="4" applyFont="1" applyFill="1" applyBorder="1" applyAlignment="1">
      <alignment vertical="center"/>
    </xf>
    <xf numFmtId="14" fontId="0" fillId="0" borderId="96" xfId="0" applyNumberFormat="1" applyBorder="1" applyAlignment="1">
      <alignment horizontal="center" vertical="center"/>
    </xf>
    <xf numFmtId="14" fontId="14" fillId="5" borderId="97" xfId="0" applyNumberFormat="1" applyFont="1" applyFill="1" applyBorder="1" applyAlignment="1">
      <alignment horizontal="center" vertical="center"/>
    </xf>
    <xf numFmtId="14" fontId="0" fillId="0" borderId="97" xfId="0" applyNumberFormat="1" applyBorder="1" applyAlignment="1">
      <alignment horizontal="center" vertical="center"/>
    </xf>
    <xf numFmtId="14" fontId="0" fillId="20" borderId="98" xfId="0" applyNumberFormat="1" applyFill="1" applyBorder="1" applyAlignment="1">
      <alignment horizontal="center" vertical="center"/>
    </xf>
    <xf numFmtId="14" fontId="0" fillId="0" borderId="99" xfId="0" applyNumberFormat="1" applyBorder="1" applyAlignment="1">
      <alignment horizontal="center" vertical="center"/>
    </xf>
    <xf numFmtId="14" fontId="0" fillId="0" borderId="54" xfId="0" applyNumberFormat="1" applyBorder="1" applyAlignment="1">
      <alignment horizontal="center" vertical="center"/>
    </xf>
    <xf numFmtId="0" fontId="0" fillId="0" borderId="61" xfId="0" applyBorder="1"/>
    <xf numFmtId="0" fontId="0" fillId="0" borderId="21" xfId="0" applyBorder="1" applyAlignment="1">
      <alignment vertical="center"/>
    </xf>
    <xf numFmtId="0" fontId="0" fillId="0" borderId="30" xfId="0" applyBorder="1"/>
    <xf numFmtId="0" fontId="57" fillId="17" borderId="13" xfId="4" applyFont="1" applyFill="1" applyBorder="1" applyAlignment="1">
      <alignment vertical="center"/>
    </xf>
    <xf numFmtId="0" fontId="0" fillId="4" borderId="25" xfId="4" applyFont="1" applyFill="1" applyBorder="1" applyAlignment="1">
      <alignment vertical="center"/>
    </xf>
    <xf numFmtId="0" fontId="0" fillId="11" borderId="60" xfId="0" applyFill="1" applyBorder="1" applyAlignment="1">
      <alignment vertical="center"/>
    </xf>
    <xf numFmtId="0" fontId="0" fillId="8" borderId="60" xfId="0" applyFill="1" applyBorder="1" applyAlignment="1">
      <alignment vertical="center"/>
    </xf>
    <xf numFmtId="0" fontId="0" fillId="4" borderId="89" xfId="4" applyFont="1" applyFill="1" applyBorder="1" applyAlignment="1">
      <alignment vertical="center"/>
    </xf>
    <xf numFmtId="0" fontId="0" fillId="11" borderId="90" xfId="0" applyFill="1" applyBorder="1" applyAlignment="1">
      <alignment vertical="center"/>
    </xf>
    <xf numFmtId="0" fontId="57" fillId="14" borderId="67" xfId="4" applyFont="1" applyFill="1" applyBorder="1" applyAlignment="1">
      <alignment vertical="center"/>
    </xf>
    <xf numFmtId="0" fontId="57" fillId="22" borderId="13" xfId="4" applyFont="1" applyFill="1" applyBorder="1" applyAlignment="1">
      <alignment vertical="center"/>
    </xf>
    <xf numFmtId="0" fontId="57" fillId="14" borderId="62" xfId="4" applyFont="1" applyFill="1" applyBorder="1"/>
    <xf numFmtId="0" fontId="57" fillId="22" borderId="25" xfId="4" applyFont="1" applyFill="1" applyBorder="1" applyAlignment="1">
      <alignment vertical="center"/>
    </xf>
    <xf numFmtId="0" fontId="57" fillId="6" borderId="25" xfId="4" applyFont="1" applyFill="1" applyBorder="1" applyAlignment="1">
      <alignment vertical="center"/>
    </xf>
    <xf numFmtId="0" fontId="14" fillId="8" borderId="47" xfId="4" applyFont="1" applyFill="1" applyBorder="1" applyAlignment="1">
      <alignment vertical="center"/>
    </xf>
    <xf numFmtId="0" fontId="57" fillId="3" borderId="90" xfId="4" applyFont="1" applyFill="1" applyBorder="1" applyAlignment="1">
      <alignment vertical="center"/>
    </xf>
    <xf numFmtId="0" fontId="0" fillId="14" borderId="66" xfId="4" applyFont="1" applyFill="1" applyBorder="1"/>
    <xf numFmtId="0" fontId="0" fillId="11" borderId="67" xfId="4" applyFont="1" applyFill="1" applyBorder="1" applyAlignment="1">
      <alignment vertical="center"/>
    </xf>
    <xf numFmtId="0" fontId="57" fillId="22" borderId="47" xfId="4" applyFont="1" applyFill="1" applyBorder="1"/>
    <xf numFmtId="0" fontId="57" fillId="0" borderId="28" xfId="4" applyFont="1" applyBorder="1" applyAlignment="1">
      <alignment vertical="center"/>
    </xf>
    <xf numFmtId="0" fontId="57" fillId="0" borderId="66" xfId="4" applyFont="1" applyBorder="1" applyAlignment="1">
      <alignment vertical="center"/>
    </xf>
    <xf numFmtId="0" fontId="57" fillId="11" borderId="47" xfId="4" applyFont="1" applyFill="1" applyBorder="1" applyAlignment="1">
      <alignment vertical="center"/>
    </xf>
    <xf numFmtId="0" fontId="57" fillId="0" borderId="47" xfId="4" applyFont="1" applyBorder="1"/>
    <xf numFmtId="0" fontId="57" fillId="0" borderId="90" xfId="4" applyFont="1" applyBorder="1" applyAlignment="1">
      <alignment vertical="center"/>
    </xf>
    <xf numFmtId="0" fontId="0" fillId="14" borderId="59" xfId="0" applyFill="1" applyBorder="1" applyAlignment="1">
      <alignment vertical="center"/>
    </xf>
    <xf numFmtId="0" fontId="0" fillId="22" borderId="13" xfId="0" applyFill="1" applyBorder="1" applyAlignment="1">
      <alignment vertical="center"/>
    </xf>
    <xf numFmtId="0" fontId="0" fillId="14" borderId="59" xfId="0" applyFill="1" applyBorder="1"/>
    <xf numFmtId="0" fontId="0" fillId="14" borderId="60" xfId="0" applyFill="1" applyBorder="1"/>
    <xf numFmtId="0" fontId="0" fillId="22" borderId="25" xfId="0" applyFill="1" applyBorder="1"/>
    <xf numFmtId="0" fontId="0" fillId="4" borderId="13" xfId="4" applyFont="1" applyFill="1" applyBorder="1" applyAlignment="1">
      <alignment vertical="center"/>
    </xf>
    <xf numFmtId="0" fontId="0" fillId="3" borderId="60" xfId="0" applyFill="1" applyBorder="1"/>
    <xf numFmtId="0" fontId="0" fillId="17" borderId="60" xfId="0" applyFill="1" applyBorder="1" applyAlignment="1">
      <alignment vertical="center"/>
    </xf>
    <xf numFmtId="0" fontId="0" fillId="14" borderId="92" xfId="0" applyFill="1" applyBorder="1" applyAlignment="1">
      <alignment vertical="center"/>
    </xf>
    <xf numFmtId="0" fontId="0" fillId="14" borderId="91" xfId="0" applyFill="1" applyBorder="1"/>
    <xf numFmtId="0" fontId="0" fillId="23" borderId="90" xfId="0" applyFill="1" applyBorder="1" applyAlignment="1">
      <alignment vertical="center"/>
    </xf>
    <xf numFmtId="0" fontId="0" fillId="6" borderId="91" xfId="0" applyFill="1" applyBorder="1" applyAlignment="1">
      <alignment vertical="center"/>
    </xf>
    <xf numFmtId="0" fontId="0" fillId="7" borderId="90" xfId="0" applyFill="1" applyBorder="1" applyAlignment="1">
      <alignment vertical="center"/>
    </xf>
    <xf numFmtId="0" fontId="0" fillId="15" borderId="89" xfId="0" applyFill="1" applyBorder="1" applyAlignment="1">
      <alignment vertical="center"/>
    </xf>
    <xf numFmtId="0" fontId="0" fillId="0" borderId="89" xfId="0" applyBorder="1"/>
    <xf numFmtId="0" fontId="0" fillId="0" borderId="53" xfId="0" applyBorder="1" applyAlignment="1">
      <alignment vertical="center"/>
    </xf>
    <xf numFmtId="14" fontId="0" fillId="3" borderId="20" xfId="0" applyNumberFormat="1" applyFill="1" applyBorder="1" applyAlignment="1">
      <alignment horizontal="center" vertical="center"/>
    </xf>
    <xf numFmtId="0" fontId="0" fillId="0" borderId="17" xfId="4" applyFont="1" applyFill="1" applyBorder="1" applyAlignment="1">
      <alignment vertical="center"/>
    </xf>
    <xf numFmtId="0" fontId="18" fillId="0" borderId="0" xfId="0" applyFont="1" applyBorder="1" applyAlignment="1">
      <alignment horizontal="center" vertical="center" wrapText="1"/>
    </xf>
    <xf numFmtId="0" fontId="57" fillId="23" borderId="90" xfId="4" applyFont="1" applyFill="1" applyBorder="1"/>
    <xf numFmtId="0" fontId="0" fillId="8" borderId="66" xfId="4" applyFont="1" applyFill="1" applyBorder="1" applyAlignment="1">
      <alignment vertical="center"/>
    </xf>
    <xf numFmtId="0" fontId="57" fillId="8" borderId="25" xfId="4" applyFont="1" applyFill="1" applyBorder="1" applyAlignment="1">
      <alignment vertical="center"/>
    </xf>
    <xf numFmtId="0" fontId="57" fillId="21" borderId="47" xfId="4" applyFont="1" applyFill="1" applyBorder="1"/>
    <xf numFmtId="0" fontId="0" fillId="23" borderId="89" xfId="0" applyFill="1" applyBorder="1" applyAlignment="1">
      <alignment vertical="center"/>
    </xf>
    <xf numFmtId="0" fontId="0" fillId="9" borderId="24" xfId="0" applyFill="1" applyBorder="1" applyAlignment="1">
      <alignment horizontal="center" vertical="center"/>
    </xf>
    <xf numFmtId="14" fontId="0" fillId="9" borderId="60" xfId="0" applyNumberFormat="1" applyFill="1" applyBorder="1" applyAlignment="1">
      <alignment horizontal="center" vertical="center"/>
    </xf>
    <xf numFmtId="14" fontId="0" fillId="9" borderId="31" xfId="0" applyNumberFormat="1" applyFill="1" applyBorder="1" applyAlignment="1">
      <alignment horizontal="center" vertical="center"/>
    </xf>
    <xf numFmtId="0" fontId="0" fillId="22" borderId="47" xfId="0" applyFill="1" applyBorder="1"/>
    <xf numFmtId="0" fontId="0" fillId="15" borderId="17" xfId="0" applyFill="1" applyBorder="1" applyAlignment="1">
      <alignment vertical="center"/>
    </xf>
    <xf numFmtId="14" fontId="0" fillId="5" borderId="29" xfId="0" applyNumberFormat="1" applyFill="1" applyBorder="1" applyAlignment="1">
      <alignment horizontal="center" vertical="center"/>
    </xf>
    <xf numFmtId="14" fontId="0" fillId="20" borderId="62" xfId="0" applyNumberFormat="1" applyFill="1" applyBorder="1" applyAlignment="1">
      <alignment horizontal="center" vertical="center"/>
    </xf>
    <xf numFmtId="14" fontId="0" fillId="20" borderId="22" xfId="0" applyNumberFormat="1" applyFill="1" applyBorder="1" applyAlignment="1">
      <alignment horizontal="center" vertical="center"/>
    </xf>
    <xf numFmtId="0" fontId="0" fillId="7" borderId="89" xfId="0" applyFill="1" applyBorder="1" applyAlignment="1">
      <alignment vertical="center"/>
    </xf>
    <xf numFmtId="0" fontId="0" fillId="21" borderId="90" xfId="0" applyFill="1" applyBorder="1"/>
    <xf numFmtId="0" fontId="14" fillId="17" borderId="66" xfId="4" applyFont="1" applyFill="1" applyBorder="1" applyAlignment="1">
      <alignment vertical="center"/>
    </xf>
    <xf numFmtId="0" fontId="0" fillId="3" borderId="25" xfId="4" applyFont="1" applyFill="1" applyBorder="1" applyAlignment="1">
      <alignment vertical="center"/>
    </xf>
    <xf numFmtId="0" fontId="14" fillId="17" borderId="47" xfId="4" applyFont="1" applyFill="1" applyBorder="1" applyAlignment="1">
      <alignment vertical="center"/>
    </xf>
    <xf numFmtId="0" fontId="57" fillId="15" borderId="90" xfId="4" applyFont="1" applyFill="1" applyBorder="1" applyAlignment="1">
      <alignment vertical="center"/>
    </xf>
    <xf numFmtId="14" fontId="0" fillId="3" borderId="13" xfId="0" applyNumberFormat="1" applyFill="1" applyBorder="1" applyAlignment="1">
      <alignment horizontal="center" vertical="center"/>
    </xf>
    <xf numFmtId="14" fontId="0" fillId="3" borderId="31" xfId="0" applyNumberFormat="1" applyFill="1" applyBorder="1" applyAlignment="1">
      <alignment horizontal="center" vertical="center"/>
    </xf>
    <xf numFmtId="0" fontId="0" fillId="0" borderId="68" xfId="0" applyFill="1" applyBorder="1" applyAlignment="1">
      <alignment horizontal="center" vertical="center"/>
    </xf>
    <xf numFmtId="0" fontId="57" fillId="3" borderId="66" xfId="4" applyFont="1" applyFill="1" applyBorder="1"/>
    <xf numFmtId="0" fontId="12" fillId="0" borderId="34" xfId="0" applyFont="1" applyBorder="1" applyAlignment="1">
      <alignment horizontal="center" vertical="center" wrapText="1"/>
    </xf>
    <xf numFmtId="0" fontId="12" fillId="0" borderId="43" xfId="0" applyFont="1" applyBorder="1" applyAlignment="1">
      <alignment horizontal="center" vertical="center"/>
    </xf>
    <xf numFmtId="0" fontId="0" fillId="20" borderId="15" xfId="0" applyFill="1" applyBorder="1" applyAlignment="1">
      <alignment horizontal="center" vertical="center"/>
    </xf>
    <xf numFmtId="14" fontId="0" fillId="20" borderId="16" xfId="0" applyNumberFormat="1" applyFill="1" applyBorder="1" applyAlignment="1">
      <alignment horizontal="center" vertical="center"/>
    </xf>
    <xf numFmtId="0" fontId="0" fillId="20" borderId="16" xfId="0" applyFill="1" applyBorder="1" applyAlignment="1">
      <alignment horizontal="center" vertical="center"/>
    </xf>
    <xf numFmtId="14" fontId="0" fillId="5" borderId="16" xfId="0" applyNumberFormat="1" applyFill="1" applyBorder="1" applyAlignment="1">
      <alignment horizontal="center" vertical="center"/>
    </xf>
    <xf numFmtId="14" fontId="0" fillId="20" borderId="30" xfId="0" applyNumberFormat="1" applyFill="1" applyBorder="1" applyAlignment="1">
      <alignment horizontal="center" vertical="center"/>
    </xf>
    <xf numFmtId="14" fontId="0" fillId="20" borderId="59" xfId="0" applyNumberFormat="1" applyFill="1" applyBorder="1" applyAlignment="1">
      <alignment horizontal="center" vertical="center"/>
    </xf>
    <xf numFmtId="14" fontId="0" fillId="20" borderId="25" xfId="0" applyNumberFormat="1" applyFill="1" applyBorder="1" applyAlignment="1">
      <alignment horizontal="center" vertical="center"/>
    </xf>
    <xf numFmtId="14" fontId="0" fillId="5" borderId="25" xfId="0" applyNumberFormat="1" applyFill="1" applyBorder="1" applyAlignment="1">
      <alignment horizontal="center" vertical="center"/>
    </xf>
    <xf numFmtId="0" fontId="0" fillId="20" borderId="25" xfId="0" applyFill="1" applyBorder="1" applyAlignment="1">
      <alignment horizontal="center" vertical="center"/>
    </xf>
    <xf numFmtId="14" fontId="0" fillId="20" borderId="60" xfId="0" applyNumberFormat="1" applyFill="1" applyBorder="1" applyAlignment="1">
      <alignment horizontal="center" vertical="center"/>
    </xf>
    <xf numFmtId="14" fontId="0" fillId="2" borderId="13" xfId="0" applyNumberFormat="1" applyFill="1" applyBorder="1" applyAlignment="1">
      <alignment horizontal="center" vertical="center"/>
    </xf>
    <xf numFmtId="0" fontId="50" fillId="0" borderId="0" xfId="0" applyFont="1" applyBorder="1" applyAlignment="1">
      <alignment vertical="top"/>
    </xf>
    <xf numFmtId="0" fontId="0" fillId="0" borderId="0" xfId="0" quotePrefix="1" applyBorder="1"/>
    <xf numFmtId="49" fontId="0" fillId="0" borderId="0" xfId="0" quotePrefix="1" applyNumberFormat="1" applyBorder="1"/>
    <xf numFmtId="3" fontId="18" fillId="0" borderId="0" xfId="0" applyNumberFormat="1" applyFont="1" applyBorder="1" applyAlignment="1">
      <alignment vertical="center" wrapText="1"/>
    </xf>
    <xf numFmtId="0" fontId="12" fillId="0" borderId="42" xfId="0" applyFont="1" applyBorder="1" applyAlignment="1">
      <alignment horizontal="center" vertical="center" wrapText="1"/>
    </xf>
    <xf numFmtId="0" fontId="12" fillId="0" borderId="34" xfId="0" applyFont="1" applyBorder="1" applyAlignment="1">
      <alignment horizontal="center" vertical="center" wrapText="1"/>
    </xf>
    <xf numFmtId="14" fontId="25" fillId="5" borderId="33" xfId="0" applyNumberFormat="1" applyFont="1" applyFill="1" applyBorder="1" applyAlignment="1">
      <alignment horizontal="center" vertical="center"/>
    </xf>
    <xf numFmtId="0" fontId="25" fillId="5" borderId="34" xfId="0" applyFont="1" applyFill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34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 wrapText="1"/>
    </xf>
    <xf numFmtId="0" fontId="12" fillId="0" borderId="65" xfId="0" applyFont="1" applyBorder="1" applyAlignment="1">
      <alignment horizontal="center" vertical="center"/>
    </xf>
    <xf numFmtId="0" fontId="12" fillId="0" borderId="100" xfId="0" applyFont="1" applyBorder="1" applyAlignment="1">
      <alignment horizontal="center" vertical="center"/>
    </xf>
    <xf numFmtId="0" fontId="12" fillId="0" borderId="36" xfId="0" applyFont="1" applyBorder="1" applyAlignment="1">
      <alignment horizontal="center" vertical="center" wrapText="1"/>
    </xf>
    <xf numFmtId="0" fontId="12" fillId="0" borderId="37" xfId="0" applyFont="1" applyBorder="1" applyAlignment="1">
      <alignment horizontal="center" vertical="center"/>
    </xf>
    <xf numFmtId="0" fontId="12" fillId="0" borderId="36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 wrapText="1"/>
    </xf>
    <xf numFmtId="0" fontId="12" fillId="0" borderId="39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3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5" fillId="0" borderId="0" xfId="0" applyFont="1" applyAlignment="1">
      <alignment horizontal="left"/>
    </xf>
    <xf numFmtId="0" fontId="22" fillId="0" borderId="22" xfId="0" applyFont="1" applyBorder="1" applyAlignment="1">
      <alignment horizontal="left" vertical="center"/>
    </xf>
    <xf numFmtId="0" fontId="15" fillId="0" borderId="0" xfId="0" applyFont="1" applyAlignment="1">
      <alignment horizontal="center"/>
    </xf>
    <xf numFmtId="16" fontId="15" fillId="0" borderId="0" xfId="0" applyNumberFormat="1" applyFont="1" applyAlignment="1">
      <alignment horizontal="center"/>
    </xf>
    <xf numFmtId="14" fontId="22" fillId="0" borderId="22" xfId="0" applyNumberFormat="1" applyFont="1" applyBorder="1" applyAlignment="1">
      <alignment horizontal="left" vertical="center"/>
    </xf>
    <xf numFmtId="0" fontId="12" fillId="0" borderId="0" xfId="0" applyFont="1" applyAlignment="1">
      <alignment horizontal="center"/>
    </xf>
    <xf numFmtId="0" fontId="22" fillId="0" borderId="22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/>
    </xf>
    <xf numFmtId="0" fontId="15" fillId="0" borderId="0" xfId="0" applyFont="1" applyAlignment="1">
      <alignment horizontal="justify" wrapText="1"/>
    </xf>
    <xf numFmtId="0" fontId="22" fillId="0" borderId="22" xfId="0" applyFont="1" applyBorder="1" applyAlignment="1">
      <alignment horizontal="left"/>
    </xf>
    <xf numFmtId="0" fontId="16" fillId="0" borderId="31" xfId="0" applyFont="1" applyBorder="1" applyAlignment="1">
      <alignment horizontal="center" vertical="top"/>
    </xf>
    <xf numFmtId="0" fontId="15" fillId="0" borderId="22" xfId="0" applyFont="1" applyBorder="1" applyAlignment="1">
      <alignment horizontal="center"/>
    </xf>
    <xf numFmtId="0" fontId="16" fillId="0" borderId="0" xfId="0" applyFont="1" applyAlignment="1">
      <alignment horizontal="center" vertical="top"/>
    </xf>
    <xf numFmtId="0" fontId="31" fillId="0" borderId="0" xfId="0" applyFont="1" applyAlignment="1">
      <alignment horizontal="left"/>
    </xf>
    <xf numFmtId="0" fontId="18" fillId="0" borderId="31" xfId="0" applyFont="1" applyBorder="1" applyAlignment="1">
      <alignment horizontal="center"/>
    </xf>
    <xf numFmtId="14" fontId="15" fillId="0" borderId="22" xfId="0" applyNumberFormat="1" applyFont="1" applyBorder="1" applyAlignment="1">
      <alignment horizontal="center"/>
    </xf>
    <xf numFmtId="0" fontId="15" fillId="0" borderId="22" xfId="0" applyFont="1" applyBorder="1" applyAlignment="1">
      <alignment horizontal="center" vertical="center" wrapText="1"/>
    </xf>
    <xf numFmtId="0" fontId="55" fillId="0" borderId="0" xfId="0" applyFont="1" applyAlignment="1">
      <alignment horizontal="center"/>
    </xf>
    <xf numFmtId="0" fontId="48" fillId="0" borderId="0" xfId="0" applyFont="1" applyAlignment="1">
      <alignment horizontal="left"/>
    </xf>
    <xf numFmtId="0" fontId="15" fillId="0" borderId="22" xfId="0" applyFont="1" applyBorder="1" applyAlignment="1">
      <alignment horizontal="left"/>
    </xf>
    <xf numFmtId="0" fontId="18" fillId="0" borderId="22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0" fillId="0" borderId="14" xfId="0" applyFont="1" applyBorder="1" applyAlignment="1">
      <alignment horizontal="center" vertical="center" wrapText="1"/>
    </xf>
    <xf numFmtId="0" fontId="30" fillId="0" borderId="17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0" fillId="0" borderId="31" xfId="0" applyFont="1" applyBorder="1" applyAlignment="1">
      <alignment horizontal="center" vertical="center" wrapText="1"/>
    </xf>
    <xf numFmtId="0" fontId="30" fillId="0" borderId="29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 wrapText="1"/>
    </xf>
    <xf numFmtId="0" fontId="20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19" fillId="0" borderId="1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19" fillId="0" borderId="17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right" wrapText="1"/>
    </xf>
    <xf numFmtId="0" fontId="30" fillId="0" borderId="0" xfId="0" applyFont="1" applyAlignment="1">
      <alignment horizontal="center"/>
    </xf>
    <xf numFmtId="0" fontId="30" fillId="0" borderId="22" xfId="0" applyFont="1" applyBorder="1" applyAlignment="1">
      <alignment horizontal="center"/>
    </xf>
    <xf numFmtId="0" fontId="58" fillId="0" borderId="0" xfId="0" applyFont="1" applyAlignment="1">
      <alignment horizontal="center"/>
    </xf>
    <xf numFmtId="0" fontId="30" fillId="0" borderId="0" xfId="0" applyFont="1" applyAlignment="1">
      <alignment horizontal="left" wrapText="1"/>
    </xf>
    <xf numFmtId="0" fontId="22" fillId="0" borderId="0" xfId="0" applyFont="1" applyAlignment="1">
      <alignment horizontal="justify" wrapText="1"/>
    </xf>
    <xf numFmtId="0" fontId="19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wrapText="1"/>
    </xf>
    <xf numFmtId="0" fontId="49" fillId="0" borderId="31" xfId="0" applyFont="1" applyBorder="1" applyAlignment="1">
      <alignment horizontal="center"/>
    </xf>
    <xf numFmtId="14" fontId="18" fillId="0" borderId="1" xfId="0" applyNumberFormat="1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/>
    </xf>
    <xf numFmtId="0" fontId="41" fillId="0" borderId="1" xfId="0" applyFont="1" applyBorder="1" applyAlignment="1">
      <alignment horizontal="center" vertical="center" wrapText="1"/>
    </xf>
    <xf numFmtId="0" fontId="12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 vertical="top"/>
    </xf>
    <xf numFmtId="0" fontId="16" fillId="0" borderId="31" xfId="0" applyFont="1" applyBorder="1" applyAlignment="1">
      <alignment horizontal="center" vertical="top" wrapText="1"/>
    </xf>
    <xf numFmtId="14" fontId="43" fillId="0" borderId="22" xfId="0" applyNumberFormat="1" applyFont="1" applyBorder="1" applyAlignment="1">
      <alignment horizontal="left"/>
    </xf>
    <xf numFmtId="0" fontId="16" fillId="0" borderId="0" xfId="0" applyFont="1" applyAlignment="1">
      <alignment horizontal="center"/>
    </xf>
    <xf numFmtId="0" fontId="20" fillId="0" borderId="22" xfId="0" applyFont="1" applyBorder="1" applyAlignment="1">
      <alignment horizontal="left"/>
    </xf>
    <xf numFmtId="14" fontId="20" fillId="0" borderId="22" xfId="0" applyNumberFormat="1" applyFont="1" applyBorder="1" applyAlignment="1">
      <alignment horizontal="left"/>
    </xf>
    <xf numFmtId="0" fontId="20" fillId="0" borderId="22" xfId="0" applyFont="1" applyBorder="1" applyAlignment="1">
      <alignment horizontal="left" wrapText="1"/>
    </xf>
    <xf numFmtId="0" fontId="20" fillId="0" borderId="22" xfId="0" applyFont="1" applyBorder="1" applyAlignment="1">
      <alignment horizontal="left" vertical="top" wrapText="1"/>
    </xf>
    <xf numFmtId="0" fontId="20" fillId="0" borderId="22" xfId="0" quotePrefix="1" applyFont="1" applyBorder="1" applyAlignment="1">
      <alignment horizontal="center"/>
    </xf>
    <xf numFmtId="49" fontId="20" fillId="0" borderId="22" xfId="0" applyNumberFormat="1" applyFont="1" applyBorder="1" applyAlignment="1">
      <alignment horizontal="left" vertical="center"/>
    </xf>
    <xf numFmtId="0" fontId="20" fillId="0" borderId="22" xfId="0" applyFont="1" applyBorder="1" applyAlignment="1">
      <alignment horizontal="left" vertical="center"/>
    </xf>
    <xf numFmtId="14" fontId="12" fillId="0" borderId="0" xfId="0" applyNumberFormat="1" applyFont="1" applyAlignment="1">
      <alignment horizontal="center"/>
    </xf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horizontal="center"/>
    </xf>
    <xf numFmtId="0" fontId="20" fillId="0" borderId="22" xfId="0" applyFont="1" applyBorder="1" applyAlignment="1">
      <alignment horizontal="center"/>
    </xf>
    <xf numFmtId="0" fontId="15" fillId="0" borderId="14" xfId="0" applyFont="1" applyBorder="1" applyAlignment="1">
      <alignment horizontal="justify" wrapText="1"/>
    </xf>
    <xf numFmtId="0" fontId="12" fillId="0" borderId="17" xfId="0" applyFont="1" applyBorder="1" applyAlignment="1">
      <alignment horizontal="justify" wrapText="1"/>
    </xf>
    <xf numFmtId="0" fontId="12" fillId="0" borderId="12" xfId="0" applyFont="1" applyBorder="1" applyAlignment="1">
      <alignment horizontal="justify" wrapText="1"/>
    </xf>
    <xf numFmtId="0" fontId="18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49" fontId="18" fillId="0" borderId="1" xfId="0" applyNumberFormat="1" applyFont="1" applyBorder="1" applyAlignment="1">
      <alignment horizontal="left" wrapText="1"/>
    </xf>
    <xf numFmtId="49" fontId="18" fillId="0" borderId="1" xfId="0" applyNumberFormat="1" applyFont="1" applyBorder="1" applyAlignment="1">
      <alignment horizontal="left"/>
    </xf>
    <xf numFmtId="0" fontId="30" fillId="0" borderId="1" xfId="0" applyFont="1" applyBorder="1" applyAlignment="1">
      <alignment horizontal="left"/>
    </xf>
    <xf numFmtId="0" fontId="12" fillId="0" borderId="1" xfId="0" applyFont="1" applyBorder="1" applyAlignment="1">
      <alignment horizontal="justify" wrapText="1"/>
    </xf>
    <xf numFmtId="0" fontId="18" fillId="0" borderId="1" xfId="0" applyFont="1" applyBorder="1" applyAlignment="1">
      <alignment horizontal="left" wrapText="1"/>
    </xf>
    <xf numFmtId="0" fontId="12" fillId="0" borderId="1" xfId="0" applyFont="1" applyBorder="1" applyAlignment="1">
      <alignment horizontal="center"/>
    </xf>
    <xf numFmtId="0" fontId="30" fillId="0" borderId="0" xfId="0" applyFont="1" applyAlignment="1">
      <alignment horizontal="right" vertical="top" wrapText="1"/>
    </xf>
    <xf numFmtId="0" fontId="16" fillId="0" borderId="31" xfId="0" applyFont="1" applyBorder="1" applyAlignment="1">
      <alignment horizontal="center" wrapText="1"/>
    </xf>
    <xf numFmtId="0" fontId="12" fillId="0" borderId="31" xfId="0" applyFont="1" applyBorder="1" applyAlignment="1">
      <alignment horizontal="center"/>
    </xf>
    <xf numFmtId="0" fontId="18" fillId="0" borderId="1" xfId="0" applyFont="1" applyBorder="1" applyAlignment="1">
      <alignment horizontal="left" vertical="center"/>
    </xf>
    <xf numFmtId="14" fontId="39" fillId="0" borderId="1" xfId="0" applyNumberFormat="1" applyFont="1" applyBorder="1" applyAlignment="1">
      <alignment horizontal="left"/>
    </xf>
    <xf numFmtId="0" fontId="39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8" fillId="0" borderId="14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28" fillId="0" borderId="17" xfId="4" applyBorder="1" applyAlignment="1">
      <alignment horizontal="center" vertical="center" wrapText="1"/>
    </xf>
    <xf numFmtId="0" fontId="15" fillId="5" borderId="1" xfId="1" applyFont="1" applyFill="1" applyBorder="1" applyAlignment="1">
      <alignment horizontal="center" vertical="top"/>
    </xf>
    <xf numFmtId="0" fontId="15" fillId="5" borderId="1" xfId="1" applyFont="1" applyFill="1" applyBorder="1" applyAlignment="1">
      <alignment horizontal="left" vertical="top" wrapText="1"/>
    </xf>
    <xf numFmtId="0" fontId="15" fillId="5" borderId="1" xfId="1" applyFont="1" applyFill="1" applyBorder="1" applyAlignment="1">
      <alignment horizontal="center" vertical="top" wrapText="1"/>
    </xf>
    <xf numFmtId="0" fontId="15" fillId="5" borderId="14" xfId="1" applyFont="1" applyFill="1" applyBorder="1" applyAlignment="1">
      <alignment horizontal="center" vertical="top" wrapText="1"/>
    </xf>
    <xf numFmtId="0" fontId="15" fillId="5" borderId="17" xfId="1" applyFont="1" applyFill="1" applyBorder="1" applyAlignment="1">
      <alignment horizontal="center" vertical="top" wrapText="1"/>
    </xf>
    <xf numFmtId="0" fontId="15" fillId="5" borderId="12" xfId="1" applyFont="1" applyFill="1" applyBorder="1" applyAlignment="1">
      <alignment horizontal="center" vertical="top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top"/>
    </xf>
    <xf numFmtId="0" fontId="15" fillId="5" borderId="14" xfId="1" applyFont="1" applyFill="1" applyBorder="1" applyAlignment="1">
      <alignment horizontal="center" vertical="top"/>
    </xf>
    <xf numFmtId="0" fontId="15" fillId="5" borderId="17" xfId="1" applyFont="1" applyFill="1" applyBorder="1" applyAlignment="1">
      <alignment horizontal="center" vertical="top"/>
    </xf>
    <xf numFmtId="0" fontId="15" fillId="5" borderId="12" xfId="1" applyFont="1" applyFill="1" applyBorder="1" applyAlignment="1">
      <alignment horizontal="center" vertical="top"/>
    </xf>
    <xf numFmtId="0" fontId="12" fillId="0" borderId="1" xfId="1" applyFont="1" applyBorder="1" applyAlignment="1">
      <alignment horizontal="center" vertical="center"/>
    </xf>
    <xf numFmtId="0" fontId="20" fillId="0" borderId="22" xfId="0" applyFont="1" applyBorder="1" applyAlignment="1">
      <alignment horizontal="left" vertical="top"/>
    </xf>
    <xf numFmtId="0" fontId="18" fillId="0" borderId="1" xfId="0" quotePrefix="1" applyFont="1" applyBorder="1" applyAlignment="1">
      <alignment horizontal="center" vertical="center" wrapText="1"/>
    </xf>
    <xf numFmtId="49" fontId="18" fillId="0" borderId="14" xfId="0" applyNumberFormat="1" applyFont="1" applyBorder="1" applyAlignment="1">
      <alignment horizontal="center" vertical="center" wrapText="1"/>
    </xf>
    <xf numFmtId="14" fontId="18" fillId="0" borderId="14" xfId="0" applyNumberFormat="1" applyFont="1" applyBorder="1" applyAlignment="1">
      <alignment horizontal="center" vertical="center" wrapText="1"/>
    </xf>
    <xf numFmtId="14" fontId="18" fillId="0" borderId="17" xfId="0" applyNumberFormat="1" applyFont="1" applyBorder="1" applyAlignment="1">
      <alignment horizontal="center" vertical="center" wrapText="1"/>
    </xf>
    <xf numFmtId="14" fontId="18" fillId="0" borderId="12" xfId="0" applyNumberFormat="1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 wrapText="1"/>
    </xf>
    <xf numFmtId="0" fontId="39" fillId="0" borderId="1" xfId="4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/>
    </xf>
    <xf numFmtId="0" fontId="0" fillId="0" borderId="0" xfId="0" applyAlignment="1">
      <alignment horizontal="left"/>
    </xf>
    <xf numFmtId="14" fontId="30" fillId="0" borderId="1" xfId="0" applyNumberFormat="1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 wrapText="1"/>
    </xf>
    <xf numFmtId="0" fontId="18" fillId="0" borderId="22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74" xfId="0" applyFont="1" applyBorder="1" applyAlignment="1">
      <alignment horizontal="center" vertical="center" wrapText="1"/>
    </xf>
    <xf numFmtId="0" fontId="12" fillId="0" borderId="71" xfId="0" applyFont="1" applyBorder="1" applyAlignment="1">
      <alignment horizontal="center" vertical="center" wrapText="1"/>
    </xf>
    <xf numFmtId="0" fontId="12" fillId="0" borderId="72" xfId="0" applyFont="1" applyBorder="1" applyAlignment="1">
      <alignment horizontal="center" vertical="center" wrapText="1"/>
    </xf>
    <xf numFmtId="0" fontId="12" fillId="0" borderId="77" xfId="0" applyFont="1" applyBorder="1" applyAlignment="1">
      <alignment horizontal="center" vertical="center"/>
    </xf>
    <xf numFmtId="0" fontId="12" fillId="0" borderId="78" xfId="0" applyFont="1" applyBorder="1" applyAlignment="1">
      <alignment horizontal="center" vertical="center"/>
    </xf>
    <xf numFmtId="0" fontId="12" fillId="0" borderId="81" xfId="0" applyFont="1" applyBorder="1" applyAlignment="1">
      <alignment horizontal="center" vertical="center"/>
    </xf>
    <xf numFmtId="0" fontId="12" fillId="0" borderId="80" xfId="0" applyFont="1" applyBorder="1" applyAlignment="1">
      <alignment horizontal="center" vertical="center"/>
    </xf>
    <xf numFmtId="0" fontId="12" fillId="0" borderId="79" xfId="0" applyFont="1" applyBorder="1" applyAlignment="1">
      <alignment horizontal="center" vertical="center"/>
    </xf>
    <xf numFmtId="0" fontId="12" fillId="0" borderId="80" xfId="0" applyFont="1" applyBorder="1" applyAlignment="1">
      <alignment horizontal="center" vertical="center" wrapText="1"/>
    </xf>
    <xf numFmtId="0" fontId="12" fillId="0" borderId="78" xfId="0" applyFont="1" applyBorder="1" applyAlignment="1">
      <alignment horizontal="center" vertical="center" wrapText="1"/>
    </xf>
    <xf numFmtId="0" fontId="12" fillId="0" borderId="81" xfId="0" applyFont="1" applyBorder="1" applyAlignment="1">
      <alignment horizontal="center" vertical="center" wrapText="1"/>
    </xf>
    <xf numFmtId="0" fontId="12" fillId="0" borderId="82" xfId="0" applyFont="1" applyBorder="1" applyAlignment="1">
      <alignment horizontal="center" vertical="center" wrapText="1"/>
    </xf>
    <xf numFmtId="0" fontId="12" fillId="0" borderId="83" xfId="0" applyFont="1" applyBorder="1" applyAlignment="1">
      <alignment horizontal="center" vertical="center" wrapText="1"/>
    </xf>
    <xf numFmtId="0" fontId="12" fillId="0" borderId="85" xfId="0" applyFont="1" applyBorder="1" applyAlignment="1">
      <alignment horizontal="center" vertical="center" wrapText="1"/>
    </xf>
    <xf numFmtId="0" fontId="12" fillId="0" borderId="77" xfId="0" applyFont="1" applyBorder="1" applyAlignment="1">
      <alignment horizontal="center"/>
    </xf>
    <xf numFmtId="0" fontId="12" fillId="0" borderId="78" xfId="0" applyFont="1" applyBorder="1" applyAlignment="1">
      <alignment horizontal="center"/>
    </xf>
    <xf numFmtId="0" fontId="12" fillId="0" borderId="79" xfId="0" applyFont="1" applyBorder="1" applyAlignment="1">
      <alignment horizontal="center"/>
    </xf>
    <xf numFmtId="0" fontId="12" fillId="0" borderId="84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center" wrapText="1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33" fillId="0" borderId="0" xfId="0" applyFont="1" applyAlignment="1">
      <alignment horizontal="center" vertical="top"/>
    </xf>
    <xf numFmtId="0" fontId="33" fillId="0" borderId="31" xfId="0" applyFont="1" applyBorder="1" applyAlignment="1">
      <alignment horizontal="center" vertical="top"/>
    </xf>
    <xf numFmtId="0" fontId="0" fillId="0" borderId="22" xfId="0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26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0" fontId="15" fillId="0" borderId="64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63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26" xfId="0" applyFont="1" applyBorder="1" applyAlignment="1">
      <alignment horizontal="left" vertical="center"/>
    </xf>
    <xf numFmtId="0" fontId="15" fillId="0" borderId="31" xfId="0" applyFont="1" applyBorder="1" applyAlignment="1">
      <alignment horizontal="left" vertical="center"/>
    </xf>
    <xf numFmtId="0" fontId="15" fillId="0" borderId="29" xfId="0" applyFont="1" applyBorder="1" applyAlignment="1">
      <alignment horizontal="left" vertical="center"/>
    </xf>
    <xf numFmtId="0" fontId="15" fillId="0" borderId="64" xfId="0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5" fillId="0" borderId="63" xfId="0" applyFont="1" applyBorder="1" applyAlignment="1">
      <alignment horizontal="left" vertical="center"/>
    </xf>
    <xf numFmtId="0" fontId="15" fillId="0" borderId="20" xfId="0" applyFont="1" applyBorder="1" applyAlignment="1">
      <alignment horizontal="left" vertical="center"/>
    </xf>
    <xf numFmtId="0" fontId="15" fillId="0" borderId="22" xfId="0" applyFont="1" applyBorder="1" applyAlignment="1">
      <alignment horizontal="left" vertical="center"/>
    </xf>
    <xf numFmtId="0" fontId="15" fillId="0" borderId="11" xfId="0" applyFont="1" applyBorder="1" applyAlignment="1">
      <alignment horizontal="left" vertical="center"/>
    </xf>
    <xf numFmtId="0" fontId="15" fillId="0" borderId="17" xfId="0" applyFont="1" applyBorder="1" applyAlignment="1">
      <alignment horizontal="left" wrapText="1"/>
    </xf>
    <xf numFmtId="0" fontId="15" fillId="0" borderId="12" xfId="0" applyFont="1" applyBorder="1" applyAlignment="1">
      <alignment horizontal="left" wrapText="1"/>
    </xf>
    <xf numFmtId="0" fontId="15" fillId="0" borderId="14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14" xfId="0" applyFont="1" applyBorder="1" applyAlignment="1">
      <alignment horizontal="left" vertical="center"/>
    </xf>
    <xf numFmtId="0" fontId="15" fillId="0" borderId="17" xfId="0" applyFont="1" applyBorder="1" applyAlignment="1">
      <alignment horizontal="left" vertical="center"/>
    </xf>
    <xf numFmtId="0" fontId="15" fillId="0" borderId="12" xfId="0" applyFont="1" applyBorder="1" applyAlignment="1">
      <alignment horizontal="left" vertical="center"/>
    </xf>
    <xf numFmtId="0" fontId="34" fillId="0" borderId="14" xfId="0" applyFont="1" applyBorder="1" applyAlignment="1">
      <alignment horizontal="center" vertical="center"/>
    </xf>
    <xf numFmtId="0" fontId="15" fillId="0" borderId="14" xfId="0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15" fillId="0" borderId="14" xfId="0" applyFont="1" applyBorder="1" applyAlignment="1">
      <alignment horizontal="left" vertical="center" wrapText="1"/>
    </xf>
    <xf numFmtId="0" fontId="15" fillId="0" borderId="17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49" fontId="15" fillId="0" borderId="14" xfId="0" applyNumberFormat="1" applyFont="1" applyBorder="1" applyAlignment="1">
      <alignment horizontal="left" vertical="center"/>
    </xf>
    <xf numFmtId="49" fontId="15" fillId="0" borderId="14" xfId="0" applyNumberFormat="1" applyFont="1" applyBorder="1" applyAlignment="1">
      <alignment horizontal="left" vertical="center" wrapText="1"/>
    </xf>
    <xf numFmtId="164" fontId="15" fillId="0" borderId="14" xfId="0" applyNumberFormat="1" applyFont="1" applyBorder="1" applyAlignment="1">
      <alignment horizontal="left" vertical="center" wrapText="1"/>
    </xf>
    <xf numFmtId="164" fontId="15" fillId="0" borderId="17" xfId="0" applyNumberFormat="1" applyFont="1" applyBorder="1" applyAlignment="1">
      <alignment horizontal="left" vertical="center" wrapText="1"/>
    </xf>
    <xf numFmtId="164" fontId="15" fillId="0" borderId="12" xfId="0" applyNumberFormat="1" applyFont="1" applyBorder="1" applyAlignment="1">
      <alignment horizontal="left" vertical="center" wrapText="1"/>
    </xf>
    <xf numFmtId="0" fontId="29" fillId="0" borderId="0" xfId="0" applyFont="1" applyAlignment="1">
      <alignment horizontal="center"/>
    </xf>
    <xf numFmtId="14" fontId="15" fillId="0" borderId="14" xfId="0" applyNumberFormat="1" applyFont="1" applyBorder="1" applyAlignment="1">
      <alignment horizontal="left" vertical="center"/>
    </xf>
    <xf numFmtId="14" fontId="15" fillId="0" borderId="17" xfId="0" applyNumberFormat="1" applyFont="1" applyBorder="1" applyAlignment="1">
      <alignment horizontal="left" vertical="center"/>
    </xf>
    <xf numFmtId="14" fontId="15" fillId="0" borderId="12" xfId="0" applyNumberFormat="1" applyFont="1" applyBorder="1" applyAlignment="1">
      <alignment horizontal="left" vertical="center"/>
    </xf>
    <xf numFmtId="0" fontId="15" fillId="0" borderId="0" xfId="0" applyFont="1" applyAlignment="1">
      <alignment horizontal="right"/>
    </xf>
    <xf numFmtId="0" fontId="3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justify" wrapText="1"/>
    </xf>
    <xf numFmtId="0" fontId="18" fillId="0" borderId="22" xfId="0" applyFont="1" applyBorder="1" applyAlignment="1">
      <alignment horizontal="center" vertical="center"/>
    </xf>
    <xf numFmtId="0" fontId="12" fillId="0" borderId="35" xfId="0" applyFont="1" applyBorder="1" applyAlignment="1">
      <alignment horizontal="center" vertical="center"/>
    </xf>
    <xf numFmtId="0" fontId="12" fillId="0" borderId="33" xfId="0" applyFont="1" applyBorder="1" applyAlignment="1">
      <alignment horizontal="center" vertical="center"/>
    </xf>
    <xf numFmtId="0" fontId="62" fillId="0" borderId="22" xfId="0" applyFont="1" applyBorder="1" applyAlignment="1">
      <alignment horizontal="left" vertical="center"/>
    </xf>
    <xf numFmtId="0" fontId="62" fillId="0" borderId="22" xfId="4" applyFont="1" applyBorder="1" applyAlignment="1">
      <alignment horizontal="left" vertical="center"/>
    </xf>
  </cellXfs>
  <cellStyles count="6">
    <cellStyle name="Гиперссылка" xfId="4" builtinId="8"/>
    <cellStyle name="Нейтральный" xfId="5" builtinId="28"/>
    <cellStyle name="Обычный" xfId="0" builtinId="0"/>
    <cellStyle name="Обычный 2" xfId="1"/>
    <cellStyle name="Обычный 3" xfId="3"/>
    <cellStyle name="Обычный 8" xfId="2"/>
  </cellStyles>
  <dxfs count="930"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 tint="-4.9989318521683403E-2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colors>
    <mruColors>
      <color rgb="FFFFCCF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710045</xdr:colOff>
      <xdr:row>60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710045" y="1302327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41462</xdr:colOff>
      <xdr:row>0</xdr:row>
      <xdr:rowOff>1185583</xdr:rowOff>
    </xdr:from>
    <xdr:to>
      <xdr:col>31</xdr:col>
      <xdr:colOff>4482</xdr:colOff>
      <xdr:row>1</xdr:row>
      <xdr:rowOff>34738</xdr:rowOff>
    </xdr:to>
    <xdr:pic>
      <xdr:nvPicPr>
        <xdr:cNvPr id="3" name="Рисунок 2" descr="logo_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50" t="18129" r="5972" b="15204"/>
        <a:stretch>
          <a:fillRect/>
        </a:stretch>
      </xdr:blipFill>
      <xdr:spPr bwMode="auto">
        <a:xfrm>
          <a:off x="555812" y="1185583"/>
          <a:ext cx="1220320" cy="573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14008</xdr:colOff>
      <xdr:row>0</xdr:row>
      <xdr:rowOff>20171</xdr:rowOff>
    </xdr:from>
    <xdr:to>
      <xdr:col>31</xdr:col>
      <xdr:colOff>31937</xdr:colOff>
      <xdr:row>0</xdr:row>
      <xdr:rowOff>1204633</xdr:rowOff>
    </xdr:to>
    <xdr:pic>
      <xdr:nvPicPr>
        <xdr:cNvPr id="4" name="Рисунок 3" descr="logo_s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33" r="63550" b="14230"/>
        <a:stretch>
          <a:fillRect/>
        </a:stretch>
      </xdr:blipFill>
      <xdr:spPr bwMode="auto">
        <a:xfrm>
          <a:off x="471208" y="20171"/>
          <a:ext cx="1332379" cy="1184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11206</xdr:colOff>
      <xdr:row>1</xdr:row>
      <xdr:rowOff>11206</xdr:rowOff>
    </xdr:from>
    <xdr:to>
      <xdr:col>101</xdr:col>
      <xdr:colOff>33617</xdr:colOff>
      <xdr:row>1</xdr:row>
      <xdr:rowOff>22412</xdr:rowOff>
    </xdr:to>
    <xdr:cxnSp macro="">
      <xdr:nvCxnSpPr>
        <xdr:cNvPr id="5" name="AutoShape 3"/>
        <xdr:cNvCxnSpPr>
          <a:cxnSpLocks noChangeShapeType="1"/>
        </xdr:cNvCxnSpPr>
      </xdr:nvCxnSpPr>
      <xdr:spPr bwMode="auto">
        <a:xfrm flipV="1">
          <a:off x="11206" y="1736912"/>
          <a:ext cx="5681382" cy="11206"/>
        </a:xfrm>
        <a:prstGeom prst="straightConnector1">
          <a:avLst/>
        </a:prstGeom>
        <a:noFill/>
        <a:ln w="38100">
          <a:solidFill>
            <a:srgbClr val="FDAC41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28398" dir="3806097" algn="ctr" rotWithShape="0">
                  <a:srgbClr val="974706">
                    <a:alpha val="50000"/>
                  </a:srgbClr>
                </a:outerShdw>
              </a:effectLst>
            </a14:hiddenEffects>
          </a:ext>
        </a:extLst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41462</xdr:colOff>
      <xdr:row>0</xdr:row>
      <xdr:rowOff>1185583</xdr:rowOff>
    </xdr:from>
    <xdr:to>
      <xdr:col>31</xdr:col>
      <xdr:colOff>4482</xdr:colOff>
      <xdr:row>1</xdr:row>
      <xdr:rowOff>34738</xdr:rowOff>
    </xdr:to>
    <xdr:pic>
      <xdr:nvPicPr>
        <xdr:cNvPr id="4" name="Рисунок 3" descr="logo_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50" t="18129" r="5972" b="15204"/>
        <a:stretch>
          <a:fillRect/>
        </a:stretch>
      </xdr:blipFill>
      <xdr:spPr bwMode="auto">
        <a:xfrm>
          <a:off x="545727" y="1185583"/>
          <a:ext cx="1195667" cy="5748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14008</xdr:colOff>
      <xdr:row>0</xdr:row>
      <xdr:rowOff>20171</xdr:rowOff>
    </xdr:from>
    <xdr:to>
      <xdr:col>31</xdr:col>
      <xdr:colOff>31937</xdr:colOff>
      <xdr:row>0</xdr:row>
      <xdr:rowOff>1204633</xdr:rowOff>
    </xdr:to>
    <xdr:pic>
      <xdr:nvPicPr>
        <xdr:cNvPr id="5" name="Рисунок 4" descr="logo_s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33" r="63550" b="14230"/>
        <a:stretch>
          <a:fillRect/>
        </a:stretch>
      </xdr:blipFill>
      <xdr:spPr bwMode="auto">
        <a:xfrm>
          <a:off x="462243" y="20171"/>
          <a:ext cx="1306606" cy="1184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11206</xdr:colOff>
      <xdr:row>1</xdr:row>
      <xdr:rowOff>22412</xdr:rowOff>
    </xdr:from>
    <xdr:to>
      <xdr:col>116</xdr:col>
      <xdr:colOff>0</xdr:colOff>
      <xdr:row>1</xdr:row>
      <xdr:rowOff>22412</xdr:rowOff>
    </xdr:to>
    <xdr:cxnSp macro="">
      <xdr:nvCxnSpPr>
        <xdr:cNvPr id="31747" name="AutoShape 3"/>
        <xdr:cNvCxnSpPr>
          <a:cxnSpLocks noChangeShapeType="1"/>
        </xdr:cNvCxnSpPr>
      </xdr:nvCxnSpPr>
      <xdr:spPr bwMode="auto">
        <a:xfrm>
          <a:off x="11206" y="1748118"/>
          <a:ext cx="6488206" cy="0"/>
        </a:xfrm>
        <a:prstGeom prst="straightConnector1">
          <a:avLst/>
        </a:prstGeom>
        <a:noFill/>
        <a:ln w="38100">
          <a:solidFill>
            <a:srgbClr val="FDAC41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28398" dir="3806097" algn="ctr" rotWithShape="0">
                  <a:srgbClr val="974706">
                    <a:alpha val="50000"/>
                  </a:srgbClr>
                </a:outerShdw>
              </a:effectLst>
            </a14:hiddenEffects>
          </a:ext>
        </a:extLst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101</xdr:col>
      <xdr:colOff>28575</xdr:colOff>
      <xdr:row>8</xdr:row>
      <xdr:rowOff>62327</xdr:rowOff>
    </xdr:to>
    <xdr:pic>
      <xdr:nvPicPr>
        <xdr:cNvPr id="2" name="Рисунок 1" descr="Шапка новая 11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5800725" cy="156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25977</xdr:colOff>
      <xdr:row>0</xdr:row>
      <xdr:rowOff>60613</xdr:rowOff>
    </xdr:from>
    <xdr:to>
      <xdr:col>92</xdr:col>
      <xdr:colOff>17317</xdr:colOff>
      <xdr:row>3</xdr:row>
      <xdr:rowOff>103909</xdr:rowOff>
    </xdr:to>
    <xdr:pic>
      <xdr:nvPicPr>
        <xdr:cNvPr id="5" name="Рисунок 4" descr="Логотип Ясень с реквизитами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753341" y="60613"/>
          <a:ext cx="4840431" cy="6147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17318</xdr:colOff>
      <xdr:row>6</xdr:row>
      <xdr:rowOff>43296</xdr:rowOff>
    </xdr:from>
    <xdr:to>
      <xdr:col>99</xdr:col>
      <xdr:colOff>36368</xdr:colOff>
      <xdr:row>15</xdr:row>
      <xdr:rowOff>145473</xdr:rowOff>
    </xdr:to>
    <xdr:pic>
      <xdr:nvPicPr>
        <xdr:cNvPr id="6" name="Рисунок 3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5318" y="1580903"/>
          <a:ext cx="2359479" cy="1585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57978</xdr:colOff>
      <xdr:row>0</xdr:row>
      <xdr:rowOff>41412</xdr:rowOff>
    </xdr:from>
    <xdr:to>
      <xdr:col>41</xdr:col>
      <xdr:colOff>49695</xdr:colOff>
      <xdr:row>1</xdr:row>
      <xdr:rowOff>40871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56" y="41412"/>
          <a:ext cx="2310848" cy="1573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101</xdr:col>
      <xdr:colOff>28575</xdr:colOff>
      <xdr:row>8</xdr:row>
      <xdr:rowOff>62327</xdr:rowOff>
    </xdr:to>
    <xdr:pic>
      <xdr:nvPicPr>
        <xdr:cNvPr id="2" name="Рисунок 1" descr="Шапка новая 11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5800725" cy="156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25977</xdr:colOff>
      <xdr:row>0</xdr:row>
      <xdr:rowOff>60613</xdr:rowOff>
    </xdr:from>
    <xdr:to>
      <xdr:col>92</xdr:col>
      <xdr:colOff>17317</xdr:colOff>
      <xdr:row>3</xdr:row>
      <xdr:rowOff>103909</xdr:rowOff>
    </xdr:to>
    <xdr:pic>
      <xdr:nvPicPr>
        <xdr:cNvPr id="2" name="Рисунок 1" descr="Логотип Ясень с реквизитами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711777" y="60613"/>
          <a:ext cx="4563340" cy="6147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101</xdr:col>
      <xdr:colOff>28575</xdr:colOff>
      <xdr:row>8</xdr:row>
      <xdr:rowOff>62327</xdr:rowOff>
    </xdr:to>
    <xdr:pic>
      <xdr:nvPicPr>
        <xdr:cNvPr id="2" name="Рисунок 1" descr="Шапка новая 11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5800725" cy="156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101</xdr:col>
      <xdr:colOff>28575</xdr:colOff>
      <xdr:row>8</xdr:row>
      <xdr:rowOff>62327</xdr:rowOff>
    </xdr:to>
    <xdr:pic>
      <xdr:nvPicPr>
        <xdr:cNvPr id="2" name="Рисунок 1" descr="Шапка новая 11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5800725" cy="156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101</xdr:col>
      <xdr:colOff>28575</xdr:colOff>
      <xdr:row>8</xdr:row>
      <xdr:rowOff>62327</xdr:rowOff>
    </xdr:to>
    <xdr:pic>
      <xdr:nvPicPr>
        <xdr:cNvPr id="2" name="Рисунок 1" descr="Шапка новая 11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5800725" cy="156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101</xdr:col>
      <xdr:colOff>28575</xdr:colOff>
      <xdr:row>8</xdr:row>
      <xdr:rowOff>62327</xdr:rowOff>
    </xdr:to>
    <xdr:pic>
      <xdr:nvPicPr>
        <xdr:cNvPr id="2" name="Рисунок 1" descr="Шапка новая 11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5800725" cy="156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101</xdr:col>
      <xdr:colOff>28575</xdr:colOff>
      <xdr:row>8</xdr:row>
      <xdr:rowOff>62327</xdr:rowOff>
    </xdr:to>
    <xdr:pic>
      <xdr:nvPicPr>
        <xdr:cNvPr id="2" name="Рисунок 1" descr="Шапка новая 11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5800725" cy="156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121</xdr:col>
      <xdr:colOff>38100</xdr:colOff>
      <xdr:row>8</xdr:row>
      <xdr:rowOff>52802</xdr:rowOff>
    </xdr:to>
    <xdr:pic>
      <xdr:nvPicPr>
        <xdr:cNvPr id="2" name="Рисунок 1" descr="Шапка новая 11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800725" cy="156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121</xdr:col>
      <xdr:colOff>38100</xdr:colOff>
      <xdr:row>8</xdr:row>
      <xdr:rowOff>52802</xdr:rowOff>
    </xdr:to>
    <xdr:pic>
      <xdr:nvPicPr>
        <xdr:cNvPr id="2" name="Рисунок 1" descr="Шапка новая 11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800725" cy="1567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&#1055;&#1077;&#1088;&#1089;&#1086;&#1085;&#1072;&#1083;\&#1056;&#1091;&#1082;&#1086;&#1074;&#1086;&#1076;&#1080;&#1090;&#1077;&#1083;&#1080;\&#1051;&#1077;&#1086;&#1085;&#1086;&#1074;%20&#1042;&#1083;&#1072;&#1076;&#1080;&#1089;&#1083;&#1072;&#1074;%20&#1070;&#1088;&#1100;&#1077;&#1074;&#1080;&#1095;" TargetMode="External"/><Relationship Id="rId18" Type="http://schemas.openxmlformats.org/officeDocument/2006/relationships/hyperlink" Target="&#1055;&#1077;&#1088;&#1089;&#1086;&#1085;&#1072;&#1083;\&#1041;&#1088;&#1080;&#1075;&#1072;&#1076;&#1072;%20&#8470;4%20(&#1042;&#1086;&#1077;&#1074;&#1086;&#1076;&#1080;&#1085;)\&#1052;&#1080;&#1088;&#1086;&#1085;&#1086;&#1074;%20&#1048;&#1074;&#1072;&#1085;%20&#1040;&#1083;&#1077;&#1082;&#1089;&#1072;&#1085;&#1076;&#1088;&#1086;&#1074;&#1080;&#1095;" TargetMode="External"/><Relationship Id="rId26" Type="http://schemas.openxmlformats.org/officeDocument/2006/relationships/hyperlink" Target="&#1055;&#1077;&#1088;&#1089;&#1086;&#1085;&#1072;&#1083;\&#1042;&#1086;&#1076;&#1080;&#1090;&#1077;&#1083;&#1080;\&#1056;&#1086;&#1075;&#1086;&#1078;&#1085;&#1080;&#1082;&#1086;&#1074;%20&#1055;&#1072;&#1074;&#1077;&#1083;%20&#1042;&#1080;&#1090;&#1072;&#1083;&#1100;&#1077;&#1074;&#1080;&#1095;" TargetMode="External"/><Relationship Id="rId39" Type="http://schemas.openxmlformats.org/officeDocument/2006/relationships/hyperlink" Target="&#1055;&#1077;&#1088;&#1089;&#1086;&#1085;&#1072;&#1083;\&#1042;&#1086;&#1076;&#1080;&#1090;&#1077;&#1083;&#1080;\&#1055;&#1091;&#1075;&#1072;&#1095;&#1077;&#1074;%20&#1044;&#1084;&#1080;&#1090;&#1088;&#1080;&#1081;%20&#1040;&#1083;&#1077;&#1082;&#1089;&#1072;&#1085;&#1076;&#1088;&#1086;&#1074;&#1080;&#1095;" TargetMode="External"/><Relationship Id="rId21" Type="http://schemas.openxmlformats.org/officeDocument/2006/relationships/hyperlink" Target="&#1055;&#1077;&#1088;&#1089;&#1086;&#1085;&#1072;&#1083;\&#1056;&#1091;&#1082;&#1086;&#1074;&#1086;&#1076;&#1080;&#1090;&#1077;&#1083;&#1080;\&#1055;&#1072;&#1083;&#1080;&#1081;%20&#1040;&#1083;&#1077;&#1082;&#1089;&#1072;&#1085;&#1076;&#1088;%20&#1057;&#1077;&#1088;&#1075;&#1077;&#1077;&#1074;&#1080;&#1095;" TargetMode="External"/><Relationship Id="rId34" Type="http://schemas.openxmlformats.org/officeDocument/2006/relationships/hyperlink" Target="&#1055;&#1077;&#1088;&#1089;&#1086;&#1085;&#1072;&#1083;\&#1056;&#1091;&#1082;&#1086;&#1074;&#1086;&#1076;&#1080;&#1090;&#1077;&#1083;&#1080;\&#1064;&#1084;&#1072;&#1083;&#1100;%20&#1040;&#1083;&#1077;&#1082;&#1089;&#1072;&#1085;&#1076;&#1088;%20&#1070;&#1088;&#1100;&#1077;&#1074;&#1080;&#1095;" TargetMode="External"/><Relationship Id="rId42" Type="http://schemas.openxmlformats.org/officeDocument/2006/relationships/hyperlink" Target="&#1055;&#1077;&#1088;&#1089;&#1086;&#1085;&#1072;&#1083;\&#1041;&#1088;&#1080;&#1075;&#1072;&#1076;&#1072;%20&#8470;2%20(&#1052;&#1072;&#1084;&#1077;&#1076;&#1086;&#1074;)\&#1056;&#1091;&#1079;&#1080;&#1084;&#1091;&#1088;&#1086;&#1076;&#1086;&#1074;%20&#1059;&#1082;&#1090;&#1072;&#1084;%20&#1063;&#1086;&#1088;&#1080;%20&#1059;&#1075;&#1083;&#1080;" TargetMode="External"/><Relationship Id="rId47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5%20(&#1054;&#1054;&#1054;%20&#1055;&#1040;&#1041;)\&#1071;&#1084;&#1097;&#1080;&#1085;&#1080;&#1085;%20&#1045;&#1074;&#1075;&#1077;&#1085;&#1080;&#1081;%20&#1040;&#1083;&#1077;&#1082;&#1089;&#1072;&#1085;&#1076;&#1088;&#1086;&#1074;&#1080;&#1095;" TargetMode="External"/><Relationship Id="rId50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6%20(&#1055;&#1086;&#1079;&#1076;&#1099;&#1096;&#1077;&#1074;)\&#1057;&#1072;&#1076;&#1091;&#1083;&#1083;&#1072;&#1077;&#1074;%20&#1056;&#1072;&#1074;&#1096;&#1072;&#1085;%20&#1041;&#1072;&#1093;&#1088;&#1086;&#1084;%20&#1059;&#1075;&#1083;&#1080;" TargetMode="External"/><Relationship Id="rId55" Type="http://schemas.openxmlformats.org/officeDocument/2006/relationships/hyperlink" Target="&#1055;&#1077;&#1088;&#1089;&#1086;&#1085;&#1072;&#1083;\&#1042;&#1086;&#1076;&#1080;&#1090;&#1077;&#1083;&#1080;\&#1051;&#1086;&#1075;&#1072;&#1096;&#1077;&#1074;%20&#1057;&#1077;&#1088;&#1075;&#1077;&#1081;%20&#1043;&#1077;&#1085;&#1085;&#1072;&#1076;&#1100;&#1077;&#1074;&#1080;&#1095;" TargetMode="External"/><Relationship Id="rId63" Type="http://schemas.openxmlformats.org/officeDocument/2006/relationships/hyperlink" Target="&#1055;&#1077;&#1088;&#1089;&#1086;&#1085;&#1072;&#1083;\&#1041;&#1088;&#1080;&#1075;&#1072;&#1076;&#1072;%20&#8470;2%20(&#1052;&#1072;&#1084;&#1077;&#1076;&#1086;&#1074;)\&#1043;&#1072;&#1074;&#1088;&#1080;&#1083;&#1086;&#1074;%20&#1053;&#1080;&#1082;&#1086;&#1083;&#1072;&#1081;%20&#1040;&#1083;&#1077;&#1082;&#1089;&#1072;&#1085;&#1083;&#1088;&#1086;&#1074;&#1080;&#1095;" TargetMode="External"/><Relationship Id="rId7" Type="http://schemas.openxmlformats.org/officeDocument/2006/relationships/hyperlink" Target="&#1055;&#1077;&#1088;&#1089;&#1086;&#1085;&#1072;&#1083;\&#1041;&#1088;&#1080;&#1075;&#1072;&#1076;&#1072;%20&#8470;4%20(&#1042;&#1086;&#1077;&#1074;&#1086;&#1076;&#1080;&#1085;)\&#1044;&#1091;&#1102;&#1085;&#1086;&#1074;%20&#1052;&#1072;&#1082;&#1089;&#1080;&#1084;%20&#1042;&#1080;&#1082;&#1090;&#1086;&#1088;&#1086;&#1074;&#1080;&#1095;" TargetMode="External"/><Relationship Id="rId2" Type="http://schemas.openxmlformats.org/officeDocument/2006/relationships/hyperlink" Target="&#1055;&#1077;&#1088;&#1089;&#1086;&#1085;&#1072;&#1083;\&#1041;&#1088;&#1080;&#1075;&#1072;&#1076;&#1072;%20&#8470;6%20(&#1052;&#1077;&#1075;&#1072;&#1083;&#1080;&#1090;)\&#1042;&#1077;&#1085;&#1075;&#1077;&#1088;%20&#1052;&#1072;&#1088;&#1082;%20&#1054;&#1083;&#1077;&#1075;&#1086;&#1074;&#1080;&#1095;" TargetMode="External"/><Relationship Id="rId16" Type="http://schemas.openxmlformats.org/officeDocument/2006/relationships/hyperlink" Target="&#1055;&#1077;&#1088;&#1089;&#1086;&#1085;&#1072;&#1083;\&#1041;&#1088;&#1080;&#1075;&#1072;&#1076;&#1072;%20&#8470;6%20(&#1052;&#1077;&#1075;&#1072;&#1083;&#1080;&#1090;)\&#1052;&#1080;&#1088;&#1079;&#1072;&#1077;&#1074;%20&#1040;&#1085;&#1074;&#1072;&#1088;&#1078;&#1086;&#1085;%20&#1052;&#1080;&#1088;&#1079;&#1072;&#1083;&#1080;&#1077;&#1074;&#1080;&#1095;" TargetMode="External"/><Relationship Id="rId29" Type="http://schemas.openxmlformats.org/officeDocument/2006/relationships/hyperlink" Target="&#1055;&#1077;&#1088;&#1089;&#1086;&#1085;&#1072;&#1083;\&#1041;&#1088;&#1080;&#1075;&#1072;&#1076;&#1072;%20&#8470;5%20(&#1063;&#1072;&#1083;&#1086;&#1074;)\&#1061;&#1072;&#1073;&#1080;&#1073;&#1091;&#1083;&#1080;&#1085;%20&#1040;&#1083;&#1077;&#1082;&#1089;&#1077;&#1081;%20&#1040;&#1073;&#1076;&#1088;&#1072;&#1096;&#1080;&#1090;&#1086;&#1074;&#1080;&#1095;" TargetMode="External"/><Relationship Id="rId1" Type="http://schemas.openxmlformats.org/officeDocument/2006/relationships/hyperlink" Target="&#1055;&#1077;&#1088;&#1089;&#1086;&#1085;&#1072;&#1083;\&#1041;&#1088;&#1080;&#1075;&#1072;&#1076;&#1072;%20&#8470;1%20(&#1050;&#1091;&#1088;&#1083;&#1077;&#1085;&#1082;&#1086;&#1074;)\&#1041;&#1077;&#1083;&#1086;&#1082;&#1091;&#1088;&#1086;&#1074;%20&#1040;&#1088;&#1090;&#1077;&#1084;%20&#1042;&#1080;&#1082;&#1090;&#1086;&#1088;&#1086;&#1074;&#1080;&#1095;" TargetMode="External"/><Relationship Id="rId6" Type="http://schemas.openxmlformats.org/officeDocument/2006/relationships/hyperlink" Target="&#1055;&#1077;&#1088;&#1089;&#1086;&#1085;&#1072;&#1083;\&#1041;&#1088;&#1080;&#1075;&#1072;&#1076;&#1072;%20&#8470;6%20(&#1052;&#1077;&#1075;&#1072;&#1083;&#1080;&#1090;)\&#1044;&#1086;&#1073;&#1088;&#1086;&#1085;&#1088;&#1072;&#1074;&#1080;&#1085;%20&#1040;&#1083;&#1077;&#1082;&#1089;&#1077;&#1081;%20&#1042;&#1083;&#1072;&#1076;&#1080;&#1084;&#1080;&#1088;&#1086;&#1074;&#1080;&#1095;" TargetMode="External"/><Relationship Id="rId11" Type="http://schemas.openxmlformats.org/officeDocument/2006/relationships/hyperlink" Target="&#1055;&#1077;&#1088;&#1089;&#1086;&#1085;&#1072;&#1083;\&#1041;&#1088;&#1080;&#1075;&#1072;&#1076;&#1072;%20&#8470;1%20(&#1050;&#1091;&#1088;&#1083;&#1077;&#1085;&#1082;&#1086;&#1074;)\&#1050;&#1091;&#1088;&#1083;&#1077;&#1085;&#1082;&#1086;&#1074;%20&#1054;&#1083;&#1077;&#1075;%20&#1042;&#1103;&#1095;&#1077;&#1089;&#1083;&#1072;&#1074;&#1086;&#1074;&#1080;&#1095;" TargetMode="External"/><Relationship Id="rId24" Type="http://schemas.openxmlformats.org/officeDocument/2006/relationships/hyperlink" Target="&#1055;&#1077;&#1088;&#1089;&#1086;&#1085;&#1072;&#1083;\&#1056;&#1091;&#1082;&#1086;&#1074;&#1086;&#1076;&#1080;&#1090;&#1077;&#1083;&#1080;\&#1056;&#1086;&#1075;&#1080;&#1085;&#1089;&#1082;&#1080;&#1081;%20&#1054;&#1083;&#1077;&#1075;%20&#1041;&#1086;&#1088;&#1080;&#1089;&#1086;&#1074;&#1080;&#1095;" TargetMode="External"/><Relationship Id="rId32" Type="http://schemas.openxmlformats.org/officeDocument/2006/relationships/hyperlink" Target="&#1055;&#1077;&#1088;&#1089;&#1086;&#1085;&#1072;&#1083;\&#1041;&#1088;&#1080;&#1075;&#1072;&#1076;&#1072;%20&#8470;5%20(&#1063;&#1072;&#1083;&#1086;&#1074;)\&#1063;&#1072;&#1083;&#1086;&#1074;%20&#1045;&#1074;&#1075;&#1077;&#1085;&#1080;&#1081;%20&#1042;&#1072;&#1083;&#1077;&#1085;&#1090;&#1080;&#1085;&#1086;&#1074;&#1080;&#1095;" TargetMode="External"/><Relationship Id="rId37" Type="http://schemas.openxmlformats.org/officeDocument/2006/relationships/hyperlink" Target="&#1055;&#1077;&#1088;&#1089;&#1086;&#1085;&#1072;&#1083;\&#1042;&#1086;&#1076;&#1080;&#1090;&#1077;&#1083;&#1080;\&#1071;&#1082;&#1086;&#1074;&#1083;&#1077;&#1074;%20&#1052;&#1080;&#1093;&#1072;&#1080;&#1083;%20&#1070;&#1088;&#1100;&#1077;&#1074;&#1080;&#1095;" TargetMode="External"/><Relationship Id="rId40" Type="http://schemas.openxmlformats.org/officeDocument/2006/relationships/hyperlink" Target="&#1055;&#1077;&#1088;&#1089;&#1086;&#1085;&#1072;&#1083;\&#1041;&#1088;&#1080;&#1075;&#1072;&#1076;&#1072;%20&#8470;2%20(&#1052;&#1072;&#1084;&#1077;&#1076;&#1086;&#1074;)\&#1047;&#1072;&#1081;&#1094;&#1077;&#1074;%20&#1042;&#1072;&#1076;&#1080;&#1084;%20&#1042;&#1083;&#1072;&#1076;&#1080;&#1084;&#1080;&#1088;&#1086;&#1074;&#1080;&#1095;" TargetMode="External"/><Relationship Id="rId45" Type="http://schemas.openxmlformats.org/officeDocument/2006/relationships/hyperlink" Target="&#1055;&#1077;&#1088;&#1089;&#1086;&#1085;&#1072;&#1083;\&#1041;&#1088;&#1080;&#1075;&#1072;&#1076;&#1072;%20&#8470;1%20(&#1050;&#1091;&#1088;&#1083;&#1077;&#1085;&#1082;&#1086;&#1074;)\&#1057;&#1072;&#1084;&#1089;&#1086;&#1085;&#1086;&#1074;%20&#1052;&#1072;&#1088;&#1082;%20&#1044;&#1084;&#1080;&#1090;&#1088;&#1080;&#1077;&#1074;&#1080;&#1095;" TargetMode="External"/><Relationship Id="rId53" Type="http://schemas.openxmlformats.org/officeDocument/2006/relationships/hyperlink" Target="&#1055;&#1077;&#1088;&#1089;&#1086;&#1085;&#1072;&#1083;\&#1054;&#1073;&#1097;&#1077;&#1089;&#1090;&#1088;&#1086;&#1081;\&#1042;&#1080;&#1073;&#1077;%20&#1042;&#1083;&#1072;&#1076;&#1080;&#1084;&#1080;&#1088;%20&#1048;&#1074;&#1072;&#1085;&#1086;&#1074;&#1080;&#1095;" TargetMode="External"/><Relationship Id="rId58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7%20(&#1048;&#1074;&#1072;&#1085;&#1086;&#1074;)\&#1048;&#1074;&#1072;&#1085;&#1086;&#1074;%20&#1052;&#1080;&#1093;&#1072;&#1080;&#1083;%20&#1040;&#1083;&#1077;&#1082;&#1089;&#1072;&#1085;&#1076;&#1088;&#1086;&#1074;&#1080;&#1095;" TargetMode="External"/><Relationship Id="rId66" Type="http://schemas.openxmlformats.org/officeDocument/2006/relationships/vmlDrawing" Target="../drawings/vmlDrawing1.vml"/><Relationship Id="rId5" Type="http://schemas.openxmlformats.org/officeDocument/2006/relationships/hyperlink" Target="&#1055;&#1077;&#1088;&#1089;&#1086;&#1085;&#1072;&#1083;\&#1041;&#1088;&#1080;&#1075;&#1072;&#1076;&#1072;%20&#8470;4%20(&#1042;&#1086;&#1077;&#1074;&#1086;&#1076;&#1080;&#1085;)\&#1043;&#1077;&#1088;&#1072;&#1089;&#1080;&#1084;&#1086;&#1074;%20&#1040;&#1088;&#1090;&#1077;&#1084;%20&#1042;&#1080;&#1082;&#1090;&#1086;&#1088;&#1086;&#1074;&#1080;&#1095;" TargetMode="External"/><Relationship Id="rId15" Type="http://schemas.openxmlformats.org/officeDocument/2006/relationships/hyperlink" Target="&#1055;&#1077;&#1088;&#1089;&#1086;&#1085;&#1072;&#1083;\&#1041;&#1088;&#1080;&#1075;&#1072;&#1076;&#1072;%20&#8470;2%20(&#1052;&#1072;&#1084;&#1077;&#1076;&#1086;&#1074;)\&#1052;&#1072;&#1084;&#1077;&#1076;&#1086;&#1074;%20&#1069;&#1084;&#1080;&#1085;%20&#1052;&#1072;&#1084;&#1080;&#1096;%20&#1054;&#1075;&#1083;&#1099;" TargetMode="External"/><Relationship Id="rId23" Type="http://schemas.openxmlformats.org/officeDocument/2006/relationships/hyperlink" Target="&#1055;&#1077;&#1088;&#1089;&#1086;&#1085;&#1072;&#1083;\&#1069;&#1083;&#1077;&#1082;&#1090;&#1088;&#1086;&#1083;&#1072;&#1073;&#1086;&#1088;&#1072;&#1090;&#1086;&#1088;&#1080;&#1103;\&#1041;&#1088;&#1080;&#1075;&#1072;&#1076;&#1072;%20&#8470;1%20(&#1050;&#1086;&#1090;&#1077;&#1085;&#1082;&#1086;&#1074;)\&#1055;&#1086;&#1085;&#1086;&#1084;&#1072;&#1088;&#1077;&#1074;%20&#1040;&#1085;&#1076;&#1088;&#1077;&#1081;%20&#1042;&#1083;&#1072;&#1076;&#1080;&#1084;&#1080;&#1088;&#1086;&#1074;&#1080;&#1095;" TargetMode="External"/><Relationship Id="rId28" Type="http://schemas.openxmlformats.org/officeDocument/2006/relationships/hyperlink" Target="&#1055;&#1077;&#1088;&#1089;&#1086;&#1085;&#1072;&#1083;\&#1056;&#1091;&#1082;&#1086;&#1074;&#1086;&#1076;&#1080;&#1090;&#1077;&#1083;&#1080;%20&#1087;&#1088;&#1086;&#1077;&#1082;&#1090;&#1086;&#1074;\&#1060;&#1077;&#1086;&#1092;&#1080;&#1083;&#1086;&#1074;&#1072;%20&#1045;&#1082;&#1072;&#1090;&#1077;&#1088;&#1080;&#1085;&#1072;%20&#1042;&#1072;&#1076;&#1080;&#1084;&#1086;&#1074;&#1085;&#1072;" TargetMode="External"/><Relationship Id="rId36" Type="http://schemas.openxmlformats.org/officeDocument/2006/relationships/hyperlink" Target="&#1055;&#1077;&#1088;&#1089;&#1086;&#1085;&#1072;&#1083;\&#1056;&#1091;&#1082;&#1086;&#1074;&#1086;&#1076;&#1080;&#1090;&#1077;&#1083;&#1080;\&#1070;&#1088;&#1077;&#1085;&#1082;&#1086;&#1074;%20&#1052;&#1080;&#1093;&#1072;&#1080;&#1083;%20&#1040;&#1083;&#1077;&#1082;&#1089;&#1072;&#1085;&#1076;&#1088;&#1086;&#1074;&#1080;&#1095;" TargetMode="External"/><Relationship Id="rId49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6%20(&#1055;&#1086;&#1079;&#1076;&#1099;&#1096;&#1077;&#1074;)\&#1055;&#1086;&#1079;&#1076;&#1099;&#1096;&#1077;&#1074;%20&#1040;&#1083;&#1077;&#1082;&#1089;&#1072;&#1085;&#1076;&#1088;%20&#1042;&#1072;&#1083;&#1077;&#1088;&#1100;&#1077;&#1074;&#1080;&#1095;" TargetMode="External"/><Relationship Id="rId57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7%20(&#1048;&#1074;&#1072;&#1085;&#1086;&#1074;)\&#1048;&#1074;&#1072;&#1085;&#1086;&#1074;%20&#1040;&#1083;&#1077;&#1082;&#1089;&#1072;&#1085;&#1076;&#1088;%20&#1040;&#1083;&#1077;&#1082;&#1089;&#1072;&#1085;&#1076;&#1088;&#1086;&#1074;&#1080;&#1095;" TargetMode="External"/><Relationship Id="rId61" Type="http://schemas.openxmlformats.org/officeDocument/2006/relationships/hyperlink" Target="&#1055;&#1077;&#1088;&#1089;&#1086;&#1085;&#1072;&#1083;\&#1041;&#1088;&#1080;&#1075;&#1072;&#1076;&#1072;%20&#8470;4%20(&#1042;&#1086;&#1077;&#1074;&#1086;&#1076;&#1080;&#1085;)\&#1056;&#1086;&#1076;&#1080;&#1085;%20&#1040;&#1085;&#1090;&#1086;&#1085;%20&#1051;&#1077;&#1086;&#1085;&#1080;&#1076;&#1086;&#1074;&#1080;&#1095;" TargetMode="External"/><Relationship Id="rId10" Type="http://schemas.openxmlformats.org/officeDocument/2006/relationships/hyperlink" Target="&#1055;&#1077;&#1088;&#1089;&#1086;&#1085;&#1072;&#1083;\&#1069;&#1083;&#1077;&#1082;&#1090;&#1088;&#1086;&#1083;&#1072;&#1073;&#1086;&#1088;&#1072;&#1090;&#1086;&#1088;&#1080;&#1103;\&#1041;&#1088;&#1080;&#1075;&#1072;&#1076;&#1072;%20&#8470;1%20(&#1050;&#1086;&#1090;&#1077;&#1085;&#1082;&#1086;&#1074;)\&#1050;&#1086;&#1090;&#1077;&#1085;&#1082;&#1086;&#1074;%20&#1040;&#1085;&#1090;&#1086;&#1085;%20&#1054;&#1083;&#1077;&#1075;&#1086;&#1074;&#1080;&#1095;" TargetMode="External"/><Relationship Id="rId19" Type="http://schemas.openxmlformats.org/officeDocument/2006/relationships/hyperlink" Target="&#1055;&#1077;&#1088;&#1089;&#1086;&#1085;&#1072;&#1083;\&#1069;&#1083;&#1077;&#1082;&#1090;&#1088;&#1086;&#1083;&#1072;&#1073;&#1086;&#1088;&#1072;&#1090;&#1086;&#1088;&#1080;&#1103;\&#1041;&#1088;&#1080;&#1075;&#1072;&#1076;&#1072;%20&#8470;1%20(&#1050;&#1086;&#1090;&#1077;&#1085;&#1082;&#1086;&#1074;)\&#1052;&#1091;&#1093;&#1080;&#1085;%20&#1057;&#1077;&#1088;&#1075;&#1077;&#1081;%20&#1042;&#1083;&#1072;&#1076;&#1080;&#1084;&#1080;&#1088;&#1086;&#1074;&#1080;&#1095;" TargetMode="External"/><Relationship Id="rId31" Type="http://schemas.openxmlformats.org/officeDocument/2006/relationships/hyperlink" Target="&#1055;&#1077;&#1088;&#1089;&#1086;&#1085;&#1072;&#1083;\&#1041;&#1088;&#1080;&#1075;&#1072;&#1076;&#1072;%20&#8470;5%20(&#1063;&#1072;&#1083;&#1086;&#1074;)\&#1063;&#1072;&#1083;&#1086;&#1074;%20&#1040;&#1085;&#1076;&#1088;&#1077;&#1081;%20&#1042;&#1072;&#1083;&#1077;&#1085;&#1090;&#1080;&#1085;&#1086;&#1074;&#1080;&#1095;" TargetMode="External"/><Relationship Id="rId44" Type="http://schemas.openxmlformats.org/officeDocument/2006/relationships/hyperlink" Target="&#1055;&#1077;&#1088;&#1089;&#1086;&#1085;&#1072;&#1083;\&#1041;&#1088;&#1080;&#1075;&#1072;&#1076;&#1072;%20&#8470;2%20(&#1052;&#1072;&#1084;&#1077;&#1076;&#1086;&#1074;)\&#1057;&#1072;&#1092;&#1072;&#1088;&#1086;&#1074;%20&#1064;&#1086;&#1076;&#1080;&#1105;&#1088;%20&#1061;&#1091;&#1076;&#1086;&#1081;&#1085;&#1072;&#1079;&#1072;&#1088;&#1086;&#1074;&#1080;&#1095;" TargetMode="External"/><Relationship Id="rId52" Type="http://schemas.openxmlformats.org/officeDocument/2006/relationships/hyperlink" Target="&#1055;&#1077;&#1088;&#1089;&#1086;&#1085;&#1072;&#1083;\&#1056;&#1091;&#1082;&#1086;&#1074;&#1086;&#1076;&#1080;&#1090;&#1077;&#1083;&#1080;%20&#1087;&#1088;&#1086;&#1077;&#1082;&#1090;&#1086;&#1074;\&#1042;&#1077;&#1090;&#1088;&#1086;&#1074;%20&#1052;&#1072;&#1082;&#1089;&#1080;&#1084;%20&#1042;&#1072;&#1089;&#1080;&#1083;&#1100;&#1077;&#1074;&#1080;&#1095;" TargetMode="External"/><Relationship Id="rId60" Type="http://schemas.openxmlformats.org/officeDocument/2006/relationships/hyperlink" Target="&#1055;&#1077;&#1088;&#1089;&#1086;&#1085;&#1072;&#1083;\&#1041;&#1088;&#1080;&#1075;&#1072;&#1076;&#1072;%20&#8470;4%20(&#1042;&#1086;&#1077;&#1074;&#1086;&#1076;&#1080;&#1085;)\&#1051;&#1091;&#1076;&#1086;&#1074;%20&#1060;&#1077;&#1076;&#1086;&#1088;%20&#1040;&#1085;&#1072;&#1090;&#1086;&#1083;&#1100;&#1077;&#1074;&#1080;&#1095;" TargetMode="External"/><Relationship Id="rId65" Type="http://schemas.openxmlformats.org/officeDocument/2006/relationships/drawing" Target="../drawings/drawing1.xml"/><Relationship Id="rId4" Type="http://schemas.openxmlformats.org/officeDocument/2006/relationships/hyperlink" Target="&#1055;&#1077;&#1088;&#1089;&#1086;&#1085;&#1072;&#1083;\&#1041;&#1088;&#1080;&#1075;&#1072;&#1076;&#1072;%20&#8470;4%20(&#1042;&#1086;&#1077;&#1074;&#1086;&#1076;&#1080;&#1085;)\&#1042;&#1086;&#1077;&#1074;&#1086;&#1076;&#1080;&#1085;%20&#1040;&#1083;&#1077;&#1082;&#1089;&#1077;&#1081;%20&#1040;&#1083;&#1077;&#1082;&#1089;&#1072;&#1085;&#1076;&#1088;&#1086;&#1074;&#1080;&#1095;" TargetMode="External"/><Relationship Id="rId9" Type="http://schemas.openxmlformats.org/officeDocument/2006/relationships/hyperlink" Target="&#1055;&#1077;&#1088;&#1089;&#1086;&#1085;&#1072;&#1083;\&#1069;&#1083;&#1077;&#1082;&#1090;&#1088;&#1086;&#1083;&#1072;&#1073;&#1086;&#1088;&#1072;&#1090;&#1086;&#1088;&#1080;&#1103;\&#1041;&#1088;&#1080;&#1075;&#1072;&#1076;&#1072;%20&#8470;1%20(&#1050;&#1086;&#1090;&#1077;&#1085;&#1082;&#1086;&#1074;)\&#1050;&#1080;&#1085;&#1105;&#1074;%20&#1053;&#1080;&#1082;&#1086;&#1083;&#1072;&#1081;%20&#1070;&#1088;&#1100;&#1077;&#1074;&#1080;&#1095;" TargetMode="External"/><Relationship Id="rId14" Type="http://schemas.openxmlformats.org/officeDocument/2006/relationships/hyperlink" Target="&#1055;&#1077;&#1088;&#1089;&#1086;&#1085;&#1072;&#1083;\&#1042;&#1086;&#1076;&#1080;&#1090;&#1077;&#1083;&#1080;\&#1052;&#1072;&#1081;&#1086;&#1088;&#1086;&#1074;%20&#1040;&#1083;&#1077;&#1082;&#1089;&#1072;&#1085;&#1076;&#1088;%20&#1042;&#1080;&#1082;&#1090;&#1086;&#1088;&#1086;&#1074;&#1080;&#1095;" TargetMode="External"/><Relationship Id="rId22" Type="http://schemas.openxmlformats.org/officeDocument/2006/relationships/hyperlink" Target="&#1055;&#1077;&#1088;&#1089;&#1086;&#1085;&#1072;&#1083;\&#1069;&#1083;&#1077;&#1082;&#1090;&#1088;&#1086;&#1083;&#1072;&#1073;&#1086;&#1088;&#1072;&#1090;&#1086;&#1088;&#1080;&#1103;\&#1041;&#1088;&#1080;&#1075;&#1072;&#1076;&#1072;%20&#8470;1%20(&#1050;&#1086;&#1090;&#1077;&#1085;&#1082;&#1086;&#1074;)\&#1055;&#1086;&#1075;&#1086;&#1088;&#1077;&#1083;&#1099;&#1081;%20&#1041;&#1086;&#1088;&#1080;&#1089;%20&#1053;&#1080;&#1082;&#1086;&#1083;&#1072;&#1077;&#1074;&#1080;&#1095;" TargetMode="External"/><Relationship Id="rId27" Type="http://schemas.openxmlformats.org/officeDocument/2006/relationships/hyperlink" Target="&#1055;&#1077;&#1088;&#1089;&#1086;&#1085;&#1072;&#1083;\&#1059;&#1095;&#1072;&#1089;&#1090;&#1086;&#1082;%20&#1089;&#1073;&#1086;&#1088;&#1082;&#1080;%20&#1043;&#1056;&#1065;\&#1057;&#1072;&#1084;&#1086;&#1093;&#1074;&#1072;&#1083;&#1086;&#1074;%20&#1052;&#1072;&#1082;&#1089;&#1080;&#1084;%20&#1042;&#1072;&#1083;&#1100;&#1077;&#1088;&#1077;&#1074;&#1080;&#1095;" TargetMode="External"/><Relationship Id="rId30" Type="http://schemas.openxmlformats.org/officeDocument/2006/relationships/hyperlink" Target="&#1055;&#1077;&#1088;&#1089;&#1086;&#1085;&#1072;&#1083;\&#1042;&#1086;&#1076;&#1080;&#1090;&#1077;&#1083;&#1080;\&#1061;&#1072;&#1088;&#1095;&#1077;&#1085;&#1082;&#1086;%20&#1052;&#1080;&#1093;&#1072;&#1080;&#1083;%20&#1042;&#1072;&#1083;&#1077;&#1088;&#1100;&#1077;&#1074;&#1080;&#1095;" TargetMode="External"/><Relationship Id="rId35" Type="http://schemas.openxmlformats.org/officeDocument/2006/relationships/hyperlink" Target="&#1055;&#1077;&#1088;&#1089;&#1086;&#1085;&#1072;&#1083;\&#1041;&#1088;&#1080;&#1075;&#1072;&#1076;&#1072;%20&#8470;6%20(&#1052;&#1077;&#1075;&#1072;&#1083;&#1080;&#1090;)\&#1064;&#1087;&#1072;&#1082;&#1086;&#1074;%20&#1040;&#1085;&#1076;&#1088;&#1077;&#1081;%20&#1051;&#1077;&#1086;&#1085;&#1080;&#1076;&#1086;&#1074;&#1080;&#1095;" TargetMode="External"/><Relationship Id="rId43" Type="http://schemas.openxmlformats.org/officeDocument/2006/relationships/hyperlink" Target="&#1055;&#1077;&#1088;&#1089;&#1086;&#1085;&#1072;&#1083;\&#1041;&#1088;&#1080;&#1075;&#1072;&#1076;&#1072;%20&#8470;2%20(&#1052;&#1072;&#1084;&#1077;&#1076;&#1086;&#1074;)\&#1064;&#1077;&#1096;&#1077;&#1085;&#1103;%20&#1040;&#1083;&#1077;&#1082;&#1089;&#1077;&#1081;%20&#1053;&#1080;&#1082;&#1086;&#1083;&#1072;&#1077;&#1074;&#1080;&#1095;" TargetMode="External"/><Relationship Id="rId48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5%20(&#1054;&#1054;&#1054;%20&#1055;&#1040;&#1041;)\&#1052;&#1072;&#1084;&#1072;&#1090;&#1086;&#1074;%20&#1052;&#1091;&#1093;&#1080;&#1076;&#1076;&#1080;&#1085;%20&#1040;&#1093;&#1084;&#1072;&#1076;&#1086;&#1074;&#1080;&#1095;" TargetMode="External"/><Relationship Id="rId56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7%20(&#1048;&#1074;&#1072;&#1085;&#1086;&#1074;)\&#1047;&#1072;&#1075;&#1083;&#1103;&#1076;&#1086;&#1074;%20&#1045;&#1074;&#1075;&#1077;&#1085;&#1080;&#1081;%20&#1040;&#1083;&#1077;&#1082;&#1089;&#1077;&#1077;&#1074;&#1080;&#1095;" TargetMode="External"/><Relationship Id="rId64" Type="http://schemas.openxmlformats.org/officeDocument/2006/relationships/printerSettings" Target="../printerSettings/printerSettings1.bin"/><Relationship Id="rId8" Type="http://schemas.openxmlformats.org/officeDocument/2006/relationships/hyperlink" Target="&#1055;&#1077;&#1088;&#1089;&#1086;&#1085;&#1072;&#1083;\&#1042;&#1086;&#1076;&#1080;&#1090;&#1077;&#1083;&#1080;\&#1045;&#1092;&#1080;&#1084;&#1086;&#1074;%20&#1057;&#1077;&#1088;&#1075;&#1077;&#1081;%20&#1053;&#1080;&#1082;&#1086;&#1083;&#1072;&#1077;&#1074;&#1080;&#1095;" TargetMode="External"/><Relationship Id="rId51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6%20(&#1055;&#1086;&#1079;&#1076;&#1099;&#1096;&#1077;&#1074;)\&#1057;&#1072;&#1076;&#1091;&#1083;&#1083;&#1072;&#1077;&#1074;%20&#1064;&#1086;&#1082;&#1080;&#1088;%20&#1052;&#1072;&#1093;&#1084;&#1091;&#1076;%20&#1059;&#1075;&#1083;&#1080;" TargetMode="External"/><Relationship Id="rId3" Type="http://schemas.openxmlformats.org/officeDocument/2006/relationships/hyperlink" Target="&#1055;&#1077;&#1088;&#1089;&#1086;&#1085;&#1072;&#1083;\&#1059;&#1095;&#1072;&#1089;&#1090;&#1086;&#1082;%20&#1089;&#1073;&#1086;&#1088;&#1082;&#1080;%20&#1043;&#1056;&#1065;\&#1042;&#1077;&#1089;&#1077;&#1083;&#1086;&#1074;%20&#1070;&#1088;&#1080;&#1081;%20&#1044;&#1084;&#1080;&#1090;&#1088;&#1080;&#1077;&#1074;&#1080;&#1095;" TargetMode="External"/><Relationship Id="rId12" Type="http://schemas.openxmlformats.org/officeDocument/2006/relationships/hyperlink" Target="&#1055;&#1077;&#1088;&#1089;&#1086;&#1085;&#1072;&#1083;\&#1056;&#1091;&#1082;&#1086;&#1074;&#1086;&#1076;&#1080;&#1090;&#1077;&#1083;&#1080;%20&#1087;&#1088;&#1086;&#1077;&#1082;&#1090;&#1086;&#1074;\&#1050;&#1091;&#1095;&#1077;&#1088;&#1103;&#1074;&#1099;&#1081;%20&#1040;&#1083;&#1077;&#1082;&#1089;&#1077;&#1081;%20&#1057;&#1077;&#1088;&#1075;&#1077;&#1077;&#1074;&#1080;&#1095;" TargetMode="External"/><Relationship Id="rId17" Type="http://schemas.openxmlformats.org/officeDocument/2006/relationships/hyperlink" Target="&#1055;&#1077;&#1088;&#1089;&#1086;&#1085;&#1072;&#1083;\&#1041;&#1088;&#1080;&#1075;&#1072;&#1076;&#1072;%20&#8470;4%20(&#1042;&#1086;&#1077;&#1074;&#1086;&#1076;&#1080;&#1085;)\&#1052;&#1080;&#1088;&#1086;&#1085;&#1086;&#1074;%20&#1042;&#1080;&#1082;&#1090;&#1086;&#1088;%20&#1040;&#1083;&#1077;&#1082;&#1089;&#1072;&#1085;&#1076;&#1088;&#1086;&#1074;&#1080;&#1095;" TargetMode="External"/><Relationship Id="rId25" Type="http://schemas.openxmlformats.org/officeDocument/2006/relationships/hyperlink" Target="&#1055;&#1077;&#1088;&#1089;&#1086;&#1085;&#1072;&#1083;\&#1041;&#1088;&#1080;&#1075;&#1072;&#1076;&#1072;%20&#8470;4%20(&#1042;&#1086;&#1077;&#1074;&#1086;&#1076;&#1080;&#1085;)\&#1056;&#1086;&#1075;&#1086;&#1078;&#1085;&#1080;&#1082;&#1086;&#1074;%20&#1044;&#1077;&#1085;&#1080;&#1089;%20&#1040;&#1083;&#1077;&#1082;&#1089;&#1072;&#1085;&#1076;&#1088;&#1086;&#1074;&#1080;&#1095;" TargetMode="External"/><Relationship Id="rId33" Type="http://schemas.openxmlformats.org/officeDocument/2006/relationships/hyperlink" Target="&#1055;&#1077;&#1088;&#1089;&#1086;&#1085;&#1072;&#1083;\&#1041;&#1088;&#1080;&#1075;&#1072;&#1076;&#1072;%20&#8470;4%20(&#1042;&#1086;&#1077;&#1074;&#1086;&#1076;&#1080;&#1085;)\&#1063;&#1072;&#1089;&#1086;&#1074;&#1089;&#1082;&#1080;&#1093;%20&#1048;&#1075;&#1086;&#1088;&#1100;%20&#1042;&#1103;&#1095;&#1077;&#1089;&#1083;&#1072;&#1074;&#1086;&#1074;&#1080;&#1095;" TargetMode="External"/><Relationship Id="rId38" Type="http://schemas.openxmlformats.org/officeDocument/2006/relationships/hyperlink" Target="&#1055;&#1077;&#1088;&#1089;&#1086;&#1085;&#1072;&#1083;\&#1056;&#1091;&#1082;&#1086;&#1074;&#1086;&#1076;&#1080;&#1090;&#1077;&#1083;&#1080;%20&#1087;&#1088;&#1086;&#1077;&#1082;&#1090;&#1086;&#1074;\&#1060;&#1072;&#1089;&#1093;&#1091;&#1090;&#1076;&#1080;&#1085;&#1086;&#1074;%20&#1044;&#1072;&#1084;&#1080;&#1088;%20&#1048;&#1083;&#1100;&#1103;&#1089;&#1086;&#1074;&#1080;&#1095;" TargetMode="External"/><Relationship Id="rId46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5%20(&#1054;&#1054;&#1054;%20&#1055;&#1040;&#1041;)\&#1063;&#1077;&#1073;&#1072;&#1085;&#1086;&#1074;%20&#1040;&#1088;&#1090;&#1077;&#1084;%20&#1054;&#1083;&#1077;&#1075;&#1086;&#1074;&#1080;&#1095;" TargetMode="External"/><Relationship Id="rId59" Type="http://schemas.openxmlformats.org/officeDocument/2006/relationships/hyperlink" Target="&#1055;&#1077;&#1088;&#1089;&#1086;&#1085;&#1072;&#1083;\&#1041;&#1088;&#1080;&#1075;&#1072;&#1076;&#1072;%20&#8470;4%20(&#1042;&#1086;&#1077;&#1074;&#1086;&#1076;&#1080;&#1085;)\&#1050;&#1072;&#1087;&#1088;&#1080;&#1077;&#1083;&#1086;&#1074;%20&#1060;&#1077;&#1083;&#1080;&#1082;&#1089;%20&#1047;&#1072;&#1074;&#1077;&#1085;&#1086;&#1074;&#1080;&#1095;" TargetMode="External"/><Relationship Id="rId67" Type="http://schemas.openxmlformats.org/officeDocument/2006/relationships/comments" Target="../comments1.xml"/><Relationship Id="rId20" Type="http://schemas.openxmlformats.org/officeDocument/2006/relationships/hyperlink" Target="&#1055;&#1077;&#1088;&#1089;&#1086;&#1085;&#1072;&#1083;\&#1041;&#1088;&#1080;&#1075;&#1072;&#1076;&#1072;%20&#8470;3%20(&#1054;&#1074;&#1089;&#1103;&#1085;&#1085;&#1080;&#1082;&#1086;&#1074;)\&#1054;&#1074;&#1089;&#1103;&#1085;&#1085;&#1080;&#1082;&#1086;&#1074;%20&#1040;&#1085;&#1076;&#1088;&#1077;&#1081;%20&#1055;&#1072;&#1074;&#1083;&#1086;&#1074;&#1080;&#1095;" TargetMode="External"/><Relationship Id="rId41" Type="http://schemas.openxmlformats.org/officeDocument/2006/relationships/hyperlink" Target="&#1055;&#1077;&#1088;&#1089;&#1086;&#1085;&#1072;&#1083;\&#1041;&#1088;&#1080;&#1075;&#1072;&#1076;&#1072;%20&#8470;3%20(&#1054;&#1074;&#1089;&#1103;&#1085;&#1085;&#1080;&#1082;&#1086;&#1074;)\&#1061;&#1072;&#1089;&#1072;&#1085;&#1086;&#1074;%20&#1058;&#1091;&#1083;&#1082;&#1080;&#1085;%20&#1050;&#1091;&#1095;&#1082;&#1086;&#1088;&#1086;&#1074;&#1080;&#1095;" TargetMode="External"/><Relationship Id="rId54" Type="http://schemas.openxmlformats.org/officeDocument/2006/relationships/hyperlink" Target="&#1055;&#1077;&#1088;&#1089;&#1086;&#1085;&#1072;&#1083;\&#1056;&#1091;&#1082;&#1086;&#1074;&#1086;&#1076;&#1080;&#1090;&#1077;&#1083;&#1080;%20&#1087;&#1088;&#1086;&#1077;&#1082;&#1090;&#1086;&#1074;\&#1051;&#1080;&#1090;&#1086;&#1074;&#1095;&#1077;&#1085;&#1082;&#1086;%20&#1053;&#1080;&#1082;&#1080;&#1090;&#1072;%20&#1040;&#1085;&#1076;&#1088;&#1077;&#1077;&#1074;&#1080;&#1095;" TargetMode="External"/><Relationship Id="rId62" Type="http://schemas.openxmlformats.org/officeDocument/2006/relationships/hyperlink" Target="&#1055;&#1077;&#1088;&#1089;&#1086;&#1085;&#1072;&#1083;\&#1041;&#1088;&#1080;&#1075;&#1072;&#1076;&#1072;%20&#8470;4%20(&#1042;&#1086;&#1077;&#1074;&#1086;&#1076;&#1080;&#1085;)\&#1062;&#1072;&#1088;&#1077;&#1074;%20&#1040;&#1085;&#1076;&#1088;&#1077;&#1081;%20&#1042;&#1080;&#1082;&#1090;&#1086;&#1088;&#1086;&#1074;&#1080;&#1095;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../../AppData/Roaming/Microsoft/Excel/&#1055;&#1077;&#1088;&#1089;&#1086;&#1085;&#1072;&#1083;/&#1057;&#1090;&#1086;&#1088;&#1086;&#1085;&#1085;&#1080;&#1077;%20&#1088;&#1072;&#1073;&#1086;&#1095;&#1080;&#1077;/&#1041;&#1088;&#1080;&#1075;&#1072;&#1076;&#1072;%20&#8470;6%20(&#1055;&#1086;&#1079;&#1076;&#1099;&#1096;&#1077;&#1074;)/&#1055;&#1086;&#1079;&#1076;&#1099;&#1096;&#1077;&#1074;%20&#1040;&#1083;&#1077;&#1082;&#1089;&#1072;&#1085;&#1076;&#1088;%20&#1042;&#1072;&#1083;&#1077;&#1088;&#1100;&#1077;&#1074;&#1080;&#1095;" TargetMode="External"/><Relationship Id="rId13" Type="http://schemas.openxmlformats.org/officeDocument/2006/relationships/hyperlink" Target="../../AppData/Roaming/Microsoft/Excel/&#1055;&#1077;&#1088;&#1089;&#1086;&#1085;&#1072;&#1083;/&#1057;&#1090;&#1086;&#1088;&#1086;&#1085;&#1085;&#1080;&#1077;%20&#1088;&#1072;&#1073;&#1086;&#1095;&#1080;&#1077;/&#1041;&#1088;&#1080;&#1075;&#1072;&#1076;&#1072;%20&#8470;5%20(&#1054;&#1054;&#1054;%20&#1055;&#1040;&#1041;)/&#1063;&#1077;&#1073;&#1072;&#1085;&#1086;&#1074;%20&#1040;&#1088;&#1090;&#1077;&#1084;%20&#1054;&#1083;&#1077;&#1075;&#1086;&#1074;&#1080;&#1095;" TargetMode="External"/><Relationship Id="rId18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3%20(&#1050;&#1086;&#1090;&#1086;&#1074;)\&#1070;&#1096;&#1082;&#1077;&#1074;&#1080;&#1095;%20&#1056;&#1086;&#1084;&#1072;&#1085;%20&#1055;&#1077;&#1090;&#1088;&#1086;&#1074;&#1080;&#1095;" TargetMode="External"/><Relationship Id="rId26" Type="http://schemas.openxmlformats.org/officeDocument/2006/relationships/hyperlink" Target="&#1055;&#1077;&#1088;&#1089;&#1086;&#1085;&#1072;&#1083;\&#1041;&#1088;&#1080;&#1075;&#1072;&#1076;&#1072;%20&#8470;5%20(&#1063;&#1072;&#1083;&#1086;&#1074;)\&#1041;&#1072;&#1088;&#1091;&#1083;&#1086;%20&#1057;&#1077;&#1088;&#1075;&#1077;&#1081;%20&#1040;&#1083;&#1077;&#1082;&#1089;&#1072;&#1085;&#1076;&#1088;&#1086;&#1074;&#1080;&#1095;" TargetMode="External"/><Relationship Id="rId3" Type="http://schemas.openxmlformats.org/officeDocument/2006/relationships/hyperlink" Target="../../AppData/Roaming/Microsoft/Excel/&#1055;&#1077;&#1088;&#1089;&#1086;&#1085;&#1072;&#1083;/&#1041;&#1088;&#1080;&#1075;&#1072;&#1076;&#1072;%20&#8470;4%20(&#1042;&#1086;&#1077;&#1074;&#1086;&#1076;&#1080;&#1085;)/&#1045;&#1092;&#1080;&#1084;&#1086;&#1074;%20&#1045;&#1074;&#1075;&#1077;&#1085;&#1080;&#1081;%20&#1040;&#1083;&#1077;&#1082;&#1089;&#1072;&#1085;&#1076;&#1088;&#1086;&#1074;&#1080;&#1095;" TargetMode="External"/><Relationship Id="rId21" Type="http://schemas.openxmlformats.org/officeDocument/2006/relationships/hyperlink" Target="&#1055;&#1077;&#1088;&#1089;&#1086;&#1085;&#1072;&#1083;\&#1056;&#1091;&#1082;&#1086;&#1074;&#1086;&#1076;&#1080;&#1090;&#1077;&#1083;&#1080;\&#1058;&#1091;&#1079;&#1086;&#1074;%20&#1040;&#1083;&#1077;&#1082;&#1089;&#1077;&#1081;%20&#1042;&#1080;&#1082;&#1090;&#1086;&#1088;&#1086;&#1074;&#1080;&#1095;" TargetMode="External"/><Relationship Id="rId7" Type="http://schemas.openxmlformats.org/officeDocument/2006/relationships/hyperlink" Target="../../AppData/Roaming/Microsoft/Excel/&#1055;&#1077;&#1088;&#1089;&#1086;&#1085;&#1072;&#1083;/&#1057;&#1090;&#1086;&#1088;&#1086;&#1085;&#1085;&#1080;&#1077;%20&#1088;&#1072;&#1073;&#1086;&#1095;&#1080;&#1077;/&#1041;&#1088;&#1080;&#1075;&#1072;&#1076;&#1072;%20&#8470;6%20(&#1055;&#1086;&#1079;&#1076;&#1099;&#1096;&#1077;&#1074;)/&#1050;&#1088;&#1077;&#1090;&#1086;&#1074;%20&#1040;&#1083;&#1077;&#1082;&#1089;&#1077;&#1081;%20&#1057;&#1077;&#1088;&#1075;&#1077;&#1077;&#1074;&#1080;&#1095;" TargetMode="External"/><Relationship Id="rId12" Type="http://schemas.openxmlformats.org/officeDocument/2006/relationships/hyperlink" Target="../../AppData/Roaming/Microsoft/Excel/&#1055;&#1077;&#1088;&#1089;&#1086;&#1085;&#1072;&#1083;/&#1041;&#1088;&#1080;&#1075;&#1072;&#1076;&#1072;%20&#8470;1%20(&#1050;&#1091;&#1088;&#1083;&#1077;&#1085;&#1082;&#1086;&#1074;)/&#1050;&#1091;&#1088;&#1080;&#1085;%20&#1040;&#1083;&#1077;&#1082;&#1089;&#1072;&#1085;&#1076;&#1088;%20&#1042;&#1103;&#1095;&#1077;&#1089;&#1083;&#1072;&#1074;&#1086;&#1074;&#1080;&#1095;" TargetMode="External"/><Relationship Id="rId17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3%20(&#1050;&#1086;&#1090;&#1086;&#1074;)\&#1058;&#1080;&#1096;&#1077;&#1085;&#1082;&#1086;%20&#1070;&#1088;&#1080;&#1081;%20&#1053;&#1080;&#1082;&#1086;&#1083;&#1072;&#1077;&#1074;&#1080;&#1095;" TargetMode="External"/><Relationship Id="rId25" Type="http://schemas.openxmlformats.org/officeDocument/2006/relationships/hyperlink" Target="&#1055;&#1077;&#1088;&#1089;&#1086;&#1085;&#1072;&#1083;\&#1041;&#1088;&#1080;&#1075;&#1072;&#1076;&#1072;%20&#8470;5%20(&#1063;&#1072;&#1083;&#1086;&#1074;)\&#1058;&#1080;&#1084;&#1086;&#1092;&#1077;&#1077;&#1074;%20&#1054;&#1083;&#1077;&#1075;%20&#1042;&#1072;&#1083;&#1077;&#1088;&#1100;&#1077;&#1074;&#1080;&#1095;" TargetMode="External"/><Relationship Id="rId2" Type="http://schemas.openxmlformats.org/officeDocument/2006/relationships/hyperlink" Target="../../AppData/Roaming/Microsoft/Excel/&#1055;&#1077;&#1088;&#1089;&#1086;&#1085;&#1072;&#1083;/&#1041;&#1088;&#1080;&#1075;&#1072;&#1076;&#1072;%20&#8470;4%20(&#1042;&#1086;&#1077;&#1074;&#1086;&#1076;&#1080;&#1085;)/&#1057;&#1080;&#1085;&#1080;&#1082;&#1086;&#1074;%20&#1050;&#1080;&#1088;&#1080;&#1083;&#1083;%20&#1055;&#1072;&#1074;&#1083;&#1086;&#1074;&#1080;&#1095;" TargetMode="External"/><Relationship Id="rId16" Type="http://schemas.openxmlformats.org/officeDocument/2006/relationships/hyperlink" Target="&#1055;&#1077;&#1088;&#1089;&#1086;&#1085;&#1072;&#1083;\&#1057;&#1090;&#1086;&#1088;&#1086;&#1085;&#1085;&#1080;&#1077;%20&#1088;&#1072;&#1073;&#1086;&#1095;&#1080;&#1077;\&#1041;&#1088;&#1080;&#1075;&#1072;&#1076;&#1072;%20&#8470;3%20(&#1050;&#1086;&#1090;&#1086;&#1074;)\&#1050;&#1091;&#1093;&#1090;&#1072;%20&#1048;&#1074;&#1072;&#1085;%20&#1042;&#1103;&#1090;&#1080;&#1089;&#1083;&#1072;&#1074;&#1086;&#1074;&#1080;&#1095;" TargetMode="External"/><Relationship Id="rId20" Type="http://schemas.openxmlformats.org/officeDocument/2006/relationships/hyperlink" Target="&#1055;&#1077;&#1088;&#1089;&#1086;&#1085;&#1072;&#1083;\&#1056;&#1091;&#1082;&#1086;&#1074;&#1086;&#1076;&#1080;&#1090;&#1077;&#1083;&#1080;\&#1050;&#1091;&#1079;&#1085;&#1077;&#1094;&#1086;&#1074;%20&#1057;&#1077;&#1088;&#1075;&#1077;&#1081;%20&#1040;&#1088;&#1080;&#1077;&#1074;&#1080;&#1095;" TargetMode="External"/><Relationship Id="rId29" Type="http://schemas.openxmlformats.org/officeDocument/2006/relationships/vmlDrawing" Target="../drawings/vmlDrawing2.vml"/><Relationship Id="rId1" Type="http://schemas.openxmlformats.org/officeDocument/2006/relationships/hyperlink" Target="../../AppData/Roaming/Microsoft/Excel/&#1055;&#1077;&#1088;&#1089;&#1086;&#1085;&#1072;&#1083;/&#1041;&#1088;&#1080;&#1075;&#1072;&#1076;&#1072;%20&#8470;5%20(&#1063;&#1072;&#1083;&#1086;&#1074;)/&#1047;&#1072;&#1093;&#1072;&#1088;&#1082;&#1086;&#1074;%20&#1051;&#1077;&#1086;&#1085;&#1080;&#1076;%20&#1069;&#1076;&#1091;&#1072;&#1088;&#1076;&#1086;&#1074;&#1080;&#1095;" TargetMode="External"/><Relationship Id="rId6" Type="http://schemas.openxmlformats.org/officeDocument/2006/relationships/hyperlink" Target="../../AppData/Roaming/Microsoft/Excel/&#1055;&#1077;&#1088;&#1089;&#1086;&#1085;&#1072;&#1083;/&#1057;&#1090;&#1086;&#1088;&#1086;&#1085;&#1085;&#1080;&#1077;%20&#1088;&#1072;&#1073;&#1086;&#1095;&#1080;&#1077;/&#1041;&#1088;&#1080;&#1075;&#1072;&#1076;&#1072;%20&#8470;6%20(&#1055;&#1086;&#1079;&#1076;&#1099;&#1096;&#1077;&#1074;)/&#1048;&#1074;&#1072;&#1085;&#1086;&#1074;%20&#1040;&#1083;&#1077;&#1082;&#1089;&#1072;&#1085;&#1076;&#1088;%20&#1042;&#1080;&#1082;&#1090;&#1086;&#1088;&#1086;&#1074;&#1080;&#1095;" TargetMode="External"/><Relationship Id="rId11" Type="http://schemas.openxmlformats.org/officeDocument/2006/relationships/hyperlink" Target="../../AppData/Roaming/Microsoft/Excel/&#1055;&#1077;&#1088;&#1089;&#1086;&#1085;&#1072;&#1083;/&#1041;&#1088;&#1080;&#1075;&#1072;&#1076;&#1072;%20&#8470;1%20(&#1050;&#1091;&#1088;&#1083;&#1077;&#1085;&#1082;&#1086;&#1074;)/&#1044;&#1080;&#1073;&#1080;&#1088;&#1086;&#1074;%20&#1053;&#1091;&#1094;&#1072;&#1083;&#1093;&#1072;&#1085;%20&#1040;&#1093;&#1084;&#1077;&#1076;&#1086;&#1074;&#1080;&#1095;" TargetMode="External"/><Relationship Id="rId24" Type="http://schemas.openxmlformats.org/officeDocument/2006/relationships/hyperlink" Target="&#1055;&#1077;&#1088;&#1089;&#1086;&#1085;&#1072;&#1083;\&#1041;&#1088;&#1080;&#1075;&#1072;&#1076;&#1072;%20&#8470;5%20(&#1063;&#1072;&#1083;&#1086;&#1074;)\&#1053;&#1080;&#1082;&#1080;&#1092;&#1086;&#1088;&#1086;&#1074;%20&#1070;&#1088;&#1080;&#1081;%20&#1040;&#1083;&#1077;&#1082;&#1089;&#1077;&#1077;&#1074;&#1080;&#1095;" TargetMode="External"/><Relationship Id="rId5" Type="http://schemas.openxmlformats.org/officeDocument/2006/relationships/hyperlink" Target="../../AppData/Roaming/Microsoft/Excel/&#1055;&#1077;&#1088;&#1089;&#1086;&#1085;&#1072;&#1083;/&#1057;&#1090;&#1086;&#1088;&#1086;&#1085;&#1085;&#1080;&#1077;%20&#1088;&#1072;&#1073;&#1086;&#1095;&#1080;&#1077;/&#1041;&#1088;&#1080;&#1075;&#1072;&#1076;&#1072;%20&#8470;6%20(&#1055;&#1086;&#1079;&#1076;&#1099;&#1096;&#1077;&#1074;)/&#1047;&#1083;&#1086;&#1073;&#1080;&#1085;%20&#1050;&#1086;&#1085;&#1089;&#1090;&#1072;&#1085;&#1090;&#1080;&#1085;%20&#1070;&#1088;&#1100;&#1077;&#1074;&#1080;&#1095;" TargetMode="External"/><Relationship Id="rId15" Type="http://schemas.openxmlformats.org/officeDocument/2006/relationships/hyperlink" Target="../../AppData/Roaming/Microsoft/Excel/&#1055;&#1077;&#1088;&#1089;&#1086;&#1085;&#1072;&#1083;/&#1057;&#1090;&#1086;&#1088;&#1086;&#1085;&#1085;&#1080;&#1077;%20&#1088;&#1072;&#1073;&#1086;&#1095;&#1080;&#1077;/&#1041;&#1088;&#1080;&#1075;&#1072;&#1076;&#1072;%20&#8470;3%20(&#1050;&#1086;&#1090;&#1086;&#1074;)/&#1064;&#1072;&#1092;&#1080;&#1076;&#1091;&#1083;&#1083;&#1080;&#1085;%20&#1056;&#1086;&#1084;&#1072;&#1085;%20&#1057;&#1077;&#1088;&#1075;&#1077;&#1077;&#1074;&#1080;&#1095;" TargetMode="External"/><Relationship Id="rId23" Type="http://schemas.openxmlformats.org/officeDocument/2006/relationships/hyperlink" Target="&#1055;&#1077;&#1088;&#1089;&#1086;&#1085;&#1072;&#1083;\&#1041;&#1088;&#1080;&#1075;&#1072;&#1076;&#1072;%20&#8470;2%20(&#1052;&#1072;&#1084;&#1077;&#1076;&#1086;&#1074;)\&#1058;&#1077;&#1089;&#1083;&#1103;%20&#1042;&#1080;&#1090;&#1072;&#1083;&#1080;&#1081;%20&#1042;&#1080;&#1082;&#1090;&#1086;&#1088;&#1086;&#1074;&#1080;&#1095;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../../AppData/Roaming/Microsoft/Excel/&#1055;&#1077;&#1088;&#1089;&#1086;&#1085;&#1072;&#1083;/&#1041;&#1088;&#1080;&#1075;&#1072;&#1076;&#1072;%20&#8470;1%20(&#1050;&#1091;&#1088;&#1083;&#1077;&#1085;&#1082;&#1086;&#1074;)/&#1041;&#1091;&#1078;&#1086;&#1088;%20&#1053;&#1080;&#1082;&#1080;&#1090;&#1072;%20&#1057;&#1077;&#1088;&#1075;&#1077;&#1077;&#1074;&#1080;&#1095;" TargetMode="External"/><Relationship Id="rId19" Type="http://schemas.openxmlformats.org/officeDocument/2006/relationships/hyperlink" Target="&#1055;&#1077;&#1088;&#1089;&#1086;&#1085;&#1072;&#1083;\&#1041;&#1088;&#1080;&#1075;&#1072;&#1076;&#1072;%20&#8470;4%20(&#1042;&#1086;&#1077;&#1074;&#1086;&#1076;&#1080;&#1085;)\&#1055;&#1077;&#1088;&#1077;&#1087;&#1077;&#1083;&#1103;&#1090;&#1085;&#1080;&#1082;%20&#1042;&#1103;&#1095;&#1077;&#1089;&#1083;&#1072;&#1074;%20&#1053;&#1080;&#1082;&#1086;&#1083;&#1072;&#1077;&#1074;&#1080;&#1095;" TargetMode="External"/><Relationship Id="rId4" Type="http://schemas.openxmlformats.org/officeDocument/2006/relationships/hyperlink" Target="../../AppData/Roaming/Microsoft/Excel/&#1055;&#1077;&#1088;&#1089;&#1086;&#1085;&#1072;&#1083;/&#1057;&#1090;&#1086;&#1088;&#1086;&#1085;&#1085;&#1080;&#1077;%20&#1088;&#1072;&#1073;&#1086;&#1095;&#1080;&#1077;/&#1041;&#1088;&#1080;&#1075;&#1072;&#1076;&#1072;%20&#8470;6%20(&#1055;&#1086;&#1079;&#1076;&#1099;&#1096;&#1077;&#1074;)/&#1041;&#1072;&#1073;&#1072;&#1096;&#1082;&#1080;&#1085;%20&#1056;&#1086;&#1084;&#1072;&#1085;%20&#1052;&#1080;&#1093;&#1072;&#1081;&#1083;&#1086;&#1074;&#1080;&#1095;" TargetMode="External"/><Relationship Id="rId9" Type="http://schemas.openxmlformats.org/officeDocument/2006/relationships/hyperlink" Target="../../AppData/Roaming/Microsoft/Excel/&#1055;&#1077;&#1088;&#1089;&#1086;&#1085;&#1072;&#1083;/&#1056;&#1091;&#1082;&#1086;&#1074;&#1086;&#1076;&#1080;&#1090;&#1077;&#1083;&#1080;%20&#1087;&#1088;&#1086;&#1077;&#1082;&#1090;&#1086;&#1074;/&#1047;&#1083;&#1086;&#1073;&#1080;&#1085;%20&#1048;&#1074;&#1072;&#1085;%20&#1040;&#1083;&#1077;&#1082;&#1089;&#1072;&#1085;&#1076;&#1088;&#1086;&#1074;&#1080;&#1095;" TargetMode="External"/><Relationship Id="rId14" Type="http://schemas.openxmlformats.org/officeDocument/2006/relationships/hyperlink" Target="../../AppData/Roaming/Microsoft/Excel/&#1055;&#1077;&#1088;&#1089;&#1086;&#1085;&#1072;&#1083;/&#1057;&#1090;&#1086;&#1088;&#1086;&#1085;&#1085;&#1080;&#1077;%20&#1088;&#1072;&#1073;&#1086;&#1095;&#1080;&#1077;/&#1041;&#1088;&#1080;&#1075;&#1072;&#1076;&#1072;%20&#8470;5%20(&#1054;&#1054;&#1054;%20&#1055;&#1040;&#1041;)/&#1071;&#1084;&#1097;&#1080;&#1085;&#1080;&#1085;%20&#1045;&#1074;&#1075;&#1077;&#1085;&#1080;&#1081;%20&#1040;&#1083;&#1077;&#1082;&#1089;&#1072;&#1085;&#1076;&#1088;&#1086;&#1074;&#1080;&#1095;" TargetMode="External"/><Relationship Id="rId22" Type="http://schemas.openxmlformats.org/officeDocument/2006/relationships/hyperlink" Target="&#1055;&#1077;&#1088;&#1089;&#1086;&#1085;&#1072;&#1083;\&#1041;&#1088;&#1080;&#1075;&#1072;&#1076;&#1072;%20&#8470;2%20(&#1052;&#1072;&#1084;&#1077;&#1076;&#1086;&#1074;)\&#1057;&#1072;&#1078;&#1077;&#1074;%20&#1042;&#1083;&#1072;&#1076;&#1080;&#1084;&#1080;&#1088;%20&#1045;&#1074;&#1075;&#1077;&#1085;&#1100;&#1077;&#1074;&#1080;&#1095;" TargetMode="External"/><Relationship Id="rId27" Type="http://schemas.openxmlformats.org/officeDocument/2006/relationships/hyperlink" Target="&#1055;&#1077;&#1088;&#1089;&#1086;&#1085;&#1072;&#1083;\&#1041;&#1088;&#1080;&#1075;&#1072;&#1076;&#1072;%20&#8470;2%20(&#1052;&#1072;&#1084;&#1077;&#1076;&#1086;&#1074;)\&#1043;&#1072;&#1074;&#1088;&#1080;&#1083;&#1086;&#1074;%20&#1053;&#1080;&#1082;&#1086;&#1083;&#1072;&#1081;%20&#1040;&#1083;&#1077;&#1082;&#1089;&#1072;&#1085;&#1083;&#1088;&#1086;&#1074;&#1080;&#1095;" TargetMode="External"/><Relationship Id="rId30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arenda@burat.ru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../../AppData/Roaming/Microsoft/Excel/&#1055;&#1077;&#1088;&#1089;&#1086;&#1085;&#1072;&#1083;/&#1056;&#1091;&#1082;&#1086;&#1074;&#1086;&#1076;&#1080;&#1090;&#1077;&#1083;&#1080;%20&#1087;&#1088;&#1086;&#1077;&#1082;&#1090;&#1086;&#1074;/&#1060;&#1072;&#1089;&#1093;&#1091;&#1090;&#1076;&#1080;&#1085;&#1086;&#1074;%20&#1044;&#1072;&#1084;&#1080;&#1088;%20&#1048;&#1083;&#1100;&#1103;&#1089;&#1086;&#1074;&#1080;&#1095;" TargetMode="External"/><Relationship Id="rId1" Type="http://schemas.openxmlformats.org/officeDocument/2006/relationships/hyperlink" Target="mailto:mail@yasen-electro.ru" TargetMode="Externa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www.express-med-service.com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2.bin"/><Relationship Id="rId3" Type="http://schemas.openxmlformats.org/officeDocument/2006/relationships/hyperlink" Target="mailto:mail@yasen-electro.ru" TargetMode="External"/><Relationship Id="rId7" Type="http://schemas.openxmlformats.org/officeDocument/2006/relationships/hyperlink" Target="mailto:mail@yasen-electro.ru" TargetMode="External"/><Relationship Id="rId2" Type="http://schemas.openxmlformats.org/officeDocument/2006/relationships/hyperlink" Target="mailto:mail@yasen-electro.ru" TargetMode="External"/><Relationship Id="rId1" Type="http://schemas.openxmlformats.org/officeDocument/2006/relationships/hyperlink" Target="mailto:mail@yasen-electro.ru" TargetMode="External"/><Relationship Id="rId6" Type="http://schemas.openxmlformats.org/officeDocument/2006/relationships/hyperlink" Target="mailto:mail@yasen-electro.ru" TargetMode="External"/><Relationship Id="rId5" Type="http://schemas.openxmlformats.org/officeDocument/2006/relationships/hyperlink" Target="mailto:mail@yasen-electro.ru" TargetMode="External"/><Relationship Id="rId4" Type="http://schemas.openxmlformats.org/officeDocument/2006/relationships/hyperlink" Target="mailto:mail@yasen-electro.ru" TargetMode="External"/><Relationship Id="rId9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mailto:mail@yasen-electro.ru" TargetMode="External"/><Relationship Id="rId3" Type="http://schemas.openxmlformats.org/officeDocument/2006/relationships/hyperlink" Target="mailto:mail@yasen-electro.ru" TargetMode="External"/><Relationship Id="rId7" Type="http://schemas.openxmlformats.org/officeDocument/2006/relationships/hyperlink" Target="mailto:mail@yasen-electro.ru" TargetMode="External"/><Relationship Id="rId2" Type="http://schemas.openxmlformats.org/officeDocument/2006/relationships/hyperlink" Target="mailto:mail@yasen-electro.ru" TargetMode="External"/><Relationship Id="rId1" Type="http://schemas.openxmlformats.org/officeDocument/2006/relationships/hyperlink" Target="mailto:mail@yasen-electro.ru" TargetMode="External"/><Relationship Id="rId6" Type="http://schemas.openxmlformats.org/officeDocument/2006/relationships/hyperlink" Target="mailto:mail@yasen-electro.ru" TargetMode="External"/><Relationship Id="rId5" Type="http://schemas.openxmlformats.org/officeDocument/2006/relationships/hyperlink" Target="mailto:mail@yasen-electro.ru" TargetMode="External"/><Relationship Id="rId10" Type="http://schemas.openxmlformats.org/officeDocument/2006/relationships/drawing" Target="../drawings/drawing13.xml"/><Relationship Id="rId4" Type="http://schemas.openxmlformats.org/officeDocument/2006/relationships/hyperlink" Target="mailto:mail@yasen-electro.ru" TargetMode="External"/><Relationship Id="rId9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Right="0"/>
    <pageSetUpPr fitToPage="1"/>
  </sheetPr>
  <dimension ref="A1:AZ95"/>
  <sheetViews>
    <sheetView view="pageBreakPreview" zoomScale="55" zoomScaleNormal="55" zoomScaleSheetLayoutView="55" workbookViewId="0">
      <pane xSplit="1" ySplit="2" topLeftCell="B27" activePane="bottomRight" state="frozen"/>
      <selection activeCell="F118" sqref="F118"/>
      <selection pane="topRight" activeCell="F118" sqref="F118"/>
      <selection pane="bottomLeft" activeCell="F118" sqref="F118"/>
      <selection pane="bottomRight" activeCell="K25" sqref="K25"/>
    </sheetView>
  </sheetViews>
  <sheetFormatPr defaultRowHeight="15" outlineLevelCol="1"/>
  <cols>
    <col min="1" max="1" width="33.28515625" customWidth="1"/>
    <col min="2" max="2" width="29.42578125" customWidth="1"/>
    <col min="3" max="3" width="12.140625" customWidth="1" outlineLevel="1"/>
    <col min="4" max="4" width="16.7109375" customWidth="1"/>
    <col min="5" max="6" width="11" customWidth="1"/>
    <col min="7" max="9" width="12.28515625" customWidth="1"/>
    <col min="10" max="10" width="12.140625" style="1" customWidth="1"/>
    <col min="11" max="11" width="8.28515625" style="1" customWidth="1"/>
    <col min="12" max="13" width="11" customWidth="1"/>
    <col min="14" max="14" width="4.140625" hidden="1" customWidth="1"/>
    <col min="15" max="15" width="11" hidden="1" customWidth="1"/>
    <col min="16" max="16" width="4.140625" customWidth="1"/>
    <col min="17" max="17" width="11" customWidth="1"/>
    <col min="18" max="18" width="11" hidden="1" customWidth="1"/>
    <col min="19" max="19" width="4.140625" customWidth="1"/>
    <col min="21" max="21" width="11" customWidth="1"/>
    <col min="22" max="22" width="11" style="372" customWidth="1"/>
    <col min="23" max="23" width="12.28515625" style="372" customWidth="1"/>
    <col min="24" max="24" width="7.7109375" customWidth="1"/>
    <col min="25" max="25" width="11" style="372" customWidth="1"/>
    <col min="26" max="26" width="7" customWidth="1"/>
    <col min="27" max="27" width="11" style="372" customWidth="1"/>
    <col min="28" max="28" width="6.7109375" customWidth="1"/>
    <col min="29" max="29" width="11" style="372" customWidth="1"/>
    <col min="30" max="30" width="6.140625" customWidth="1"/>
    <col min="31" max="31" width="11" style="372" customWidth="1"/>
    <col min="32" max="32" width="14" customWidth="1"/>
    <col min="33" max="33" width="11" customWidth="1"/>
    <col min="34" max="34" width="7.140625" customWidth="1"/>
    <col min="35" max="35" width="11" customWidth="1"/>
    <col min="36" max="36" width="18" customWidth="1"/>
  </cols>
  <sheetData>
    <row r="1" spans="1:37" ht="36" customHeight="1" thickTop="1" thickBot="1">
      <c r="A1" s="567">
        <f ca="1">TODAY()</f>
        <v>45406</v>
      </c>
      <c r="B1" s="568"/>
      <c r="C1" s="376"/>
      <c r="D1" s="569" t="s">
        <v>21</v>
      </c>
      <c r="E1" s="570"/>
      <c r="F1" s="64" t="s">
        <v>131</v>
      </c>
      <c r="G1" s="298" t="s">
        <v>696</v>
      </c>
      <c r="H1" s="298" t="s">
        <v>1002</v>
      </c>
      <c r="I1" s="439" t="s">
        <v>1003</v>
      </c>
      <c r="J1" s="571" t="s">
        <v>1</v>
      </c>
      <c r="K1" s="572"/>
      <c r="L1" s="573"/>
      <c r="M1" s="88" t="s">
        <v>17</v>
      </c>
      <c r="N1" s="574" t="s">
        <v>44</v>
      </c>
      <c r="O1" s="566"/>
      <c r="P1" s="565" t="s">
        <v>2</v>
      </c>
      <c r="Q1" s="566"/>
      <c r="R1" s="337" t="s">
        <v>198</v>
      </c>
      <c r="S1" s="569" t="s">
        <v>3</v>
      </c>
      <c r="T1" s="572"/>
      <c r="U1" s="570"/>
      <c r="V1" s="549" t="s">
        <v>5</v>
      </c>
      <c r="W1" s="548" t="s">
        <v>1014</v>
      </c>
      <c r="X1" s="572" t="s">
        <v>4</v>
      </c>
      <c r="Y1" s="573"/>
      <c r="Z1" s="569" t="s">
        <v>876</v>
      </c>
      <c r="AA1" s="570"/>
      <c r="AB1" s="574" t="s">
        <v>877</v>
      </c>
      <c r="AC1" s="574"/>
      <c r="AD1" s="565" t="s">
        <v>878</v>
      </c>
      <c r="AE1" s="574"/>
      <c r="AF1" s="565" t="s">
        <v>113</v>
      </c>
      <c r="AG1" s="577"/>
      <c r="AH1" s="565" t="s">
        <v>194</v>
      </c>
      <c r="AI1" s="566"/>
      <c r="AJ1" s="575" t="s">
        <v>16</v>
      </c>
      <c r="AK1" t="s">
        <v>14</v>
      </c>
    </row>
    <row r="2" spans="1:37" ht="30" customHeight="1" thickTop="1" thickBot="1">
      <c r="A2" s="65" t="s">
        <v>0</v>
      </c>
      <c r="B2" s="5" t="s">
        <v>19</v>
      </c>
      <c r="C2" s="5" t="s">
        <v>858</v>
      </c>
      <c r="D2" s="159" t="s">
        <v>22</v>
      </c>
      <c r="E2" s="6" t="s">
        <v>12</v>
      </c>
      <c r="F2" s="6" t="s">
        <v>132</v>
      </c>
      <c r="G2" s="6" t="s">
        <v>996</v>
      </c>
      <c r="H2" s="6" t="s">
        <v>996</v>
      </c>
      <c r="I2" s="6" t="s">
        <v>745</v>
      </c>
      <c r="J2" s="60" t="s">
        <v>88</v>
      </c>
      <c r="K2" s="60" t="s">
        <v>91</v>
      </c>
      <c r="L2" s="7" t="s">
        <v>12</v>
      </c>
      <c r="M2" s="7" t="s">
        <v>95</v>
      </c>
      <c r="N2" s="7" t="s">
        <v>170</v>
      </c>
      <c r="O2" s="7" t="s">
        <v>86</v>
      </c>
      <c r="P2" s="7" t="s">
        <v>170</v>
      </c>
      <c r="Q2" s="7" t="s">
        <v>59</v>
      </c>
      <c r="R2" s="7" t="s">
        <v>745</v>
      </c>
      <c r="S2" s="7" t="s">
        <v>170</v>
      </c>
      <c r="T2" s="7" t="s">
        <v>8</v>
      </c>
      <c r="U2" s="7" t="s">
        <v>12</v>
      </c>
      <c r="V2" s="7" t="s">
        <v>86</v>
      </c>
      <c r="W2" s="7" t="s">
        <v>79</v>
      </c>
      <c r="X2" s="7" t="s">
        <v>1022</v>
      </c>
      <c r="Y2" s="6" t="s">
        <v>79</v>
      </c>
      <c r="Z2" s="6" t="s">
        <v>112</v>
      </c>
      <c r="AA2" s="7" t="s">
        <v>12</v>
      </c>
      <c r="AB2" s="6" t="s">
        <v>112</v>
      </c>
      <c r="AC2" s="7" t="s">
        <v>12</v>
      </c>
      <c r="AD2" s="6" t="s">
        <v>112</v>
      </c>
      <c r="AE2" s="7" t="s">
        <v>879</v>
      </c>
      <c r="AF2" s="6" t="s">
        <v>112</v>
      </c>
      <c r="AG2" s="6" t="s">
        <v>114</v>
      </c>
      <c r="AH2" s="6" t="s">
        <v>112</v>
      </c>
      <c r="AI2" s="6" t="s">
        <v>114</v>
      </c>
      <c r="AJ2" s="576"/>
      <c r="AK2" t="s">
        <v>14</v>
      </c>
    </row>
    <row r="3" spans="1:37" ht="15.75" thickTop="1">
      <c r="A3" s="354" t="s">
        <v>329</v>
      </c>
      <c r="B3" s="213" t="s">
        <v>32</v>
      </c>
      <c r="C3" s="517" t="s">
        <v>859</v>
      </c>
      <c r="D3" s="170" t="s">
        <v>186</v>
      </c>
      <c r="E3" s="119" t="s">
        <v>78</v>
      </c>
      <c r="F3" s="57" t="s">
        <v>14</v>
      </c>
      <c r="G3" s="318" t="s">
        <v>78</v>
      </c>
      <c r="H3" s="10" t="s">
        <v>78</v>
      </c>
      <c r="I3" s="99" t="s">
        <v>78</v>
      </c>
      <c r="J3" s="22" t="s">
        <v>96</v>
      </c>
      <c r="K3" s="42" t="s">
        <v>93</v>
      </c>
      <c r="L3" s="26">
        <v>45543</v>
      </c>
      <c r="M3" s="137">
        <v>45745</v>
      </c>
      <c r="N3" s="97"/>
      <c r="O3" s="99">
        <v>45010</v>
      </c>
      <c r="P3" s="169" t="s">
        <v>14</v>
      </c>
      <c r="Q3" s="139">
        <v>46223</v>
      </c>
      <c r="R3" s="338" t="s">
        <v>14</v>
      </c>
      <c r="S3" s="40" t="str">
        <f t="shared" ref="S3:S8" si="0">IF(T3="-","-",IF(T3=3,"Рук",IF(T3=2,"Исп","Раб")))</f>
        <v>Исп</v>
      </c>
      <c r="T3" s="22">
        <v>2</v>
      </c>
      <c r="U3" s="345">
        <v>45747</v>
      </c>
      <c r="V3" s="555" t="s">
        <v>78</v>
      </c>
      <c r="W3" s="550" t="s">
        <v>78</v>
      </c>
      <c r="X3" s="22" t="s">
        <v>14</v>
      </c>
      <c r="Y3" s="536" t="s">
        <v>78</v>
      </c>
      <c r="Z3" s="143" t="s">
        <v>14</v>
      </c>
      <c r="AA3" s="537" t="s">
        <v>14</v>
      </c>
      <c r="AB3" s="97" t="s">
        <v>14</v>
      </c>
      <c r="AC3" s="536" t="s">
        <v>14</v>
      </c>
      <c r="AD3" s="97" t="s">
        <v>14</v>
      </c>
      <c r="AE3" s="536" t="s">
        <v>14</v>
      </c>
      <c r="AF3" s="92" t="s">
        <v>14</v>
      </c>
      <c r="AG3" s="119" t="s">
        <v>14</v>
      </c>
      <c r="AH3" s="92" t="s">
        <v>14</v>
      </c>
      <c r="AI3" s="119" t="s">
        <v>14</v>
      </c>
      <c r="AJ3" s="483"/>
    </row>
    <row r="4" spans="1:37">
      <c r="A4" s="499" t="s">
        <v>49</v>
      </c>
      <c r="B4" s="360" t="s">
        <v>32</v>
      </c>
      <c r="C4" s="392" t="s">
        <v>860</v>
      </c>
      <c r="D4" s="16" t="s">
        <v>122</v>
      </c>
      <c r="E4" s="50" t="s">
        <v>880</v>
      </c>
      <c r="F4" s="58" t="s">
        <v>880</v>
      </c>
      <c r="G4" s="33" t="s">
        <v>78</v>
      </c>
      <c r="H4" s="10">
        <v>45992</v>
      </c>
      <c r="I4" s="99" t="s">
        <v>78</v>
      </c>
      <c r="J4" s="21" t="s">
        <v>102</v>
      </c>
      <c r="K4" s="11" t="s">
        <v>92</v>
      </c>
      <c r="L4" s="26">
        <v>45597</v>
      </c>
      <c r="M4" s="137">
        <v>45597</v>
      </c>
      <c r="N4" s="107" t="s">
        <v>78</v>
      </c>
      <c r="O4" s="106">
        <v>44982</v>
      </c>
      <c r="P4" s="97" t="s">
        <v>14</v>
      </c>
      <c r="Q4" s="99">
        <v>46375</v>
      </c>
      <c r="R4" s="340">
        <v>44982</v>
      </c>
      <c r="S4" s="31" t="str">
        <f t="shared" si="0"/>
        <v>Исп</v>
      </c>
      <c r="T4" s="22">
        <v>2</v>
      </c>
      <c r="U4" s="119">
        <v>46412</v>
      </c>
      <c r="V4" s="556" t="s">
        <v>14</v>
      </c>
      <c r="W4" s="551" t="s">
        <v>14</v>
      </c>
      <c r="X4" s="21" t="s">
        <v>14</v>
      </c>
      <c r="Y4" s="411" t="s">
        <v>14</v>
      </c>
      <c r="Z4" s="123" t="s">
        <v>14</v>
      </c>
      <c r="AA4" s="415" t="s">
        <v>14</v>
      </c>
      <c r="AB4" s="33" t="s">
        <v>14</v>
      </c>
      <c r="AC4" s="411" t="s">
        <v>14</v>
      </c>
      <c r="AD4" s="33" t="s">
        <v>14</v>
      </c>
      <c r="AE4" s="411" t="s">
        <v>14</v>
      </c>
      <c r="AF4" s="31" t="s">
        <v>14</v>
      </c>
      <c r="AG4" s="32" t="s">
        <v>14</v>
      </c>
      <c r="AH4" s="31" t="s">
        <v>14</v>
      </c>
      <c r="AI4" s="32" t="s">
        <v>14</v>
      </c>
      <c r="AJ4" s="16"/>
    </row>
    <row r="5" spans="1:37">
      <c r="A5" s="443" t="s">
        <v>51</v>
      </c>
      <c r="B5" s="319" t="s">
        <v>32</v>
      </c>
      <c r="C5" s="393" t="s">
        <v>871</v>
      </c>
      <c r="D5" s="16" t="s">
        <v>99</v>
      </c>
      <c r="E5" s="50" t="s">
        <v>880</v>
      </c>
      <c r="F5" s="58" t="s">
        <v>880</v>
      </c>
      <c r="G5" s="33" t="s">
        <v>14</v>
      </c>
      <c r="H5" s="12" t="s">
        <v>78</v>
      </c>
      <c r="I5" s="43" t="s">
        <v>78</v>
      </c>
      <c r="J5" s="21" t="s">
        <v>75</v>
      </c>
      <c r="K5" s="2" t="s">
        <v>93</v>
      </c>
      <c r="L5" s="26">
        <v>45679</v>
      </c>
      <c r="M5" s="137">
        <v>45873</v>
      </c>
      <c r="N5" s="107" t="s">
        <v>78</v>
      </c>
      <c r="O5" s="43" t="s">
        <v>78</v>
      </c>
      <c r="P5" s="33" t="s">
        <v>14</v>
      </c>
      <c r="Q5" s="98" t="s">
        <v>14</v>
      </c>
      <c r="R5" s="141">
        <v>44764</v>
      </c>
      <c r="S5" s="31" t="str">
        <f t="shared" si="0"/>
        <v>-</v>
      </c>
      <c r="T5" s="21" t="s">
        <v>14</v>
      </c>
      <c r="U5" s="32" t="s">
        <v>14</v>
      </c>
      <c r="V5" s="556" t="s">
        <v>14</v>
      </c>
      <c r="W5" s="551" t="s">
        <v>14</v>
      </c>
      <c r="X5" s="21" t="s">
        <v>14</v>
      </c>
      <c r="Y5" s="411" t="s">
        <v>14</v>
      </c>
      <c r="Z5" s="123" t="s">
        <v>14</v>
      </c>
      <c r="AA5" s="415" t="s">
        <v>14</v>
      </c>
      <c r="AB5" s="33" t="s">
        <v>14</v>
      </c>
      <c r="AC5" s="411" t="s">
        <v>14</v>
      </c>
      <c r="AD5" s="33" t="s">
        <v>14</v>
      </c>
      <c r="AE5" s="411" t="s">
        <v>14</v>
      </c>
      <c r="AF5" s="31" t="s">
        <v>14</v>
      </c>
      <c r="AG5" s="32" t="s">
        <v>14</v>
      </c>
      <c r="AH5" s="31" t="s">
        <v>14</v>
      </c>
      <c r="AI5" s="32" t="s">
        <v>14</v>
      </c>
      <c r="AJ5" s="16"/>
    </row>
    <row r="6" spans="1:37">
      <c r="A6" s="359" t="s">
        <v>811</v>
      </c>
      <c r="B6" s="358" t="s">
        <v>46</v>
      </c>
      <c r="C6" s="529" t="s">
        <v>861</v>
      </c>
      <c r="D6" s="172" t="s">
        <v>765</v>
      </c>
      <c r="E6" s="50" t="s">
        <v>880</v>
      </c>
      <c r="F6" s="58" t="s">
        <v>880</v>
      </c>
      <c r="G6" s="33">
        <v>46221</v>
      </c>
      <c r="H6" s="10">
        <v>46221</v>
      </c>
      <c r="I6" s="99" t="s">
        <v>880</v>
      </c>
      <c r="J6" s="21" t="s">
        <v>74</v>
      </c>
      <c r="K6" s="2" t="s">
        <v>93</v>
      </c>
      <c r="L6" s="26">
        <v>45465</v>
      </c>
      <c r="M6" s="137">
        <v>46299</v>
      </c>
      <c r="N6" s="107"/>
      <c r="O6" s="43"/>
      <c r="P6" s="33" t="s">
        <v>14</v>
      </c>
      <c r="Q6" s="43">
        <v>46223</v>
      </c>
      <c r="R6" s="141" t="s">
        <v>14</v>
      </c>
      <c r="S6" s="31" t="str">
        <f t="shared" si="0"/>
        <v>Рук</v>
      </c>
      <c r="T6" s="21">
        <v>3</v>
      </c>
      <c r="U6" s="32">
        <v>46945</v>
      </c>
      <c r="V6" s="556" t="s">
        <v>78</v>
      </c>
      <c r="W6" s="552" t="s">
        <v>78</v>
      </c>
      <c r="X6" s="21" t="s">
        <v>14</v>
      </c>
      <c r="Y6" s="411" t="s">
        <v>78</v>
      </c>
      <c r="Z6" s="123" t="s">
        <v>14</v>
      </c>
      <c r="AA6" s="415" t="s">
        <v>14</v>
      </c>
      <c r="AB6" s="33" t="s">
        <v>14</v>
      </c>
      <c r="AC6" s="411" t="s">
        <v>14</v>
      </c>
      <c r="AD6" s="33" t="s">
        <v>14</v>
      </c>
      <c r="AE6" s="411" t="s">
        <v>14</v>
      </c>
      <c r="AF6" s="31" t="s">
        <v>14</v>
      </c>
      <c r="AG6" s="32" t="s">
        <v>14</v>
      </c>
      <c r="AH6" s="31" t="s">
        <v>14</v>
      </c>
      <c r="AI6" s="32" t="s">
        <v>14</v>
      </c>
      <c r="AJ6" s="16"/>
    </row>
    <row r="7" spans="1:37">
      <c r="A7" s="445" t="s">
        <v>802</v>
      </c>
      <c r="B7" s="161" t="s">
        <v>20</v>
      </c>
      <c r="C7" s="377" t="s">
        <v>862</v>
      </c>
      <c r="D7" s="16" t="s">
        <v>808</v>
      </c>
      <c r="E7" s="32" t="s">
        <v>78</v>
      </c>
      <c r="F7" s="58" t="s">
        <v>14</v>
      </c>
      <c r="G7" s="33">
        <v>46221</v>
      </c>
      <c r="H7" s="10">
        <v>46221</v>
      </c>
      <c r="I7" s="99" t="s">
        <v>880</v>
      </c>
      <c r="J7" s="21" t="s">
        <v>821</v>
      </c>
      <c r="K7" s="2" t="s">
        <v>93</v>
      </c>
      <c r="L7" s="34">
        <v>45465</v>
      </c>
      <c r="M7" s="137">
        <v>46299</v>
      </c>
      <c r="N7" s="107"/>
      <c r="O7" s="43"/>
      <c r="P7" s="33" t="s">
        <v>14</v>
      </c>
      <c r="Q7" s="43">
        <v>46223</v>
      </c>
      <c r="R7" s="141" t="s">
        <v>14</v>
      </c>
      <c r="S7" s="31" t="str">
        <f t="shared" si="0"/>
        <v>-</v>
      </c>
      <c r="T7" s="21" t="s">
        <v>14</v>
      </c>
      <c r="U7" s="32" t="s">
        <v>14</v>
      </c>
      <c r="V7" s="556" t="s">
        <v>14</v>
      </c>
      <c r="W7" s="551" t="s">
        <v>14</v>
      </c>
      <c r="X7" s="21" t="s">
        <v>14</v>
      </c>
      <c r="Y7" s="411" t="s">
        <v>14</v>
      </c>
      <c r="Z7" s="123" t="s">
        <v>14</v>
      </c>
      <c r="AA7" s="415" t="s">
        <v>14</v>
      </c>
      <c r="AB7" s="33" t="s">
        <v>14</v>
      </c>
      <c r="AC7" s="411" t="s">
        <v>14</v>
      </c>
      <c r="AD7" s="33" t="s">
        <v>14</v>
      </c>
      <c r="AE7" s="411" t="s">
        <v>14</v>
      </c>
      <c r="AF7" s="31" t="s">
        <v>14</v>
      </c>
      <c r="AG7" s="32" t="s">
        <v>14</v>
      </c>
      <c r="AH7" s="31" t="s">
        <v>14</v>
      </c>
      <c r="AI7" s="32" t="s">
        <v>14</v>
      </c>
      <c r="AJ7" s="20"/>
    </row>
    <row r="8" spans="1:37" ht="13.5" customHeight="1">
      <c r="A8" s="348" t="s">
        <v>25</v>
      </c>
      <c r="B8" s="218" t="s">
        <v>26</v>
      </c>
      <c r="C8" s="378" t="s">
        <v>863</v>
      </c>
      <c r="D8" s="16" t="s">
        <v>122</v>
      </c>
      <c r="E8" s="32">
        <v>45409</v>
      </c>
      <c r="F8" s="58" t="s">
        <v>14</v>
      </c>
      <c r="G8" s="33">
        <v>45992</v>
      </c>
      <c r="H8" s="12">
        <v>45992</v>
      </c>
      <c r="I8" s="43">
        <v>45681</v>
      </c>
      <c r="J8" s="21" t="s">
        <v>74</v>
      </c>
      <c r="K8" s="2" t="s">
        <v>93</v>
      </c>
      <c r="L8" s="522">
        <v>45683</v>
      </c>
      <c r="M8" s="137">
        <v>46299</v>
      </c>
      <c r="N8" s="33"/>
      <c r="O8" s="43">
        <v>44982</v>
      </c>
      <c r="P8" s="93" t="s">
        <v>78</v>
      </c>
      <c r="Q8" s="91">
        <v>46081</v>
      </c>
      <c r="R8" s="341" t="s">
        <v>14</v>
      </c>
      <c r="S8" s="31" t="str">
        <f t="shared" si="0"/>
        <v>Рук</v>
      </c>
      <c r="T8" s="21">
        <v>3</v>
      </c>
      <c r="U8" s="32">
        <v>45604</v>
      </c>
      <c r="V8" s="556" t="s">
        <v>78</v>
      </c>
      <c r="W8" s="552" t="s">
        <v>78</v>
      </c>
      <c r="X8" s="21" t="s">
        <v>14</v>
      </c>
      <c r="Y8" s="411" t="s">
        <v>78</v>
      </c>
      <c r="Z8" s="123" t="s">
        <v>14</v>
      </c>
      <c r="AA8" s="415" t="s">
        <v>14</v>
      </c>
      <c r="AB8" s="33" t="s">
        <v>14</v>
      </c>
      <c r="AC8" s="411" t="s">
        <v>14</v>
      </c>
      <c r="AD8" s="33" t="s">
        <v>14</v>
      </c>
      <c r="AE8" s="411" t="s">
        <v>14</v>
      </c>
      <c r="AF8" s="31" t="s">
        <v>685</v>
      </c>
      <c r="AG8" s="32">
        <v>46789</v>
      </c>
      <c r="AH8" s="31" t="s">
        <v>14</v>
      </c>
      <c r="AI8" s="32" t="s">
        <v>14</v>
      </c>
      <c r="AJ8" s="16"/>
    </row>
    <row r="9" spans="1:37">
      <c r="A9" s="526" t="s">
        <v>707</v>
      </c>
      <c r="B9" s="202" t="s">
        <v>32</v>
      </c>
      <c r="C9" s="384" t="s">
        <v>865</v>
      </c>
      <c r="D9" s="156" t="s">
        <v>186</v>
      </c>
      <c r="E9" s="50">
        <v>45718</v>
      </c>
      <c r="F9" s="58">
        <v>46811</v>
      </c>
      <c r="G9" s="33" t="s">
        <v>14</v>
      </c>
      <c r="H9" s="10" t="s">
        <v>78</v>
      </c>
      <c r="I9" s="99" t="s">
        <v>78</v>
      </c>
      <c r="J9" s="21" t="s">
        <v>87</v>
      </c>
      <c r="K9" s="11" t="s">
        <v>92</v>
      </c>
      <c r="L9" s="26">
        <v>45668</v>
      </c>
      <c r="M9" s="137">
        <v>46299</v>
      </c>
      <c r="N9" s="97"/>
      <c r="O9" s="43"/>
      <c r="P9" s="530" t="s">
        <v>14</v>
      </c>
      <c r="Q9" s="531" t="s">
        <v>14</v>
      </c>
      <c r="R9" s="532" t="s">
        <v>14</v>
      </c>
      <c r="S9" s="31" t="str">
        <f t="shared" ref="S9:S41" si="1">IF(T9="-","-",IF(T9=3,"Рук",IF(T9=2,"Исп","Раб")))</f>
        <v>Исп</v>
      </c>
      <c r="T9" s="21">
        <v>2</v>
      </c>
      <c r="U9" s="32" t="s">
        <v>78</v>
      </c>
      <c r="V9" s="556">
        <v>45225</v>
      </c>
      <c r="W9" s="551">
        <v>45252</v>
      </c>
      <c r="X9" s="21">
        <v>5</v>
      </c>
      <c r="Y9" s="411">
        <v>45646</v>
      </c>
      <c r="Z9" s="123" t="s">
        <v>14</v>
      </c>
      <c r="AA9" s="415" t="s">
        <v>14</v>
      </c>
      <c r="AB9" s="33" t="s">
        <v>14</v>
      </c>
      <c r="AC9" s="411" t="s">
        <v>14</v>
      </c>
      <c r="AD9" s="33" t="s">
        <v>14</v>
      </c>
      <c r="AE9" s="411" t="s">
        <v>14</v>
      </c>
      <c r="AF9" s="31" t="s">
        <v>14</v>
      </c>
      <c r="AG9" s="32" t="s">
        <v>14</v>
      </c>
      <c r="AH9" s="31" t="s">
        <v>14</v>
      </c>
      <c r="AI9" s="32" t="s">
        <v>14</v>
      </c>
      <c r="AJ9" s="51"/>
    </row>
    <row r="10" spans="1:37">
      <c r="A10" s="348" t="s">
        <v>37</v>
      </c>
      <c r="B10" s="218" t="s">
        <v>32</v>
      </c>
      <c r="C10" s="378" t="s">
        <v>863</v>
      </c>
      <c r="D10" s="16" t="s">
        <v>122</v>
      </c>
      <c r="E10" s="32">
        <v>45542</v>
      </c>
      <c r="F10" s="58">
        <v>46637</v>
      </c>
      <c r="G10" s="33" t="s">
        <v>14</v>
      </c>
      <c r="H10" s="12" t="s">
        <v>78</v>
      </c>
      <c r="I10" s="43" t="s">
        <v>78</v>
      </c>
      <c r="J10" s="21" t="s">
        <v>81</v>
      </c>
      <c r="K10" s="2" t="s">
        <v>92</v>
      </c>
      <c r="L10" s="35">
        <v>45683</v>
      </c>
      <c r="M10" s="137">
        <v>46299</v>
      </c>
      <c r="N10" s="33"/>
      <c r="O10" s="43">
        <v>44982</v>
      </c>
      <c r="P10" s="97" t="s">
        <v>14</v>
      </c>
      <c r="Q10" s="99">
        <v>46223</v>
      </c>
      <c r="R10" s="340">
        <v>44982</v>
      </c>
      <c r="S10" s="31" t="str">
        <f t="shared" si="1"/>
        <v>Исп</v>
      </c>
      <c r="T10" s="21">
        <v>2</v>
      </c>
      <c r="U10" s="32">
        <v>46088</v>
      </c>
      <c r="V10" s="556" t="s">
        <v>880</v>
      </c>
      <c r="W10" s="551" t="s">
        <v>880</v>
      </c>
      <c r="X10" s="21">
        <v>5</v>
      </c>
      <c r="Y10" s="411" t="s">
        <v>880</v>
      </c>
      <c r="Z10" s="123" t="s">
        <v>14</v>
      </c>
      <c r="AA10" s="415" t="s">
        <v>14</v>
      </c>
      <c r="AB10" s="33" t="s">
        <v>14</v>
      </c>
      <c r="AC10" s="411" t="s">
        <v>14</v>
      </c>
      <c r="AD10" s="33" t="s">
        <v>14</v>
      </c>
      <c r="AE10" s="411" t="s">
        <v>14</v>
      </c>
      <c r="AF10" s="31" t="s">
        <v>14</v>
      </c>
      <c r="AG10" s="32" t="s">
        <v>14</v>
      </c>
      <c r="AH10" s="31" t="s">
        <v>14</v>
      </c>
      <c r="AI10" s="32" t="s">
        <v>14</v>
      </c>
      <c r="AJ10" s="16"/>
    </row>
    <row r="11" spans="1:37">
      <c r="A11" s="470" t="s">
        <v>378</v>
      </c>
      <c r="B11" s="207" t="s">
        <v>296</v>
      </c>
      <c r="C11" s="395" t="s">
        <v>864</v>
      </c>
      <c r="D11" s="156" t="s">
        <v>186</v>
      </c>
      <c r="E11" s="32">
        <v>45760</v>
      </c>
      <c r="F11" s="58">
        <v>46855</v>
      </c>
      <c r="G11" s="33">
        <v>45992</v>
      </c>
      <c r="H11" s="12">
        <v>45992</v>
      </c>
      <c r="I11" s="43" t="s">
        <v>880</v>
      </c>
      <c r="J11" s="21" t="s">
        <v>81</v>
      </c>
      <c r="K11" s="2" t="s">
        <v>93</v>
      </c>
      <c r="L11" s="35">
        <v>45597</v>
      </c>
      <c r="M11" s="25">
        <v>45759</v>
      </c>
      <c r="N11" s="33"/>
      <c r="O11" s="43">
        <v>45759</v>
      </c>
      <c r="P11" s="97" t="s">
        <v>14</v>
      </c>
      <c r="Q11" s="99">
        <v>45761</v>
      </c>
      <c r="R11" s="340">
        <v>45028</v>
      </c>
      <c r="S11" s="31" t="str">
        <f t="shared" si="1"/>
        <v>-</v>
      </c>
      <c r="T11" s="21" t="s">
        <v>14</v>
      </c>
      <c r="U11" s="32" t="s">
        <v>14</v>
      </c>
      <c r="V11" s="556" t="s">
        <v>14</v>
      </c>
      <c r="W11" s="551" t="s">
        <v>14</v>
      </c>
      <c r="X11" s="21" t="s">
        <v>14</v>
      </c>
      <c r="Y11" s="411" t="s">
        <v>14</v>
      </c>
      <c r="Z11" s="123" t="s">
        <v>14</v>
      </c>
      <c r="AA11" s="415" t="s">
        <v>14</v>
      </c>
      <c r="AB11" s="33" t="s">
        <v>14</v>
      </c>
      <c r="AC11" s="411" t="s">
        <v>14</v>
      </c>
      <c r="AD11" s="33" t="s">
        <v>14</v>
      </c>
      <c r="AE11" s="411" t="s">
        <v>14</v>
      </c>
      <c r="AF11" s="31" t="s">
        <v>14</v>
      </c>
      <c r="AG11" s="32" t="s">
        <v>14</v>
      </c>
      <c r="AH11" s="31" t="s">
        <v>14</v>
      </c>
      <c r="AI11" s="32" t="s">
        <v>14</v>
      </c>
      <c r="AJ11" s="16"/>
    </row>
    <row r="12" spans="1:37">
      <c r="A12" s="348" t="s">
        <v>28</v>
      </c>
      <c r="B12" s="218" t="s">
        <v>20</v>
      </c>
      <c r="C12" s="378" t="s">
        <v>863</v>
      </c>
      <c r="D12" s="16" t="s">
        <v>122</v>
      </c>
      <c r="E12" s="32">
        <v>45686</v>
      </c>
      <c r="F12" s="58" t="s">
        <v>78</v>
      </c>
      <c r="G12" s="33">
        <v>45992</v>
      </c>
      <c r="H12" s="10">
        <v>45992</v>
      </c>
      <c r="I12" s="99" t="s">
        <v>14</v>
      </c>
      <c r="J12" s="21" t="s">
        <v>81</v>
      </c>
      <c r="K12" s="2" t="s">
        <v>93</v>
      </c>
      <c r="L12" s="35">
        <v>45683</v>
      </c>
      <c r="M12" s="137">
        <v>46299</v>
      </c>
      <c r="N12" s="33"/>
      <c r="O12" s="43">
        <v>44982</v>
      </c>
      <c r="P12" s="93" t="s">
        <v>78</v>
      </c>
      <c r="Q12" s="91">
        <v>46081</v>
      </c>
      <c r="R12" s="343" t="s">
        <v>14</v>
      </c>
      <c r="S12" s="31" t="str">
        <f t="shared" si="1"/>
        <v>Рук</v>
      </c>
      <c r="T12" s="21">
        <v>3</v>
      </c>
      <c r="U12" s="32">
        <v>46819</v>
      </c>
      <c r="V12" s="556" t="s">
        <v>14</v>
      </c>
      <c r="W12" s="551" t="s">
        <v>14</v>
      </c>
      <c r="X12" s="21" t="s">
        <v>14</v>
      </c>
      <c r="Y12" s="411" t="s">
        <v>78</v>
      </c>
      <c r="Z12" s="123" t="s">
        <v>14</v>
      </c>
      <c r="AA12" s="415" t="s">
        <v>78</v>
      </c>
      <c r="AB12" s="33" t="s">
        <v>14</v>
      </c>
      <c r="AC12" s="411" t="s">
        <v>78</v>
      </c>
      <c r="AD12" s="33" t="s">
        <v>14</v>
      </c>
      <c r="AE12" s="411" t="s">
        <v>78</v>
      </c>
      <c r="AF12" s="31" t="s">
        <v>14</v>
      </c>
      <c r="AG12" s="32" t="s">
        <v>14</v>
      </c>
      <c r="AH12" s="31" t="s">
        <v>14</v>
      </c>
      <c r="AI12" s="32" t="s">
        <v>14</v>
      </c>
      <c r="AJ12" s="16" t="s">
        <v>127</v>
      </c>
    </row>
    <row r="13" spans="1:37">
      <c r="A13" s="448" t="s">
        <v>636</v>
      </c>
      <c r="B13" s="322" t="s">
        <v>134</v>
      </c>
      <c r="C13" s="380" t="s">
        <v>641</v>
      </c>
      <c r="D13" s="176" t="s">
        <v>716</v>
      </c>
      <c r="E13" s="50">
        <v>45354</v>
      </c>
      <c r="F13" s="58">
        <v>46815</v>
      </c>
      <c r="G13" s="33" t="s">
        <v>14</v>
      </c>
      <c r="H13" s="12" t="s">
        <v>78</v>
      </c>
      <c r="I13" s="43" t="s">
        <v>78</v>
      </c>
      <c r="J13" s="21" t="s">
        <v>108</v>
      </c>
      <c r="K13" s="11" t="s">
        <v>92</v>
      </c>
      <c r="L13" s="26">
        <v>45485</v>
      </c>
      <c r="M13" s="137">
        <v>46080</v>
      </c>
      <c r="N13" s="92"/>
      <c r="O13" s="43"/>
      <c r="P13" s="97" t="s">
        <v>14</v>
      </c>
      <c r="Q13" s="99" t="s">
        <v>14</v>
      </c>
      <c r="R13" s="340" t="s">
        <v>14</v>
      </c>
      <c r="S13" s="31" t="str">
        <f t="shared" si="1"/>
        <v>-</v>
      </c>
      <c r="T13" s="21" t="s">
        <v>14</v>
      </c>
      <c r="U13" s="32" t="s">
        <v>14</v>
      </c>
      <c r="V13" s="556" t="s">
        <v>14</v>
      </c>
      <c r="W13" s="551" t="s">
        <v>14</v>
      </c>
      <c r="X13" s="21" t="s">
        <v>14</v>
      </c>
      <c r="Y13" s="411" t="s">
        <v>14</v>
      </c>
      <c r="Z13" s="123" t="s">
        <v>14</v>
      </c>
      <c r="AA13" s="415" t="s">
        <v>14</v>
      </c>
      <c r="AB13" s="33" t="s">
        <v>14</v>
      </c>
      <c r="AC13" s="411" t="s">
        <v>14</v>
      </c>
      <c r="AD13" s="33" t="s">
        <v>14</v>
      </c>
      <c r="AE13" s="411" t="s">
        <v>14</v>
      </c>
      <c r="AF13" s="31" t="s">
        <v>14</v>
      </c>
      <c r="AG13" s="32" t="s">
        <v>14</v>
      </c>
      <c r="AH13" s="31" t="s">
        <v>14</v>
      </c>
      <c r="AI13" s="32" t="s">
        <v>14</v>
      </c>
      <c r="AJ13" s="16" t="s">
        <v>32</v>
      </c>
    </row>
    <row r="14" spans="1:37">
      <c r="A14" s="471" t="s">
        <v>881</v>
      </c>
      <c r="B14" s="209" t="s">
        <v>57</v>
      </c>
      <c r="C14" s="381" t="s">
        <v>882</v>
      </c>
      <c r="D14" s="16" t="s">
        <v>122</v>
      </c>
      <c r="E14" s="50" t="s">
        <v>880</v>
      </c>
      <c r="F14" s="58" t="s">
        <v>880</v>
      </c>
      <c r="G14" s="33">
        <v>46033</v>
      </c>
      <c r="H14" s="12">
        <v>46040</v>
      </c>
      <c r="I14" s="43" t="s">
        <v>78</v>
      </c>
      <c r="J14" s="21" t="s">
        <v>81</v>
      </c>
      <c r="K14" s="2" t="s">
        <v>93</v>
      </c>
      <c r="L14" s="26">
        <v>45627</v>
      </c>
      <c r="M14" s="137">
        <v>46046</v>
      </c>
      <c r="N14" s="92"/>
      <c r="O14" s="43"/>
      <c r="P14" s="97"/>
      <c r="Q14" s="99">
        <v>46368</v>
      </c>
      <c r="R14" s="340" t="s">
        <v>14</v>
      </c>
      <c r="S14" s="31" t="str">
        <f t="shared" si="1"/>
        <v>Исп</v>
      </c>
      <c r="T14" s="21">
        <v>2</v>
      </c>
      <c r="U14" s="32">
        <v>46081</v>
      </c>
      <c r="V14" s="556">
        <v>45631</v>
      </c>
      <c r="W14" s="551">
        <v>45599</v>
      </c>
      <c r="X14" s="21">
        <v>5</v>
      </c>
      <c r="Y14" s="411">
        <v>45571</v>
      </c>
      <c r="Z14" s="123" t="s">
        <v>14</v>
      </c>
      <c r="AA14" s="415" t="s">
        <v>14</v>
      </c>
      <c r="AB14" s="33" t="s">
        <v>14</v>
      </c>
      <c r="AC14" s="411" t="s">
        <v>14</v>
      </c>
      <c r="AD14" s="33" t="s">
        <v>14</v>
      </c>
      <c r="AE14" s="411" t="s">
        <v>14</v>
      </c>
      <c r="AF14" s="31" t="s">
        <v>14</v>
      </c>
      <c r="AG14" s="32" t="s">
        <v>14</v>
      </c>
      <c r="AH14" s="31" t="s">
        <v>14</v>
      </c>
      <c r="AI14" s="32" t="s">
        <v>14</v>
      </c>
      <c r="AJ14" s="16"/>
    </row>
    <row r="15" spans="1:37">
      <c r="A15" s="446" t="s">
        <v>784</v>
      </c>
      <c r="B15" s="202" t="s">
        <v>32</v>
      </c>
      <c r="C15" s="394" t="s">
        <v>865</v>
      </c>
      <c r="D15" s="16" t="s">
        <v>122</v>
      </c>
      <c r="E15" s="50">
        <v>45737</v>
      </c>
      <c r="F15" s="58">
        <v>47198</v>
      </c>
      <c r="G15" s="33" t="s">
        <v>78</v>
      </c>
      <c r="H15" s="12" t="s">
        <v>78</v>
      </c>
      <c r="I15" s="43" t="s">
        <v>78</v>
      </c>
      <c r="J15" s="21" t="s">
        <v>96</v>
      </c>
      <c r="K15" s="2" t="s">
        <v>93</v>
      </c>
      <c r="L15" s="26">
        <v>45720</v>
      </c>
      <c r="M15" s="137">
        <v>46299</v>
      </c>
      <c r="N15" s="92"/>
      <c r="O15" s="43"/>
      <c r="P15" s="97" t="s">
        <v>14</v>
      </c>
      <c r="Q15" s="99">
        <v>46223</v>
      </c>
      <c r="R15" s="340" t="s">
        <v>14</v>
      </c>
      <c r="S15" s="31" t="str">
        <f t="shared" si="1"/>
        <v>Исп</v>
      </c>
      <c r="T15" s="21">
        <v>2</v>
      </c>
      <c r="U15" s="32">
        <v>46214</v>
      </c>
      <c r="V15" s="556">
        <v>45591</v>
      </c>
      <c r="W15" s="551">
        <v>45618</v>
      </c>
      <c r="X15" s="21">
        <v>5</v>
      </c>
      <c r="Y15" s="411">
        <v>45646</v>
      </c>
      <c r="Z15" s="123" t="s">
        <v>14</v>
      </c>
      <c r="AA15" s="415" t="s">
        <v>14</v>
      </c>
      <c r="AB15" s="33" t="s">
        <v>14</v>
      </c>
      <c r="AC15" s="411" t="s">
        <v>14</v>
      </c>
      <c r="AD15" s="33" t="s">
        <v>14</v>
      </c>
      <c r="AE15" s="411" t="s">
        <v>14</v>
      </c>
      <c r="AF15" s="31" t="s">
        <v>14</v>
      </c>
      <c r="AG15" s="32" t="s">
        <v>14</v>
      </c>
      <c r="AH15" s="31" t="s">
        <v>14</v>
      </c>
      <c r="AI15" s="32" t="s">
        <v>14</v>
      </c>
      <c r="AJ15" s="16" t="s">
        <v>797</v>
      </c>
    </row>
    <row r="16" spans="1:37">
      <c r="A16" s="471" t="s">
        <v>883</v>
      </c>
      <c r="B16" s="209" t="s">
        <v>26</v>
      </c>
      <c r="C16" s="399" t="s">
        <v>882</v>
      </c>
      <c r="D16" s="16" t="s">
        <v>122</v>
      </c>
      <c r="E16" s="50" t="s">
        <v>880</v>
      </c>
      <c r="F16" s="58" t="s">
        <v>880</v>
      </c>
      <c r="G16" s="33">
        <v>46033</v>
      </c>
      <c r="H16" s="12">
        <v>46040</v>
      </c>
      <c r="I16" s="43" t="s">
        <v>78</v>
      </c>
      <c r="J16" s="21" t="s">
        <v>74</v>
      </c>
      <c r="K16" s="2" t="s">
        <v>93</v>
      </c>
      <c r="L16" s="26">
        <v>45627</v>
      </c>
      <c r="M16" s="137">
        <v>46046</v>
      </c>
      <c r="N16" s="92"/>
      <c r="O16" s="43"/>
      <c r="P16" s="97"/>
      <c r="Q16" s="99">
        <v>46368</v>
      </c>
      <c r="R16" s="340" t="s">
        <v>14</v>
      </c>
      <c r="S16" s="31" t="str">
        <f t="shared" si="1"/>
        <v>Рук</v>
      </c>
      <c r="T16" s="21">
        <v>3</v>
      </c>
      <c r="U16" s="32">
        <v>46811</v>
      </c>
      <c r="V16" s="556">
        <v>45631</v>
      </c>
      <c r="W16" s="551">
        <v>45599</v>
      </c>
      <c r="X16" s="21">
        <v>5</v>
      </c>
      <c r="Y16" s="411">
        <v>45571</v>
      </c>
      <c r="Z16" s="123" t="s">
        <v>14</v>
      </c>
      <c r="AA16" s="415" t="s">
        <v>14</v>
      </c>
      <c r="AB16" s="33" t="s">
        <v>14</v>
      </c>
      <c r="AC16" s="411" t="s">
        <v>14</v>
      </c>
      <c r="AD16" s="33" t="s">
        <v>14</v>
      </c>
      <c r="AE16" s="411" t="s">
        <v>14</v>
      </c>
      <c r="AF16" s="31" t="s">
        <v>14</v>
      </c>
      <c r="AG16" s="32" t="s">
        <v>14</v>
      </c>
      <c r="AH16" s="31" t="s">
        <v>14</v>
      </c>
      <c r="AI16" s="32" t="s">
        <v>14</v>
      </c>
      <c r="AJ16" s="16"/>
    </row>
    <row r="17" spans="1:36">
      <c r="A17" s="471" t="s">
        <v>884</v>
      </c>
      <c r="B17" s="209" t="s">
        <v>57</v>
      </c>
      <c r="C17" s="399" t="s">
        <v>882</v>
      </c>
      <c r="D17" s="16" t="s">
        <v>122</v>
      </c>
      <c r="E17" s="50" t="s">
        <v>880</v>
      </c>
      <c r="F17" s="58" t="s">
        <v>880</v>
      </c>
      <c r="G17" s="33">
        <v>46033</v>
      </c>
      <c r="H17" s="12">
        <v>46040</v>
      </c>
      <c r="I17" s="43" t="s">
        <v>78</v>
      </c>
      <c r="J17" s="21" t="s">
        <v>74</v>
      </c>
      <c r="K17" s="2" t="s">
        <v>93</v>
      </c>
      <c r="L17" s="26">
        <v>45627</v>
      </c>
      <c r="M17" s="137">
        <v>46046</v>
      </c>
      <c r="N17" s="92"/>
      <c r="O17" s="43"/>
      <c r="P17" s="97"/>
      <c r="Q17" s="99">
        <v>46368</v>
      </c>
      <c r="R17" s="340" t="s">
        <v>14</v>
      </c>
      <c r="S17" s="31" t="str">
        <f t="shared" si="1"/>
        <v>Рук</v>
      </c>
      <c r="T17" s="21">
        <v>3</v>
      </c>
      <c r="U17" s="32">
        <v>46811</v>
      </c>
      <c r="V17" s="556">
        <v>45631</v>
      </c>
      <c r="W17" s="551">
        <v>45599</v>
      </c>
      <c r="X17" s="21">
        <v>5</v>
      </c>
      <c r="Y17" s="411">
        <v>45571</v>
      </c>
      <c r="Z17" s="123" t="s">
        <v>14</v>
      </c>
      <c r="AA17" s="415" t="s">
        <v>14</v>
      </c>
      <c r="AB17" s="33" t="s">
        <v>14</v>
      </c>
      <c r="AC17" s="411" t="s">
        <v>14</v>
      </c>
      <c r="AD17" s="33" t="s">
        <v>14</v>
      </c>
      <c r="AE17" s="411" t="s">
        <v>14</v>
      </c>
      <c r="AF17" s="31" t="s">
        <v>14</v>
      </c>
      <c r="AG17" s="32" t="s">
        <v>14</v>
      </c>
      <c r="AH17" s="31" t="s">
        <v>14</v>
      </c>
      <c r="AI17" s="32" t="s">
        <v>14</v>
      </c>
      <c r="AJ17" s="16"/>
    </row>
    <row r="18" spans="1:36">
      <c r="A18" s="348" t="s">
        <v>913</v>
      </c>
      <c r="B18" s="218" t="s">
        <v>26</v>
      </c>
      <c r="C18" s="378" t="s">
        <v>863</v>
      </c>
      <c r="D18" s="16" t="s">
        <v>186</v>
      </c>
      <c r="E18" s="50">
        <v>45643</v>
      </c>
      <c r="F18" s="58"/>
      <c r="G18" s="33">
        <v>46406</v>
      </c>
      <c r="H18" s="10">
        <v>46410</v>
      </c>
      <c r="I18" s="99">
        <v>45681</v>
      </c>
      <c r="J18" s="21" t="s">
        <v>81</v>
      </c>
      <c r="K18" s="2" t="s">
        <v>93</v>
      </c>
      <c r="L18" s="26">
        <v>45627</v>
      </c>
      <c r="M18" s="137">
        <v>46405</v>
      </c>
      <c r="N18" s="92"/>
      <c r="O18" s="43"/>
      <c r="P18" s="97" t="s">
        <v>14</v>
      </c>
      <c r="Q18" s="99">
        <v>46377</v>
      </c>
      <c r="R18" s="340" t="s">
        <v>14</v>
      </c>
      <c r="S18" s="31" t="str">
        <f t="shared" si="1"/>
        <v>Рук</v>
      </c>
      <c r="T18" s="21">
        <v>3</v>
      </c>
      <c r="U18" s="32">
        <v>45682</v>
      </c>
      <c r="V18" s="556">
        <v>45578</v>
      </c>
      <c r="W18" s="551">
        <v>45605</v>
      </c>
      <c r="X18" s="21">
        <v>5</v>
      </c>
      <c r="Y18" s="411">
        <v>45633</v>
      </c>
      <c r="Z18" s="123" t="s">
        <v>14</v>
      </c>
      <c r="AA18" s="415" t="s">
        <v>14</v>
      </c>
      <c r="AB18" s="33" t="s">
        <v>14</v>
      </c>
      <c r="AC18" s="411" t="s">
        <v>14</v>
      </c>
      <c r="AD18" s="33" t="s">
        <v>14</v>
      </c>
      <c r="AE18" s="411" t="s">
        <v>14</v>
      </c>
      <c r="AF18" s="31" t="s">
        <v>14</v>
      </c>
      <c r="AG18" s="32" t="s">
        <v>14</v>
      </c>
      <c r="AH18" s="31" t="s">
        <v>14</v>
      </c>
      <c r="AI18" s="32" t="s">
        <v>14</v>
      </c>
      <c r="AJ18" s="16"/>
    </row>
    <row r="19" spans="1:36">
      <c r="A19" s="450" t="s">
        <v>107</v>
      </c>
      <c r="B19" s="214" t="s">
        <v>397</v>
      </c>
      <c r="C19" s="519" t="s">
        <v>866</v>
      </c>
      <c r="D19" s="16" t="s">
        <v>122</v>
      </c>
      <c r="E19" s="32">
        <v>45751</v>
      </c>
      <c r="F19" s="58" t="s">
        <v>14</v>
      </c>
      <c r="G19" s="33">
        <v>45992</v>
      </c>
      <c r="H19" s="10">
        <v>45992</v>
      </c>
      <c r="I19" s="99" t="s">
        <v>880</v>
      </c>
      <c r="J19" s="21" t="s">
        <v>81</v>
      </c>
      <c r="K19" s="11" t="s">
        <v>94</v>
      </c>
      <c r="L19" s="26">
        <v>45361</v>
      </c>
      <c r="M19" s="137">
        <v>46299</v>
      </c>
      <c r="N19" s="105" t="s">
        <v>78</v>
      </c>
      <c r="O19" s="106">
        <v>45028</v>
      </c>
      <c r="P19" s="33" t="s">
        <v>14</v>
      </c>
      <c r="Q19" s="43">
        <v>46375</v>
      </c>
      <c r="R19" s="173" t="s">
        <v>14</v>
      </c>
      <c r="S19" s="31" t="str">
        <f t="shared" si="1"/>
        <v>Исп</v>
      </c>
      <c r="T19" s="21">
        <v>2</v>
      </c>
      <c r="U19" s="32">
        <v>46214</v>
      </c>
      <c r="V19" s="556" t="s">
        <v>78</v>
      </c>
      <c r="W19" s="551" t="s">
        <v>78</v>
      </c>
      <c r="X19" s="21">
        <v>5</v>
      </c>
      <c r="Y19" s="411" t="s">
        <v>78</v>
      </c>
      <c r="Z19" s="123" t="s">
        <v>14</v>
      </c>
      <c r="AA19" s="415" t="s">
        <v>14</v>
      </c>
      <c r="AB19" s="33" t="s">
        <v>14</v>
      </c>
      <c r="AC19" s="411" t="s">
        <v>14</v>
      </c>
      <c r="AD19" s="33" t="s">
        <v>14</v>
      </c>
      <c r="AE19" s="411" t="s">
        <v>14</v>
      </c>
      <c r="AF19" s="31" t="s">
        <v>14</v>
      </c>
      <c r="AG19" s="32" t="s">
        <v>14</v>
      </c>
      <c r="AH19" s="31" t="s">
        <v>14</v>
      </c>
      <c r="AI19" s="32" t="s">
        <v>14</v>
      </c>
      <c r="AJ19" s="20"/>
    </row>
    <row r="20" spans="1:36">
      <c r="A20" s="450" t="s">
        <v>56</v>
      </c>
      <c r="B20" s="214" t="s">
        <v>197</v>
      </c>
      <c r="C20" s="379" t="s">
        <v>866</v>
      </c>
      <c r="D20" s="156" t="s">
        <v>186</v>
      </c>
      <c r="E20" s="50">
        <v>45751</v>
      </c>
      <c r="F20" s="58" t="s">
        <v>14</v>
      </c>
      <c r="G20" s="33">
        <v>45992</v>
      </c>
      <c r="H20" s="10">
        <v>45992</v>
      </c>
      <c r="I20" s="99" t="s">
        <v>880</v>
      </c>
      <c r="J20" s="21" t="s">
        <v>74</v>
      </c>
      <c r="K20" s="2" t="s">
        <v>93</v>
      </c>
      <c r="L20" s="36">
        <v>45361</v>
      </c>
      <c r="M20" s="137">
        <v>45597</v>
      </c>
      <c r="N20" s="92"/>
      <c r="O20" s="43" t="s">
        <v>78</v>
      </c>
      <c r="P20" s="33" t="s">
        <v>14</v>
      </c>
      <c r="Q20" s="91">
        <v>46081</v>
      </c>
      <c r="R20" s="341" t="s">
        <v>14</v>
      </c>
      <c r="S20" s="31" t="str">
        <f t="shared" si="1"/>
        <v>Рук</v>
      </c>
      <c r="T20" s="21">
        <v>3</v>
      </c>
      <c r="U20" s="32">
        <v>47143</v>
      </c>
      <c r="V20" s="556" t="s">
        <v>14</v>
      </c>
      <c r="W20" s="551" t="s">
        <v>14</v>
      </c>
      <c r="X20" s="21" t="s">
        <v>14</v>
      </c>
      <c r="Y20" s="411" t="s">
        <v>14</v>
      </c>
      <c r="Z20" s="123" t="s">
        <v>14</v>
      </c>
      <c r="AA20" s="415" t="s">
        <v>14</v>
      </c>
      <c r="AB20" s="33" t="s">
        <v>14</v>
      </c>
      <c r="AC20" s="411" t="s">
        <v>14</v>
      </c>
      <c r="AD20" s="33" t="s">
        <v>14</v>
      </c>
      <c r="AE20" s="411" t="s">
        <v>14</v>
      </c>
      <c r="AF20" s="31" t="s">
        <v>688</v>
      </c>
      <c r="AG20" s="32">
        <v>46789</v>
      </c>
      <c r="AH20" s="31" t="s">
        <v>14</v>
      </c>
      <c r="AI20" s="32" t="s">
        <v>14</v>
      </c>
      <c r="AJ20" s="16"/>
    </row>
    <row r="21" spans="1:36">
      <c r="A21" s="347" t="s">
        <v>29</v>
      </c>
      <c r="B21" s="212" t="s">
        <v>26</v>
      </c>
      <c r="C21" s="396" t="s">
        <v>859</v>
      </c>
      <c r="D21" s="16" t="s">
        <v>100</v>
      </c>
      <c r="E21" s="32" t="s">
        <v>78</v>
      </c>
      <c r="F21" s="58">
        <v>45727</v>
      </c>
      <c r="G21" s="33">
        <v>45992</v>
      </c>
      <c r="H21" s="12">
        <v>45992</v>
      </c>
      <c r="I21" s="43" t="s">
        <v>880</v>
      </c>
      <c r="J21" s="21" t="s">
        <v>74</v>
      </c>
      <c r="K21" s="2" t="s">
        <v>93</v>
      </c>
      <c r="L21" s="26">
        <v>45679</v>
      </c>
      <c r="M21" s="137">
        <v>46080</v>
      </c>
      <c r="N21" s="97"/>
      <c r="O21" s="43" t="s">
        <v>14</v>
      </c>
      <c r="P21" s="93" t="s">
        <v>78</v>
      </c>
      <c r="Q21" s="91">
        <v>46081</v>
      </c>
      <c r="R21" s="341" t="s">
        <v>14</v>
      </c>
      <c r="S21" s="31" t="str">
        <f t="shared" si="1"/>
        <v>Рук</v>
      </c>
      <c r="T21" s="21">
        <v>3</v>
      </c>
      <c r="U21" s="32">
        <v>45741</v>
      </c>
      <c r="V21" s="556" t="s">
        <v>78</v>
      </c>
      <c r="W21" s="552" t="s">
        <v>78</v>
      </c>
      <c r="X21" s="21" t="s">
        <v>14</v>
      </c>
      <c r="Y21" s="411" t="s">
        <v>78</v>
      </c>
      <c r="Z21" s="123" t="s">
        <v>14</v>
      </c>
      <c r="AA21" s="415" t="s">
        <v>14</v>
      </c>
      <c r="AB21" s="33" t="s">
        <v>14</v>
      </c>
      <c r="AC21" s="411" t="s">
        <v>14</v>
      </c>
      <c r="AD21" s="33" t="s">
        <v>14</v>
      </c>
      <c r="AE21" s="411" t="s">
        <v>14</v>
      </c>
      <c r="AF21" s="31" t="s">
        <v>687</v>
      </c>
      <c r="AG21" s="32">
        <v>46789</v>
      </c>
      <c r="AH21" s="31" t="s">
        <v>14</v>
      </c>
      <c r="AI21" s="32" t="s">
        <v>14</v>
      </c>
      <c r="AJ21" s="20"/>
    </row>
    <row r="22" spans="1:36">
      <c r="A22" s="447" t="s">
        <v>43</v>
      </c>
      <c r="B22" s="207" t="s">
        <v>26</v>
      </c>
      <c r="C22" s="395" t="s">
        <v>864</v>
      </c>
      <c r="D22" s="156" t="s">
        <v>186</v>
      </c>
      <c r="E22" s="32">
        <v>45773</v>
      </c>
      <c r="F22" s="58">
        <v>46869</v>
      </c>
      <c r="G22" s="33">
        <v>45992</v>
      </c>
      <c r="H22" s="10">
        <v>45992</v>
      </c>
      <c r="I22" s="99" t="s">
        <v>880</v>
      </c>
      <c r="J22" s="21" t="s">
        <v>89</v>
      </c>
      <c r="K22" s="11" t="s">
        <v>94</v>
      </c>
      <c r="L22" s="26">
        <v>45442</v>
      </c>
      <c r="M22" s="137">
        <v>46080</v>
      </c>
      <c r="N22" s="92"/>
      <c r="O22" s="43" t="s">
        <v>14</v>
      </c>
      <c r="P22" s="102" t="s">
        <v>78</v>
      </c>
      <c r="Q22" s="139">
        <v>46223</v>
      </c>
      <c r="R22" s="338" t="s">
        <v>14</v>
      </c>
      <c r="S22" s="31" t="str">
        <f t="shared" si="1"/>
        <v>Рук</v>
      </c>
      <c r="T22" s="21">
        <v>3</v>
      </c>
      <c r="U22" s="32">
        <v>46819</v>
      </c>
      <c r="V22" s="556" t="s">
        <v>14</v>
      </c>
      <c r="W22" s="551" t="s">
        <v>14</v>
      </c>
      <c r="X22" s="21" t="s">
        <v>14</v>
      </c>
      <c r="Y22" s="411" t="s">
        <v>14</v>
      </c>
      <c r="Z22" s="123" t="s">
        <v>14</v>
      </c>
      <c r="AA22" s="415" t="s">
        <v>14</v>
      </c>
      <c r="AB22" s="33" t="s">
        <v>14</v>
      </c>
      <c r="AC22" s="411" t="s">
        <v>14</v>
      </c>
      <c r="AD22" s="33" t="s">
        <v>14</v>
      </c>
      <c r="AE22" s="411" t="s">
        <v>14</v>
      </c>
      <c r="AF22" s="31" t="s">
        <v>14</v>
      </c>
      <c r="AG22" s="32" t="s">
        <v>14</v>
      </c>
      <c r="AH22" s="31" t="s">
        <v>14</v>
      </c>
      <c r="AI22" s="32" t="s">
        <v>14</v>
      </c>
      <c r="AJ22" s="16"/>
    </row>
    <row r="23" spans="1:36">
      <c r="A23" s="504" t="s">
        <v>104</v>
      </c>
      <c r="B23" s="116" t="s">
        <v>658</v>
      </c>
      <c r="C23" s="520" t="s">
        <v>861</v>
      </c>
      <c r="D23" s="21" t="s">
        <v>14</v>
      </c>
      <c r="E23" s="32" t="s">
        <v>14</v>
      </c>
      <c r="F23" s="58" t="s">
        <v>14</v>
      </c>
      <c r="G23" s="33">
        <v>45992</v>
      </c>
      <c r="H23" s="10">
        <v>46221</v>
      </c>
      <c r="I23" s="99" t="s">
        <v>880</v>
      </c>
      <c r="J23" s="21" t="s">
        <v>96</v>
      </c>
      <c r="K23" s="2" t="s">
        <v>93</v>
      </c>
      <c r="L23" s="26">
        <v>46104</v>
      </c>
      <c r="M23" s="137">
        <v>46080</v>
      </c>
      <c r="N23" s="92"/>
      <c r="O23" s="43" t="s">
        <v>14</v>
      </c>
      <c r="P23" s="97" t="s">
        <v>14</v>
      </c>
      <c r="Q23" s="43">
        <v>46375</v>
      </c>
      <c r="R23" s="173" t="s">
        <v>14</v>
      </c>
      <c r="S23" s="31" t="str">
        <f t="shared" si="1"/>
        <v>-</v>
      </c>
      <c r="T23" s="21" t="s">
        <v>14</v>
      </c>
      <c r="U23" s="32" t="s">
        <v>14</v>
      </c>
      <c r="V23" s="556" t="s">
        <v>14</v>
      </c>
      <c r="W23" s="551" t="s">
        <v>14</v>
      </c>
      <c r="X23" s="21" t="s">
        <v>14</v>
      </c>
      <c r="Y23" s="411" t="s">
        <v>14</v>
      </c>
      <c r="Z23" s="123" t="s">
        <v>14</v>
      </c>
      <c r="AA23" s="415" t="s">
        <v>14</v>
      </c>
      <c r="AB23" s="33" t="s">
        <v>14</v>
      </c>
      <c r="AC23" s="411" t="s">
        <v>14</v>
      </c>
      <c r="AD23" s="33" t="s">
        <v>14</v>
      </c>
      <c r="AE23" s="411" t="s">
        <v>14</v>
      </c>
      <c r="AF23" s="31" t="s">
        <v>119</v>
      </c>
      <c r="AG23" s="32">
        <v>46013</v>
      </c>
      <c r="AH23" s="31" t="s">
        <v>78</v>
      </c>
      <c r="AI23" s="32">
        <v>46602</v>
      </c>
      <c r="AJ23" s="16"/>
    </row>
    <row r="24" spans="1:36">
      <c r="A24" s="444" t="s">
        <v>812</v>
      </c>
      <c r="B24" s="358" t="s">
        <v>46</v>
      </c>
      <c r="C24" s="516" t="s">
        <v>861</v>
      </c>
      <c r="D24" s="176" t="s">
        <v>765</v>
      </c>
      <c r="E24" s="50" t="s">
        <v>880</v>
      </c>
      <c r="F24" s="58" t="s">
        <v>880</v>
      </c>
      <c r="G24" s="33">
        <v>46221</v>
      </c>
      <c r="H24" s="10">
        <v>46221</v>
      </c>
      <c r="I24" s="99" t="s">
        <v>880</v>
      </c>
      <c r="J24" s="21" t="s">
        <v>74</v>
      </c>
      <c r="K24" s="2" t="s">
        <v>93</v>
      </c>
      <c r="L24" s="26">
        <v>45465</v>
      </c>
      <c r="M24" s="137">
        <v>46299</v>
      </c>
      <c r="N24" s="92"/>
      <c r="O24" s="43"/>
      <c r="P24" s="97" t="s">
        <v>14</v>
      </c>
      <c r="Q24" s="99">
        <v>46223</v>
      </c>
      <c r="R24" s="339" t="s">
        <v>14</v>
      </c>
      <c r="S24" s="31" t="str">
        <f t="shared" si="1"/>
        <v>Рук</v>
      </c>
      <c r="T24" s="21">
        <v>3</v>
      </c>
      <c r="U24" s="32">
        <v>46945</v>
      </c>
      <c r="V24" s="556" t="s">
        <v>78</v>
      </c>
      <c r="W24" s="552" t="s">
        <v>78</v>
      </c>
      <c r="X24" s="21" t="s">
        <v>14</v>
      </c>
      <c r="Y24" s="411" t="s">
        <v>78</v>
      </c>
      <c r="Z24" s="123" t="s">
        <v>14</v>
      </c>
      <c r="AA24" s="415" t="s">
        <v>14</v>
      </c>
      <c r="AB24" s="33" t="s">
        <v>14</v>
      </c>
      <c r="AC24" s="411" t="s">
        <v>14</v>
      </c>
      <c r="AD24" s="33" t="s">
        <v>14</v>
      </c>
      <c r="AE24" s="411" t="s">
        <v>14</v>
      </c>
      <c r="AF24" s="31" t="s">
        <v>14</v>
      </c>
      <c r="AG24" s="32" t="s">
        <v>14</v>
      </c>
      <c r="AH24" s="31" t="s">
        <v>14</v>
      </c>
      <c r="AI24" s="32" t="s">
        <v>14</v>
      </c>
      <c r="AJ24" s="20"/>
    </row>
    <row r="25" spans="1:36">
      <c r="A25" s="494" t="s">
        <v>853</v>
      </c>
      <c r="B25" s="322" t="s">
        <v>134</v>
      </c>
      <c r="C25" s="397" t="s">
        <v>641</v>
      </c>
      <c r="D25" s="176" t="s">
        <v>765</v>
      </c>
      <c r="E25" s="50">
        <v>45984</v>
      </c>
      <c r="F25" s="58">
        <v>47080</v>
      </c>
      <c r="G25" s="33">
        <v>46033</v>
      </c>
      <c r="H25" s="12">
        <v>46040</v>
      </c>
      <c r="I25" s="99" t="s">
        <v>78</v>
      </c>
      <c r="J25" s="21" t="s">
        <v>108</v>
      </c>
      <c r="K25" s="11" t="s">
        <v>92</v>
      </c>
      <c r="L25" s="26">
        <v>45617</v>
      </c>
      <c r="M25" s="137">
        <v>46046</v>
      </c>
      <c r="N25" s="92"/>
      <c r="O25" s="43"/>
      <c r="P25" s="97" t="s">
        <v>14</v>
      </c>
      <c r="Q25" s="99" t="s">
        <v>14</v>
      </c>
      <c r="R25" s="339" t="s">
        <v>14</v>
      </c>
      <c r="S25" s="31" t="str">
        <f t="shared" si="1"/>
        <v>-</v>
      </c>
      <c r="T25" s="21" t="s">
        <v>14</v>
      </c>
      <c r="U25" s="32" t="s">
        <v>14</v>
      </c>
      <c r="V25" s="556" t="s">
        <v>14</v>
      </c>
      <c r="W25" s="552" t="s">
        <v>14</v>
      </c>
      <c r="X25" s="21" t="s">
        <v>14</v>
      </c>
      <c r="Y25" s="411" t="s">
        <v>14</v>
      </c>
      <c r="Z25" s="135" t="s">
        <v>14</v>
      </c>
      <c r="AA25" s="415">
        <v>45612</v>
      </c>
      <c r="AB25" s="33" t="s">
        <v>14</v>
      </c>
      <c r="AC25" s="411">
        <v>45585</v>
      </c>
      <c r="AD25" s="33" t="s">
        <v>14</v>
      </c>
      <c r="AE25" s="411">
        <v>45638</v>
      </c>
      <c r="AF25" s="31" t="s">
        <v>14</v>
      </c>
      <c r="AG25" s="32" t="s">
        <v>14</v>
      </c>
      <c r="AH25" s="31" t="s">
        <v>14</v>
      </c>
      <c r="AI25" s="32" t="s">
        <v>14</v>
      </c>
      <c r="AJ25" s="16"/>
    </row>
    <row r="26" spans="1:36">
      <c r="A26" s="348" t="s">
        <v>914</v>
      </c>
      <c r="B26" s="218" t="s">
        <v>32</v>
      </c>
      <c r="C26" s="378" t="s">
        <v>863</v>
      </c>
      <c r="D26" s="16" t="s">
        <v>186</v>
      </c>
      <c r="E26" s="50">
        <v>45643</v>
      </c>
      <c r="F26" s="58" t="s">
        <v>880</v>
      </c>
      <c r="G26" s="33" t="s">
        <v>14</v>
      </c>
      <c r="H26" s="12" t="s">
        <v>78</v>
      </c>
      <c r="I26" s="43">
        <v>45681</v>
      </c>
      <c r="J26" s="21" t="s">
        <v>87</v>
      </c>
      <c r="K26" s="11" t="s">
        <v>92</v>
      </c>
      <c r="L26" s="26">
        <v>45627</v>
      </c>
      <c r="M26" s="137">
        <v>46405</v>
      </c>
      <c r="N26" s="92"/>
      <c r="O26" s="43"/>
      <c r="P26" s="97" t="s">
        <v>14</v>
      </c>
      <c r="Q26" s="99">
        <v>46377</v>
      </c>
      <c r="R26" s="339" t="s">
        <v>14</v>
      </c>
      <c r="S26" s="31" t="str">
        <f t="shared" si="1"/>
        <v>Исп</v>
      </c>
      <c r="T26" s="21">
        <v>2</v>
      </c>
      <c r="U26" s="32">
        <v>46412</v>
      </c>
      <c r="V26" s="556">
        <v>45578</v>
      </c>
      <c r="W26" s="551">
        <v>45605</v>
      </c>
      <c r="X26" s="21">
        <v>5</v>
      </c>
      <c r="Y26" s="411">
        <v>45633</v>
      </c>
      <c r="Z26" s="135" t="s">
        <v>14</v>
      </c>
      <c r="AA26" s="415" t="s">
        <v>14</v>
      </c>
      <c r="AB26" s="33" t="s">
        <v>14</v>
      </c>
      <c r="AC26" s="411" t="s">
        <v>14</v>
      </c>
      <c r="AD26" s="33" t="s">
        <v>14</v>
      </c>
      <c r="AE26" s="411" t="s">
        <v>14</v>
      </c>
      <c r="AF26" s="31" t="s">
        <v>14</v>
      </c>
      <c r="AG26" s="32" t="s">
        <v>14</v>
      </c>
      <c r="AH26" s="31" t="s">
        <v>14</v>
      </c>
      <c r="AI26" s="32" t="s">
        <v>14</v>
      </c>
      <c r="AJ26" s="16"/>
    </row>
    <row r="27" spans="1:36">
      <c r="A27" s="492" t="s">
        <v>133</v>
      </c>
      <c r="B27" s="507" t="s">
        <v>134</v>
      </c>
      <c r="C27" s="380" t="s">
        <v>641</v>
      </c>
      <c r="D27" s="156" t="s">
        <v>396</v>
      </c>
      <c r="E27" s="50">
        <v>45105</v>
      </c>
      <c r="F27" s="141">
        <v>46566</v>
      </c>
      <c r="G27" s="33" t="s">
        <v>14</v>
      </c>
      <c r="H27" s="12" t="s">
        <v>78</v>
      </c>
      <c r="I27" s="43" t="s">
        <v>78</v>
      </c>
      <c r="J27" s="21" t="s">
        <v>108</v>
      </c>
      <c r="K27" s="11" t="s">
        <v>92</v>
      </c>
      <c r="L27" s="26">
        <v>45679</v>
      </c>
      <c r="M27" s="137">
        <v>46080</v>
      </c>
      <c r="N27" s="92"/>
      <c r="O27" s="43" t="s">
        <v>14</v>
      </c>
      <c r="P27" s="97" t="s">
        <v>14</v>
      </c>
      <c r="Q27" s="99" t="s">
        <v>14</v>
      </c>
      <c r="R27" s="340" t="s">
        <v>14</v>
      </c>
      <c r="S27" s="31" t="str">
        <f t="shared" si="1"/>
        <v>-</v>
      </c>
      <c r="T27" s="21" t="s">
        <v>14</v>
      </c>
      <c r="U27" s="32" t="s">
        <v>14</v>
      </c>
      <c r="V27" s="556" t="s">
        <v>14</v>
      </c>
      <c r="W27" s="551" t="s">
        <v>14</v>
      </c>
      <c r="X27" s="21" t="s">
        <v>14</v>
      </c>
      <c r="Y27" s="411" t="s">
        <v>14</v>
      </c>
      <c r="Z27" s="123" t="s">
        <v>14</v>
      </c>
      <c r="AA27" s="415">
        <v>45612</v>
      </c>
      <c r="AB27" s="33" t="s">
        <v>14</v>
      </c>
      <c r="AC27" s="411">
        <v>45585</v>
      </c>
      <c r="AD27" s="33" t="s">
        <v>14</v>
      </c>
      <c r="AE27" s="411">
        <v>45638</v>
      </c>
      <c r="AF27" s="31" t="s">
        <v>14</v>
      </c>
      <c r="AG27" s="32" t="s">
        <v>14</v>
      </c>
      <c r="AH27" s="31" t="s">
        <v>14</v>
      </c>
      <c r="AI27" s="32" t="s">
        <v>14</v>
      </c>
      <c r="AJ27" s="20"/>
    </row>
    <row r="28" spans="1:36">
      <c r="A28" s="447" t="s">
        <v>840</v>
      </c>
      <c r="B28" s="486" t="s">
        <v>32</v>
      </c>
      <c r="C28" s="489" t="s">
        <v>869</v>
      </c>
      <c r="D28" s="16" t="s">
        <v>122</v>
      </c>
      <c r="E28" s="32" t="s">
        <v>880</v>
      </c>
      <c r="F28" s="58" t="s">
        <v>880</v>
      </c>
      <c r="G28" s="33" t="s">
        <v>14</v>
      </c>
      <c r="H28" s="12" t="s">
        <v>78</v>
      </c>
      <c r="I28" s="43" t="s">
        <v>78</v>
      </c>
      <c r="J28" s="21" t="s">
        <v>87</v>
      </c>
      <c r="K28" s="11" t="s">
        <v>92</v>
      </c>
      <c r="L28" s="26">
        <v>45582</v>
      </c>
      <c r="M28" s="137">
        <v>46326</v>
      </c>
      <c r="N28" s="31"/>
      <c r="O28" s="43"/>
      <c r="P28" s="97" t="s">
        <v>14</v>
      </c>
      <c r="Q28" s="99" t="s">
        <v>14</v>
      </c>
      <c r="R28" s="339" t="s">
        <v>14</v>
      </c>
      <c r="S28" s="31" t="str">
        <f t="shared" si="1"/>
        <v>Исп</v>
      </c>
      <c r="T28" s="21">
        <v>2</v>
      </c>
      <c r="U28" s="32">
        <v>46326</v>
      </c>
      <c r="V28" s="556" t="s">
        <v>78</v>
      </c>
      <c r="W28" s="552" t="s">
        <v>78</v>
      </c>
      <c r="X28" s="21" t="s">
        <v>14</v>
      </c>
      <c r="Y28" s="411" t="s">
        <v>78</v>
      </c>
      <c r="Z28" s="135" t="s">
        <v>14</v>
      </c>
      <c r="AA28" s="415" t="s">
        <v>14</v>
      </c>
      <c r="AB28" s="33" t="s">
        <v>14</v>
      </c>
      <c r="AC28" s="411" t="s">
        <v>14</v>
      </c>
      <c r="AD28" s="33" t="s">
        <v>14</v>
      </c>
      <c r="AE28" s="411" t="s">
        <v>14</v>
      </c>
      <c r="AF28" s="31" t="s">
        <v>14</v>
      </c>
      <c r="AG28" s="32" t="s">
        <v>14</v>
      </c>
      <c r="AH28" s="31" t="s">
        <v>14</v>
      </c>
      <c r="AI28" s="32" t="s">
        <v>14</v>
      </c>
      <c r="AJ28" s="16"/>
    </row>
    <row r="29" spans="1:36">
      <c r="A29" s="446" t="s">
        <v>23</v>
      </c>
      <c r="B29" s="202" t="s">
        <v>26</v>
      </c>
      <c r="C29" s="394" t="s">
        <v>865</v>
      </c>
      <c r="D29" s="16" t="s">
        <v>186</v>
      </c>
      <c r="E29" s="50">
        <v>46102</v>
      </c>
      <c r="F29" s="58">
        <v>46796</v>
      </c>
      <c r="G29" s="33">
        <v>45992</v>
      </c>
      <c r="H29" s="10">
        <v>45992</v>
      </c>
      <c r="I29" s="99" t="s">
        <v>880</v>
      </c>
      <c r="J29" s="21" t="s">
        <v>74</v>
      </c>
      <c r="K29" s="2" t="s">
        <v>93</v>
      </c>
      <c r="L29" s="26">
        <v>45679</v>
      </c>
      <c r="M29" s="137">
        <v>46299</v>
      </c>
      <c r="N29" s="33"/>
      <c r="O29" s="43">
        <v>44982</v>
      </c>
      <c r="P29" s="93" t="s">
        <v>78</v>
      </c>
      <c r="Q29" s="43">
        <v>45495</v>
      </c>
      <c r="R29" s="141" t="s">
        <v>14</v>
      </c>
      <c r="S29" s="31" t="str">
        <f t="shared" si="1"/>
        <v>Рук</v>
      </c>
      <c r="T29" s="21">
        <v>3</v>
      </c>
      <c r="U29" s="32">
        <v>46477</v>
      </c>
      <c r="V29" s="556">
        <v>45591</v>
      </c>
      <c r="W29" s="551">
        <v>45618</v>
      </c>
      <c r="X29" s="21">
        <v>5</v>
      </c>
      <c r="Y29" s="411">
        <v>45646</v>
      </c>
      <c r="Z29" s="123" t="s">
        <v>14</v>
      </c>
      <c r="AA29" s="415" t="s">
        <v>14</v>
      </c>
      <c r="AB29" s="33" t="s">
        <v>14</v>
      </c>
      <c r="AC29" s="411" t="s">
        <v>14</v>
      </c>
      <c r="AD29" s="33" t="s">
        <v>14</v>
      </c>
      <c r="AE29" s="411" t="s">
        <v>14</v>
      </c>
      <c r="AF29" s="31" t="s">
        <v>695</v>
      </c>
      <c r="AG29" s="32">
        <v>46789</v>
      </c>
      <c r="AH29" s="31" t="s">
        <v>14</v>
      </c>
      <c r="AI29" s="32" t="s">
        <v>14</v>
      </c>
      <c r="AJ29" s="16"/>
    </row>
    <row r="30" spans="1:36">
      <c r="A30" s="503" t="s">
        <v>53</v>
      </c>
      <c r="B30" s="360" t="s">
        <v>32</v>
      </c>
      <c r="C30" s="392" t="s">
        <v>860</v>
      </c>
      <c r="D30" s="16" t="s">
        <v>122</v>
      </c>
      <c r="E30" s="32">
        <v>45399</v>
      </c>
      <c r="F30" s="124"/>
      <c r="G30" s="49" t="s">
        <v>78</v>
      </c>
      <c r="H30" s="10">
        <v>45992</v>
      </c>
      <c r="I30" s="99" t="s">
        <v>78</v>
      </c>
      <c r="J30" s="21" t="s">
        <v>75</v>
      </c>
      <c r="K30" s="11" t="s">
        <v>94</v>
      </c>
      <c r="L30" s="26">
        <v>45679</v>
      </c>
      <c r="M30" s="137">
        <v>46080</v>
      </c>
      <c r="N30" s="138" t="s">
        <v>78</v>
      </c>
      <c r="O30" s="106">
        <v>45086</v>
      </c>
      <c r="P30" s="33" t="s">
        <v>14</v>
      </c>
      <c r="Q30" s="43">
        <v>46375</v>
      </c>
      <c r="R30" s="141" t="s">
        <v>14</v>
      </c>
      <c r="S30" s="31" t="str">
        <f t="shared" si="1"/>
        <v>Исп</v>
      </c>
      <c r="T30" s="21">
        <v>2</v>
      </c>
      <c r="U30" s="32">
        <v>46412</v>
      </c>
      <c r="V30" s="557" t="s">
        <v>14</v>
      </c>
      <c r="W30" s="553" t="s">
        <v>14</v>
      </c>
      <c r="X30" s="21" t="s">
        <v>14</v>
      </c>
      <c r="Y30" s="411" t="s">
        <v>14</v>
      </c>
      <c r="Z30" s="123" t="s">
        <v>14</v>
      </c>
      <c r="AA30" s="415" t="s">
        <v>14</v>
      </c>
      <c r="AB30" s="33" t="s">
        <v>14</v>
      </c>
      <c r="AC30" s="411" t="s">
        <v>14</v>
      </c>
      <c r="AD30" s="33" t="s">
        <v>14</v>
      </c>
      <c r="AE30" s="411" t="s">
        <v>14</v>
      </c>
      <c r="AF30" s="31" t="s">
        <v>14</v>
      </c>
      <c r="AG30" s="32" t="s">
        <v>14</v>
      </c>
      <c r="AH30" s="31" t="s">
        <v>14</v>
      </c>
      <c r="AI30" s="32" t="s">
        <v>14</v>
      </c>
      <c r="AJ30" s="16"/>
    </row>
    <row r="31" spans="1:36">
      <c r="A31" s="348" t="s">
        <v>324</v>
      </c>
      <c r="B31" s="218" t="s">
        <v>32</v>
      </c>
      <c r="C31" s="378" t="s">
        <v>863</v>
      </c>
      <c r="D31" s="16" t="s">
        <v>122</v>
      </c>
      <c r="E31" s="50">
        <v>45686</v>
      </c>
      <c r="F31" s="124" t="s">
        <v>14</v>
      </c>
      <c r="G31" s="33" t="s">
        <v>14</v>
      </c>
      <c r="H31" s="12" t="s">
        <v>78</v>
      </c>
      <c r="I31" s="43" t="s">
        <v>78</v>
      </c>
      <c r="J31" s="21" t="s">
        <v>81</v>
      </c>
      <c r="K31" s="11" t="s">
        <v>92</v>
      </c>
      <c r="L31" s="545">
        <v>45683</v>
      </c>
      <c r="M31" s="137">
        <v>45718</v>
      </c>
      <c r="N31" s="317"/>
      <c r="O31" s="43">
        <v>45086</v>
      </c>
      <c r="P31" s="33" t="s">
        <v>14</v>
      </c>
      <c r="Q31" s="43">
        <v>46375</v>
      </c>
      <c r="R31" s="173" t="s">
        <v>14</v>
      </c>
      <c r="S31" s="31" t="str">
        <f t="shared" si="1"/>
        <v>Исп</v>
      </c>
      <c r="T31" s="21">
        <v>2</v>
      </c>
      <c r="U31" s="32">
        <v>45747</v>
      </c>
      <c r="V31" s="556" t="s">
        <v>880</v>
      </c>
      <c r="W31" s="556" t="s">
        <v>880</v>
      </c>
      <c r="X31" s="21" t="s">
        <v>14</v>
      </c>
      <c r="Y31" s="556" t="s">
        <v>880</v>
      </c>
      <c r="Z31" s="123" t="s">
        <v>14</v>
      </c>
      <c r="AA31" s="415" t="s">
        <v>14</v>
      </c>
      <c r="AB31" s="33" t="s">
        <v>14</v>
      </c>
      <c r="AC31" s="411" t="s">
        <v>14</v>
      </c>
      <c r="AD31" s="33" t="s">
        <v>14</v>
      </c>
      <c r="AE31" s="411" t="s">
        <v>14</v>
      </c>
      <c r="AF31" s="31" t="s">
        <v>14</v>
      </c>
      <c r="AG31" s="32" t="s">
        <v>14</v>
      </c>
      <c r="AH31" s="31" t="s">
        <v>14</v>
      </c>
      <c r="AI31" s="32" t="s">
        <v>14</v>
      </c>
      <c r="AJ31" s="16"/>
    </row>
    <row r="32" spans="1:36">
      <c r="A32" s="348" t="s">
        <v>676</v>
      </c>
      <c r="B32" s="218" t="s">
        <v>32</v>
      </c>
      <c r="C32" s="378" t="s">
        <v>863</v>
      </c>
      <c r="D32" s="16" t="s">
        <v>122</v>
      </c>
      <c r="E32" s="50">
        <v>45542</v>
      </c>
      <c r="F32" s="124">
        <v>46637</v>
      </c>
      <c r="G32" s="33" t="s">
        <v>14</v>
      </c>
      <c r="H32" s="12" t="s">
        <v>78</v>
      </c>
      <c r="I32" s="43" t="s">
        <v>78</v>
      </c>
      <c r="J32" s="21" t="s">
        <v>87</v>
      </c>
      <c r="K32" s="11" t="s">
        <v>92</v>
      </c>
      <c r="L32" s="545">
        <v>45683</v>
      </c>
      <c r="M32" s="137">
        <v>46080</v>
      </c>
      <c r="N32" s="317"/>
      <c r="O32" s="43"/>
      <c r="P32" s="33" t="s">
        <v>14</v>
      </c>
      <c r="Q32" s="98" t="s">
        <v>14</v>
      </c>
      <c r="R32" s="173" t="s">
        <v>14</v>
      </c>
      <c r="S32" s="31" t="str">
        <f t="shared" si="1"/>
        <v>Исп</v>
      </c>
      <c r="T32" s="21">
        <v>2</v>
      </c>
      <c r="U32" s="32">
        <v>46088</v>
      </c>
      <c r="V32" s="556" t="s">
        <v>880</v>
      </c>
      <c r="W32" s="556" t="s">
        <v>880</v>
      </c>
      <c r="X32" s="21" t="s">
        <v>14</v>
      </c>
      <c r="Y32" s="556" t="s">
        <v>880</v>
      </c>
      <c r="Z32" s="123" t="s">
        <v>14</v>
      </c>
      <c r="AA32" s="415" t="s">
        <v>14</v>
      </c>
      <c r="AB32" s="33" t="s">
        <v>14</v>
      </c>
      <c r="AC32" s="411" t="s">
        <v>14</v>
      </c>
      <c r="AD32" s="33" t="s">
        <v>14</v>
      </c>
      <c r="AE32" s="411" t="s">
        <v>14</v>
      </c>
      <c r="AF32" s="407" t="s">
        <v>14</v>
      </c>
      <c r="AG32" s="32" t="s">
        <v>14</v>
      </c>
      <c r="AH32" s="31" t="s">
        <v>14</v>
      </c>
      <c r="AI32" s="32" t="s">
        <v>14</v>
      </c>
      <c r="AJ32" s="16"/>
    </row>
    <row r="33" spans="1:36">
      <c r="A33" s="450" t="s">
        <v>73</v>
      </c>
      <c r="B33" s="214" t="s">
        <v>397</v>
      </c>
      <c r="C33" s="379" t="s">
        <v>866</v>
      </c>
      <c r="D33" s="156" t="s">
        <v>99</v>
      </c>
      <c r="E33" s="50">
        <v>44257</v>
      </c>
      <c r="F33" s="124" t="s">
        <v>14</v>
      </c>
      <c r="G33" s="33">
        <v>45992</v>
      </c>
      <c r="H33" s="10">
        <v>45992</v>
      </c>
      <c r="I33" s="480" t="s">
        <v>880</v>
      </c>
      <c r="J33" s="46" t="s">
        <v>74</v>
      </c>
      <c r="K33" s="144" t="s">
        <v>93</v>
      </c>
      <c r="L33" s="36">
        <v>45361</v>
      </c>
      <c r="M33" s="137">
        <v>45597</v>
      </c>
      <c r="N33" s="92"/>
      <c r="O33" s="43" t="s">
        <v>14</v>
      </c>
      <c r="P33" s="33" t="s">
        <v>14</v>
      </c>
      <c r="Q33" s="43">
        <v>45599</v>
      </c>
      <c r="R33" s="141" t="s">
        <v>14</v>
      </c>
      <c r="S33" s="31" t="str">
        <f t="shared" si="1"/>
        <v>-</v>
      </c>
      <c r="T33" s="21" t="s">
        <v>14</v>
      </c>
      <c r="U33" s="32" t="s">
        <v>14</v>
      </c>
      <c r="V33" s="556" t="s">
        <v>14</v>
      </c>
      <c r="W33" s="551" t="s">
        <v>14</v>
      </c>
      <c r="X33" s="21" t="s">
        <v>14</v>
      </c>
      <c r="Y33" s="411" t="s">
        <v>14</v>
      </c>
      <c r="Z33" s="123" t="s">
        <v>14</v>
      </c>
      <c r="AA33" s="415" t="s">
        <v>14</v>
      </c>
      <c r="AB33" s="33" t="s">
        <v>14</v>
      </c>
      <c r="AC33" s="411" t="s">
        <v>14</v>
      </c>
      <c r="AD33" s="33" t="s">
        <v>14</v>
      </c>
      <c r="AE33" s="411" t="s">
        <v>14</v>
      </c>
      <c r="AF33" s="31" t="s">
        <v>14</v>
      </c>
      <c r="AG33" s="32" t="s">
        <v>14</v>
      </c>
      <c r="AH33" s="31" t="s">
        <v>14</v>
      </c>
      <c r="AI33" s="32" t="s">
        <v>14</v>
      </c>
      <c r="AJ33" s="16"/>
    </row>
    <row r="34" spans="1:36">
      <c r="A34" s="449" t="s">
        <v>39</v>
      </c>
      <c r="B34" s="209" t="s">
        <v>20</v>
      </c>
      <c r="C34" s="399" t="s">
        <v>865</v>
      </c>
      <c r="D34" s="16" t="s">
        <v>186</v>
      </c>
      <c r="E34" s="50">
        <v>46102</v>
      </c>
      <c r="F34" s="58">
        <v>47198</v>
      </c>
      <c r="G34" s="33">
        <v>45992</v>
      </c>
      <c r="H34" s="12">
        <v>45992</v>
      </c>
      <c r="I34" s="43" t="s">
        <v>880</v>
      </c>
      <c r="J34" s="21" t="s">
        <v>74</v>
      </c>
      <c r="K34" s="2" t="s">
        <v>93</v>
      </c>
      <c r="L34" s="26">
        <v>45465</v>
      </c>
      <c r="M34" s="137">
        <v>46299</v>
      </c>
      <c r="N34" s="97"/>
      <c r="O34" s="43" t="s">
        <v>14</v>
      </c>
      <c r="P34" s="102" t="s">
        <v>78</v>
      </c>
      <c r="Q34" s="91">
        <v>46081</v>
      </c>
      <c r="R34" s="341" t="s">
        <v>14</v>
      </c>
      <c r="S34" s="31" t="str">
        <f t="shared" si="1"/>
        <v>Рук</v>
      </c>
      <c r="T34" s="21">
        <v>3</v>
      </c>
      <c r="U34" s="560">
        <v>45478</v>
      </c>
      <c r="V34" s="556">
        <v>45591</v>
      </c>
      <c r="W34" s="551">
        <v>45618</v>
      </c>
      <c r="X34" s="21">
        <v>5</v>
      </c>
      <c r="Y34" s="411">
        <v>45646</v>
      </c>
      <c r="Z34" s="123" t="s">
        <v>14</v>
      </c>
      <c r="AA34" s="415" t="s">
        <v>14</v>
      </c>
      <c r="AB34" s="33" t="s">
        <v>14</v>
      </c>
      <c r="AC34" s="411" t="s">
        <v>14</v>
      </c>
      <c r="AD34" s="33" t="s">
        <v>14</v>
      </c>
      <c r="AE34" s="411" t="s">
        <v>14</v>
      </c>
      <c r="AF34" s="31" t="s">
        <v>686</v>
      </c>
      <c r="AG34" s="32">
        <v>46789</v>
      </c>
      <c r="AH34" s="31" t="s">
        <v>14</v>
      </c>
      <c r="AI34" s="32" t="s">
        <v>14</v>
      </c>
      <c r="AJ34" s="20"/>
    </row>
    <row r="35" spans="1:36">
      <c r="A35" s="445" t="s">
        <v>717</v>
      </c>
      <c r="B35" s="161" t="s">
        <v>718</v>
      </c>
      <c r="C35" s="377" t="s">
        <v>861</v>
      </c>
      <c r="D35" s="21" t="s">
        <v>14</v>
      </c>
      <c r="E35" s="122" t="s">
        <v>14</v>
      </c>
      <c r="F35" s="58" t="s">
        <v>14</v>
      </c>
      <c r="G35" s="33">
        <v>46221</v>
      </c>
      <c r="H35" s="10">
        <v>46221</v>
      </c>
      <c r="I35" s="99" t="s">
        <v>880</v>
      </c>
      <c r="J35" s="21" t="s">
        <v>74</v>
      </c>
      <c r="K35" s="2" t="s">
        <v>93</v>
      </c>
      <c r="L35" s="26">
        <v>45442</v>
      </c>
      <c r="M35" s="137">
        <v>46299</v>
      </c>
      <c r="N35" s="97"/>
      <c r="O35" s="43"/>
      <c r="P35" s="102" t="s">
        <v>14</v>
      </c>
      <c r="Q35" s="139">
        <v>46375</v>
      </c>
      <c r="R35" s="338" t="s">
        <v>14</v>
      </c>
      <c r="S35" s="31" t="str">
        <f t="shared" si="1"/>
        <v>-</v>
      </c>
      <c r="T35" s="21" t="s">
        <v>14</v>
      </c>
      <c r="U35" s="560" t="s">
        <v>14</v>
      </c>
      <c r="V35" s="556" t="s">
        <v>14</v>
      </c>
      <c r="W35" s="551" t="s">
        <v>14</v>
      </c>
      <c r="X35" s="21" t="s">
        <v>14</v>
      </c>
      <c r="Y35" s="411" t="s">
        <v>14</v>
      </c>
      <c r="Z35" s="123" t="s">
        <v>14</v>
      </c>
      <c r="AA35" s="415" t="s">
        <v>14</v>
      </c>
      <c r="AB35" s="33" t="s">
        <v>14</v>
      </c>
      <c r="AC35" s="411" t="s">
        <v>14</v>
      </c>
      <c r="AD35" s="33" t="s">
        <v>14</v>
      </c>
      <c r="AE35" s="411" t="s">
        <v>14</v>
      </c>
      <c r="AF35" s="31" t="s">
        <v>14</v>
      </c>
      <c r="AG35" s="32" t="s">
        <v>14</v>
      </c>
      <c r="AH35" s="31" t="s">
        <v>78</v>
      </c>
      <c r="AI35" s="32">
        <v>46734</v>
      </c>
      <c r="AJ35" s="16"/>
    </row>
    <row r="36" spans="1:36">
      <c r="A36" s="543" t="s">
        <v>373</v>
      </c>
      <c r="B36" s="379" t="s">
        <v>397</v>
      </c>
      <c r="C36" s="379" t="s">
        <v>866</v>
      </c>
      <c r="D36" s="156" t="s">
        <v>186</v>
      </c>
      <c r="E36" s="50">
        <v>45758</v>
      </c>
      <c r="F36" s="58">
        <v>46500</v>
      </c>
      <c r="G36" s="33">
        <v>45992</v>
      </c>
      <c r="H36" s="10">
        <v>45992</v>
      </c>
      <c r="I36" s="99" t="s">
        <v>880</v>
      </c>
      <c r="J36" s="21" t="s">
        <v>74</v>
      </c>
      <c r="K36" s="2" t="s">
        <v>93</v>
      </c>
      <c r="L36" s="36">
        <v>45361</v>
      </c>
      <c r="M36" s="137">
        <v>45873</v>
      </c>
      <c r="N36" s="107"/>
      <c r="O36" s="106" t="s">
        <v>78</v>
      </c>
      <c r="P36" s="97" t="s">
        <v>14</v>
      </c>
      <c r="Q36" s="99">
        <v>46375</v>
      </c>
      <c r="R36" s="340" t="s">
        <v>14</v>
      </c>
      <c r="S36" s="31" t="str">
        <f t="shared" si="1"/>
        <v>-</v>
      </c>
      <c r="T36" s="21" t="s">
        <v>14</v>
      </c>
      <c r="U36" s="32" t="s">
        <v>14</v>
      </c>
      <c r="V36" s="556" t="s">
        <v>14</v>
      </c>
      <c r="W36" s="551" t="s">
        <v>14</v>
      </c>
      <c r="X36" s="21" t="s">
        <v>14</v>
      </c>
      <c r="Y36" s="411" t="s">
        <v>14</v>
      </c>
      <c r="Z36" s="123" t="s">
        <v>14</v>
      </c>
      <c r="AA36" s="415" t="s">
        <v>14</v>
      </c>
      <c r="AB36" s="33" t="s">
        <v>14</v>
      </c>
      <c r="AC36" s="411" t="s">
        <v>14</v>
      </c>
      <c r="AD36" s="33" t="s">
        <v>14</v>
      </c>
      <c r="AE36" s="411" t="s">
        <v>14</v>
      </c>
      <c r="AF36" s="31" t="s">
        <v>14</v>
      </c>
      <c r="AG36" s="32" t="s">
        <v>14</v>
      </c>
      <c r="AH36" s="31" t="s">
        <v>14</v>
      </c>
      <c r="AI36" s="32" t="s">
        <v>14</v>
      </c>
      <c r="AJ36" s="16"/>
    </row>
    <row r="37" spans="1:36">
      <c r="A37" s="349" t="s">
        <v>408</v>
      </c>
      <c r="B37" s="220" t="s">
        <v>26</v>
      </c>
      <c r="C37" s="518" t="s">
        <v>873</v>
      </c>
      <c r="D37" s="156" t="s">
        <v>122</v>
      </c>
      <c r="E37" s="50">
        <v>45142</v>
      </c>
      <c r="F37" s="58" t="s">
        <v>14</v>
      </c>
      <c r="G37" s="33">
        <v>45992</v>
      </c>
      <c r="H37" s="10">
        <v>45992</v>
      </c>
      <c r="I37" s="99" t="s">
        <v>880</v>
      </c>
      <c r="J37" s="144" t="s">
        <v>74</v>
      </c>
      <c r="K37" s="144" t="s">
        <v>93</v>
      </c>
      <c r="L37" s="26">
        <v>45582</v>
      </c>
      <c r="M37" s="137">
        <v>45816</v>
      </c>
      <c r="N37" s="107"/>
      <c r="O37" s="106" t="s">
        <v>14</v>
      </c>
      <c r="P37" s="33" t="s">
        <v>14</v>
      </c>
      <c r="Q37" s="43">
        <v>45832</v>
      </c>
      <c r="R37" s="141" t="s">
        <v>14</v>
      </c>
      <c r="S37" s="31" t="str">
        <f t="shared" si="1"/>
        <v>Рук</v>
      </c>
      <c r="T37" s="21">
        <v>3</v>
      </c>
      <c r="U37" s="32">
        <v>46601</v>
      </c>
      <c r="V37" s="556" t="s">
        <v>14</v>
      </c>
      <c r="W37" s="551">
        <v>45621</v>
      </c>
      <c r="X37" s="21">
        <v>5</v>
      </c>
      <c r="Y37" s="411">
        <v>45502</v>
      </c>
      <c r="Z37" s="123" t="s">
        <v>14</v>
      </c>
      <c r="AA37" s="415" t="s">
        <v>14</v>
      </c>
      <c r="AB37" s="33" t="s">
        <v>14</v>
      </c>
      <c r="AC37" s="411" t="s">
        <v>14</v>
      </c>
      <c r="AD37" s="33" t="s">
        <v>14</v>
      </c>
      <c r="AE37" s="411" t="s">
        <v>14</v>
      </c>
      <c r="AF37" s="31" t="s">
        <v>689</v>
      </c>
      <c r="AG37" s="32">
        <v>46789</v>
      </c>
      <c r="AH37" s="31" t="s">
        <v>14</v>
      </c>
      <c r="AI37" s="32" t="s">
        <v>14</v>
      </c>
      <c r="AJ37" s="16"/>
    </row>
    <row r="38" spans="1:36">
      <c r="A38" s="450" t="s">
        <v>11</v>
      </c>
      <c r="B38" s="214" t="s">
        <v>656</v>
      </c>
      <c r="C38" s="534" t="s">
        <v>866</v>
      </c>
      <c r="D38" s="400" t="s">
        <v>186</v>
      </c>
      <c r="E38" s="50">
        <v>45751</v>
      </c>
      <c r="F38" s="58" t="s">
        <v>14</v>
      </c>
      <c r="G38" s="33">
        <v>45992</v>
      </c>
      <c r="H38" s="10">
        <v>45992</v>
      </c>
      <c r="I38" s="99" t="s">
        <v>880</v>
      </c>
      <c r="J38" s="144" t="s">
        <v>74</v>
      </c>
      <c r="K38" s="144" t="s">
        <v>93</v>
      </c>
      <c r="L38" s="535">
        <v>45361</v>
      </c>
      <c r="M38" s="137">
        <v>46299</v>
      </c>
      <c r="N38" s="97"/>
      <c r="O38" s="43" t="s">
        <v>14</v>
      </c>
      <c r="P38" s="93" t="s">
        <v>78</v>
      </c>
      <c r="Q38" s="91">
        <v>45468</v>
      </c>
      <c r="R38" s="341" t="s">
        <v>14</v>
      </c>
      <c r="S38" s="31" t="str">
        <f t="shared" si="1"/>
        <v>Рук</v>
      </c>
      <c r="T38" s="22">
        <v>3</v>
      </c>
      <c r="U38" s="119">
        <v>46819</v>
      </c>
      <c r="V38" s="556" t="s">
        <v>14</v>
      </c>
      <c r="W38" s="551" t="s">
        <v>14</v>
      </c>
      <c r="X38" s="21" t="s">
        <v>14</v>
      </c>
      <c r="Y38" s="411" t="s">
        <v>14</v>
      </c>
      <c r="Z38" s="123" t="s">
        <v>14</v>
      </c>
      <c r="AA38" s="415" t="s">
        <v>14</v>
      </c>
      <c r="AB38" s="33" t="s">
        <v>14</v>
      </c>
      <c r="AC38" s="411" t="s">
        <v>14</v>
      </c>
      <c r="AD38" s="33" t="s">
        <v>14</v>
      </c>
      <c r="AE38" s="411" t="s">
        <v>14</v>
      </c>
      <c r="AF38" s="31" t="s">
        <v>116</v>
      </c>
      <c r="AG38" s="32">
        <v>46692</v>
      </c>
      <c r="AH38" s="31" t="s">
        <v>14</v>
      </c>
      <c r="AI38" s="32" t="s">
        <v>14</v>
      </c>
      <c r="AJ38" s="16"/>
    </row>
    <row r="39" spans="1:36">
      <c r="A39" s="448" t="s">
        <v>754</v>
      </c>
      <c r="B39" s="322" t="s">
        <v>755</v>
      </c>
      <c r="C39" s="380" t="s">
        <v>641</v>
      </c>
      <c r="D39" s="156"/>
      <c r="E39" s="50" t="s">
        <v>880</v>
      </c>
      <c r="F39" s="58" t="s">
        <v>880</v>
      </c>
      <c r="G39" s="33" t="s">
        <v>14</v>
      </c>
      <c r="H39" s="10" t="s">
        <v>78</v>
      </c>
      <c r="I39" s="99" t="s">
        <v>78</v>
      </c>
      <c r="J39" s="46" t="s">
        <v>108</v>
      </c>
      <c r="K39" s="46" t="s">
        <v>92</v>
      </c>
      <c r="L39" s="26">
        <v>45689</v>
      </c>
      <c r="M39" s="137">
        <v>46299</v>
      </c>
      <c r="N39" s="97"/>
      <c r="O39" s="43"/>
      <c r="P39" s="93" t="s">
        <v>14</v>
      </c>
      <c r="Q39" s="91" t="s">
        <v>14</v>
      </c>
      <c r="R39" s="341" t="s">
        <v>14</v>
      </c>
      <c r="S39" s="31" t="str">
        <f t="shared" si="1"/>
        <v>-</v>
      </c>
      <c r="T39" s="21" t="s">
        <v>14</v>
      </c>
      <c r="U39" s="32" t="s">
        <v>14</v>
      </c>
      <c r="V39" s="556" t="s">
        <v>14</v>
      </c>
      <c r="W39" s="551" t="s">
        <v>14</v>
      </c>
      <c r="X39" s="21" t="s">
        <v>14</v>
      </c>
      <c r="Y39" s="411" t="s">
        <v>14</v>
      </c>
      <c r="Z39" s="123" t="s">
        <v>14</v>
      </c>
      <c r="AA39" s="415" t="s">
        <v>78</v>
      </c>
      <c r="AB39" s="33" t="s">
        <v>14</v>
      </c>
      <c r="AC39" s="411" t="s">
        <v>78</v>
      </c>
      <c r="AD39" s="33" t="s">
        <v>14</v>
      </c>
      <c r="AE39" s="411" t="s">
        <v>78</v>
      </c>
      <c r="AF39" s="31" t="s">
        <v>14</v>
      </c>
      <c r="AG39" s="32" t="s">
        <v>14</v>
      </c>
      <c r="AH39" s="31" t="s">
        <v>14</v>
      </c>
      <c r="AI39" s="32" t="s">
        <v>14</v>
      </c>
      <c r="AJ39" s="16"/>
    </row>
    <row r="40" spans="1:36">
      <c r="A40" s="451" t="s">
        <v>40</v>
      </c>
      <c r="B40" s="161" t="s">
        <v>41</v>
      </c>
      <c r="C40" s="382" t="s">
        <v>861</v>
      </c>
      <c r="D40" s="46" t="s">
        <v>14</v>
      </c>
      <c r="E40" s="50" t="s">
        <v>14</v>
      </c>
      <c r="F40" s="58" t="s">
        <v>14</v>
      </c>
      <c r="G40" s="33">
        <v>45992</v>
      </c>
      <c r="H40" s="12" t="s">
        <v>78</v>
      </c>
      <c r="I40" s="43" t="s">
        <v>14</v>
      </c>
      <c r="J40" s="21" t="s">
        <v>702</v>
      </c>
      <c r="K40" s="11" t="s">
        <v>14</v>
      </c>
      <c r="L40" s="135">
        <v>45555</v>
      </c>
      <c r="M40" s="137">
        <v>46326</v>
      </c>
      <c r="N40" s="92"/>
      <c r="O40" s="43" t="s">
        <v>14</v>
      </c>
      <c r="P40" s="33" t="s">
        <v>14</v>
      </c>
      <c r="Q40" s="43">
        <v>46375</v>
      </c>
      <c r="R40" s="141" t="s">
        <v>14</v>
      </c>
      <c r="S40" s="31" t="str">
        <f t="shared" si="1"/>
        <v>-</v>
      </c>
      <c r="T40" s="21" t="s">
        <v>14</v>
      </c>
      <c r="U40" s="32" t="s">
        <v>14</v>
      </c>
      <c r="V40" s="556" t="s">
        <v>14</v>
      </c>
      <c r="W40" s="551" t="s">
        <v>14</v>
      </c>
      <c r="X40" s="21" t="s">
        <v>14</v>
      </c>
      <c r="Y40" s="411" t="s">
        <v>14</v>
      </c>
      <c r="Z40" s="123" t="s">
        <v>14</v>
      </c>
      <c r="AA40" s="415" t="s">
        <v>14</v>
      </c>
      <c r="AB40" s="33" t="s">
        <v>14</v>
      </c>
      <c r="AC40" s="411" t="s">
        <v>14</v>
      </c>
      <c r="AD40" s="33" t="s">
        <v>14</v>
      </c>
      <c r="AE40" s="411" t="s">
        <v>14</v>
      </c>
      <c r="AF40" s="31" t="s">
        <v>14</v>
      </c>
      <c r="AG40" s="32" t="s">
        <v>14</v>
      </c>
      <c r="AH40" s="31" t="s">
        <v>14</v>
      </c>
      <c r="AI40" s="32" t="s">
        <v>14</v>
      </c>
      <c r="AJ40" s="16"/>
    </row>
    <row r="41" spans="1:36">
      <c r="A41" s="348" t="s">
        <v>675</v>
      </c>
      <c r="B41" s="513" t="s">
        <v>32</v>
      </c>
      <c r="C41" s="383" t="s">
        <v>863</v>
      </c>
      <c r="D41" s="16" t="s">
        <v>122</v>
      </c>
      <c r="E41" s="50">
        <v>45542</v>
      </c>
      <c r="F41" s="58">
        <v>46637</v>
      </c>
      <c r="G41" s="33" t="s">
        <v>14</v>
      </c>
      <c r="H41" s="10" t="s">
        <v>78</v>
      </c>
      <c r="I41" s="99" t="s">
        <v>78</v>
      </c>
      <c r="J41" s="21" t="s">
        <v>87</v>
      </c>
      <c r="K41" s="11" t="s">
        <v>92</v>
      </c>
      <c r="L41" s="544">
        <v>45683</v>
      </c>
      <c r="M41" s="137">
        <v>46080</v>
      </c>
      <c r="N41" s="92"/>
      <c r="O41" s="43"/>
      <c r="P41" s="33" t="s">
        <v>14</v>
      </c>
      <c r="Q41" s="43" t="s">
        <v>14</v>
      </c>
      <c r="R41" s="141" t="s">
        <v>14</v>
      </c>
      <c r="S41" s="31" t="str">
        <f t="shared" si="1"/>
        <v>Исп</v>
      </c>
      <c r="T41" s="21">
        <v>2</v>
      </c>
      <c r="U41" s="32">
        <v>46088</v>
      </c>
      <c r="V41" s="556">
        <v>45578</v>
      </c>
      <c r="W41" s="551">
        <v>45605</v>
      </c>
      <c r="X41" s="21">
        <v>5</v>
      </c>
      <c r="Y41" s="411">
        <v>45633</v>
      </c>
      <c r="Z41" s="123" t="s">
        <v>14</v>
      </c>
      <c r="AA41" s="415" t="s">
        <v>14</v>
      </c>
      <c r="AB41" s="33" t="s">
        <v>14</v>
      </c>
      <c r="AC41" s="411" t="s">
        <v>14</v>
      </c>
      <c r="AD41" s="33" t="s">
        <v>14</v>
      </c>
      <c r="AE41" s="411" t="s">
        <v>14</v>
      </c>
      <c r="AF41" s="31" t="s">
        <v>14</v>
      </c>
      <c r="AG41" s="32" t="s">
        <v>14</v>
      </c>
      <c r="AH41" s="31" t="s">
        <v>14</v>
      </c>
      <c r="AI41" s="32" t="s">
        <v>14</v>
      </c>
      <c r="AJ41" s="16"/>
    </row>
    <row r="42" spans="1:36">
      <c r="A42" s="500" t="s">
        <v>287</v>
      </c>
      <c r="B42" s="510" t="s">
        <v>325</v>
      </c>
      <c r="C42" s="389" t="s">
        <v>641</v>
      </c>
      <c r="D42" s="176" t="s">
        <v>289</v>
      </c>
      <c r="E42" s="140" t="s">
        <v>14</v>
      </c>
      <c r="F42" s="58" t="s">
        <v>14</v>
      </c>
      <c r="G42" s="31" t="s">
        <v>14</v>
      </c>
      <c r="H42" s="12" t="s">
        <v>78</v>
      </c>
      <c r="I42" s="43" t="s">
        <v>78</v>
      </c>
      <c r="J42" s="21" t="s">
        <v>108</v>
      </c>
      <c r="K42" s="46" t="s">
        <v>92</v>
      </c>
      <c r="L42" s="135">
        <v>45679</v>
      </c>
      <c r="M42" s="137">
        <v>46080</v>
      </c>
      <c r="N42" s="92"/>
      <c r="O42" s="98" t="s">
        <v>14</v>
      </c>
      <c r="P42" s="31" t="s">
        <v>14</v>
      </c>
      <c r="Q42" s="98" t="s">
        <v>14</v>
      </c>
      <c r="R42" s="173" t="s">
        <v>14</v>
      </c>
      <c r="S42" s="31" t="str">
        <f t="shared" ref="S42:S65" si="2">IF(T42="-","-",IF(T42=3,"Рук",IF(T42=2,"Исп","Раб")))</f>
        <v>-</v>
      </c>
      <c r="T42" s="21" t="s">
        <v>14</v>
      </c>
      <c r="U42" s="32" t="s">
        <v>14</v>
      </c>
      <c r="V42" s="558" t="s">
        <v>14</v>
      </c>
      <c r="W42" s="552" t="s">
        <v>14</v>
      </c>
      <c r="X42" s="21" t="s">
        <v>14</v>
      </c>
      <c r="Y42" s="414" t="s">
        <v>14</v>
      </c>
      <c r="Z42" s="123" t="s">
        <v>14</v>
      </c>
      <c r="AA42" s="415">
        <v>45612</v>
      </c>
      <c r="AB42" s="33" t="s">
        <v>14</v>
      </c>
      <c r="AC42" s="411">
        <v>45585</v>
      </c>
      <c r="AD42" s="33" t="s">
        <v>14</v>
      </c>
      <c r="AE42" s="411">
        <v>45638</v>
      </c>
      <c r="AF42" s="31" t="s">
        <v>14</v>
      </c>
      <c r="AG42" s="32" t="s">
        <v>14</v>
      </c>
      <c r="AH42" s="31" t="s">
        <v>14</v>
      </c>
      <c r="AI42" s="32" t="s">
        <v>14</v>
      </c>
      <c r="AJ42" s="16"/>
    </row>
    <row r="43" spans="1:36">
      <c r="A43" s="542" t="s">
        <v>1008</v>
      </c>
      <c r="B43" s="218" t="s">
        <v>32</v>
      </c>
      <c r="C43" s="383" t="s">
        <v>863</v>
      </c>
      <c r="D43" s="156" t="s">
        <v>122</v>
      </c>
      <c r="E43" s="50" t="s">
        <v>880</v>
      </c>
      <c r="F43" s="58" t="s">
        <v>880</v>
      </c>
      <c r="G43" s="49" t="s">
        <v>78</v>
      </c>
      <c r="H43" s="12" t="s">
        <v>78</v>
      </c>
      <c r="I43" s="43" t="s">
        <v>78</v>
      </c>
      <c r="J43" s="21" t="s">
        <v>81</v>
      </c>
      <c r="K43" s="11" t="s">
        <v>92</v>
      </c>
      <c r="L43" s="545">
        <v>45683</v>
      </c>
      <c r="M43" s="137" t="s">
        <v>78</v>
      </c>
      <c r="N43" s="97"/>
      <c r="O43" s="43"/>
      <c r="P43" s="93"/>
      <c r="Q43" s="91" t="s">
        <v>78</v>
      </c>
      <c r="R43" s="341" t="s">
        <v>14</v>
      </c>
      <c r="S43" s="31" t="str">
        <f t="shared" si="2"/>
        <v>Исп</v>
      </c>
      <c r="T43" s="21">
        <v>2</v>
      </c>
      <c r="U43" s="32" t="s">
        <v>78</v>
      </c>
      <c r="V43" s="556" t="s">
        <v>880</v>
      </c>
      <c r="W43" s="556" t="s">
        <v>880</v>
      </c>
      <c r="X43" s="21" t="s">
        <v>14</v>
      </c>
      <c r="Y43" s="556" t="s">
        <v>880</v>
      </c>
      <c r="Z43" s="123" t="s">
        <v>14</v>
      </c>
      <c r="AA43" s="415" t="s">
        <v>14</v>
      </c>
      <c r="AB43" s="33" t="s">
        <v>14</v>
      </c>
      <c r="AC43" s="411" t="s">
        <v>14</v>
      </c>
      <c r="AD43" s="33" t="s">
        <v>14</v>
      </c>
      <c r="AE43" s="411" t="s">
        <v>14</v>
      </c>
      <c r="AF43" s="31" t="s">
        <v>14</v>
      </c>
      <c r="AG43" s="32" t="s">
        <v>14</v>
      </c>
      <c r="AH43" s="31" t="s">
        <v>14</v>
      </c>
      <c r="AI43" s="32" t="s">
        <v>14</v>
      </c>
      <c r="AJ43" s="16"/>
    </row>
    <row r="44" spans="1:36">
      <c r="A44" s="541" t="s">
        <v>779</v>
      </c>
      <c r="B44" s="381" t="s">
        <v>32</v>
      </c>
      <c r="C44" s="381" t="s">
        <v>865</v>
      </c>
      <c r="D44" s="156" t="s">
        <v>186</v>
      </c>
      <c r="E44" s="50">
        <v>46102</v>
      </c>
      <c r="F44" s="58">
        <v>47198</v>
      </c>
      <c r="G44" s="49" t="s">
        <v>14</v>
      </c>
      <c r="H44" s="12" t="s">
        <v>78</v>
      </c>
      <c r="I44" s="43" t="s">
        <v>78</v>
      </c>
      <c r="J44" s="21" t="s">
        <v>87</v>
      </c>
      <c r="K44" s="11" t="s">
        <v>92</v>
      </c>
      <c r="L44" s="53">
        <v>45720</v>
      </c>
      <c r="M44" s="137">
        <v>46299</v>
      </c>
      <c r="N44" s="97"/>
      <c r="O44" s="43"/>
      <c r="P44" s="93" t="s">
        <v>14</v>
      </c>
      <c r="Q44" s="91" t="s">
        <v>14</v>
      </c>
      <c r="R44" s="341" t="s">
        <v>14</v>
      </c>
      <c r="S44" s="31" t="str">
        <f t="shared" si="2"/>
        <v>Исп</v>
      </c>
      <c r="T44" s="21">
        <v>2</v>
      </c>
      <c r="U44" s="32" t="s">
        <v>78</v>
      </c>
      <c r="V44" s="556">
        <v>45591</v>
      </c>
      <c r="W44" s="551">
        <v>45618</v>
      </c>
      <c r="X44" s="21">
        <v>5</v>
      </c>
      <c r="Y44" s="411">
        <v>45646</v>
      </c>
      <c r="Z44" s="135" t="s">
        <v>14</v>
      </c>
      <c r="AA44" s="415" t="s">
        <v>14</v>
      </c>
      <c r="AB44" s="33" t="s">
        <v>14</v>
      </c>
      <c r="AC44" s="411" t="s">
        <v>14</v>
      </c>
      <c r="AD44" s="33" t="s">
        <v>14</v>
      </c>
      <c r="AE44" s="411" t="s">
        <v>14</v>
      </c>
      <c r="AF44" s="31" t="s">
        <v>14</v>
      </c>
      <c r="AG44" s="32" t="s">
        <v>14</v>
      </c>
      <c r="AH44" s="31" t="s">
        <v>14</v>
      </c>
      <c r="AI44" s="32" t="s">
        <v>14</v>
      </c>
      <c r="AJ44" s="16"/>
    </row>
    <row r="45" spans="1:36">
      <c r="A45" s="349" t="s">
        <v>874</v>
      </c>
      <c r="B45" s="220" t="s">
        <v>32</v>
      </c>
      <c r="C45" s="538" t="s">
        <v>873</v>
      </c>
      <c r="D45" s="16" t="s">
        <v>122</v>
      </c>
      <c r="E45" s="50" t="s">
        <v>880</v>
      </c>
      <c r="F45" s="124" t="s">
        <v>880</v>
      </c>
      <c r="G45" s="49" t="s">
        <v>14</v>
      </c>
      <c r="H45" s="10" t="s">
        <v>78</v>
      </c>
      <c r="I45" s="99" t="s">
        <v>78</v>
      </c>
      <c r="J45" s="21" t="s">
        <v>87</v>
      </c>
      <c r="K45" s="11" t="s">
        <v>92</v>
      </c>
      <c r="L45" s="45">
        <v>45627</v>
      </c>
      <c r="M45" s="137">
        <v>46081</v>
      </c>
      <c r="N45" s="174"/>
      <c r="O45" s="106"/>
      <c r="P45" s="33" t="s">
        <v>14</v>
      </c>
      <c r="Q45" s="98" t="s">
        <v>14</v>
      </c>
      <c r="R45" s="173" t="s">
        <v>14</v>
      </c>
      <c r="S45" s="31" t="str">
        <f t="shared" si="2"/>
        <v>-</v>
      </c>
      <c r="T45" s="21" t="s">
        <v>14</v>
      </c>
      <c r="U45" s="32" t="s">
        <v>14</v>
      </c>
      <c r="V45" s="556" t="s">
        <v>14</v>
      </c>
      <c r="W45" s="551" t="s">
        <v>14</v>
      </c>
      <c r="X45" s="21" t="s">
        <v>14</v>
      </c>
      <c r="Y45" s="411" t="s">
        <v>14</v>
      </c>
      <c r="Z45" s="135" t="s">
        <v>14</v>
      </c>
      <c r="AA45" s="415" t="s">
        <v>14</v>
      </c>
      <c r="AB45" s="33" t="s">
        <v>14</v>
      </c>
      <c r="AC45" s="411" t="s">
        <v>14</v>
      </c>
      <c r="AD45" s="33" t="s">
        <v>14</v>
      </c>
      <c r="AE45" s="411" t="s">
        <v>14</v>
      </c>
      <c r="AF45" s="31" t="s">
        <v>14</v>
      </c>
      <c r="AG45" s="32" t="s">
        <v>14</v>
      </c>
      <c r="AH45" s="31" t="s">
        <v>14</v>
      </c>
      <c r="AI45" s="32" t="s">
        <v>14</v>
      </c>
      <c r="AJ45" s="16"/>
    </row>
    <row r="46" spans="1:36">
      <c r="A46" s="349" t="s">
        <v>875</v>
      </c>
      <c r="B46" s="220" t="s">
        <v>32</v>
      </c>
      <c r="C46" s="518" t="s">
        <v>873</v>
      </c>
      <c r="D46" s="156" t="s">
        <v>122</v>
      </c>
      <c r="E46" s="50" t="s">
        <v>880</v>
      </c>
      <c r="F46" s="58" t="s">
        <v>880</v>
      </c>
      <c r="G46" s="33" t="s">
        <v>14</v>
      </c>
      <c r="H46" s="10" t="s">
        <v>78</v>
      </c>
      <c r="I46" s="99" t="s">
        <v>78</v>
      </c>
      <c r="J46" s="21" t="s">
        <v>87</v>
      </c>
      <c r="K46" s="11" t="s">
        <v>92</v>
      </c>
      <c r="L46" s="26">
        <v>45627</v>
      </c>
      <c r="M46" s="137">
        <v>46081</v>
      </c>
      <c r="N46" s="174"/>
      <c r="O46" s="106"/>
      <c r="P46" s="33" t="s">
        <v>14</v>
      </c>
      <c r="Q46" s="98" t="s">
        <v>14</v>
      </c>
      <c r="R46" s="173" t="s">
        <v>14</v>
      </c>
      <c r="S46" s="31" t="str">
        <f t="shared" si="2"/>
        <v>-</v>
      </c>
      <c r="T46" s="21" t="s">
        <v>14</v>
      </c>
      <c r="U46" s="32" t="s">
        <v>14</v>
      </c>
      <c r="V46" s="556" t="s">
        <v>14</v>
      </c>
      <c r="W46" s="551" t="s">
        <v>14</v>
      </c>
      <c r="X46" s="21" t="s">
        <v>14</v>
      </c>
      <c r="Y46" s="411" t="s">
        <v>14</v>
      </c>
      <c r="Z46" s="123" t="s">
        <v>14</v>
      </c>
      <c r="AA46" s="415" t="s">
        <v>14</v>
      </c>
      <c r="AB46" s="33" t="s">
        <v>14</v>
      </c>
      <c r="AC46" s="411" t="s">
        <v>14</v>
      </c>
      <c r="AD46" s="33" t="s">
        <v>14</v>
      </c>
      <c r="AE46" s="411" t="s">
        <v>14</v>
      </c>
      <c r="AF46" s="31" t="s">
        <v>14</v>
      </c>
      <c r="AG46" s="32" t="s">
        <v>14</v>
      </c>
      <c r="AH46" s="31" t="s">
        <v>14</v>
      </c>
      <c r="AI46" s="32" t="s">
        <v>14</v>
      </c>
      <c r="AJ46" s="16"/>
    </row>
    <row r="47" spans="1:36">
      <c r="A47" s="528" t="s">
        <v>130</v>
      </c>
      <c r="B47" s="320" t="s">
        <v>660</v>
      </c>
      <c r="C47" s="539" t="s">
        <v>871</v>
      </c>
      <c r="D47" s="157" t="s">
        <v>14</v>
      </c>
      <c r="E47" s="140" t="s">
        <v>78</v>
      </c>
      <c r="F47" s="58" t="s">
        <v>78</v>
      </c>
      <c r="G47" s="33">
        <v>45992</v>
      </c>
      <c r="H47" s="12">
        <v>45992</v>
      </c>
      <c r="I47" s="43" t="s">
        <v>880</v>
      </c>
      <c r="J47" s="21" t="s">
        <v>81</v>
      </c>
      <c r="K47" s="2" t="s">
        <v>719</v>
      </c>
      <c r="L47" s="45">
        <v>45689</v>
      </c>
      <c r="M47" s="137">
        <v>45597</v>
      </c>
      <c r="N47" s="92"/>
      <c r="O47" s="43" t="s">
        <v>14</v>
      </c>
      <c r="P47" s="97" t="s">
        <v>14</v>
      </c>
      <c r="Q47" s="99">
        <v>46375</v>
      </c>
      <c r="R47" s="339" t="s">
        <v>14</v>
      </c>
      <c r="S47" s="31" t="str">
        <f t="shared" si="2"/>
        <v>-</v>
      </c>
      <c r="T47" s="21" t="s">
        <v>14</v>
      </c>
      <c r="U47" s="32" t="s">
        <v>14</v>
      </c>
      <c r="V47" s="556" t="s">
        <v>14</v>
      </c>
      <c r="W47" s="552" t="s">
        <v>14</v>
      </c>
      <c r="X47" s="21" t="s">
        <v>14</v>
      </c>
      <c r="Y47" s="414" t="s">
        <v>14</v>
      </c>
      <c r="Z47" s="21" t="s">
        <v>14</v>
      </c>
      <c r="AA47" s="415" t="s">
        <v>14</v>
      </c>
      <c r="AB47" s="33" t="s">
        <v>14</v>
      </c>
      <c r="AC47" s="411" t="s">
        <v>14</v>
      </c>
      <c r="AD47" s="33" t="s">
        <v>14</v>
      </c>
      <c r="AE47" s="411" t="s">
        <v>14</v>
      </c>
      <c r="AF47" s="31" t="s">
        <v>14</v>
      </c>
      <c r="AG47" s="112" t="s">
        <v>14</v>
      </c>
      <c r="AH47" s="31" t="s">
        <v>14</v>
      </c>
      <c r="AI47" s="32" t="s">
        <v>14</v>
      </c>
      <c r="AJ47" s="16"/>
    </row>
    <row r="48" spans="1:36">
      <c r="A48" s="495" t="s">
        <v>824</v>
      </c>
      <c r="B48" s="212" t="s">
        <v>32</v>
      </c>
      <c r="C48" s="212" t="s">
        <v>859</v>
      </c>
      <c r="D48" s="157"/>
      <c r="E48" s="50" t="s">
        <v>78</v>
      </c>
      <c r="F48" s="58">
        <v>47029</v>
      </c>
      <c r="G48" s="33" t="s">
        <v>14</v>
      </c>
      <c r="H48" s="10" t="s">
        <v>78</v>
      </c>
      <c r="I48" s="99" t="s">
        <v>78</v>
      </c>
      <c r="J48" s="21" t="s">
        <v>81</v>
      </c>
      <c r="K48" s="2" t="s">
        <v>719</v>
      </c>
      <c r="L48" s="26">
        <v>45543</v>
      </c>
      <c r="M48" s="137">
        <v>46299</v>
      </c>
      <c r="N48" s="92"/>
      <c r="O48" s="43"/>
      <c r="P48" s="97" t="s">
        <v>14</v>
      </c>
      <c r="Q48" s="95" t="s">
        <v>14</v>
      </c>
      <c r="R48" s="339" t="s">
        <v>14</v>
      </c>
      <c r="S48" s="31" t="str">
        <f t="shared" si="2"/>
        <v>Исп</v>
      </c>
      <c r="T48" s="21">
        <v>2</v>
      </c>
      <c r="U48" s="32">
        <v>46412</v>
      </c>
      <c r="V48" s="556">
        <v>45578</v>
      </c>
      <c r="W48" s="551">
        <v>45605</v>
      </c>
      <c r="X48" s="21">
        <v>5</v>
      </c>
      <c r="Y48" s="411">
        <v>45633</v>
      </c>
      <c r="Z48" s="21" t="s">
        <v>14</v>
      </c>
      <c r="AA48" s="415" t="s">
        <v>14</v>
      </c>
      <c r="AB48" s="33" t="s">
        <v>14</v>
      </c>
      <c r="AC48" s="411" t="s">
        <v>14</v>
      </c>
      <c r="AD48" s="33" t="s">
        <v>14</v>
      </c>
      <c r="AE48" s="411" t="s">
        <v>14</v>
      </c>
      <c r="AF48" s="31" t="s">
        <v>14</v>
      </c>
      <c r="AG48" s="98" t="s">
        <v>14</v>
      </c>
      <c r="AH48" s="31" t="s">
        <v>14</v>
      </c>
      <c r="AI48" s="32" t="s">
        <v>14</v>
      </c>
      <c r="AJ48" s="16"/>
    </row>
    <row r="49" spans="1:52">
      <c r="A49" s="202" t="s">
        <v>810</v>
      </c>
      <c r="B49" s="202" t="s">
        <v>32</v>
      </c>
      <c r="C49" s="202" t="s">
        <v>865</v>
      </c>
      <c r="D49" s="156" t="s">
        <v>122</v>
      </c>
      <c r="E49" s="50">
        <v>45737</v>
      </c>
      <c r="F49" s="58">
        <v>46549</v>
      </c>
      <c r="G49" s="33" t="s">
        <v>14</v>
      </c>
      <c r="H49" s="10" t="s">
        <v>78</v>
      </c>
      <c r="I49" s="99" t="s">
        <v>78</v>
      </c>
      <c r="J49" s="21" t="s">
        <v>81</v>
      </c>
      <c r="K49" s="2" t="s">
        <v>719</v>
      </c>
      <c r="L49" s="26">
        <v>45679</v>
      </c>
      <c r="M49" s="137">
        <v>46299</v>
      </c>
      <c r="N49" s="92"/>
      <c r="O49" s="43"/>
      <c r="P49" s="97" t="s">
        <v>14</v>
      </c>
      <c r="Q49" s="95" t="s">
        <v>14</v>
      </c>
      <c r="R49" s="339" t="s">
        <v>14</v>
      </c>
      <c r="S49" s="31" t="str">
        <f t="shared" si="2"/>
        <v>Исп</v>
      </c>
      <c r="T49" s="21">
        <v>2</v>
      </c>
      <c r="U49" s="32">
        <v>46214</v>
      </c>
      <c r="V49" s="556">
        <v>45591</v>
      </c>
      <c r="W49" s="551">
        <v>45618</v>
      </c>
      <c r="X49" s="21">
        <v>5</v>
      </c>
      <c r="Y49" s="411">
        <v>45646</v>
      </c>
      <c r="Z49" s="123" t="s">
        <v>14</v>
      </c>
      <c r="AA49" s="415" t="s">
        <v>14</v>
      </c>
      <c r="AB49" s="33" t="s">
        <v>14</v>
      </c>
      <c r="AC49" s="411" t="s">
        <v>14</v>
      </c>
      <c r="AD49" s="33" t="s">
        <v>14</v>
      </c>
      <c r="AE49" s="411" t="s">
        <v>14</v>
      </c>
      <c r="AF49" s="31" t="s">
        <v>14</v>
      </c>
      <c r="AG49" s="43" t="s">
        <v>14</v>
      </c>
      <c r="AH49" s="31" t="s">
        <v>14</v>
      </c>
      <c r="AI49" s="32" t="s">
        <v>14</v>
      </c>
      <c r="AJ49" s="16"/>
    </row>
    <row r="50" spans="1:52">
      <c r="A50" s="359" t="s">
        <v>763</v>
      </c>
      <c r="B50" s="358" t="s">
        <v>46</v>
      </c>
      <c r="C50" s="516" t="s">
        <v>861</v>
      </c>
      <c r="D50" s="176" t="s">
        <v>764</v>
      </c>
      <c r="E50" s="50" t="s">
        <v>809</v>
      </c>
      <c r="F50" s="58" t="s">
        <v>809</v>
      </c>
      <c r="G50" s="33">
        <v>46221</v>
      </c>
      <c r="H50" s="12">
        <v>46221</v>
      </c>
      <c r="I50" s="43" t="s">
        <v>880</v>
      </c>
      <c r="J50" s="46" t="s">
        <v>96</v>
      </c>
      <c r="K50" s="47" t="s">
        <v>93</v>
      </c>
      <c r="L50" s="45"/>
      <c r="M50" s="137">
        <v>46299</v>
      </c>
      <c r="N50" s="92"/>
      <c r="O50" s="43"/>
      <c r="P50" s="97" t="s">
        <v>14</v>
      </c>
      <c r="Q50" s="99">
        <v>46375</v>
      </c>
      <c r="R50" s="340" t="s">
        <v>14</v>
      </c>
      <c r="S50" s="31" t="str">
        <f t="shared" si="2"/>
        <v>-</v>
      </c>
      <c r="T50" s="21" t="s">
        <v>14</v>
      </c>
      <c r="U50" s="32" t="s">
        <v>14</v>
      </c>
      <c r="V50" s="556" t="s">
        <v>14</v>
      </c>
      <c r="W50" s="551" t="s">
        <v>14</v>
      </c>
      <c r="X50" s="21" t="s">
        <v>14</v>
      </c>
      <c r="Y50" s="411" t="s">
        <v>14</v>
      </c>
      <c r="Z50" s="123" t="s">
        <v>14</v>
      </c>
      <c r="AA50" s="415" t="s">
        <v>14</v>
      </c>
      <c r="AB50" s="33" t="s">
        <v>14</v>
      </c>
      <c r="AC50" s="411" t="s">
        <v>14</v>
      </c>
      <c r="AD50" s="33" t="s">
        <v>14</v>
      </c>
      <c r="AE50" s="411" t="s">
        <v>14</v>
      </c>
      <c r="AF50" s="31" t="s">
        <v>14</v>
      </c>
      <c r="AG50" s="43" t="s">
        <v>14</v>
      </c>
      <c r="AH50" s="31" t="s">
        <v>14</v>
      </c>
      <c r="AI50" s="32" t="s">
        <v>14</v>
      </c>
      <c r="AJ50" s="16"/>
    </row>
    <row r="51" spans="1:52">
      <c r="A51" s="525" t="s">
        <v>106</v>
      </c>
      <c r="B51" s="387" t="s">
        <v>46</v>
      </c>
      <c r="C51" s="387" t="s">
        <v>861</v>
      </c>
      <c r="D51" s="16" t="s">
        <v>765</v>
      </c>
      <c r="E51" s="50" t="s">
        <v>880</v>
      </c>
      <c r="F51" s="58" t="s">
        <v>880</v>
      </c>
      <c r="G51" s="33">
        <v>45992</v>
      </c>
      <c r="H51" s="12">
        <v>46221</v>
      </c>
      <c r="I51" s="43" t="s">
        <v>880</v>
      </c>
      <c r="J51" s="21" t="s">
        <v>96</v>
      </c>
      <c r="K51" s="2" t="s">
        <v>93</v>
      </c>
      <c r="L51" s="45">
        <v>45679</v>
      </c>
      <c r="M51" s="137">
        <v>46080</v>
      </c>
      <c r="N51" s="92"/>
      <c r="O51" s="43" t="s">
        <v>14</v>
      </c>
      <c r="P51" s="97" t="s">
        <v>14</v>
      </c>
      <c r="Q51" s="99">
        <v>46375</v>
      </c>
      <c r="R51" s="340" t="s">
        <v>14</v>
      </c>
      <c r="S51" s="31" t="str">
        <f t="shared" si="2"/>
        <v>-</v>
      </c>
      <c r="T51" s="21" t="s">
        <v>14</v>
      </c>
      <c r="U51" s="32" t="s">
        <v>14</v>
      </c>
      <c r="V51" s="556" t="s">
        <v>14</v>
      </c>
      <c r="W51" s="551" t="s">
        <v>14</v>
      </c>
      <c r="X51" s="21" t="s">
        <v>14</v>
      </c>
      <c r="Y51" s="411" t="s">
        <v>14</v>
      </c>
      <c r="Z51" s="123" t="s">
        <v>14</v>
      </c>
      <c r="AA51" s="415" t="s">
        <v>14</v>
      </c>
      <c r="AB51" s="33" t="s">
        <v>14</v>
      </c>
      <c r="AC51" s="411" t="s">
        <v>14</v>
      </c>
      <c r="AD51" s="33" t="s">
        <v>14</v>
      </c>
      <c r="AE51" s="411" t="s">
        <v>14</v>
      </c>
      <c r="AF51" s="31" t="s">
        <v>691</v>
      </c>
      <c r="AG51" s="43">
        <v>46789</v>
      </c>
      <c r="AH51" s="31" t="s">
        <v>14</v>
      </c>
      <c r="AI51" s="32" t="s">
        <v>14</v>
      </c>
      <c r="AJ51" s="16"/>
    </row>
    <row r="52" spans="1:52">
      <c r="A52" s="498" t="s">
        <v>667</v>
      </c>
      <c r="B52" s="509" t="s">
        <v>32</v>
      </c>
      <c r="C52" s="388" t="s">
        <v>870</v>
      </c>
      <c r="D52" s="176" t="s">
        <v>122</v>
      </c>
      <c r="E52" s="50">
        <v>45302</v>
      </c>
      <c r="F52" s="142">
        <v>46762</v>
      </c>
      <c r="G52" s="49" t="s">
        <v>14</v>
      </c>
      <c r="H52" s="12" t="s">
        <v>78</v>
      </c>
      <c r="I52" s="43" t="s">
        <v>78</v>
      </c>
      <c r="J52" s="46" t="s">
        <v>81</v>
      </c>
      <c r="K52" s="11" t="s">
        <v>92</v>
      </c>
      <c r="L52" s="45">
        <v>45597</v>
      </c>
      <c r="M52" s="137">
        <v>46080</v>
      </c>
      <c r="N52" s="92"/>
      <c r="O52" s="43"/>
      <c r="P52" s="49" t="s">
        <v>14</v>
      </c>
      <c r="Q52" s="100" t="s">
        <v>14</v>
      </c>
      <c r="R52" s="53" t="s">
        <v>14</v>
      </c>
      <c r="S52" s="31" t="str">
        <f t="shared" si="2"/>
        <v>Рук</v>
      </c>
      <c r="T52" s="21">
        <v>3</v>
      </c>
      <c r="U52" s="32">
        <v>46631</v>
      </c>
      <c r="V52" s="556" t="s">
        <v>78</v>
      </c>
      <c r="W52" s="552" t="s">
        <v>78</v>
      </c>
      <c r="X52" s="21" t="s">
        <v>14</v>
      </c>
      <c r="Y52" s="411" t="s">
        <v>78</v>
      </c>
      <c r="Z52" s="123" t="s">
        <v>14</v>
      </c>
      <c r="AA52" s="415" t="s">
        <v>14</v>
      </c>
      <c r="AB52" s="33" t="s">
        <v>14</v>
      </c>
      <c r="AC52" s="411" t="s">
        <v>14</v>
      </c>
      <c r="AD52" s="33" t="s">
        <v>14</v>
      </c>
      <c r="AE52" s="411" t="s">
        <v>14</v>
      </c>
      <c r="AF52" s="31" t="s">
        <v>14</v>
      </c>
      <c r="AG52" s="32" t="s">
        <v>14</v>
      </c>
      <c r="AH52" s="31" t="s">
        <v>14</v>
      </c>
      <c r="AI52" s="32" t="s">
        <v>14</v>
      </c>
      <c r="AJ52" s="484"/>
    </row>
    <row r="53" spans="1:52">
      <c r="A53" s="455" t="s">
        <v>646</v>
      </c>
      <c r="B53" s="321" t="s">
        <v>134</v>
      </c>
      <c r="C53" s="389" t="s">
        <v>641</v>
      </c>
      <c r="D53" s="16" t="s">
        <v>396</v>
      </c>
      <c r="E53" s="50"/>
      <c r="F53" s="58"/>
      <c r="G53" s="33" t="s">
        <v>14</v>
      </c>
      <c r="H53" s="12" t="s">
        <v>78</v>
      </c>
      <c r="I53" s="43" t="s">
        <v>78</v>
      </c>
      <c r="J53" s="21" t="s">
        <v>108</v>
      </c>
      <c r="K53" s="11" t="s">
        <v>92</v>
      </c>
      <c r="L53" s="45">
        <v>45689</v>
      </c>
      <c r="M53" s="137">
        <v>46080</v>
      </c>
      <c r="N53" s="92"/>
      <c r="O53" s="43"/>
      <c r="P53" s="49" t="s">
        <v>14</v>
      </c>
      <c r="Q53" s="175" t="s">
        <v>14</v>
      </c>
      <c r="R53" s="342" t="s">
        <v>14</v>
      </c>
      <c r="S53" s="31" t="str">
        <f t="shared" si="2"/>
        <v>-</v>
      </c>
      <c r="T53" s="21" t="s">
        <v>14</v>
      </c>
      <c r="U53" s="32" t="s">
        <v>14</v>
      </c>
      <c r="V53" s="556" t="s">
        <v>14</v>
      </c>
      <c r="W53" s="551" t="s">
        <v>14</v>
      </c>
      <c r="X53" s="21" t="s">
        <v>14</v>
      </c>
      <c r="Y53" s="411" t="s">
        <v>14</v>
      </c>
      <c r="Z53" s="135" t="s">
        <v>14</v>
      </c>
      <c r="AA53" s="415">
        <v>45612</v>
      </c>
      <c r="AB53" s="33" t="s">
        <v>14</v>
      </c>
      <c r="AC53" s="411">
        <v>45585</v>
      </c>
      <c r="AD53" s="33" t="s">
        <v>14</v>
      </c>
      <c r="AE53" s="411">
        <v>45638</v>
      </c>
      <c r="AF53" s="92" t="s">
        <v>14</v>
      </c>
      <c r="AG53" s="119" t="s">
        <v>14</v>
      </c>
      <c r="AH53" s="31" t="s">
        <v>14</v>
      </c>
      <c r="AI53" s="32" t="s">
        <v>14</v>
      </c>
      <c r="AJ53" s="51"/>
    </row>
    <row r="54" spans="1:52">
      <c r="A54" s="547" t="s">
        <v>822</v>
      </c>
      <c r="B54" s="512" t="s">
        <v>129</v>
      </c>
      <c r="C54" s="390" t="s">
        <v>865</v>
      </c>
      <c r="D54" s="16" t="s">
        <v>186</v>
      </c>
      <c r="E54" s="50">
        <v>46102</v>
      </c>
      <c r="F54" s="58">
        <v>47198</v>
      </c>
      <c r="G54" s="33" t="s">
        <v>14</v>
      </c>
      <c r="H54" s="10" t="s">
        <v>78</v>
      </c>
      <c r="I54" s="99" t="s">
        <v>78</v>
      </c>
      <c r="J54" s="21" t="s">
        <v>87</v>
      </c>
      <c r="K54" s="11" t="s">
        <v>92</v>
      </c>
      <c r="L54" s="45">
        <v>45485</v>
      </c>
      <c r="M54" s="137">
        <v>46299</v>
      </c>
      <c r="N54" s="92"/>
      <c r="O54" s="43"/>
      <c r="P54" s="49" t="s">
        <v>14</v>
      </c>
      <c r="Q54" s="175" t="s">
        <v>14</v>
      </c>
      <c r="R54" s="342" t="s">
        <v>14</v>
      </c>
      <c r="S54" s="31" t="str">
        <f t="shared" si="2"/>
        <v>-</v>
      </c>
      <c r="T54" s="21" t="s">
        <v>14</v>
      </c>
      <c r="U54" s="32" t="s">
        <v>14</v>
      </c>
      <c r="V54" s="556">
        <v>45591</v>
      </c>
      <c r="W54" s="551">
        <v>45618</v>
      </c>
      <c r="X54" s="21">
        <v>5</v>
      </c>
      <c r="Y54" s="411">
        <v>45646</v>
      </c>
      <c r="Z54" s="33" t="s">
        <v>14</v>
      </c>
      <c r="AA54" s="415" t="s">
        <v>14</v>
      </c>
      <c r="AB54" s="33" t="s">
        <v>14</v>
      </c>
      <c r="AC54" s="411" t="s">
        <v>14</v>
      </c>
      <c r="AD54" s="33" t="s">
        <v>14</v>
      </c>
      <c r="AE54" s="411" t="s">
        <v>14</v>
      </c>
      <c r="AF54" s="92" t="s">
        <v>14</v>
      </c>
      <c r="AG54" s="119" t="s">
        <v>14</v>
      </c>
      <c r="AH54" s="31" t="s">
        <v>14</v>
      </c>
      <c r="AI54" s="32" t="s">
        <v>14</v>
      </c>
      <c r="AJ54" s="51"/>
    </row>
    <row r="55" spans="1:52">
      <c r="A55" s="540" t="s">
        <v>1009</v>
      </c>
      <c r="B55" s="513" t="s">
        <v>32</v>
      </c>
      <c r="C55" s="383" t="s">
        <v>863</v>
      </c>
      <c r="D55" s="176" t="s">
        <v>122</v>
      </c>
      <c r="E55" s="50" t="s">
        <v>880</v>
      </c>
      <c r="F55" s="124" t="s">
        <v>880</v>
      </c>
      <c r="G55" s="33" t="s">
        <v>14</v>
      </c>
      <c r="H55" s="10" t="s">
        <v>78</v>
      </c>
      <c r="I55" s="99" t="s">
        <v>78</v>
      </c>
      <c r="J55" s="21" t="s">
        <v>87</v>
      </c>
      <c r="K55" s="11" t="s">
        <v>92</v>
      </c>
      <c r="L55" s="545">
        <v>45683</v>
      </c>
      <c r="M55" s="137" t="s">
        <v>78</v>
      </c>
      <c r="N55" s="92"/>
      <c r="O55" s="43"/>
      <c r="P55" s="49"/>
      <c r="Q55" s="175" t="s">
        <v>14</v>
      </c>
      <c r="R55" s="342" t="s">
        <v>14</v>
      </c>
      <c r="S55" s="31" t="str">
        <f t="shared" si="2"/>
        <v>Исп</v>
      </c>
      <c r="T55" s="21">
        <v>2</v>
      </c>
      <c r="U55" s="32" t="s">
        <v>78</v>
      </c>
      <c r="V55" s="556" t="s">
        <v>880</v>
      </c>
      <c r="W55" s="556" t="s">
        <v>880</v>
      </c>
      <c r="X55" s="21" t="s">
        <v>14</v>
      </c>
      <c r="Y55" s="556" t="s">
        <v>880</v>
      </c>
      <c r="Z55" s="143" t="s">
        <v>14</v>
      </c>
      <c r="AA55" s="415" t="s">
        <v>14</v>
      </c>
      <c r="AB55" s="33" t="s">
        <v>14</v>
      </c>
      <c r="AC55" s="411" t="s">
        <v>14</v>
      </c>
      <c r="AD55" s="33" t="s">
        <v>14</v>
      </c>
      <c r="AE55" s="411" t="s">
        <v>14</v>
      </c>
      <c r="AF55" s="92" t="s">
        <v>14</v>
      </c>
      <c r="AG55" s="32" t="s">
        <v>14</v>
      </c>
      <c r="AH55" s="31" t="s">
        <v>14</v>
      </c>
      <c r="AI55" s="32" t="s">
        <v>14</v>
      </c>
      <c r="AJ55" s="484"/>
    </row>
    <row r="56" spans="1:52">
      <c r="A56" s="350" t="s">
        <v>292</v>
      </c>
      <c r="B56" s="206" t="s">
        <v>296</v>
      </c>
      <c r="C56" s="391" t="s">
        <v>870</v>
      </c>
      <c r="D56" s="16" t="s">
        <v>122</v>
      </c>
      <c r="E56" s="32">
        <v>45741</v>
      </c>
      <c r="F56" s="124">
        <v>46322</v>
      </c>
      <c r="G56" s="33">
        <v>45992</v>
      </c>
      <c r="H56" s="10">
        <v>45992</v>
      </c>
      <c r="I56" s="99" t="s">
        <v>78</v>
      </c>
      <c r="J56" s="46" t="s">
        <v>74</v>
      </c>
      <c r="K56" s="2" t="s">
        <v>93</v>
      </c>
      <c r="L56" s="26">
        <v>45597</v>
      </c>
      <c r="M56" s="25">
        <v>45597</v>
      </c>
      <c r="N56" s="31"/>
      <c r="O56" s="98" t="s">
        <v>14</v>
      </c>
      <c r="P56" s="31" t="s">
        <v>14</v>
      </c>
      <c r="Q56" s="43">
        <v>45599</v>
      </c>
      <c r="R56" s="141" t="s">
        <v>14</v>
      </c>
      <c r="S56" s="31" t="str">
        <f t="shared" si="2"/>
        <v>Рук</v>
      </c>
      <c r="T56" s="21">
        <v>3</v>
      </c>
      <c r="U56" s="32">
        <v>46338</v>
      </c>
      <c r="V56" s="556" t="s">
        <v>78</v>
      </c>
      <c r="W56" s="552" t="s">
        <v>78</v>
      </c>
      <c r="X56" s="21" t="s">
        <v>14</v>
      </c>
      <c r="Y56" s="411" t="s">
        <v>78</v>
      </c>
      <c r="Z56" s="33" t="s">
        <v>14</v>
      </c>
      <c r="AA56" s="415" t="s">
        <v>14</v>
      </c>
      <c r="AB56" s="33" t="s">
        <v>14</v>
      </c>
      <c r="AC56" s="411" t="s">
        <v>14</v>
      </c>
      <c r="AD56" s="33" t="s">
        <v>14</v>
      </c>
      <c r="AE56" s="411" t="s">
        <v>14</v>
      </c>
      <c r="AF56" s="31" t="s">
        <v>693</v>
      </c>
      <c r="AG56" s="119">
        <v>46789</v>
      </c>
      <c r="AH56" s="31" t="s">
        <v>14</v>
      </c>
      <c r="AI56" s="32" t="s">
        <v>14</v>
      </c>
      <c r="AJ56" s="19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15"/>
    </row>
    <row r="57" spans="1:52">
      <c r="A57" s="493" t="s">
        <v>293</v>
      </c>
      <c r="B57" s="508" t="s">
        <v>296</v>
      </c>
      <c r="C57" s="515" t="s">
        <v>870</v>
      </c>
      <c r="D57" s="16" t="s">
        <v>122</v>
      </c>
      <c r="E57" s="119">
        <v>45740</v>
      </c>
      <c r="F57" s="124" t="s">
        <v>14</v>
      </c>
      <c r="G57" s="33">
        <v>45992</v>
      </c>
      <c r="H57" s="10">
        <v>45992</v>
      </c>
      <c r="I57" s="99" t="s">
        <v>78</v>
      </c>
      <c r="J57" s="21" t="s">
        <v>74</v>
      </c>
      <c r="K57" s="11" t="s">
        <v>93</v>
      </c>
      <c r="L57" s="32">
        <v>45442</v>
      </c>
      <c r="M57" s="99">
        <v>45597</v>
      </c>
      <c r="N57" s="22"/>
      <c r="O57" s="119">
        <v>44868</v>
      </c>
      <c r="P57" s="22" t="s">
        <v>14</v>
      </c>
      <c r="Q57" s="43">
        <v>45817</v>
      </c>
      <c r="R57" s="141" t="s">
        <v>14</v>
      </c>
      <c r="S57" s="31" t="str">
        <f t="shared" si="2"/>
        <v>Исп</v>
      </c>
      <c r="T57" s="21">
        <v>2</v>
      </c>
      <c r="U57" s="32">
        <v>45608</v>
      </c>
      <c r="V57" s="556" t="s">
        <v>78</v>
      </c>
      <c r="W57" s="552" t="s">
        <v>78</v>
      </c>
      <c r="X57" s="21" t="s">
        <v>14</v>
      </c>
      <c r="Y57" s="411" t="s">
        <v>78</v>
      </c>
      <c r="Z57" s="143" t="s">
        <v>14</v>
      </c>
      <c r="AA57" s="415" t="s">
        <v>14</v>
      </c>
      <c r="AB57" s="33" t="s">
        <v>14</v>
      </c>
      <c r="AC57" s="411" t="s">
        <v>14</v>
      </c>
      <c r="AD57" s="33" t="s">
        <v>14</v>
      </c>
      <c r="AE57" s="411" t="s">
        <v>14</v>
      </c>
      <c r="AF57" s="92" t="s">
        <v>14</v>
      </c>
      <c r="AG57" s="119" t="s">
        <v>14</v>
      </c>
      <c r="AH57" s="31" t="s">
        <v>14</v>
      </c>
      <c r="AI57" s="32" t="s">
        <v>14</v>
      </c>
      <c r="AJ57" s="110"/>
    </row>
    <row r="58" spans="1:52">
      <c r="A58" s="485" t="s">
        <v>30</v>
      </c>
      <c r="B58" s="513" t="s">
        <v>20</v>
      </c>
      <c r="C58" s="383" t="s">
        <v>863</v>
      </c>
      <c r="D58" s="16" t="s">
        <v>186</v>
      </c>
      <c r="E58" s="50">
        <v>45542</v>
      </c>
      <c r="F58" s="155">
        <v>46637</v>
      </c>
      <c r="G58" s="33">
        <v>45992</v>
      </c>
      <c r="H58" s="12">
        <v>45992</v>
      </c>
      <c r="I58" s="43">
        <v>45681</v>
      </c>
      <c r="J58" s="21" t="s">
        <v>74</v>
      </c>
      <c r="K58" s="2" t="s">
        <v>93</v>
      </c>
      <c r="L58" s="544">
        <v>45683</v>
      </c>
      <c r="M58" s="137">
        <v>46405</v>
      </c>
      <c r="N58" s="135"/>
      <c r="O58" s="50" t="s">
        <v>14</v>
      </c>
      <c r="P58" s="135" t="s">
        <v>14</v>
      </c>
      <c r="Q58" s="344">
        <v>46081</v>
      </c>
      <c r="R58" s="178" t="s">
        <v>14</v>
      </c>
      <c r="S58" s="31" t="str">
        <f t="shared" si="2"/>
        <v>Рук</v>
      </c>
      <c r="T58" s="46">
        <v>3</v>
      </c>
      <c r="U58" s="50">
        <v>46477</v>
      </c>
      <c r="V58" s="556" t="s">
        <v>880</v>
      </c>
      <c r="W58" s="551" t="s">
        <v>880</v>
      </c>
      <c r="X58" s="21" t="s">
        <v>14</v>
      </c>
      <c r="Y58" s="411" t="s">
        <v>880</v>
      </c>
      <c r="Z58" s="135" t="s">
        <v>14</v>
      </c>
      <c r="AA58" s="415" t="s">
        <v>14</v>
      </c>
      <c r="AB58" s="33" t="s">
        <v>14</v>
      </c>
      <c r="AC58" s="411" t="s">
        <v>14</v>
      </c>
      <c r="AD58" s="33" t="s">
        <v>14</v>
      </c>
      <c r="AE58" s="411" t="s">
        <v>14</v>
      </c>
      <c r="AF58" s="44" t="s">
        <v>14</v>
      </c>
      <c r="AG58" s="50" t="s">
        <v>14</v>
      </c>
      <c r="AH58" s="46" t="s">
        <v>14</v>
      </c>
      <c r="AI58" s="50" t="s">
        <v>14</v>
      </c>
      <c r="AJ58" s="15"/>
    </row>
    <row r="59" spans="1:52">
      <c r="A59" s="351" t="s">
        <v>83</v>
      </c>
      <c r="B59" s="486" t="s">
        <v>26</v>
      </c>
      <c r="C59" s="489" t="s">
        <v>869</v>
      </c>
      <c r="D59" s="16" t="s">
        <v>186</v>
      </c>
      <c r="E59" s="50" t="s">
        <v>880</v>
      </c>
      <c r="F59" s="155" t="s">
        <v>880</v>
      </c>
      <c r="G59" s="33">
        <v>46329</v>
      </c>
      <c r="H59" s="12">
        <v>46329</v>
      </c>
      <c r="I59" s="99" t="s">
        <v>880</v>
      </c>
      <c r="J59" s="21" t="s">
        <v>96</v>
      </c>
      <c r="K59" s="2" t="s">
        <v>93</v>
      </c>
      <c r="L59" s="32">
        <v>45582</v>
      </c>
      <c r="M59" s="137">
        <v>46326</v>
      </c>
      <c r="N59" s="46"/>
      <c r="O59" s="50" t="s">
        <v>14</v>
      </c>
      <c r="P59" s="178" t="s">
        <v>78</v>
      </c>
      <c r="Q59" s="344">
        <v>46326</v>
      </c>
      <c r="R59" s="178" t="s">
        <v>14</v>
      </c>
      <c r="S59" s="31" t="str">
        <f t="shared" si="2"/>
        <v>Рук</v>
      </c>
      <c r="T59" s="46">
        <v>3</v>
      </c>
      <c r="U59" s="50">
        <v>46047</v>
      </c>
      <c r="V59" s="556" t="s">
        <v>78</v>
      </c>
      <c r="W59" s="552" t="s">
        <v>78</v>
      </c>
      <c r="X59" s="21" t="s">
        <v>14</v>
      </c>
      <c r="Y59" s="411" t="s">
        <v>78</v>
      </c>
      <c r="Z59" s="135" t="s">
        <v>14</v>
      </c>
      <c r="AA59" s="415" t="s">
        <v>14</v>
      </c>
      <c r="AB59" s="33" t="s">
        <v>14</v>
      </c>
      <c r="AC59" s="411" t="s">
        <v>14</v>
      </c>
      <c r="AD59" s="33" t="s">
        <v>14</v>
      </c>
      <c r="AE59" s="411" t="s">
        <v>14</v>
      </c>
      <c r="AF59" s="44" t="s">
        <v>694</v>
      </c>
      <c r="AG59" s="32">
        <v>46789</v>
      </c>
      <c r="AH59" s="46" t="s">
        <v>14</v>
      </c>
      <c r="AI59" s="50" t="s">
        <v>14</v>
      </c>
      <c r="AJ59" s="15"/>
    </row>
    <row r="60" spans="1:52" ht="13.5" customHeight="1">
      <c r="A60" s="497" t="s">
        <v>774</v>
      </c>
      <c r="B60" s="381" t="s">
        <v>32</v>
      </c>
      <c r="C60" s="381" t="s">
        <v>865</v>
      </c>
      <c r="D60" s="16" t="s">
        <v>186</v>
      </c>
      <c r="E60" s="50">
        <v>46102</v>
      </c>
      <c r="F60" s="155">
        <v>47198</v>
      </c>
      <c r="G60" s="33" t="s">
        <v>14</v>
      </c>
      <c r="H60" s="10" t="s">
        <v>78</v>
      </c>
      <c r="I60" s="99" t="s">
        <v>78</v>
      </c>
      <c r="J60" s="46" t="s">
        <v>87</v>
      </c>
      <c r="K60" s="145" t="s">
        <v>92</v>
      </c>
      <c r="L60" s="32">
        <v>45720</v>
      </c>
      <c r="M60" s="137">
        <v>46299</v>
      </c>
      <c r="N60" s="46"/>
      <c r="O60" s="50"/>
      <c r="P60" s="178" t="s">
        <v>14</v>
      </c>
      <c r="Q60" s="344" t="s">
        <v>14</v>
      </c>
      <c r="R60" s="178" t="s">
        <v>14</v>
      </c>
      <c r="S60" s="31" t="str">
        <f t="shared" si="2"/>
        <v>Исп</v>
      </c>
      <c r="T60" s="46">
        <v>2</v>
      </c>
      <c r="U60" s="50" t="s">
        <v>78</v>
      </c>
      <c r="V60" s="556">
        <v>45591</v>
      </c>
      <c r="W60" s="551">
        <v>45618</v>
      </c>
      <c r="X60" s="21">
        <v>5</v>
      </c>
      <c r="Y60" s="411">
        <v>45646</v>
      </c>
      <c r="Z60" s="135" t="s">
        <v>14</v>
      </c>
      <c r="AA60" s="415" t="s">
        <v>14</v>
      </c>
      <c r="AB60" s="33" t="s">
        <v>14</v>
      </c>
      <c r="AC60" s="411" t="s">
        <v>14</v>
      </c>
      <c r="AD60" s="33" t="s">
        <v>14</v>
      </c>
      <c r="AE60" s="411" t="s">
        <v>14</v>
      </c>
      <c r="AF60" s="44" t="s">
        <v>14</v>
      </c>
      <c r="AG60" s="50" t="s">
        <v>14</v>
      </c>
      <c r="AH60" s="46" t="s">
        <v>14</v>
      </c>
      <c r="AI60" s="50" t="s">
        <v>14</v>
      </c>
      <c r="AJ60" s="15"/>
    </row>
    <row r="61" spans="1:52">
      <c r="A61" s="505" t="s">
        <v>47</v>
      </c>
      <c r="B61" s="382" t="s">
        <v>48</v>
      </c>
      <c r="C61" s="382" t="s">
        <v>861</v>
      </c>
      <c r="D61" s="21" t="s">
        <v>14</v>
      </c>
      <c r="E61" s="50" t="s">
        <v>14</v>
      </c>
      <c r="F61" s="155" t="s">
        <v>14</v>
      </c>
      <c r="G61" s="33">
        <v>45992</v>
      </c>
      <c r="H61" s="10" t="s">
        <v>78</v>
      </c>
      <c r="I61" s="99" t="s">
        <v>78</v>
      </c>
      <c r="J61" s="21" t="s">
        <v>96</v>
      </c>
      <c r="K61" s="2" t="s">
        <v>93</v>
      </c>
      <c r="L61" s="32">
        <v>45405</v>
      </c>
      <c r="M61" s="137">
        <v>46326</v>
      </c>
      <c r="N61" s="46"/>
      <c r="O61" s="50" t="s">
        <v>14</v>
      </c>
      <c r="P61" s="135" t="s">
        <v>14</v>
      </c>
      <c r="Q61" s="50">
        <v>46375</v>
      </c>
      <c r="R61" s="135" t="s">
        <v>14</v>
      </c>
      <c r="S61" s="31" t="str">
        <f t="shared" si="2"/>
        <v>-</v>
      </c>
      <c r="T61" s="46" t="s">
        <v>14</v>
      </c>
      <c r="U61" s="50" t="s">
        <v>14</v>
      </c>
      <c r="V61" s="556" t="s">
        <v>14</v>
      </c>
      <c r="W61" s="551" t="s">
        <v>14</v>
      </c>
      <c r="X61" s="46" t="s">
        <v>14</v>
      </c>
      <c r="Y61" s="410" t="s">
        <v>14</v>
      </c>
      <c r="Z61" s="135" t="s">
        <v>14</v>
      </c>
      <c r="AA61" s="415" t="s">
        <v>14</v>
      </c>
      <c r="AB61" s="33" t="s">
        <v>14</v>
      </c>
      <c r="AC61" s="411" t="s">
        <v>14</v>
      </c>
      <c r="AD61" s="33" t="s">
        <v>14</v>
      </c>
      <c r="AE61" s="411" t="s">
        <v>14</v>
      </c>
      <c r="AF61" s="44" t="s">
        <v>692</v>
      </c>
      <c r="AG61" s="50">
        <v>46789</v>
      </c>
      <c r="AH61" s="46" t="s">
        <v>14</v>
      </c>
      <c r="AI61" s="50" t="s">
        <v>14</v>
      </c>
      <c r="AJ61" s="15"/>
    </row>
    <row r="62" spans="1:52">
      <c r="A62" s="456" t="s">
        <v>67</v>
      </c>
      <c r="B62" s="487" t="s">
        <v>20</v>
      </c>
      <c r="C62" s="490" t="s">
        <v>860</v>
      </c>
      <c r="D62" s="16" t="s">
        <v>186</v>
      </c>
      <c r="E62" s="50" t="s">
        <v>78</v>
      </c>
      <c r="F62" s="155" t="s">
        <v>78</v>
      </c>
      <c r="G62" s="33">
        <v>45992</v>
      </c>
      <c r="H62" s="10">
        <v>45992</v>
      </c>
      <c r="I62" s="99" t="s">
        <v>880</v>
      </c>
      <c r="J62" s="21" t="s">
        <v>89</v>
      </c>
      <c r="K62" s="2" t="s">
        <v>93</v>
      </c>
      <c r="L62" s="50">
        <v>45679</v>
      </c>
      <c r="M62" s="137">
        <v>46080</v>
      </c>
      <c r="N62" s="46"/>
      <c r="O62" s="50" t="s">
        <v>14</v>
      </c>
      <c r="P62" s="178" t="s">
        <v>78</v>
      </c>
      <c r="Q62" s="344">
        <v>46375</v>
      </c>
      <c r="R62" s="178" t="s">
        <v>14</v>
      </c>
      <c r="S62" s="31" t="str">
        <f t="shared" si="2"/>
        <v>Рук</v>
      </c>
      <c r="T62" s="46">
        <v>3</v>
      </c>
      <c r="U62" s="50">
        <v>46042</v>
      </c>
      <c r="V62" s="559" t="s">
        <v>14</v>
      </c>
      <c r="W62" s="554" t="s">
        <v>14</v>
      </c>
      <c r="X62" s="46" t="s">
        <v>14</v>
      </c>
      <c r="Y62" s="410" t="s">
        <v>14</v>
      </c>
      <c r="Z62" s="135" t="s">
        <v>14</v>
      </c>
      <c r="AA62" s="415" t="s">
        <v>14</v>
      </c>
      <c r="AB62" s="33" t="s">
        <v>14</v>
      </c>
      <c r="AC62" s="411" t="s">
        <v>14</v>
      </c>
      <c r="AD62" s="33" t="s">
        <v>14</v>
      </c>
      <c r="AE62" s="411" t="s">
        <v>14</v>
      </c>
      <c r="AF62" s="44" t="s">
        <v>14</v>
      </c>
      <c r="AG62" s="50" t="s">
        <v>14</v>
      </c>
      <c r="AH62" s="46" t="s">
        <v>14</v>
      </c>
      <c r="AI62" s="50" t="s">
        <v>14</v>
      </c>
      <c r="AJ62" s="15"/>
    </row>
    <row r="63" spans="1:52">
      <c r="A63" s="501" t="s">
        <v>70</v>
      </c>
      <c r="B63" s="162" t="s">
        <v>71</v>
      </c>
      <c r="C63" s="382" t="s">
        <v>860</v>
      </c>
      <c r="D63" s="21" t="s">
        <v>14</v>
      </c>
      <c r="E63" s="50" t="s">
        <v>14</v>
      </c>
      <c r="F63" s="58" t="s">
        <v>14</v>
      </c>
      <c r="G63" s="33">
        <v>45992</v>
      </c>
      <c r="H63" s="12">
        <v>46221</v>
      </c>
      <c r="I63" s="43" t="s">
        <v>880</v>
      </c>
      <c r="J63" s="21" t="s">
        <v>89</v>
      </c>
      <c r="K63" s="2" t="s">
        <v>93</v>
      </c>
      <c r="L63" s="50">
        <v>45374</v>
      </c>
      <c r="M63" s="25">
        <v>46080</v>
      </c>
      <c r="N63" s="46"/>
      <c r="O63" s="50" t="s">
        <v>14</v>
      </c>
      <c r="P63" s="135" t="s">
        <v>14</v>
      </c>
      <c r="Q63" s="50">
        <v>46375</v>
      </c>
      <c r="R63" s="135" t="s">
        <v>14</v>
      </c>
      <c r="S63" s="31" t="str">
        <f t="shared" si="2"/>
        <v>-</v>
      </c>
      <c r="T63" s="46" t="s">
        <v>14</v>
      </c>
      <c r="U63" s="50" t="s">
        <v>14</v>
      </c>
      <c r="V63" s="559" t="s">
        <v>14</v>
      </c>
      <c r="W63" s="554" t="s">
        <v>14</v>
      </c>
      <c r="X63" s="46" t="s">
        <v>14</v>
      </c>
      <c r="Y63" s="410" t="s">
        <v>14</v>
      </c>
      <c r="Z63" s="135" t="s">
        <v>14</v>
      </c>
      <c r="AA63" s="415" t="s">
        <v>14</v>
      </c>
      <c r="AB63" s="33" t="s">
        <v>14</v>
      </c>
      <c r="AC63" s="411" t="s">
        <v>14</v>
      </c>
      <c r="AD63" s="33" t="s">
        <v>14</v>
      </c>
      <c r="AE63" s="411" t="s">
        <v>14</v>
      </c>
      <c r="AF63" s="44" t="s">
        <v>14</v>
      </c>
      <c r="AG63" s="50" t="s">
        <v>14</v>
      </c>
      <c r="AH63" s="46" t="s">
        <v>14</v>
      </c>
      <c r="AI63" s="50" t="s">
        <v>14</v>
      </c>
      <c r="AJ63" s="15"/>
    </row>
    <row r="64" spans="1:52">
      <c r="A64" s="492" t="s">
        <v>747</v>
      </c>
      <c r="B64" s="507" t="s">
        <v>746</v>
      </c>
      <c r="C64" s="507" t="s">
        <v>641</v>
      </c>
      <c r="D64" s="16" t="s">
        <v>396</v>
      </c>
      <c r="E64" s="50" t="s">
        <v>880</v>
      </c>
      <c r="F64" s="58" t="s">
        <v>880</v>
      </c>
      <c r="G64" s="323" t="s">
        <v>14</v>
      </c>
      <c r="H64" s="12" t="s">
        <v>78</v>
      </c>
      <c r="I64" s="43" t="s">
        <v>78</v>
      </c>
      <c r="J64" s="21" t="s">
        <v>108</v>
      </c>
      <c r="K64" s="11" t="s">
        <v>92</v>
      </c>
      <c r="L64" s="32">
        <v>45689</v>
      </c>
      <c r="M64" s="137">
        <v>46299</v>
      </c>
      <c r="N64" s="46"/>
      <c r="O64" s="50"/>
      <c r="P64" s="135" t="s">
        <v>14</v>
      </c>
      <c r="Q64" s="50" t="s">
        <v>14</v>
      </c>
      <c r="R64" s="135" t="s">
        <v>14</v>
      </c>
      <c r="S64" s="31" t="str">
        <f t="shared" si="2"/>
        <v>-</v>
      </c>
      <c r="T64" s="46" t="s">
        <v>14</v>
      </c>
      <c r="U64" s="50" t="s">
        <v>14</v>
      </c>
      <c r="V64" s="556" t="s">
        <v>14</v>
      </c>
      <c r="W64" s="554" t="s">
        <v>14</v>
      </c>
      <c r="X64" s="46" t="s">
        <v>14</v>
      </c>
      <c r="Y64" s="410" t="s">
        <v>14</v>
      </c>
      <c r="Z64" s="123" t="s">
        <v>14</v>
      </c>
      <c r="AA64" s="415">
        <v>45612</v>
      </c>
      <c r="AB64" s="33" t="s">
        <v>14</v>
      </c>
      <c r="AC64" s="411">
        <v>45585</v>
      </c>
      <c r="AD64" s="33" t="s">
        <v>14</v>
      </c>
      <c r="AE64" s="411">
        <v>45638</v>
      </c>
      <c r="AF64" s="44" t="s">
        <v>14</v>
      </c>
      <c r="AG64" s="32" t="s">
        <v>14</v>
      </c>
      <c r="AH64" s="46" t="s">
        <v>14</v>
      </c>
      <c r="AI64" s="50" t="s">
        <v>14</v>
      </c>
      <c r="AJ64" s="19"/>
    </row>
    <row r="65" spans="1:36" ht="15.75" thickBot="1">
      <c r="A65" s="353" t="s">
        <v>82</v>
      </c>
      <c r="B65" s="511" t="s">
        <v>57</v>
      </c>
      <c r="C65" s="511" t="s">
        <v>869</v>
      </c>
      <c r="D65" s="521" t="s">
        <v>186</v>
      </c>
      <c r="E65" s="81" t="s">
        <v>880</v>
      </c>
      <c r="F65" s="477" t="s">
        <v>880</v>
      </c>
      <c r="G65" s="324">
        <v>46329</v>
      </c>
      <c r="H65" s="481">
        <v>46329</v>
      </c>
      <c r="I65" s="356" t="s">
        <v>880</v>
      </c>
      <c r="J65" s="85" t="s">
        <v>96</v>
      </c>
      <c r="K65" s="84" t="s">
        <v>93</v>
      </c>
      <c r="L65" s="81">
        <v>45582</v>
      </c>
      <c r="M65" s="476">
        <v>46326</v>
      </c>
      <c r="N65" s="85"/>
      <c r="O65" s="81" t="s">
        <v>14</v>
      </c>
      <c r="P65" s="164" t="s">
        <v>78</v>
      </c>
      <c r="Q65" s="81">
        <v>46326</v>
      </c>
      <c r="R65" s="164" t="s">
        <v>14</v>
      </c>
      <c r="S65" s="31" t="str">
        <f t="shared" si="2"/>
        <v>Исп</v>
      </c>
      <c r="T65" s="86">
        <v>2</v>
      </c>
      <c r="U65" s="81">
        <v>47057</v>
      </c>
      <c r="V65" s="556" t="s">
        <v>78</v>
      </c>
      <c r="W65" s="552" t="s">
        <v>78</v>
      </c>
      <c r="X65" s="21" t="s">
        <v>14</v>
      </c>
      <c r="Y65" s="411" t="s">
        <v>78</v>
      </c>
      <c r="Z65" s="478" t="s">
        <v>14</v>
      </c>
      <c r="AA65" s="479" t="s">
        <v>14</v>
      </c>
      <c r="AB65" s="406" t="s">
        <v>14</v>
      </c>
      <c r="AC65" s="412" t="s">
        <v>14</v>
      </c>
      <c r="AD65" s="406" t="s">
        <v>14</v>
      </c>
      <c r="AE65" s="412" t="s">
        <v>14</v>
      </c>
      <c r="AF65" s="108" t="s">
        <v>14</v>
      </c>
      <c r="AG65" s="81" t="s">
        <v>14</v>
      </c>
      <c r="AH65" s="85" t="s">
        <v>14</v>
      </c>
      <c r="AI65" s="81" t="s">
        <v>14</v>
      </c>
      <c r="AJ65" s="484"/>
    </row>
    <row r="66" spans="1:36" ht="15.75" thickTop="1">
      <c r="A66" s="17"/>
      <c r="B66" s="17"/>
      <c r="C66" s="17"/>
      <c r="D66" s="17"/>
      <c r="E66" s="9"/>
      <c r="F66" s="9"/>
      <c r="G66" s="9"/>
      <c r="H66" s="9"/>
      <c r="I66" s="9"/>
      <c r="J66" s="42"/>
      <c r="K66" s="42"/>
      <c r="L66" s="10"/>
      <c r="M66" s="9"/>
      <c r="N66" s="9"/>
      <c r="O66" s="9"/>
      <c r="P66" s="9"/>
      <c r="Q66" s="9"/>
      <c r="R66" s="9"/>
      <c r="S66" s="9"/>
      <c r="T66" s="9"/>
      <c r="U66" s="9"/>
      <c r="V66" s="417"/>
      <c r="W66" s="417"/>
      <c r="X66" s="9"/>
      <c r="Y66" s="417"/>
      <c r="Z66" s="9"/>
      <c r="AA66" s="417"/>
      <c r="AB66" s="9"/>
      <c r="AC66" s="417"/>
      <c r="AD66" s="9"/>
      <c r="AE66" s="417"/>
      <c r="AF66" s="9"/>
      <c r="AG66" s="9"/>
      <c r="AH66" s="9"/>
      <c r="AI66" s="11"/>
      <c r="AJ66" s="482"/>
    </row>
    <row r="67" spans="1:36">
      <c r="A67" s="3"/>
      <c r="B67" s="3"/>
      <c r="C67" s="3"/>
      <c r="D67" s="3"/>
      <c r="E67" s="11"/>
      <c r="F67" s="11"/>
      <c r="G67" s="11"/>
      <c r="H67" s="11"/>
      <c r="I67" s="11"/>
      <c r="J67" s="2"/>
      <c r="K67" s="2"/>
      <c r="L67" s="12"/>
      <c r="M67" s="11"/>
      <c r="N67" s="11"/>
      <c r="O67" s="11"/>
      <c r="P67" s="11"/>
      <c r="Q67" s="11"/>
      <c r="R67" s="11"/>
      <c r="S67" s="11"/>
      <c r="T67" s="11"/>
      <c r="U67" s="11"/>
      <c r="V67" s="413"/>
      <c r="W67" s="413"/>
      <c r="X67" s="11"/>
      <c r="Y67" s="413"/>
      <c r="Z67" s="11"/>
      <c r="AA67" s="413"/>
      <c r="AB67" s="11"/>
      <c r="AC67" s="413"/>
      <c r="AD67" s="11"/>
      <c r="AE67" s="413"/>
      <c r="AF67" s="11"/>
      <c r="AG67" s="11"/>
      <c r="AH67" s="11"/>
      <c r="AI67" s="11"/>
      <c r="AJ67" s="3"/>
    </row>
    <row r="68" spans="1:36">
      <c r="A68" s="3"/>
      <c r="B68" s="3"/>
      <c r="C68" s="3"/>
      <c r="D68" s="3"/>
      <c r="E68" s="11"/>
      <c r="F68" s="11"/>
      <c r="G68" s="11"/>
      <c r="H68" s="11"/>
      <c r="I68" s="11"/>
      <c r="J68" s="2"/>
      <c r="K68" s="2"/>
      <c r="L68" s="12"/>
      <c r="M68" s="11"/>
      <c r="N68" s="11"/>
      <c r="O68" s="11"/>
      <c r="P68" s="11"/>
      <c r="Q68" s="11"/>
      <c r="R68" s="11"/>
      <c r="S68" s="11"/>
      <c r="T68" s="11"/>
      <c r="U68" s="11"/>
      <c r="V68" s="413"/>
      <c r="W68" s="413"/>
      <c r="X68" s="11"/>
      <c r="Y68" s="413"/>
      <c r="Z68" s="11"/>
      <c r="AA68" s="413"/>
      <c r="AB68" s="11"/>
      <c r="AC68" s="413"/>
      <c r="AD68" s="11"/>
      <c r="AE68" s="413"/>
      <c r="AF68" s="11"/>
      <c r="AG68" s="11"/>
      <c r="AH68" s="11"/>
      <c r="AI68" s="11"/>
      <c r="AJ68" s="3"/>
    </row>
    <row r="69" spans="1:36">
      <c r="A69" s="3"/>
      <c r="B69" s="3"/>
      <c r="C69" s="3"/>
      <c r="D69" s="3"/>
      <c r="E69" s="11"/>
      <c r="F69" s="11"/>
      <c r="G69" s="11"/>
      <c r="H69" s="11"/>
      <c r="I69" s="11"/>
      <c r="J69" s="2"/>
      <c r="K69" s="2"/>
      <c r="L69" s="12"/>
      <c r="M69" s="11"/>
      <c r="N69" s="11"/>
      <c r="O69" s="11"/>
      <c r="P69" s="11"/>
      <c r="Q69" s="11"/>
      <c r="R69" s="11"/>
      <c r="S69" s="11"/>
      <c r="T69" s="11"/>
      <c r="U69" s="11"/>
      <c r="V69" s="413"/>
      <c r="W69" s="413"/>
      <c r="X69" s="11"/>
      <c r="Y69" s="413"/>
      <c r="Z69" s="11"/>
      <c r="AA69" s="413"/>
      <c r="AB69" s="11"/>
      <c r="AC69" s="413"/>
      <c r="AD69" s="11"/>
      <c r="AE69" s="413"/>
      <c r="AF69" s="11"/>
      <c r="AG69" s="11"/>
      <c r="AH69" s="11"/>
      <c r="AI69" s="11"/>
      <c r="AJ69" s="3"/>
    </row>
    <row r="70" spans="1:36">
      <c r="A70" s="3"/>
      <c r="B70" s="3"/>
      <c r="C70" s="3"/>
      <c r="D70" s="3"/>
      <c r="E70" s="11"/>
      <c r="F70" s="11"/>
      <c r="G70" s="11"/>
      <c r="H70" s="11"/>
      <c r="I70" s="11"/>
      <c r="J70" s="2"/>
      <c r="K70" s="2"/>
      <c r="L70" s="12"/>
      <c r="M70" s="11"/>
      <c r="N70" s="11"/>
      <c r="O70" s="11"/>
      <c r="P70" s="11"/>
      <c r="Q70" s="11"/>
      <c r="R70" s="11"/>
      <c r="S70" s="11"/>
      <c r="T70" s="11"/>
      <c r="U70" s="11"/>
      <c r="V70" s="413"/>
      <c r="W70" s="413"/>
      <c r="X70" s="11"/>
      <c r="Y70" s="413"/>
      <c r="Z70" s="11"/>
      <c r="AA70" s="413"/>
      <c r="AB70" s="11"/>
      <c r="AC70" s="413"/>
      <c r="AD70" s="11"/>
      <c r="AE70" s="413"/>
      <c r="AF70" s="11"/>
      <c r="AG70" s="11"/>
      <c r="AH70" s="11"/>
      <c r="AI70" s="11"/>
      <c r="AJ70" s="3"/>
    </row>
    <row r="71" spans="1:36">
      <c r="A71" s="3"/>
      <c r="B71" s="3"/>
      <c r="C71" s="3"/>
      <c r="D71" s="3"/>
      <c r="E71" s="11"/>
      <c r="F71" s="11"/>
      <c r="G71" s="11"/>
      <c r="H71" s="11"/>
      <c r="I71" s="11"/>
      <c r="J71" s="2"/>
      <c r="K71" s="2"/>
      <c r="L71" s="12"/>
      <c r="M71" s="11"/>
      <c r="N71" s="11"/>
      <c r="O71" s="11"/>
      <c r="P71" s="11"/>
      <c r="Q71" s="11"/>
      <c r="R71" s="11"/>
      <c r="S71" s="11"/>
      <c r="T71" s="11"/>
      <c r="U71" s="11"/>
      <c r="V71" s="413"/>
      <c r="W71" s="413"/>
      <c r="X71" s="11"/>
      <c r="Y71" s="413"/>
      <c r="Z71" s="11"/>
      <c r="AA71" s="413"/>
      <c r="AB71" s="11"/>
      <c r="AC71" s="413"/>
      <c r="AD71" s="11"/>
      <c r="AE71" s="413"/>
      <c r="AF71" s="11"/>
      <c r="AG71" s="11"/>
      <c r="AH71" s="11"/>
      <c r="AI71" s="11"/>
      <c r="AJ71" s="3"/>
    </row>
    <row r="72" spans="1:36">
      <c r="A72" s="3"/>
      <c r="B72" s="3"/>
      <c r="C72" s="3"/>
      <c r="D72" s="3"/>
      <c r="E72" s="3"/>
      <c r="F72" s="3"/>
      <c r="G72" s="3"/>
      <c r="H72" s="3"/>
      <c r="I72" s="3"/>
      <c r="J72" s="4"/>
      <c r="K72" s="4"/>
      <c r="L72" s="13"/>
      <c r="M72" s="3"/>
      <c r="N72" s="3"/>
      <c r="O72" s="3"/>
      <c r="P72" s="3"/>
      <c r="Q72" s="3"/>
      <c r="R72" s="3"/>
      <c r="S72" s="3"/>
      <c r="T72" s="3"/>
      <c r="U72" s="3"/>
      <c r="V72" s="309"/>
      <c r="W72" s="309"/>
      <c r="X72" s="3"/>
      <c r="Y72" s="309"/>
      <c r="Z72" s="3"/>
      <c r="AA72" s="309"/>
      <c r="AB72" s="3"/>
      <c r="AC72" s="309"/>
      <c r="AD72" s="3"/>
      <c r="AE72" s="309"/>
      <c r="AF72" s="3"/>
      <c r="AG72" s="3"/>
      <c r="AH72" s="3"/>
      <c r="AI72" s="3"/>
      <c r="AJ72" s="3"/>
    </row>
    <row r="73" spans="1:36">
      <c r="A73" s="3"/>
      <c r="B73" s="3"/>
      <c r="C73" s="3"/>
      <c r="D73" s="3"/>
      <c r="E73" s="3"/>
      <c r="F73" s="3"/>
      <c r="G73" s="3"/>
      <c r="H73" s="3"/>
      <c r="I73" s="3"/>
      <c r="J73" s="4"/>
      <c r="K73" s="4"/>
      <c r="L73" s="13"/>
      <c r="M73" s="3"/>
      <c r="N73" s="3"/>
      <c r="O73" s="3"/>
      <c r="P73" s="3"/>
      <c r="Q73" s="3"/>
      <c r="R73" s="3"/>
      <c r="S73" s="3"/>
      <c r="T73" s="3"/>
      <c r="U73" s="3"/>
      <c r="V73" s="309"/>
      <c r="W73" s="309"/>
      <c r="X73" s="3"/>
      <c r="Y73" s="309"/>
      <c r="Z73" s="3"/>
      <c r="AA73" s="309"/>
      <c r="AB73" s="3"/>
      <c r="AC73" s="309"/>
      <c r="AD73" s="3"/>
      <c r="AE73" s="309"/>
      <c r="AF73" s="3"/>
      <c r="AG73" s="3"/>
      <c r="AH73" s="3"/>
      <c r="AI73" s="3"/>
      <c r="AJ73" s="3"/>
    </row>
    <row r="74" spans="1:36">
      <c r="A74" s="3"/>
      <c r="B74" s="3"/>
      <c r="C74" s="3"/>
      <c r="D74" s="3"/>
      <c r="E74" s="11"/>
      <c r="F74" s="11"/>
      <c r="G74" s="11"/>
      <c r="H74" s="11"/>
      <c r="I74" s="11"/>
      <c r="J74" s="2"/>
      <c r="K74" s="2"/>
      <c r="L74" s="12"/>
      <c r="M74" s="11"/>
      <c r="N74" s="11"/>
      <c r="O74" s="11"/>
      <c r="P74" s="11"/>
      <c r="Q74" s="11"/>
      <c r="R74" s="11"/>
      <c r="S74" s="11"/>
      <c r="T74" s="11"/>
      <c r="U74" s="11"/>
      <c r="V74" s="413"/>
      <c r="W74" s="413"/>
      <c r="X74" s="11"/>
      <c r="Y74" s="413"/>
      <c r="Z74" s="11"/>
      <c r="AA74" s="413"/>
      <c r="AB74" s="11"/>
      <c r="AC74" s="413"/>
      <c r="AD74" s="11"/>
      <c r="AE74" s="413"/>
      <c r="AF74" s="11"/>
      <c r="AG74" s="11"/>
      <c r="AH74" s="11"/>
      <c r="AI74" s="11"/>
      <c r="AJ74" s="3"/>
    </row>
    <row r="75" spans="1:36">
      <c r="A75" s="3"/>
      <c r="B75" s="3"/>
      <c r="C75" s="3"/>
      <c r="D75" s="3"/>
      <c r="E75" s="3"/>
      <c r="F75" s="3"/>
      <c r="G75" s="3"/>
      <c r="H75" s="3"/>
      <c r="I75" s="3"/>
      <c r="J75" s="4"/>
      <c r="K75" s="4"/>
      <c r="L75" s="13"/>
      <c r="M75" s="3"/>
      <c r="N75" s="3"/>
      <c r="O75" s="3"/>
      <c r="P75" s="3"/>
      <c r="Q75" s="3"/>
      <c r="R75" s="3"/>
      <c r="S75" s="3"/>
      <c r="T75" s="3"/>
      <c r="U75" s="3"/>
      <c r="V75" s="309"/>
      <c r="W75" s="309"/>
      <c r="X75" s="3"/>
      <c r="Y75" s="309"/>
      <c r="Z75" s="3"/>
      <c r="AA75" s="309"/>
      <c r="AB75" s="3"/>
      <c r="AC75" s="309"/>
      <c r="AD75" s="3"/>
      <c r="AE75" s="309"/>
      <c r="AF75" s="3"/>
      <c r="AG75" s="3"/>
      <c r="AH75" s="3"/>
      <c r="AI75" s="3"/>
      <c r="AJ75" s="3"/>
    </row>
    <row r="76" spans="1:36">
      <c r="A76" s="3"/>
      <c r="B76" s="3"/>
      <c r="C76" s="3"/>
      <c r="D76" s="3"/>
      <c r="E76" s="3"/>
      <c r="F76" s="3"/>
      <c r="G76" s="3"/>
      <c r="H76" s="3"/>
      <c r="I76" s="3"/>
      <c r="J76" s="4"/>
      <c r="K76" s="4"/>
      <c r="L76" s="13"/>
      <c r="M76" s="3"/>
      <c r="N76" s="3"/>
      <c r="O76" s="3"/>
      <c r="P76" s="3"/>
      <c r="Q76" s="3"/>
      <c r="R76" s="3"/>
      <c r="S76" s="3"/>
      <c r="T76" s="3"/>
      <c r="U76" s="3"/>
      <c r="V76" s="309"/>
      <c r="W76" s="309"/>
      <c r="X76" s="3"/>
      <c r="Y76" s="309"/>
      <c r="Z76" s="3"/>
      <c r="AA76" s="309"/>
      <c r="AB76" s="3"/>
      <c r="AC76" s="309"/>
      <c r="AD76" s="3"/>
      <c r="AE76" s="309"/>
      <c r="AF76" s="3"/>
      <c r="AG76" s="3"/>
      <c r="AH76" s="3"/>
      <c r="AI76" s="3"/>
      <c r="AJ76" s="3"/>
    </row>
    <row r="77" spans="1:36">
      <c r="A77" s="3"/>
      <c r="B77" s="3"/>
      <c r="C77" s="3"/>
      <c r="D77" s="3"/>
      <c r="E77" s="11"/>
      <c r="F77" s="11"/>
      <c r="G77" s="11"/>
      <c r="H77" s="11"/>
      <c r="I77" s="11"/>
      <c r="J77" s="2"/>
      <c r="K77" s="2"/>
      <c r="L77" s="12"/>
      <c r="M77" s="11"/>
      <c r="N77" s="11"/>
      <c r="O77" s="11"/>
      <c r="P77" s="11"/>
      <c r="Q77" s="11"/>
      <c r="R77" s="11"/>
      <c r="S77" s="11"/>
      <c r="T77" s="11"/>
      <c r="U77" s="11"/>
      <c r="V77" s="413"/>
      <c r="W77" s="413"/>
      <c r="X77" s="11"/>
      <c r="Y77" s="413"/>
      <c r="Z77" s="11"/>
      <c r="AA77" s="413"/>
      <c r="AB77" s="11"/>
      <c r="AC77" s="413"/>
      <c r="AD77" s="11"/>
      <c r="AE77" s="413"/>
      <c r="AF77" s="11"/>
      <c r="AG77" s="11"/>
      <c r="AH77" s="11"/>
      <c r="AI77" s="11"/>
      <c r="AJ77" s="3"/>
    </row>
    <row r="78" spans="1:36">
      <c r="A78" s="3"/>
      <c r="B78" s="3"/>
      <c r="C78" s="3"/>
      <c r="D78" s="3"/>
      <c r="E78" s="3"/>
      <c r="F78" s="3"/>
      <c r="G78" s="3"/>
      <c r="H78" s="3"/>
      <c r="I78" s="3"/>
      <c r="J78" s="4"/>
      <c r="K78" s="4"/>
      <c r="L78" s="13"/>
      <c r="M78" s="3"/>
      <c r="N78" s="3"/>
      <c r="O78" s="3"/>
      <c r="P78" s="3"/>
      <c r="Q78" s="3"/>
      <c r="R78" s="3"/>
      <c r="S78" s="3"/>
      <c r="T78" s="3"/>
      <c r="U78" s="3"/>
      <c r="V78" s="309"/>
      <c r="W78" s="309"/>
      <c r="X78" s="3"/>
      <c r="Y78" s="309"/>
      <c r="Z78" s="3"/>
      <c r="AA78" s="309"/>
      <c r="AB78" s="3"/>
      <c r="AC78" s="309"/>
      <c r="AD78" s="3"/>
      <c r="AE78" s="309"/>
      <c r="AF78" s="3"/>
      <c r="AG78" s="3"/>
      <c r="AH78" s="3"/>
      <c r="AI78" s="3"/>
      <c r="AJ78" s="3"/>
    </row>
    <row r="79" spans="1:36">
      <c r="A79" s="3"/>
      <c r="B79" s="3"/>
      <c r="C79" s="3"/>
      <c r="D79" s="3"/>
      <c r="E79" s="3"/>
      <c r="F79" s="3"/>
      <c r="G79" s="3"/>
      <c r="H79" s="3"/>
      <c r="I79" s="3"/>
      <c r="J79" s="4"/>
      <c r="K79" s="4"/>
      <c r="L79" s="13"/>
      <c r="M79" s="3"/>
      <c r="N79" s="3"/>
      <c r="O79" s="3"/>
      <c r="P79" s="3"/>
      <c r="Q79" s="3"/>
      <c r="R79" s="3"/>
      <c r="S79" s="3"/>
      <c r="T79" s="3"/>
      <c r="U79" s="3"/>
      <c r="V79" s="309"/>
      <c r="W79" s="309"/>
      <c r="X79" s="3"/>
      <c r="Y79" s="309"/>
      <c r="Z79" s="3"/>
      <c r="AA79" s="309"/>
      <c r="AB79" s="3"/>
      <c r="AC79" s="309"/>
      <c r="AD79" s="3"/>
      <c r="AE79" s="309"/>
      <c r="AF79" s="3"/>
      <c r="AG79" s="3"/>
      <c r="AH79" s="3"/>
      <c r="AI79" s="3"/>
      <c r="AJ79" s="3"/>
    </row>
    <row r="80" spans="1:36">
      <c r="A80" s="3"/>
      <c r="B80" s="3"/>
      <c r="C80" s="3"/>
      <c r="D80" s="3"/>
      <c r="E80" s="11"/>
      <c r="F80" s="11"/>
      <c r="G80" s="11"/>
      <c r="H80" s="11"/>
      <c r="I80" s="11"/>
      <c r="J80" s="2"/>
      <c r="K80" s="2"/>
      <c r="L80" s="12"/>
      <c r="M80" s="11"/>
      <c r="N80" s="11"/>
      <c r="O80" s="11"/>
      <c r="P80" s="11"/>
      <c r="Q80" s="11"/>
      <c r="R80" s="11"/>
      <c r="S80" s="11"/>
      <c r="T80" s="11"/>
      <c r="U80" s="11"/>
      <c r="V80" s="413"/>
      <c r="W80" s="413"/>
      <c r="X80" s="11"/>
      <c r="Y80" s="413"/>
      <c r="Z80" s="11"/>
      <c r="AA80" s="413"/>
      <c r="AB80" s="11"/>
      <c r="AC80" s="413"/>
      <c r="AD80" s="11"/>
      <c r="AE80" s="413"/>
      <c r="AF80" s="11"/>
      <c r="AG80" s="11"/>
      <c r="AH80" s="11"/>
      <c r="AI80" s="11"/>
      <c r="AJ80" s="3"/>
    </row>
    <row r="81" spans="1:36">
      <c r="A81" s="3"/>
      <c r="B81" s="3"/>
      <c r="C81" s="3"/>
      <c r="D81" s="3"/>
      <c r="E81" s="3"/>
      <c r="F81" s="3"/>
      <c r="G81" s="3"/>
      <c r="H81" s="3"/>
      <c r="I81" s="3"/>
      <c r="J81" s="4"/>
      <c r="K81" s="4"/>
      <c r="L81" s="13"/>
      <c r="M81" s="3"/>
      <c r="N81" s="3"/>
      <c r="O81" s="3"/>
      <c r="P81" s="3"/>
      <c r="Q81" s="3"/>
      <c r="R81" s="3"/>
      <c r="S81" s="3"/>
      <c r="T81" s="3"/>
      <c r="U81" s="3"/>
      <c r="V81" s="309"/>
      <c r="W81" s="309"/>
      <c r="X81" s="3"/>
      <c r="Y81" s="309"/>
      <c r="Z81" s="3"/>
      <c r="AA81" s="309"/>
      <c r="AB81" s="3"/>
      <c r="AC81" s="309"/>
      <c r="AD81" s="3"/>
      <c r="AE81" s="309"/>
      <c r="AF81" s="3"/>
      <c r="AG81" s="3"/>
      <c r="AH81" s="3"/>
      <c r="AI81" s="3"/>
      <c r="AJ81" s="3"/>
    </row>
    <row r="82" spans="1:36">
      <c r="A82" s="3"/>
      <c r="B82" s="3"/>
      <c r="C82" s="3"/>
      <c r="D82" s="3"/>
      <c r="E82" s="3"/>
      <c r="F82" s="3"/>
      <c r="G82" s="3"/>
      <c r="H82" s="3"/>
      <c r="I82" s="3"/>
      <c r="J82" s="4"/>
      <c r="K82" s="4"/>
      <c r="L82" s="13"/>
      <c r="M82" s="3"/>
      <c r="N82" s="3"/>
      <c r="O82" s="3"/>
      <c r="P82" s="3"/>
      <c r="Q82" s="3"/>
      <c r="R82" s="3"/>
      <c r="S82" s="3"/>
      <c r="T82" s="3"/>
      <c r="U82" s="3"/>
      <c r="V82" s="309"/>
      <c r="W82" s="309"/>
      <c r="X82" s="3"/>
      <c r="Y82" s="309"/>
      <c r="Z82" s="3"/>
      <c r="AA82" s="309"/>
      <c r="AB82" s="3"/>
      <c r="AC82" s="309"/>
      <c r="AD82" s="3"/>
      <c r="AE82" s="309"/>
      <c r="AF82" s="3"/>
      <c r="AG82" s="3"/>
      <c r="AH82" s="3"/>
      <c r="AI82" s="3"/>
      <c r="AJ82" s="3"/>
    </row>
    <row r="83" spans="1:36">
      <c r="A83" s="3"/>
      <c r="B83" s="3"/>
      <c r="C83" s="3"/>
      <c r="D83" s="3"/>
      <c r="E83" s="11"/>
      <c r="F83" s="11"/>
      <c r="G83" s="11"/>
      <c r="H83" s="11"/>
      <c r="I83" s="11"/>
      <c r="J83" s="2"/>
      <c r="K83" s="2"/>
      <c r="L83" s="12"/>
      <c r="M83" s="11"/>
      <c r="N83" s="11"/>
      <c r="O83" s="11"/>
      <c r="P83" s="11"/>
      <c r="Q83" s="11"/>
      <c r="R83" s="11"/>
      <c r="S83" s="11"/>
      <c r="T83" s="11"/>
      <c r="U83" s="11"/>
      <c r="V83" s="413"/>
      <c r="W83" s="413"/>
      <c r="X83" s="11"/>
      <c r="Y83" s="413"/>
      <c r="Z83" s="11"/>
      <c r="AA83" s="413"/>
      <c r="AB83" s="11"/>
      <c r="AC83" s="413"/>
      <c r="AD83" s="11"/>
      <c r="AE83" s="413"/>
      <c r="AF83" s="11"/>
      <c r="AG83" s="11"/>
      <c r="AH83" s="11"/>
      <c r="AI83" s="11"/>
      <c r="AJ83" s="3"/>
    </row>
    <row r="84" spans="1:36">
      <c r="A84" s="3"/>
      <c r="B84" s="3"/>
      <c r="C84" s="3"/>
      <c r="D84" s="3"/>
      <c r="E84" s="3"/>
      <c r="F84" s="3"/>
      <c r="G84" s="3"/>
      <c r="H84" s="3"/>
      <c r="I84" s="3"/>
      <c r="J84" s="4"/>
      <c r="K84" s="4"/>
      <c r="L84" s="13"/>
      <c r="M84" s="3"/>
      <c r="N84" s="3"/>
      <c r="O84" s="3"/>
      <c r="P84" s="3"/>
      <c r="Q84" s="3"/>
      <c r="R84" s="3"/>
      <c r="S84" s="3"/>
      <c r="T84" s="3"/>
      <c r="U84" s="3"/>
      <c r="V84" s="309"/>
      <c r="W84" s="309"/>
      <c r="X84" s="3"/>
      <c r="Y84" s="309"/>
      <c r="Z84" s="3"/>
      <c r="AA84" s="309"/>
      <c r="AB84" s="3"/>
      <c r="AC84" s="309"/>
      <c r="AD84" s="3"/>
      <c r="AE84" s="309"/>
      <c r="AF84" s="3"/>
      <c r="AG84" s="3"/>
      <c r="AH84" s="3"/>
      <c r="AI84" s="3"/>
      <c r="AJ84" s="3"/>
    </row>
    <row r="85" spans="1:36">
      <c r="A85" s="3"/>
      <c r="B85" s="3"/>
      <c r="C85" s="3"/>
      <c r="D85" s="3"/>
      <c r="E85" s="3"/>
      <c r="F85" s="3"/>
      <c r="G85" s="3"/>
      <c r="H85" s="3"/>
      <c r="I85" s="3"/>
      <c r="J85" s="4"/>
      <c r="K85" s="4"/>
      <c r="L85" s="13"/>
      <c r="M85" s="3"/>
      <c r="N85" s="3"/>
      <c r="O85" s="3"/>
      <c r="P85" s="3"/>
      <c r="Q85" s="3"/>
      <c r="R85" s="3"/>
      <c r="S85" s="3"/>
      <c r="T85" s="3"/>
      <c r="U85" s="3"/>
      <c r="V85" s="309"/>
      <c r="W85" s="309"/>
      <c r="X85" s="3"/>
      <c r="Y85" s="309"/>
      <c r="Z85" s="3"/>
      <c r="AA85" s="309"/>
      <c r="AB85" s="3"/>
      <c r="AC85" s="309"/>
      <c r="AD85" s="3"/>
      <c r="AE85" s="309"/>
      <c r="AF85" s="3"/>
      <c r="AG85" s="3"/>
      <c r="AH85" s="3"/>
      <c r="AI85" s="3"/>
      <c r="AJ85" s="3"/>
    </row>
    <row r="86" spans="1:36">
      <c r="A86" s="3"/>
      <c r="B86" s="3"/>
      <c r="C86" s="3"/>
      <c r="D86" s="3"/>
      <c r="E86" s="11"/>
      <c r="F86" s="11"/>
      <c r="G86" s="11"/>
      <c r="H86" s="11"/>
      <c r="I86" s="11"/>
      <c r="J86" s="2"/>
      <c r="K86" s="2"/>
      <c r="L86" s="12"/>
      <c r="M86" s="11"/>
      <c r="N86" s="11"/>
      <c r="O86" s="11"/>
      <c r="P86" s="11"/>
      <c r="Q86" s="11"/>
      <c r="R86" s="11"/>
      <c r="S86" s="11"/>
      <c r="T86" s="11"/>
      <c r="U86" s="11"/>
      <c r="V86" s="413"/>
      <c r="W86" s="413"/>
      <c r="X86" s="11"/>
      <c r="Y86" s="413"/>
      <c r="Z86" s="11"/>
      <c r="AA86" s="413"/>
      <c r="AB86" s="11"/>
      <c r="AC86" s="413"/>
      <c r="AD86" s="11"/>
      <c r="AE86" s="413"/>
      <c r="AF86" s="11"/>
      <c r="AG86" s="11"/>
      <c r="AH86" s="11"/>
      <c r="AI86" s="11"/>
      <c r="AJ86" s="3"/>
    </row>
    <row r="87" spans="1:36">
      <c r="A87" s="3"/>
      <c r="B87" s="3"/>
      <c r="C87" s="3"/>
      <c r="D87" s="3"/>
      <c r="E87" s="3"/>
      <c r="F87" s="3"/>
      <c r="G87" s="3"/>
      <c r="H87" s="3"/>
      <c r="I87" s="3"/>
      <c r="J87" s="4"/>
      <c r="K87" s="4"/>
      <c r="L87" s="13"/>
      <c r="M87" s="3"/>
      <c r="N87" s="3"/>
      <c r="O87" s="3"/>
      <c r="P87" s="3"/>
      <c r="Q87" s="3"/>
      <c r="R87" s="3"/>
      <c r="S87" s="3"/>
      <c r="T87" s="3"/>
      <c r="U87" s="3"/>
      <c r="V87" s="309"/>
      <c r="W87" s="309"/>
      <c r="X87" s="3"/>
      <c r="Y87" s="309"/>
      <c r="Z87" s="3"/>
      <c r="AA87" s="309"/>
      <c r="AB87" s="3"/>
      <c r="AC87" s="309"/>
      <c r="AD87" s="3"/>
      <c r="AE87" s="309"/>
      <c r="AF87" s="3"/>
      <c r="AG87" s="3"/>
      <c r="AH87" s="3"/>
      <c r="AI87" s="3"/>
      <c r="AJ87" s="3"/>
    </row>
    <row r="88" spans="1:36">
      <c r="A88" s="3"/>
      <c r="B88" s="3"/>
      <c r="C88" s="3"/>
      <c r="D88" s="3"/>
      <c r="E88" s="3"/>
      <c r="F88" s="3"/>
      <c r="G88" s="3"/>
      <c r="H88" s="3"/>
      <c r="I88" s="3"/>
      <c r="J88" s="4"/>
      <c r="K88" s="4"/>
      <c r="L88" s="13"/>
      <c r="M88" s="3"/>
      <c r="N88" s="3"/>
      <c r="O88" s="3"/>
      <c r="P88" s="3"/>
      <c r="Q88" s="3"/>
      <c r="R88" s="3"/>
      <c r="S88" s="3"/>
      <c r="T88" s="3"/>
      <c r="U88" s="3"/>
      <c r="V88" s="309"/>
      <c r="W88" s="309"/>
      <c r="X88" s="3"/>
      <c r="Y88" s="309"/>
      <c r="Z88" s="3"/>
      <c r="AA88" s="309"/>
      <c r="AB88" s="3"/>
      <c r="AC88" s="309"/>
      <c r="AD88" s="3"/>
      <c r="AE88" s="309"/>
      <c r="AF88" s="3"/>
      <c r="AG88" s="3"/>
      <c r="AH88" s="3"/>
      <c r="AI88" s="3"/>
      <c r="AJ88" s="3"/>
    </row>
    <row r="89" spans="1:36">
      <c r="A89" s="3"/>
      <c r="B89" s="3"/>
      <c r="C89" s="3"/>
      <c r="D89" s="3"/>
      <c r="E89" s="11"/>
      <c r="F89" s="11"/>
      <c r="G89" s="11"/>
      <c r="H89" s="11"/>
      <c r="I89" s="11"/>
      <c r="J89" s="2"/>
      <c r="K89" s="2"/>
      <c r="L89" s="12"/>
      <c r="M89" s="11"/>
      <c r="N89" s="11"/>
      <c r="O89" s="11"/>
      <c r="P89" s="11"/>
      <c r="Q89" s="11"/>
      <c r="R89" s="11"/>
      <c r="S89" s="11"/>
      <c r="T89" s="11"/>
      <c r="U89" s="11"/>
      <c r="V89" s="413"/>
      <c r="W89" s="413"/>
      <c r="X89" s="11"/>
      <c r="Y89" s="413"/>
      <c r="Z89" s="11"/>
      <c r="AA89" s="413"/>
      <c r="AB89" s="11"/>
      <c r="AC89" s="413"/>
      <c r="AD89" s="11"/>
      <c r="AE89" s="413"/>
      <c r="AF89" s="11"/>
      <c r="AG89" s="11"/>
      <c r="AH89" s="11"/>
      <c r="AI89" s="11"/>
      <c r="AJ89" s="3"/>
    </row>
    <row r="90" spans="1:36">
      <c r="A90" s="3"/>
      <c r="B90" s="3"/>
      <c r="C90" s="3"/>
      <c r="D90" s="3"/>
      <c r="E90" s="3"/>
      <c r="F90" s="3"/>
      <c r="G90" s="3"/>
      <c r="H90" s="3"/>
      <c r="I90" s="3"/>
      <c r="J90" s="4"/>
      <c r="K90" s="4"/>
      <c r="L90" s="13"/>
      <c r="M90" s="3"/>
      <c r="N90" s="3"/>
      <c r="O90" s="3"/>
      <c r="P90" s="3"/>
      <c r="Q90" s="3"/>
      <c r="R90" s="3"/>
      <c r="S90" s="3"/>
      <c r="T90" s="3"/>
      <c r="U90" s="3"/>
      <c r="V90" s="309"/>
      <c r="W90" s="309"/>
      <c r="X90" s="3"/>
      <c r="Y90" s="309"/>
      <c r="Z90" s="3"/>
      <c r="AA90" s="309"/>
      <c r="AB90" s="3"/>
      <c r="AC90" s="309"/>
      <c r="AD90" s="3"/>
      <c r="AE90" s="309"/>
      <c r="AF90" s="3"/>
      <c r="AG90" s="3"/>
      <c r="AH90" s="3"/>
      <c r="AI90" s="3"/>
      <c r="AJ90" s="3"/>
    </row>
    <row r="91" spans="1:36">
      <c r="A91" s="3"/>
      <c r="B91" s="3"/>
      <c r="C91" s="3"/>
      <c r="D91" s="3"/>
      <c r="E91" s="3"/>
      <c r="F91" s="3"/>
      <c r="G91" s="3"/>
      <c r="H91" s="3"/>
      <c r="I91" s="3"/>
      <c r="J91" s="4"/>
      <c r="K91" s="4"/>
      <c r="L91" s="13"/>
      <c r="M91" s="3"/>
      <c r="N91" s="3"/>
      <c r="O91" s="3"/>
      <c r="P91" s="3"/>
      <c r="Q91" s="3"/>
      <c r="R91" s="3"/>
      <c r="S91" s="3"/>
      <c r="T91" s="3"/>
      <c r="U91" s="3"/>
      <c r="V91" s="309"/>
      <c r="W91" s="309"/>
      <c r="X91" s="3"/>
      <c r="Y91" s="309"/>
      <c r="Z91" s="3"/>
      <c r="AA91" s="309"/>
      <c r="AB91" s="3"/>
      <c r="AC91" s="309"/>
      <c r="AD91" s="3"/>
      <c r="AE91" s="309"/>
      <c r="AF91" s="3"/>
      <c r="AG91" s="3"/>
      <c r="AH91" s="3"/>
      <c r="AI91" s="3"/>
      <c r="AJ91" s="3"/>
    </row>
    <row r="92" spans="1:36">
      <c r="A92" s="3"/>
      <c r="B92" s="3"/>
      <c r="C92" s="3"/>
      <c r="D92" s="3"/>
      <c r="E92" s="11"/>
      <c r="F92" s="11"/>
      <c r="G92" s="11"/>
      <c r="H92" s="11"/>
      <c r="I92" s="11"/>
      <c r="J92" s="2"/>
      <c r="K92" s="2"/>
      <c r="L92" s="12"/>
      <c r="M92" s="11"/>
      <c r="N92" s="11"/>
      <c r="O92" s="11"/>
      <c r="P92" s="11"/>
      <c r="Q92" s="11"/>
      <c r="R92" s="11"/>
      <c r="S92" s="11"/>
      <c r="T92" s="11"/>
      <c r="U92" s="11"/>
      <c r="V92" s="413"/>
      <c r="W92" s="413"/>
      <c r="X92" s="11"/>
      <c r="Y92" s="413"/>
      <c r="Z92" s="11"/>
      <c r="AA92" s="413"/>
      <c r="AB92" s="11"/>
      <c r="AC92" s="413"/>
      <c r="AD92" s="11"/>
      <c r="AE92" s="413"/>
      <c r="AF92" s="11"/>
      <c r="AG92" s="11"/>
      <c r="AH92" s="11"/>
      <c r="AI92" s="11"/>
      <c r="AJ92" s="3"/>
    </row>
    <row r="93" spans="1:36">
      <c r="A93" s="3"/>
      <c r="B93" s="3"/>
      <c r="C93" s="3"/>
      <c r="D93" s="3"/>
      <c r="E93" s="3"/>
      <c r="F93" s="3"/>
      <c r="G93" s="3"/>
      <c r="H93" s="3"/>
      <c r="I93" s="3"/>
      <c r="J93" s="4"/>
      <c r="K93" s="4"/>
      <c r="L93" s="13"/>
      <c r="M93" s="3"/>
      <c r="N93" s="3"/>
      <c r="O93" s="3"/>
      <c r="P93" s="3"/>
      <c r="Q93" s="3"/>
      <c r="R93" s="3"/>
      <c r="S93" s="3"/>
      <c r="T93" s="3"/>
      <c r="U93" s="3"/>
      <c r="V93" s="309"/>
      <c r="W93" s="309"/>
      <c r="X93" s="3"/>
      <c r="Y93" s="309"/>
      <c r="Z93" s="3"/>
      <c r="AA93" s="309"/>
      <c r="AB93" s="3"/>
      <c r="AC93" s="309"/>
      <c r="AD93" s="3"/>
      <c r="AE93" s="309"/>
      <c r="AF93" s="3"/>
      <c r="AG93" s="3"/>
      <c r="AH93" s="3"/>
      <c r="AI93" s="3"/>
      <c r="AJ93" s="3"/>
    </row>
    <row r="94" spans="1:36">
      <c r="A94" s="3"/>
      <c r="B94" s="3"/>
      <c r="C94" s="3"/>
      <c r="D94" s="3"/>
      <c r="E94" s="3"/>
      <c r="F94" s="3"/>
      <c r="G94" s="3"/>
      <c r="H94" s="3"/>
      <c r="I94" s="3"/>
      <c r="J94" s="4"/>
      <c r="K94" s="4"/>
      <c r="L94" s="13"/>
      <c r="M94" s="3"/>
      <c r="N94" s="3"/>
      <c r="O94" s="3"/>
      <c r="P94" s="3"/>
      <c r="Q94" s="3"/>
      <c r="R94" s="3"/>
      <c r="S94" s="3"/>
      <c r="T94" s="3"/>
      <c r="U94" s="3"/>
      <c r="V94" s="309"/>
      <c r="W94" s="309"/>
      <c r="X94" s="3"/>
      <c r="Y94" s="309"/>
      <c r="Z94" s="3"/>
      <c r="AA94" s="309"/>
      <c r="AB94" s="3"/>
      <c r="AC94" s="309"/>
      <c r="AD94" s="3"/>
      <c r="AE94" s="309"/>
      <c r="AF94" s="3"/>
      <c r="AG94" s="3"/>
      <c r="AH94" s="3"/>
      <c r="AI94" s="3"/>
      <c r="AJ94" s="3"/>
    </row>
    <row r="95" spans="1:36">
      <c r="A95" s="3"/>
      <c r="B95" s="3"/>
      <c r="C95" s="3"/>
      <c r="D95" s="3"/>
      <c r="E95" s="11"/>
      <c r="F95" s="11"/>
      <c r="G95" s="11"/>
      <c r="H95" s="11"/>
      <c r="I95" s="11"/>
      <c r="J95" s="2"/>
      <c r="K95" s="2"/>
      <c r="L95" s="12"/>
      <c r="M95" s="11"/>
      <c r="N95" s="11"/>
      <c r="O95" s="11"/>
      <c r="P95" s="11"/>
      <c r="Q95" s="11"/>
      <c r="R95" s="11"/>
      <c r="S95" s="11"/>
      <c r="T95" s="11"/>
      <c r="U95" s="11"/>
      <c r="V95" s="413"/>
      <c r="W95" s="413"/>
      <c r="X95" s="11"/>
      <c r="Y95" s="413"/>
      <c r="Z95" s="11"/>
      <c r="AA95" s="413"/>
      <c r="AB95" s="11"/>
      <c r="AC95" s="413"/>
      <c r="AD95" s="11"/>
      <c r="AE95" s="413"/>
      <c r="AF95" s="11"/>
      <c r="AG95" s="11"/>
      <c r="AH95" s="11"/>
      <c r="AI95" s="11"/>
      <c r="AJ95" s="3"/>
    </row>
  </sheetData>
  <autoFilter ref="A2:AI65">
    <sortState ref="A3:AI65">
      <sortCondition ref="A2:A65"/>
    </sortState>
  </autoFilter>
  <mergeCells count="13">
    <mergeCell ref="AJ1:AJ2"/>
    <mergeCell ref="S1:U1"/>
    <mergeCell ref="X1:Y1"/>
    <mergeCell ref="AF1:AG1"/>
    <mergeCell ref="AH1:AI1"/>
    <mergeCell ref="Z1:AA1"/>
    <mergeCell ref="AB1:AC1"/>
    <mergeCell ref="AD1:AE1"/>
    <mergeCell ref="P1:Q1"/>
    <mergeCell ref="A1:B1"/>
    <mergeCell ref="D1:E1"/>
    <mergeCell ref="J1:L1"/>
    <mergeCell ref="N1:O1"/>
  </mergeCells>
  <conditionalFormatting sqref="S3:S65">
    <cfRule type="cellIs" dxfId="929" priority="443" operator="equal">
      <formula>"-"</formula>
    </cfRule>
    <cfRule type="cellIs" dxfId="928" priority="444" operator="greaterThan">
      <formula>DATE(YEAR($A$1),MONTH($A$1)+2,DAY($A$1))</formula>
    </cfRule>
  </conditionalFormatting>
  <conditionalFormatting sqref="AA3:AA8 AA10:AA95">
    <cfRule type="cellIs" dxfId="927" priority="291" operator="equal">
      <formula>"-"</formula>
    </cfRule>
    <cfRule type="cellIs" dxfId="926" priority="292" operator="equal">
      <formula>"?"</formula>
    </cfRule>
    <cfRule type="cellIs" dxfId="925" priority="293" operator="equal">
      <formula>"План"</formula>
    </cfRule>
    <cfRule type="cellIs" dxfId="924" priority="294" operator="between">
      <formula>DATE(YEAR($A$1),MONTH($A$1)+2,DAY($A$1))</formula>
      <formula>DATE(YEAR($A$1),MONTH($A$1)+1,DAY($A$1))</formula>
    </cfRule>
    <cfRule type="cellIs" dxfId="923" priority="295" operator="lessThan">
      <formula>DATE(YEAR($A$1),MONTH($A$1)+1,DAY($A$1))</formula>
    </cfRule>
    <cfRule type="cellIs" dxfId="922" priority="296" operator="greaterThan">
      <formula>DATE(YEAR($A$1),MONTH($A$1)+2,DAY($A$1))</formula>
    </cfRule>
    <cfRule type="cellIs" dxfId="921" priority="448" operator="equal">
      <formula>"-"</formula>
    </cfRule>
  </conditionalFormatting>
  <conditionalFormatting sqref="Q3:R8 AG3:AG8 AI3:AI8 U3:U8 L3:M8 L56:M99 M55 U10:U99 AI10:AI99 AG10:AG99 Q10:R99 L10:M54 E10:I99 E3:I8">
    <cfRule type="cellIs" dxfId="920" priority="349" operator="equal">
      <formula>" "</formula>
    </cfRule>
    <cfRule type="cellIs" dxfId="919" priority="350" operator="equal">
      <formula>"?"</formula>
    </cfRule>
    <cfRule type="cellIs" dxfId="918" priority="351" operator="equal">
      <formula>"-"</formula>
    </cfRule>
    <cfRule type="cellIs" dxfId="917" priority="352" operator="equal">
      <formula>"План"</formula>
    </cfRule>
    <cfRule type="cellIs" dxfId="916" priority="353" operator="lessThan">
      <formula>DATE(YEAR($A$1),MONTH($A$1)+1,DAY($A$1))</formula>
    </cfRule>
    <cfRule type="cellIs" dxfId="915" priority="354" operator="between">
      <formula>DATE(YEAR($A$1),MONTH($A$1)+2,DAY($A$1))</formula>
      <formula>DATE(YEAR($A$1),MONTH($A$1)+1,DAY($A$1))</formula>
    </cfRule>
    <cfRule type="cellIs" dxfId="914" priority="355" operator="greaterThan">
      <formula>DATE(YEAR($A$1),MONTH($A$1)+2,DAY($A$1))</formula>
    </cfRule>
  </conditionalFormatting>
  <conditionalFormatting sqref="AE3:AE8 AE10:AE95">
    <cfRule type="cellIs" dxfId="913" priority="263" operator="equal">
      <formula>"-"</formula>
    </cfRule>
    <cfRule type="cellIs" dxfId="912" priority="264" operator="equal">
      <formula>"План"</formula>
    </cfRule>
    <cfRule type="cellIs" dxfId="911" priority="265" operator="equal">
      <formula>"?"</formula>
    </cfRule>
    <cfRule type="cellIs" dxfId="910" priority="266" operator="lessThan">
      <formula>DATE(YEAR($A$1),MONTH($A$1)+1,DAY($A$1))</formula>
    </cfRule>
    <cfRule type="cellIs" dxfId="909" priority="267" operator="greaterThan">
      <formula>DATE(YEAR($A$1),MONTH($A$1)+2,DAY($A$1))</formula>
    </cfRule>
    <cfRule type="cellIs" dxfId="908" priority="337" operator="between">
      <formula>DATE(YEAR($A$1),MONTH($A$1)+2,DAY($A$1))</formula>
      <formula>DATE(YEAR($A$1),MONTH($A$1)+1,DAY($A$1))</formula>
    </cfRule>
  </conditionalFormatting>
  <conditionalFormatting sqref="AC3:AC8 AC10:AC95">
    <cfRule type="cellIs" dxfId="907" priority="286" operator="equal">
      <formula>"-"</formula>
    </cfRule>
    <cfRule type="cellIs" dxfId="906" priority="287" operator="equal">
      <formula>"?"</formula>
    </cfRule>
    <cfRule type="cellIs" dxfId="905" priority="288" operator="between">
      <formula>DATE(YEAR($A$1),MONTH($A$1)+2,DAY($A$1))</formula>
      <formula>DATE(YEAR($A$1),MONTH($A$1)+1,DAY($A$1))</formula>
    </cfRule>
    <cfRule type="cellIs" dxfId="904" priority="289" operator="equal">
      <formula>"План"</formula>
    </cfRule>
    <cfRule type="cellIs" dxfId="903" priority="290" operator="lessThan">
      <formula>DATE(YEAR($A$1),MONTH($A$1)+1,DAY($A$1))</formula>
    </cfRule>
    <cfRule type="cellIs" dxfId="902" priority="334" operator="greaterThan">
      <formula>DATE(YEAR($A$1),MONTH($A$1)+2,DAY($A$1))</formula>
    </cfRule>
  </conditionalFormatting>
  <conditionalFormatting sqref="W3:W7 W44:W51 W33:W42 W10:W20 W22:W23 W25:W27 W29:W30 W53:W54 W58 W60:W64 W66:W95">
    <cfRule type="cellIs" dxfId="901" priority="300" operator="equal">
      <formula>"+"</formula>
    </cfRule>
    <cfRule type="cellIs" dxfId="900" priority="302" operator="equal">
      <formula>"-"</formula>
    </cfRule>
    <cfRule type="cellIs" dxfId="899" priority="318" operator="equal">
      <formula>"План"</formula>
    </cfRule>
    <cfRule type="cellIs" dxfId="898" priority="319" operator="equal">
      <formula>"?"</formula>
    </cfRule>
    <cfRule type="cellIs" dxfId="897" priority="409" operator="between">
      <formula>"ДАТА(ГОД($A$1);МЕСЯЦ($A$1)+2;ДЕНЬ($A$1)"</formula>
      <formula>DATE(YEAR($A$1),MONTH($A$1)+1,DAY($A$1))</formula>
    </cfRule>
  </conditionalFormatting>
  <conditionalFormatting sqref="W5:W7 W44:W51 W33:W42 W10:W20 W22:W23 W25:W27 W29:W30 W53:W54 W58 W60:W64 W66:W95">
    <cfRule type="cellIs" dxfId="896" priority="408" operator="greaterThan">
      <formula>DATE(YEAR($A$1),MONTH($A$1)+2,DAY($A$1))</formula>
    </cfRule>
  </conditionalFormatting>
  <conditionalFormatting sqref="J55:K55 V9:AF9">
    <cfRule type="cellIs" dxfId="895" priority="310" operator="equal">
      <formula>"План"</formula>
    </cfRule>
  </conditionalFormatting>
  <conditionalFormatting sqref="L55">
    <cfRule type="cellIs" dxfId="894" priority="303" operator="equal">
      <formula>" "</formula>
    </cfRule>
    <cfRule type="cellIs" dxfId="893" priority="304" operator="equal">
      <formula>"?"</formula>
    </cfRule>
    <cfRule type="cellIs" dxfId="892" priority="305" operator="equal">
      <formula>"-"</formula>
    </cfRule>
    <cfRule type="cellIs" dxfId="891" priority="306" operator="equal">
      <formula>"План"</formula>
    </cfRule>
    <cfRule type="cellIs" dxfId="890" priority="307" operator="lessThan">
      <formula>DATE(YEAR($A$1),MONTH($A$1)+1,DAY($A$1))</formula>
    </cfRule>
    <cfRule type="cellIs" dxfId="889" priority="308" operator="between">
      <formula>DATE(YEAR($A$1),MONTH($A$1)+2,DAY($A$1))</formula>
      <formula>DATE(YEAR($A$1),MONTH($A$1)+1,DAY($A$1))</formula>
    </cfRule>
    <cfRule type="cellIs" dxfId="888" priority="309" operator="greaterThan">
      <formula>DATE(YEAR($A$1),MONTH($A$1)+2,DAY($A$1))</formula>
    </cfRule>
  </conditionalFormatting>
  <conditionalFormatting sqref="V3:V7 V44:V51 V33:V42 V10:V20 V22:V23 V25:V27 V29:V30 V53:V54 V58 V60:V64 V66:V95">
    <cfRule type="cellIs" dxfId="887" priority="299" operator="equal">
      <formula>"План"</formula>
    </cfRule>
    <cfRule type="cellIs" dxfId="886" priority="321" operator="equal">
      <formula>"-"</formula>
    </cfRule>
    <cfRule type="cellIs" dxfId="885" priority="322" operator="equal">
      <formula>"?"</formula>
    </cfRule>
    <cfRule type="cellIs" dxfId="884" priority="323" operator="greaterThan">
      <formula>DATE(YEAR($A$1),MONTH($A$1)+2,DAY($A$1))</formula>
    </cfRule>
    <cfRule type="cellIs" dxfId="883" priority="330" operator="lessThan">
      <formula>DATE(YEAR($A$1),MONTH($A$1)+1,DAY($A$1))</formula>
    </cfRule>
    <cfRule type="cellIs" dxfId="882" priority="331" operator="between">
      <formula>DATE(YEAR($A$1),MONTH($A$1)+2,DAY($A$1))</formula>
      <formula>DATE(YEAR($A$1),MONTH($A$1)+1,DAY($A$1))</formula>
    </cfRule>
  </conditionalFormatting>
  <conditionalFormatting sqref="Y3:Y7 Y10:Y20 Y22:Y23 Y25:Y27 Y29:Y30 Y53:Y54 Y58 Y60:Y64 Y66:Y95 Y33:Y42 Y44:Y51">
    <cfRule type="cellIs" dxfId="881" priority="297" operator="equal">
      <formula>"?"</formula>
    </cfRule>
    <cfRule type="cellIs" dxfId="880" priority="298" operator="equal">
      <formula>"План"</formula>
    </cfRule>
    <cfRule type="cellIs" dxfId="879" priority="311" operator="equal">
      <formula>"-"</formula>
    </cfRule>
    <cfRule type="cellIs" dxfId="878" priority="387" operator="lessThan">
      <formula>DATE(YEAR($A$1),MONTH($A$1)+1,DAY($A$1))</formula>
    </cfRule>
    <cfRule type="cellIs" dxfId="877" priority="49267" operator="greaterThan">
      <formula>"ДАТА(ГОД($A$1);МЕСЯЦ($A$1)+2;ДЕНЬ($A$1))"</formula>
    </cfRule>
  </conditionalFormatting>
  <conditionalFormatting sqref="V31">
    <cfRule type="cellIs" dxfId="876" priority="247" operator="equal">
      <formula>"План"</formula>
    </cfRule>
    <cfRule type="cellIs" dxfId="875" priority="253" operator="equal">
      <formula>"-"</formula>
    </cfRule>
    <cfRule type="cellIs" dxfId="874" priority="254" operator="equal">
      <formula>"?"</formula>
    </cfRule>
    <cfRule type="cellIs" dxfId="873" priority="255" operator="greaterThan">
      <formula>DATE(YEAR($A$1),MONTH($A$1)+2,DAY($A$1))</formula>
    </cfRule>
    <cfRule type="cellIs" dxfId="872" priority="256" operator="lessThan">
      <formula>DATE(YEAR($A$1),MONTH($A$1)+1,DAY($A$1))</formula>
    </cfRule>
    <cfRule type="cellIs" dxfId="871" priority="257" operator="between">
      <formula>DATE(YEAR($A$1),MONTH($A$1)+2,DAY($A$1))</formula>
      <formula>DATE(YEAR($A$1),MONTH($A$1)+1,DAY($A$1))</formula>
    </cfRule>
  </conditionalFormatting>
  <conditionalFormatting sqref="Y9:AE9 V9:W9">
    <cfRule type="cellIs" dxfId="870" priority="240" operator="equal">
      <formula>"-"</formula>
    </cfRule>
  </conditionalFormatting>
  <conditionalFormatting sqref="Y9:AE9 V9:W9">
    <cfRule type="cellIs" dxfId="869" priority="241" operator="greaterThan">
      <formula>DATE(YEAR($A$1),MONTH($A$1)+2,DAY($A$1))</formula>
    </cfRule>
  </conditionalFormatting>
  <conditionalFormatting sqref="T9 V9:AF9">
    <cfRule type="cellIs" dxfId="868" priority="239" operator="equal">
      <formula>"?"</formula>
    </cfRule>
  </conditionalFormatting>
  <conditionalFormatting sqref="Y9">
    <cfRule type="cellIs" dxfId="867" priority="229" operator="equal">
      <formula>"-"</formula>
    </cfRule>
    <cfRule type="cellIs" dxfId="866" priority="237" operator="lessThan">
      <formula>DATE(YEAR($A$1),MONTH($A$1)+1,DAY($A$1))</formula>
    </cfRule>
  </conditionalFormatting>
  <conditionalFormatting sqref="AJ9 T9 J9:K9">
    <cfRule type="cellIs" dxfId="865" priority="238" operator="equal">
      <formula>"План"</formula>
    </cfRule>
  </conditionalFormatting>
  <conditionalFormatting sqref="Q9:R9 AG9 AI9 U9 E9:I9 L9:M9">
    <cfRule type="cellIs" dxfId="864" priority="230" operator="equal">
      <formula>" "</formula>
    </cfRule>
    <cfRule type="cellIs" dxfId="863" priority="231" operator="equal">
      <formula>"?"</formula>
    </cfRule>
    <cfRule type="cellIs" dxfId="862" priority="232" operator="equal">
      <formula>"-"</formula>
    </cfRule>
    <cfRule type="cellIs" dxfId="861" priority="233" operator="equal">
      <formula>"План"</formula>
    </cfRule>
    <cfRule type="cellIs" dxfId="860" priority="234" operator="lessThan">
      <formula>DATE(YEAR($A$1),MONTH($A$1)+1,DAY($A$1))</formula>
    </cfRule>
    <cfRule type="cellIs" dxfId="859" priority="235" operator="between">
      <formula>DATE(YEAR($A$1),MONTH($A$1)+2,DAY($A$1))</formula>
      <formula>DATE(YEAR($A$1),MONTH($A$1)+1,DAY($A$1))</formula>
    </cfRule>
    <cfRule type="cellIs" dxfId="858" priority="236" operator="greaterThan">
      <formula>DATE(YEAR($A$1),MONTH($A$1)+2,DAY($A$1))</formula>
    </cfRule>
  </conditionalFormatting>
  <conditionalFormatting sqref="Y9">
    <cfRule type="expression" dxfId="857" priority="244">
      <formula>AND(DATE(YEAR($A$1),MONTH($A$1)+2,DAY($A$1))&gt;$E1048567,DATE(YEAR($A$1),MONTH($A$1)+1,DAY($A$1))&lt;$E1048567)</formula>
    </cfRule>
  </conditionalFormatting>
  <conditionalFormatting sqref="W8">
    <cfRule type="cellIs" dxfId="856" priority="214" operator="lessThan">
      <formula>DATE(YEAR($A$1),MONTH($A$1)+1,DAY($A$1))</formula>
    </cfRule>
    <cfRule type="cellIs" dxfId="855" priority="215" operator="equal">
      <formula>"-"</formula>
    </cfRule>
    <cfRule type="cellIs" dxfId="854" priority="217" operator="equal">
      <formula>"План"</formula>
    </cfRule>
    <cfRule type="cellIs" dxfId="853" priority="218" operator="equal">
      <formula>"?"</formula>
    </cfRule>
    <cfRule type="cellIs" dxfId="852" priority="226" operator="between">
      <formula>"ДАТА(ГОД($A$1);МЕСЯЦ($A$1)+2;ДЕНЬ($A$1)"</formula>
      <formula>DATE(YEAR($A$1),MONTH($A$1)+1,DAY($A$1))</formula>
    </cfRule>
  </conditionalFormatting>
  <conditionalFormatting sqref="W8">
    <cfRule type="cellIs" dxfId="851" priority="225" operator="greaterThan">
      <formula>DATE(YEAR($A$1),MONTH($A$1)+2,DAY($A$1))</formula>
    </cfRule>
  </conditionalFormatting>
  <conditionalFormatting sqref="V8">
    <cfRule type="cellIs" dxfId="850" priority="213" operator="equal">
      <formula>"План"</formula>
    </cfRule>
    <cfRule type="cellIs" dxfId="849" priority="219" operator="equal">
      <formula>"-"</formula>
    </cfRule>
    <cfRule type="cellIs" dxfId="848" priority="220" operator="equal">
      <formula>"?"</formula>
    </cfRule>
    <cfRule type="cellIs" dxfId="847" priority="221" operator="greaterThan">
      <formula>DATE(YEAR($A$1),MONTH($A$1)+2,DAY($A$1))</formula>
    </cfRule>
    <cfRule type="cellIs" dxfId="846" priority="222" operator="lessThan">
      <formula>DATE(YEAR($A$1),MONTH($A$1)+1,DAY($A$1))</formula>
    </cfRule>
    <cfRule type="cellIs" dxfId="845" priority="223" operator="between">
      <formula>DATE(YEAR($A$1),MONTH($A$1)+2,DAY($A$1))</formula>
      <formula>DATE(YEAR($A$1),MONTH($A$1)+1,DAY($A$1))</formula>
    </cfRule>
  </conditionalFormatting>
  <conditionalFormatting sqref="Y8">
    <cfRule type="cellIs" dxfId="844" priority="211" operator="equal">
      <formula>"?"</formula>
    </cfRule>
    <cfRule type="cellIs" dxfId="843" priority="212" operator="equal">
      <formula>"План"</formula>
    </cfRule>
    <cfRule type="cellIs" dxfId="842" priority="216" operator="equal">
      <formula>"-"</formula>
    </cfRule>
    <cfRule type="cellIs" dxfId="841" priority="224" operator="lessThan">
      <formula>DATE(YEAR($A$1),MONTH($A$1)+1,DAY($A$1))</formula>
    </cfRule>
    <cfRule type="cellIs" dxfId="840" priority="228" operator="greaterThan">
      <formula>"ДАТА(ГОД($A$1);МЕСЯЦ($A$1)+2;ДЕНЬ($A$1))"</formula>
    </cfRule>
  </conditionalFormatting>
  <conditionalFormatting sqref="W21">
    <cfRule type="cellIs" dxfId="839" priority="196" operator="lessThan">
      <formula>DATE(YEAR($A$1),MONTH($A$1)+1,DAY($A$1))</formula>
    </cfRule>
    <cfRule type="cellIs" dxfId="838" priority="197" operator="equal">
      <formula>"-"</formula>
    </cfRule>
    <cfRule type="cellIs" dxfId="837" priority="199" operator="equal">
      <formula>"План"</formula>
    </cfRule>
    <cfRule type="cellIs" dxfId="836" priority="200" operator="equal">
      <formula>"?"</formula>
    </cfRule>
    <cfRule type="cellIs" dxfId="835" priority="208" operator="between">
      <formula>"ДАТА(ГОД($A$1);МЕСЯЦ($A$1)+2;ДЕНЬ($A$1)"</formula>
      <formula>DATE(YEAR($A$1),MONTH($A$1)+1,DAY($A$1))</formula>
    </cfRule>
  </conditionalFormatting>
  <conditionalFormatting sqref="W21">
    <cfRule type="cellIs" dxfId="834" priority="207" operator="greaterThan">
      <formula>DATE(YEAR($A$1),MONTH($A$1)+2,DAY($A$1))</formula>
    </cfRule>
  </conditionalFormatting>
  <conditionalFormatting sqref="V21">
    <cfRule type="cellIs" dxfId="833" priority="195" operator="equal">
      <formula>"План"</formula>
    </cfRule>
    <cfRule type="cellIs" dxfId="832" priority="201" operator="equal">
      <formula>"-"</formula>
    </cfRule>
    <cfRule type="cellIs" dxfId="831" priority="202" operator="equal">
      <formula>"?"</formula>
    </cfRule>
    <cfRule type="cellIs" dxfId="830" priority="203" operator="greaterThan">
      <formula>DATE(YEAR($A$1),MONTH($A$1)+2,DAY($A$1))</formula>
    </cfRule>
    <cfRule type="cellIs" dxfId="829" priority="204" operator="lessThan">
      <formula>DATE(YEAR($A$1),MONTH($A$1)+1,DAY($A$1))</formula>
    </cfRule>
    <cfRule type="cellIs" dxfId="828" priority="205" operator="between">
      <formula>DATE(YEAR($A$1),MONTH($A$1)+2,DAY($A$1))</formula>
      <formula>DATE(YEAR($A$1),MONTH($A$1)+1,DAY($A$1))</formula>
    </cfRule>
  </conditionalFormatting>
  <conditionalFormatting sqref="Y21">
    <cfRule type="cellIs" dxfId="827" priority="193" operator="equal">
      <formula>"?"</formula>
    </cfRule>
    <cfRule type="cellIs" dxfId="826" priority="194" operator="equal">
      <formula>"План"</formula>
    </cfRule>
    <cfRule type="cellIs" dxfId="825" priority="198" operator="equal">
      <formula>"-"</formula>
    </cfRule>
    <cfRule type="cellIs" dxfId="824" priority="206" operator="lessThan">
      <formula>DATE(YEAR($A$1),MONTH($A$1)+1,DAY($A$1))</formula>
    </cfRule>
    <cfRule type="cellIs" dxfId="823" priority="210" operator="greaterThan">
      <formula>"ДАТА(ГОД($A$1);МЕСЯЦ($A$1)+2;ДЕНЬ($A$1))"</formula>
    </cfRule>
  </conditionalFormatting>
  <conditionalFormatting sqref="W24">
    <cfRule type="cellIs" dxfId="822" priority="178" operator="lessThan">
      <formula>DATE(YEAR($A$1),MONTH($A$1)+1,DAY($A$1))</formula>
    </cfRule>
    <cfRule type="cellIs" dxfId="821" priority="179" operator="equal">
      <formula>"-"</formula>
    </cfRule>
    <cfRule type="cellIs" dxfId="820" priority="181" operator="equal">
      <formula>"План"</formula>
    </cfRule>
    <cfRule type="cellIs" dxfId="819" priority="182" operator="equal">
      <formula>"?"</formula>
    </cfRule>
    <cfRule type="cellIs" dxfId="818" priority="190" operator="between">
      <formula>"ДАТА(ГОД($A$1);МЕСЯЦ($A$1)+2;ДЕНЬ($A$1)"</formula>
      <formula>DATE(YEAR($A$1),MONTH($A$1)+1,DAY($A$1))</formula>
    </cfRule>
  </conditionalFormatting>
  <conditionalFormatting sqref="W24">
    <cfRule type="cellIs" dxfId="817" priority="189" operator="greaterThan">
      <formula>DATE(YEAR($A$1),MONTH($A$1)+2,DAY($A$1))</formula>
    </cfRule>
  </conditionalFormatting>
  <conditionalFormatting sqref="V24">
    <cfRule type="cellIs" dxfId="816" priority="177" operator="equal">
      <formula>"План"</formula>
    </cfRule>
    <cfRule type="cellIs" dxfId="815" priority="183" operator="equal">
      <formula>"-"</formula>
    </cfRule>
    <cfRule type="cellIs" dxfId="814" priority="184" operator="equal">
      <formula>"?"</formula>
    </cfRule>
    <cfRule type="cellIs" dxfId="813" priority="185" operator="greaterThan">
      <formula>DATE(YEAR($A$1),MONTH($A$1)+2,DAY($A$1))</formula>
    </cfRule>
    <cfRule type="cellIs" dxfId="812" priority="186" operator="lessThan">
      <formula>DATE(YEAR($A$1),MONTH($A$1)+1,DAY($A$1))</formula>
    </cfRule>
    <cfRule type="cellIs" dxfId="811" priority="187" operator="between">
      <formula>DATE(YEAR($A$1),MONTH($A$1)+2,DAY($A$1))</formula>
      <formula>DATE(YEAR($A$1),MONTH($A$1)+1,DAY($A$1))</formula>
    </cfRule>
  </conditionalFormatting>
  <conditionalFormatting sqref="Y24">
    <cfRule type="cellIs" dxfId="810" priority="175" operator="equal">
      <formula>"?"</formula>
    </cfRule>
    <cfRule type="cellIs" dxfId="809" priority="176" operator="equal">
      <formula>"План"</formula>
    </cfRule>
    <cfRule type="cellIs" dxfId="808" priority="180" operator="equal">
      <formula>"-"</formula>
    </cfRule>
    <cfRule type="cellIs" dxfId="807" priority="188" operator="lessThan">
      <formula>DATE(YEAR($A$1),MONTH($A$1)+1,DAY($A$1))</formula>
    </cfRule>
    <cfRule type="cellIs" dxfId="806" priority="192" operator="greaterThan">
      <formula>"ДАТА(ГОД($A$1);МЕСЯЦ($A$1)+2;ДЕНЬ($A$1))"</formula>
    </cfRule>
  </conditionalFormatting>
  <conditionalFormatting sqref="W28">
    <cfRule type="cellIs" dxfId="805" priority="160" operator="lessThan">
      <formula>DATE(YEAR($A$1),MONTH($A$1)+1,DAY($A$1))</formula>
    </cfRule>
    <cfRule type="cellIs" dxfId="804" priority="161" operator="equal">
      <formula>"-"</formula>
    </cfRule>
    <cfRule type="cellIs" dxfId="803" priority="163" operator="equal">
      <formula>"План"</formula>
    </cfRule>
    <cfRule type="cellIs" dxfId="802" priority="164" operator="equal">
      <formula>"?"</formula>
    </cfRule>
    <cfRule type="cellIs" dxfId="801" priority="172" operator="between">
      <formula>"ДАТА(ГОД($A$1);МЕСЯЦ($A$1)+2;ДЕНЬ($A$1)"</formula>
      <formula>DATE(YEAR($A$1),MONTH($A$1)+1,DAY($A$1))</formula>
    </cfRule>
  </conditionalFormatting>
  <conditionalFormatting sqref="W28">
    <cfRule type="cellIs" dxfId="800" priority="171" operator="greaterThan">
      <formula>DATE(YEAR($A$1),MONTH($A$1)+2,DAY($A$1))</formula>
    </cfRule>
  </conditionalFormatting>
  <conditionalFormatting sqref="V28">
    <cfRule type="cellIs" dxfId="799" priority="159" operator="equal">
      <formula>"План"</formula>
    </cfRule>
    <cfRule type="cellIs" dxfId="798" priority="165" operator="equal">
      <formula>"-"</formula>
    </cfRule>
    <cfRule type="cellIs" dxfId="797" priority="166" operator="equal">
      <formula>"?"</formula>
    </cfRule>
    <cfRule type="cellIs" dxfId="796" priority="167" operator="greaterThan">
      <formula>DATE(YEAR($A$1),MONTH($A$1)+2,DAY($A$1))</formula>
    </cfRule>
    <cfRule type="cellIs" dxfId="795" priority="168" operator="lessThan">
      <formula>DATE(YEAR($A$1),MONTH($A$1)+1,DAY($A$1))</formula>
    </cfRule>
    <cfRule type="cellIs" dxfId="794" priority="169" operator="between">
      <formula>DATE(YEAR($A$1),MONTH($A$1)+2,DAY($A$1))</formula>
      <formula>DATE(YEAR($A$1),MONTH($A$1)+1,DAY($A$1))</formula>
    </cfRule>
  </conditionalFormatting>
  <conditionalFormatting sqref="Y28">
    <cfRule type="cellIs" dxfId="793" priority="157" operator="equal">
      <formula>"?"</formula>
    </cfRule>
    <cfRule type="cellIs" dxfId="792" priority="158" operator="equal">
      <formula>"План"</formula>
    </cfRule>
    <cfRule type="cellIs" dxfId="791" priority="162" operator="equal">
      <formula>"-"</formula>
    </cfRule>
    <cfRule type="cellIs" dxfId="790" priority="170" operator="lessThan">
      <formula>DATE(YEAR($A$1),MONTH($A$1)+1,DAY($A$1))</formula>
    </cfRule>
    <cfRule type="cellIs" dxfId="789" priority="174" operator="greaterThan">
      <formula>"ДАТА(ГОД($A$1);МЕСЯЦ($A$1)+2;ДЕНЬ($A$1))"</formula>
    </cfRule>
  </conditionalFormatting>
  <conditionalFormatting sqref="W52">
    <cfRule type="cellIs" dxfId="788" priority="142" operator="lessThan">
      <formula>DATE(YEAR($A$1),MONTH($A$1)+1,DAY($A$1))</formula>
    </cfRule>
    <cfRule type="cellIs" dxfId="787" priority="143" operator="equal">
      <formula>"-"</formula>
    </cfRule>
    <cfRule type="cellIs" dxfId="786" priority="145" operator="equal">
      <formula>"План"</formula>
    </cfRule>
    <cfRule type="cellIs" dxfId="785" priority="146" operator="equal">
      <formula>"?"</formula>
    </cfRule>
    <cfRule type="cellIs" dxfId="784" priority="154" operator="between">
      <formula>"ДАТА(ГОД($A$1);МЕСЯЦ($A$1)+2;ДЕНЬ($A$1)"</formula>
      <formula>DATE(YEAR($A$1),MONTH($A$1)+1,DAY($A$1))</formula>
    </cfRule>
  </conditionalFormatting>
  <conditionalFormatting sqref="W52">
    <cfRule type="cellIs" dxfId="783" priority="153" operator="greaterThan">
      <formula>DATE(YEAR($A$1),MONTH($A$1)+2,DAY($A$1))</formula>
    </cfRule>
  </conditionalFormatting>
  <conditionalFormatting sqref="V52">
    <cfRule type="cellIs" dxfId="782" priority="141" operator="equal">
      <formula>"План"</formula>
    </cfRule>
    <cfRule type="cellIs" dxfId="781" priority="147" operator="equal">
      <formula>"-"</formula>
    </cfRule>
    <cfRule type="cellIs" dxfId="780" priority="148" operator="equal">
      <formula>"?"</formula>
    </cfRule>
    <cfRule type="cellIs" dxfId="779" priority="149" operator="greaterThan">
      <formula>DATE(YEAR($A$1),MONTH($A$1)+2,DAY($A$1))</formula>
    </cfRule>
    <cfRule type="cellIs" dxfId="778" priority="150" operator="lessThan">
      <formula>DATE(YEAR($A$1),MONTH($A$1)+1,DAY($A$1))</formula>
    </cfRule>
    <cfRule type="cellIs" dxfId="777" priority="151" operator="between">
      <formula>DATE(YEAR($A$1),MONTH($A$1)+2,DAY($A$1))</formula>
      <formula>DATE(YEAR($A$1),MONTH($A$1)+1,DAY($A$1))</formula>
    </cfRule>
  </conditionalFormatting>
  <conditionalFormatting sqref="Y52">
    <cfRule type="cellIs" dxfId="776" priority="139" operator="equal">
      <formula>"?"</formula>
    </cfRule>
    <cfRule type="cellIs" dxfId="775" priority="140" operator="equal">
      <formula>"План"</formula>
    </cfRule>
    <cfRule type="cellIs" dxfId="774" priority="144" operator="equal">
      <formula>"-"</formula>
    </cfRule>
    <cfRule type="cellIs" dxfId="773" priority="152" operator="lessThan">
      <formula>DATE(YEAR($A$1),MONTH($A$1)+1,DAY($A$1))</formula>
    </cfRule>
    <cfRule type="cellIs" dxfId="772" priority="156" operator="greaterThan">
      <formula>"ДАТА(ГОД($A$1);МЕСЯЦ($A$1)+2;ДЕНЬ($A$1))"</formula>
    </cfRule>
  </conditionalFormatting>
  <conditionalFormatting sqref="W56">
    <cfRule type="cellIs" dxfId="771" priority="124" operator="lessThan">
      <formula>DATE(YEAR($A$1),MONTH($A$1)+1,DAY($A$1))</formula>
    </cfRule>
    <cfRule type="cellIs" dxfId="770" priority="125" operator="equal">
      <formula>"-"</formula>
    </cfRule>
    <cfRule type="cellIs" dxfId="769" priority="127" operator="equal">
      <formula>"План"</formula>
    </cfRule>
    <cfRule type="cellIs" dxfId="768" priority="128" operator="equal">
      <formula>"?"</formula>
    </cfRule>
    <cfRule type="cellIs" dxfId="767" priority="136" operator="between">
      <formula>"ДАТА(ГОД($A$1);МЕСЯЦ($A$1)+2;ДЕНЬ($A$1)"</formula>
      <formula>DATE(YEAR($A$1),MONTH($A$1)+1,DAY($A$1))</formula>
    </cfRule>
  </conditionalFormatting>
  <conditionalFormatting sqref="W56">
    <cfRule type="cellIs" dxfId="766" priority="135" operator="greaterThan">
      <formula>DATE(YEAR($A$1),MONTH($A$1)+2,DAY($A$1))</formula>
    </cfRule>
  </conditionalFormatting>
  <conditionalFormatting sqref="V56">
    <cfRule type="cellIs" dxfId="765" priority="123" operator="equal">
      <formula>"План"</formula>
    </cfRule>
    <cfRule type="cellIs" dxfId="764" priority="129" operator="equal">
      <formula>"-"</formula>
    </cfRule>
    <cfRule type="cellIs" dxfId="763" priority="130" operator="equal">
      <formula>"?"</formula>
    </cfRule>
    <cfRule type="cellIs" dxfId="762" priority="131" operator="greaterThan">
      <formula>DATE(YEAR($A$1),MONTH($A$1)+2,DAY($A$1))</formula>
    </cfRule>
    <cfRule type="cellIs" dxfId="761" priority="132" operator="lessThan">
      <formula>DATE(YEAR($A$1),MONTH($A$1)+1,DAY($A$1))</formula>
    </cfRule>
    <cfRule type="cellIs" dxfId="760" priority="133" operator="between">
      <formula>DATE(YEAR($A$1),MONTH($A$1)+2,DAY($A$1))</formula>
      <formula>DATE(YEAR($A$1),MONTH($A$1)+1,DAY($A$1))</formula>
    </cfRule>
  </conditionalFormatting>
  <conditionalFormatting sqref="Y56">
    <cfRule type="cellIs" dxfId="759" priority="121" operator="equal">
      <formula>"?"</formula>
    </cfRule>
    <cfRule type="cellIs" dxfId="758" priority="122" operator="equal">
      <formula>"План"</formula>
    </cfRule>
    <cfRule type="cellIs" dxfId="757" priority="126" operator="equal">
      <formula>"-"</formula>
    </cfRule>
    <cfRule type="cellIs" dxfId="756" priority="134" operator="lessThan">
      <formula>DATE(YEAR($A$1),MONTH($A$1)+1,DAY($A$1))</formula>
    </cfRule>
    <cfRule type="cellIs" dxfId="755" priority="138" operator="greaterThan">
      <formula>"ДАТА(ГОД($A$1);МЕСЯЦ($A$1)+2;ДЕНЬ($A$1))"</formula>
    </cfRule>
  </conditionalFormatting>
  <conditionalFormatting sqref="W57">
    <cfRule type="cellIs" dxfId="754" priority="106" operator="lessThan">
      <formula>DATE(YEAR($A$1),MONTH($A$1)+1,DAY($A$1))</formula>
    </cfRule>
    <cfRule type="cellIs" dxfId="753" priority="107" operator="equal">
      <formula>"-"</formula>
    </cfRule>
    <cfRule type="cellIs" dxfId="752" priority="109" operator="equal">
      <formula>"План"</formula>
    </cfRule>
    <cfRule type="cellIs" dxfId="751" priority="110" operator="equal">
      <formula>"?"</formula>
    </cfRule>
    <cfRule type="cellIs" dxfId="750" priority="118" operator="between">
      <formula>"ДАТА(ГОД($A$1);МЕСЯЦ($A$1)+2;ДЕНЬ($A$1)"</formula>
      <formula>DATE(YEAR($A$1),MONTH($A$1)+1,DAY($A$1))</formula>
    </cfRule>
  </conditionalFormatting>
  <conditionalFormatting sqref="W57">
    <cfRule type="cellIs" dxfId="749" priority="117" operator="greaterThan">
      <formula>DATE(YEAR($A$1),MONTH($A$1)+2,DAY($A$1))</formula>
    </cfRule>
  </conditionalFormatting>
  <conditionalFormatting sqref="V57">
    <cfRule type="cellIs" dxfId="748" priority="105" operator="equal">
      <formula>"План"</formula>
    </cfRule>
    <cfRule type="cellIs" dxfId="747" priority="111" operator="equal">
      <formula>"-"</formula>
    </cfRule>
    <cfRule type="cellIs" dxfId="746" priority="112" operator="equal">
      <formula>"?"</formula>
    </cfRule>
    <cfRule type="cellIs" dxfId="745" priority="113" operator="greaterThan">
      <formula>DATE(YEAR($A$1),MONTH($A$1)+2,DAY($A$1))</formula>
    </cfRule>
    <cfRule type="cellIs" dxfId="744" priority="114" operator="lessThan">
      <formula>DATE(YEAR($A$1),MONTH($A$1)+1,DAY($A$1))</formula>
    </cfRule>
    <cfRule type="cellIs" dxfId="743" priority="115" operator="between">
      <formula>DATE(YEAR($A$1),MONTH($A$1)+2,DAY($A$1))</formula>
      <formula>DATE(YEAR($A$1),MONTH($A$1)+1,DAY($A$1))</formula>
    </cfRule>
  </conditionalFormatting>
  <conditionalFormatting sqref="Y57">
    <cfRule type="cellIs" dxfId="742" priority="103" operator="equal">
      <formula>"?"</formula>
    </cfRule>
    <cfRule type="cellIs" dxfId="741" priority="104" operator="equal">
      <formula>"План"</formula>
    </cfRule>
    <cfRule type="cellIs" dxfId="740" priority="108" operator="equal">
      <formula>"-"</formula>
    </cfRule>
    <cfRule type="cellIs" dxfId="739" priority="116" operator="lessThan">
      <formula>DATE(YEAR($A$1),MONTH($A$1)+1,DAY($A$1))</formula>
    </cfRule>
    <cfRule type="cellIs" dxfId="738" priority="120" operator="greaterThan">
      <formula>"ДАТА(ГОД($A$1);МЕСЯЦ($A$1)+2;ДЕНЬ($A$1))"</formula>
    </cfRule>
  </conditionalFormatting>
  <conditionalFormatting sqref="W59">
    <cfRule type="cellIs" dxfId="737" priority="88" operator="lessThan">
      <formula>DATE(YEAR($A$1),MONTH($A$1)+1,DAY($A$1))</formula>
    </cfRule>
    <cfRule type="cellIs" dxfId="736" priority="89" operator="equal">
      <formula>"-"</formula>
    </cfRule>
    <cfRule type="cellIs" dxfId="735" priority="91" operator="equal">
      <formula>"План"</formula>
    </cfRule>
    <cfRule type="cellIs" dxfId="734" priority="92" operator="equal">
      <formula>"?"</formula>
    </cfRule>
    <cfRule type="cellIs" dxfId="733" priority="100" operator="between">
      <formula>"ДАТА(ГОД($A$1);МЕСЯЦ($A$1)+2;ДЕНЬ($A$1)"</formula>
      <formula>DATE(YEAR($A$1),MONTH($A$1)+1,DAY($A$1))</formula>
    </cfRule>
  </conditionalFormatting>
  <conditionalFormatting sqref="W59">
    <cfRule type="cellIs" dxfId="732" priority="99" operator="greaterThan">
      <formula>DATE(YEAR($A$1),MONTH($A$1)+2,DAY($A$1))</formula>
    </cfRule>
  </conditionalFormatting>
  <conditionalFormatting sqref="V59">
    <cfRule type="cellIs" dxfId="731" priority="87" operator="equal">
      <formula>"План"</formula>
    </cfRule>
    <cfRule type="cellIs" dxfId="730" priority="93" operator="equal">
      <formula>"-"</formula>
    </cfRule>
    <cfRule type="cellIs" dxfId="729" priority="94" operator="equal">
      <formula>"?"</formula>
    </cfRule>
    <cfRule type="cellIs" dxfId="728" priority="95" operator="greaterThan">
      <formula>DATE(YEAR($A$1),MONTH($A$1)+2,DAY($A$1))</formula>
    </cfRule>
    <cfRule type="cellIs" dxfId="727" priority="96" operator="lessThan">
      <formula>DATE(YEAR($A$1),MONTH($A$1)+1,DAY($A$1))</formula>
    </cfRule>
    <cfRule type="cellIs" dxfId="726" priority="97" operator="between">
      <formula>DATE(YEAR($A$1),MONTH($A$1)+2,DAY($A$1))</formula>
      <formula>DATE(YEAR($A$1),MONTH($A$1)+1,DAY($A$1))</formula>
    </cfRule>
  </conditionalFormatting>
  <conditionalFormatting sqref="Y59">
    <cfRule type="cellIs" dxfId="725" priority="85" operator="equal">
      <formula>"?"</formula>
    </cfRule>
    <cfRule type="cellIs" dxfId="724" priority="86" operator="equal">
      <formula>"План"</formula>
    </cfRule>
    <cfRule type="cellIs" dxfId="723" priority="90" operator="equal">
      <formula>"-"</formula>
    </cfRule>
    <cfRule type="cellIs" dxfId="722" priority="98" operator="lessThan">
      <formula>DATE(YEAR($A$1),MONTH($A$1)+1,DAY($A$1))</formula>
    </cfRule>
    <cfRule type="cellIs" dxfId="721" priority="102" operator="greaterThan">
      <formula>"ДАТА(ГОД($A$1);МЕСЯЦ($A$1)+2;ДЕНЬ($A$1))"</formula>
    </cfRule>
  </conditionalFormatting>
  <conditionalFormatting sqref="W65">
    <cfRule type="cellIs" dxfId="720" priority="70" operator="lessThan">
      <formula>DATE(YEAR($A$1),MONTH($A$1)+1,DAY($A$1))</formula>
    </cfRule>
    <cfRule type="cellIs" dxfId="719" priority="71" operator="equal">
      <formula>"-"</formula>
    </cfRule>
    <cfRule type="cellIs" dxfId="718" priority="73" operator="equal">
      <formula>"План"</formula>
    </cfRule>
    <cfRule type="cellIs" dxfId="717" priority="74" operator="equal">
      <formula>"?"</formula>
    </cfRule>
    <cfRule type="cellIs" dxfId="716" priority="82" operator="between">
      <formula>"ДАТА(ГОД($A$1);МЕСЯЦ($A$1)+2;ДЕНЬ($A$1)"</formula>
      <formula>DATE(YEAR($A$1),MONTH($A$1)+1,DAY($A$1))</formula>
    </cfRule>
  </conditionalFormatting>
  <conditionalFormatting sqref="W65">
    <cfRule type="cellIs" dxfId="715" priority="81" operator="greaterThan">
      <formula>DATE(YEAR($A$1),MONTH($A$1)+2,DAY($A$1))</formula>
    </cfRule>
  </conditionalFormatting>
  <conditionalFormatting sqref="V65">
    <cfRule type="cellIs" dxfId="714" priority="69" operator="equal">
      <formula>"План"</formula>
    </cfRule>
    <cfRule type="cellIs" dxfId="713" priority="75" operator="equal">
      <formula>"-"</formula>
    </cfRule>
    <cfRule type="cellIs" dxfId="712" priority="76" operator="equal">
      <formula>"?"</formula>
    </cfRule>
    <cfRule type="cellIs" dxfId="711" priority="77" operator="greaterThan">
      <formula>DATE(YEAR($A$1),MONTH($A$1)+2,DAY($A$1))</formula>
    </cfRule>
    <cfRule type="cellIs" dxfId="710" priority="78" operator="lessThan">
      <formula>DATE(YEAR($A$1),MONTH($A$1)+1,DAY($A$1))</formula>
    </cfRule>
    <cfRule type="cellIs" dxfId="709" priority="79" operator="between">
      <formula>DATE(YEAR($A$1),MONTH($A$1)+2,DAY($A$1))</formula>
      <formula>DATE(YEAR($A$1),MONTH($A$1)+1,DAY($A$1))</formula>
    </cfRule>
  </conditionalFormatting>
  <conditionalFormatting sqref="Y65">
    <cfRule type="cellIs" dxfId="708" priority="67" operator="equal">
      <formula>"?"</formula>
    </cfRule>
    <cfRule type="cellIs" dxfId="707" priority="68" operator="equal">
      <formula>"План"</formula>
    </cfRule>
    <cfRule type="cellIs" dxfId="706" priority="72" operator="equal">
      <formula>"-"</formula>
    </cfRule>
    <cfRule type="cellIs" dxfId="705" priority="80" operator="lessThan">
      <formula>DATE(YEAR($A$1),MONTH($A$1)+1,DAY($A$1))</formula>
    </cfRule>
    <cfRule type="cellIs" dxfId="704" priority="84" operator="greaterThan">
      <formula>"ДАТА(ГОД($A$1);МЕСЯЦ($A$1)+2;ДЕНЬ($A$1))"</formula>
    </cfRule>
  </conditionalFormatting>
  <conditionalFormatting sqref="W31">
    <cfRule type="cellIs" dxfId="703" priority="61" operator="equal">
      <formula>"План"</formula>
    </cfRule>
    <cfRule type="cellIs" dxfId="702" priority="62" operator="equal">
      <formula>"-"</formula>
    </cfRule>
    <cfRule type="cellIs" dxfId="701" priority="63" operator="equal">
      <formula>"?"</formula>
    </cfRule>
    <cfRule type="cellIs" dxfId="700" priority="64" operator="greaterThan">
      <formula>DATE(YEAR($A$1),MONTH($A$1)+2,DAY($A$1))</formula>
    </cfRule>
    <cfRule type="cellIs" dxfId="699" priority="65" operator="lessThan">
      <formula>DATE(YEAR($A$1),MONTH($A$1)+1,DAY($A$1))</formula>
    </cfRule>
    <cfRule type="cellIs" dxfId="698" priority="66" operator="between">
      <formula>DATE(YEAR($A$1),MONTH($A$1)+2,DAY($A$1))</formula>
      <formula>DATE(YEAR($A$1),MONTH($A$1)+1,DAY($A$1))</formula>
    </cfRule>
  </conditionalFormatting>
  <conditionalFormatting sqref="Y31">
    <cfRule type="cellIs" dxfId="697" priority="55" operator="equal">
      <formula>"План"</formula>
    </cfRule>
    <cfRule type="cellIs" dxfId="696" priority="56" operator="equal">
      <formula>"-"</formula>
    </cfRule>
    <cfRule type="cellIs" dxfId="695" priority="57" operator="equal">
      <formula>"?"</formula>
    </cfRule>
    <cfRule type="cellIs" dxfId="694" priority="58" operator="greaterThan">
      <formula>DATE(YEAR($A$1),MONTH($A$1)+2,DAY($A$1))</formula>
    </cfRule>
    <cfRule type="cellIs" dxfId="693" priority="59" operator="lessThan">
      <formula>DATE(YEAR($A$1),MONTH($A$1)+1,DAY($A$1))</formula>
    </cfRule>
    <cfRule type="cellIs" dxfId="692" priority="60" operator="between">
      <formula>DATE(YEAR($A$1),MONTH($A$1)+2,DAY($A$1))</formula>
      <formula>DATE(YEAR($A$1),MONTH($A$1)+1,DAY($A$1))</formula>
    </cfRule>
  </conditionalFormatting>
  <conditionalFormatting sqref="V32">
    <cfRule type="cellIs" dxfId="691" priority="49" operator="equal">
      <formula>"План"</formula>
    </cfRule>
    <cfRule type="cellIs" dxfId="690" priority="50" operator="equal">
      <formula>"-"</formula>
    </cfRule>
    <cfRule type="cellIs" dxfId="689" priority="51" operator="equal">
      <formula>"?"</formula>
    </cfRule>
    <cfRule type="cellIs" dxfId="688" priority="52" operator="greaterThan">
      <formula>DATE(YEAR($A$1),MONTH($A$1)+2,DAY($A$1))</formula>
    </cfRule>
    <cfRule type="cellIs" dxfId="687" priority="53" operator="lessThan">
      <formula>DATE(YEAR($A$1),MONTH($A$1)+1,DAY($A$1))</formula>
    </cfRule>
    <cfRule type="cellIs" dxfId="686" priority="54" operator="between">
      <formula>DATE(YEAR($A$1),MONTH($A$1)+2,DAY($A$1))</formula>
      <formula>DATE(YEAR($A$1),MONTH($A$1)+1,DAY($A$1))</formula>
    </cfRule>
  </conditionalFormatting>
  <conditionalFormatting sqref="W32">
    <cfRule type="cellIs" dxfId="685" priority="43" operator="equal">
      <formula>"План"</formula>
    </cfRule>
    <cfRule type="cellIs" dxfId="684" priority="44" operator="equal">
      <formula>"-"</formula>
    </cfRule>
    <cfRule type="cellIs" dxfId="683" priority="45" operator="equal">
      <formula>"?"</formula>
    </cfRule>
    <cfRule type="cellIs" dxfId="682" priority="46" operator="greaterThan">
      <formula>DATE(YEAR($A$1),MONTH($A$1)+2,DAY($A$1))</formula>
    </cfRule>
    <cfRule type="cellIs" dxfId="681" priority="47" operator="lessThan">
      <formula>DATE(YEAR($A$1),MONTH($A$1)+1,DAY($A$1))</formula>
    </cfRule>
    <cfRule type="cellIs" dxfId="680" priority="48" operator="between">
      <formula>DATE(YEAR($A$1),MONTH($A$1)+2,DAY($A$1))</formula>
      <formula>DATE(YEAR($A$1),MONTH($A$1)+1,DAY($A$1))</formula>
    </cfRule>
  </conditionalFormatting>
  <conditionalFormatting sqref="Y32">
    <cfRule type="cellIs" dxfId="679" priority="37" operator="equal">
      <formula>"План"</formula>
    </cfRule>
    <cfRule type="cellIs" dxfId="678" priority="38" operator="equal">
      <formula>"-"</formula>
    </cfRule>
    <cfRule type="cellIs" dxfId="677" priority="39" operator="equal">
      <formula>"?"</formula>
    </cfRule>
    <cfRule type="cellIs" dxfId="676" priority="40" operator="greaterThan">
      <formula>DATE(YEAR($A$1),MONTH($A$1)+2,DAY($A$1))</formula>
    </cfRule>
    <cfRule type="cellIs" dxfId="675" priority="41" operator="lessThan">
      <formula>DATE(YEAR($A$1),MONTH($A$1)+1,DAY($A$1))</formula>
    </cfRule>
    <cfRule type="cellIs" dxfId="674" priority="42" operator="between">
      <formula>DATE(YEAR($A$1),MONTH($A$1)+2,DAY($A$1))</formula>
      <formula>DATE(YEAR($A$1),MONTH($A$1)+1,DAY($A$1))</formula>
    </cfRule>
  </conditionalFormatting>
  <conditionalFormatting sqref="V43">
    <cfRule type="cellIs" dxfId="673" priority="31" operator="equal">
      <formula>"План"</formula>
    </cfRule>
    <cfRule type="cellIs" dxfId="672" priority="32" operator="equal">
      <formula>"-"</formula>
    </cfRule>
    <cfRule type="cellIs" dxfId="671" priority="33" operator="equal">
      <formula>"?"</formula>
    </cfRule>
    <cfRule type="cellIs" dxfId="670" priority="34" operator="greaterThan">
      <formula>DATE(YEAR($A$1),MONTH($A$1)+2,DAY($A$1))</formula>
    </cfRule>
    <cfRule type="cellIs" dxfId="669" priority="35" operator="lessThan">
      <formula>DATE(YEAR($A$1),MONTH($A$1)+1,DAY($A$1))</formula>
    </cfRule>
    <cfRule type="cellIs" dxfId="668" priority="36" operator="between">
      <formula>DATE(YEAR($A$1),MONTH($A$1)+2,DAY($A$1))</formula>
      <formula>DATE(YEAR($A$1),MONTH($A$1)+1,DAY($A$1))</formula>
    </cfRule>
  </conditionalFormatting>
  <conditionalFormatting sqref="W43">
    <cfRule type="cellIs" dxfId="667" priority="25" operator="equal">
      <formula>"План"</formula>
    </cfRule>
    <cfRule type="cellIs" dxfId="666" priority="26" operator="equal">
      <formula>"-"</formula>
    </cfRule>
    <cfRule type="cellIs" dxfId="665" priority="27" operator="equal">
      <formula>"?"</formula>
    </cfRule>
    <cfRule type="cellIs" dxfId="664" priority="28" operator="greaterThan">
      <formula>DATE(YEAR($A$1),MONTH($A$1)+2,DAY($A$1))</formula>
    </cfRule>
    <cfRule type="cellIs" dxfId="663" priority="29" operator="lessThan">
      <formula>DATE(YEAR($A$1),MONTH($A$1)+1,DAY($A$1))</formula>
    </cfRule>
    <cfRule type="cellIs" dxfId="662" priority="30" operator="between">
      <formula>DATE(YEAR($A$1),MONTH($A$1)+2,DAY($A$1))</formula>
      <formula>DATE(YEAR($A$1),MONTH($A$1)+1,DAY($A$1))</formula>
    </cfRule>
  </conditionalFormatting>
  <conditionalFormatting sqref="Y43">
    <cfRule type="cellIs" dxfId="661" priority="19" operator="equal">
      <formula>"План"</formula>
    </cfRule>
    <cfRule type="cellIs" dxfId="660" priority="20" operator="equal">
      <formula>"-"</formula>
    </cfRule>
    <cfRule type="cellIs" dxfId="659" priority="21" operator="equal">
      <formula>"?"</formula>
    </cfRule>
    <cfRule type="cellIs" dxfId="658" priority="22" operator="greaterThan">
      <formula>DATE(YEAR($A$1),MONTH($A$1)+2,DAY($A$1))</formula>
    </cfRule>
    <cfRule type="cellIs" dxfId="657" priority="23" operator="lessThan">
      <formula>DATE(YEAR($A$1),MONTH($A$1)+1,DAY($A$1))</formula>
    </cfRule>
    <cfRule type="cellIs" dxfId="656" priority="24" operator="between">
      <formula>DATE(YEAR($A$1),MONTH($A$1)+2,DAY($A$1))</formula>
      <formula>DATE(YEAR($A$1),MONTH($A$1)+1,DAY($A$1))</formula>
    </cfRule>
  </conditionalFormatting>
  <conditionalFormatting sqref="V55">
    <cfRule type="cellIs" dxfId="655" priority="13" operator="equal">
      <formula>"План"</formula>
    </cfRule>
    <cfRule type="cellIs" dxfId="654" priority="14" operator="equal">
      <formula>"-"</formula>
    </cfRule>
    <cfRule type="cellIs" dxfId="653" priority="15" operator="equal">
      <formula>"?"</formula>
    </cfRule>
    <cfRule type="cellIs" dxfId="652" priority="16" operator="greaterThan">
      <formula>DATE(YEAR($A$1),MONTH($A$1)+2,DAY($A$1))</formula>
    </cfRule>
    <cfRule type="cellIs" dxfId="651" priority="17" operator="lessThan">
      <formula>DATE(YEAR($A$1),MONTH($A$1)+1,DAY($A$1))</formula>
    </cfRule>
    <cfRule type="cellIs" dxfId="650" priority="18" operator="between">
      <formula>DATE(YEAR($A$1),MONTH($A$1)+2,DAY($A$1))</formula>
      <formula>DATE(YEAR($A$1),MONTH($A$1)+1,DAY($A$1))</formula>
    </cfRule>
  </conditionalFormatting>
  <conditionalFormatting sqref="W55">
    <cfRule type="cellIs" dxfId="649" priority="7" operator="equal">
      <formula>"План"</formula>
    </cfRule>
    <cfRule type="cellIs" dxfId="648" priority="8" operator="equal">
      <formula>"-"</formula>
    </cfRule>
    <cfRule type="cellIs" dxfId="647" priority="9" operator="equal">
      <formula>"?"</formula>
    </cfRule>
    <cfRule type="cellIs" dxfId="646" priority="10" operator="greaterThan">
      <formula>DATE(YEAR($A$1),MONTH($A$1)+2,DAY($A$1))</formula>
    </cfRule>
    <cfRule type="cellIs" dxfId="645" priority="11" operator="lessThan">
      <formula>DATE(YEAR($A$1),MONTH($A$1)+1,DAY($A$1))</formula>
    </cfRule>
    <cfRule type="cellIs" dxfId="644" priority="12" operator="between">
      <formula>DATE(YEAR($A$1),MONTH($A$1)+2,DAY($A$1))</formula>
      <formula>DATE(YEAR($A$1),MONTH($A$1)+1,DAY($A$1))</formula>
    </cfRule>
  </conditionalFormatting>
  <conditionalFormatting sqref="Y55">
    <cfRule type="cellIs" dxfId="643" priority="1" operator="equal">
      <formula>"План"</formula>
    </cfRule>
    <cfRule type="cellIs" dxfId="642" priority="2" operator="equal">
      <formula>"-"</formula>
    </cfRule>
    <cfRule type="cellIs" dxfId="641" priority="3" operator="equal">
      <formula>"?"</formula>
    </cfRule>
    <cfRule type="cellIs" dxfId="640" priority="4" operator="greaterThan">
      <formula>DATE(YEAR($A$1),MONTH($A$1)+2,DAY($A$1))</formula>
    </cfRule>
    <cfRule type="cellIs" dxfId="639" priority="5" operator="lessThan">
      <formula>DATE(YEAR($A$1),MONTH($A$1)+1,DAY($A$1))</formula>
    </cfRule>
    <cfRule type="cellIs" dxfId="638" priority="6" operator="between">
      <formula>DATE(YEAR($A$1),MONTH($A$1)+2,DAY($A$1))</formula>
      <formula>DATE(YEAR($A$1),MONTH($A$1)+1,DAY($A$1))</formula>
    </cfRule>
  </conditionalFormatting>
  <hyperlinks>
    <hyperlink ref="A3" r:id="rId1"/>
    <hyperlink ref="A4" r:id="rId2"/>
    <hyperlink ref="A5" r:id="rId3"/>
    <hyperlink ref="A8" r:id="rId4"/>
    <hyperlink ref="A10" r:id="rId5"/>
    <hyperlink ref="A11" r:id="rId6"/>
    <hyperlink ref="A12" r:id="rId7"/>
    <hyperlink ref="A13" r:id="rId8"/>
    <hyperlink ref="A19" r:id="rId9"/>
    <hyperlink ref="A20" r:id="rId10"/>
    <hyperlink ref="A21" r:id="rId11"/>
    <hyperlink ref="A22" r:id="rId12"/>
    <hyperlink ref="A23" r:id="rId13"/>
    <hyperlink ref="A27" r:id="rId14"/>
    <hyperlink ref="A29" r:id="rId15"/>
    <hyperlink ref="A30" r:id="rId16"/>
    <hyperlink ref="A31" r:id="rId17"/>
    <hyperlink ref="A32" r:id="rId18"/>
    <hyperlink ref="A33" r:id="rId19"/>
    <hyperlink ref="A34" r:id="rId20"/>
    <hyperlink ref="A35" r:id="rId21"/>
    <hyperlink ref="A36" r:id="rId22"/>
    <hyperlink ref="A38" r:id="rId23"/>
    <hyperlink ref="A40" r:id="rId24"/>
    <hyperlink ref="A41" r:id="rId25"/>
    <hyperlink ref="A42" r:id="rId26"/>
    <hyperlink ref="A47" r:id="rId27"/>
    <hyperlink ref="A51" r:id="rId28"/>
    <hyperlink ref="A52" r:id="rId29"/>
    <hyperlink ref="A53" r:id="rId30"/>
    <hyperlink ref="A56" r:id="rId31"/>
    <hyperlink ref="A57" r:id="rId32"/>
    <hyperlink ref="A58" r:id="rId33"/>
    <hyperlink ref="A61" r:id="rId34"/>
    <hyperlink ref="A62" r:id="rId35"/>
    <hyperlink ref="A63" r:id="rId36"/>
    <hyperlink ref="A64" r:id="rId37"/>
    <hyperlink ref="A50" r:id="rId38"/>
    <hyperlink ref="A39" r:id="rId39"/>
    <hyperlink ref="A15" r:id="rId40"/>
    <hyperlink ref="A54" r:id="rId41"/>
    <hyperlink ref="A44" r:id="rId42" display="Разимуродов Уктам Чори Угли"/>
    <hyperlink ref="A60" r:id="rId43"/>
    <hyperlink ref="A49" r:id="rId44"/>
    <hyperlink ref="A48" r:id="rId45"/>
    <hyperlink ref="A59" r:id="rId46"/>
    <hyperlink ref="A65" r:id="rId47"/>
    <hyperlink ref="A28" r:id="rId48"/>
    <hyperlink ref="A37" r:id="rId49"/>
    <hyperlink ref="A45" r:id="rId50"/>
    <hyperlink ref="A46" r:id="rId51"/>
    <hyperlink ref="A6" r:id="rId52"/>
    <hyperlink ref="A7" r:id="rId53"/>
    <hyperlink ref="A24" r:id="rId54"/>
    <hyperlink ref="A25" r:id="rId55"/>
    <hyperlink ref="A14" r:id="rId56"/>
    <hyperlink ref="A16" r:id="rId57"/>
    <hyperlink ref="A17" r:id="rId58"/>
    <hyperlink ref="A18" r:id="rId59"/>
    <hyperlink ref="A26" r:id="rId60"/>
    <hyperlink ref="A43" r:id="rId61"/>
    <hyperlink ref="A55" r:id="rId62"/>
    <hyperlink ref="A9" r:id="rId63"/>
  </hyperlinks>
  <pageMargins left="0.25" right="0.25" top="0.75" bottom="0.75" header="0.3" footer="0.3"/>
  <pageSetup paperSize="8" scale="52" orientation="landscape" r:id="rId64"/>
  <drawing r:id="rId65"/>
  <legacyDrawing r:id="rId6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8892" id="{808873B1-7B44-4951-B883-1E8E3CABC015}">
            <xm:f>AND(DATE(YEAR($A$1),MONTH($A$1)+2,DAY($A$1))&gt;Уволенные!$E1048562,DATE(YEAR($A$1),MONTH($A$1)+1,DAY($A$1))&lt;Уволенные!$E1048562)</xm:f>
            <x14:dxf>
              <fill>
                <patternFill>
                  <bgColor rgb="FFFFC000"/>
                </patternFill>
              </fill>
            </x14:dxf>
          </x14:cfRule>
          <xm:sqref>Y3:Y8 Y21 Y24 Y28 Y52 Y56:Y57 Y59 Y65</xm:sqref>
        </x14:conditionalFormatting>
        <x14:conditionalFormatting xmlns:xm="http://schemas.microsoft.com/office/excel/2006/main">
          <x14:cfRule type="expression" priority="49463" id="{808873B1-7B44-4951-B883-1E8E3CABC015}">
            <xm:f>AND(DATE(YEAR($A$1),MONTH($A$1)+2,DAY($A$1))&gt;Уволенные!$E1048568,DATE(YEAR($A$1),MONTH($A$1)+1,DAY($A$1))&lt;Уволенные!$E1048568)</xm:f>
            <x14:dxf>
              <fill>
                <patternFill>
                  <bgColor rgb="FFFFC000"/>
                </patternFill>
              </fill>
            </x14:dxf>
          </x14:cfRule>
          <xm:sqref>Y10:Y20 Y22:Y23 Y25:Y27 Y29:Y30 Y53:Y54 Y58 Y60:Y64 Y66:Y95 Y33:Y42 Y44:Y51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M48"/>
  <sheetViews>
    <sheetView view="pageBreakPreview" zoomScale="55" zoomScaleNormal="55" zoomScaleSheetLayoutView="55" workbookViewId="0">
      <pane xSplit="1" ySplit="2" topLeftCell="B3" activePane="bottomRight" state="frozen"/>
      <selection activeCell="F118" sqref="F118"/>
      <selection pane="topRight" activeCell="F118" sqref="F118"/>
      <selection pane="bottomLeft" activeCell="F118" sqref="F118"/>
      <selection pane="bottomRight" activeCell="D23" sqref="D23"/>
    </sheetView>
  </sheetViews>
  <sheetFormatPr defaultRowHeight="15"/>
  <cols>
    <col min="1" max="1" width="36.28515625" customWidth="1"/>
    <col min="2" max="2" width="34.140625" customWidth="1"/>
    <col min="3" max="3" width="22.85546875" customWidth="1"/>
    <col min="4" max="7" width="11" customWidth="1"/>
    <col min="8" max="8" width="12.140625" style="1" customWidth="1"/>
    <col min="9" max="9" width="8.28515625" style="1" customWidth="1"/>
    <col min="10" max="11" width="11" customWidth="1"/>
    <col min="12" max="12" width="4.140625" customWidth="1"/>
    <col min="13" max="13" width="11" customWidth="1"/>
    <col min="14" max="14" width="4.140625" customWidth="1"/>
    <col min="15" max="15" width="11" customWidth="1"/>
    <col min="16" max="16" width="4.140625" customWidth="1"/>
    <col min="18" max="18" width="11" customWidth="1"/>
    <col min="19" max="19" width="7.140625" customWidth="1"/>
    <col min="20" max="20" width="11" customWidth="1"/>
    <col min="21" max="21" width="7.140625" customWidth="1"/>
    <col min="22" max="22" width="11" customWidth="1"/>
    <col min="23" max="23" width="7.140625" customWidth="1"/>
    <col min="24" max="24" width="7.7109375" customWidth="1"/>
    <col min="25" max="25" width="11" customWidth="1"/>
    <col min="26" max="26" width="16" customWidth="1"/>
    <col min="27" max="27" width="11" customWidth="1"/>
    <col min="28" max="28" width="7.140625" customWidth="1"/>
    <col min="29" max="29" width="11" customWidth="1"/>
    <col min="30" max="30" width="18" customWidth="1"/>
  </cols>
  <sheetData>
    <row r="1" spans="1:34" ht="36" customHeight="1" thickTop="1" thickBot="1">
      <c r="A1" s="567">
        <f ca="1">TODAY()</f>
        <v>45406</v>
      </c>
      <c r="B1" s="568"/>
      <c r="C1" s="578" t="s">
        <v>21</v>
      </c>
      <c r="D1" s="579"/>
      <c r="E1" s="64" t="s">
        <v>131</v>
      </c>
      <c r="F1" s="580" t="s">
        <v>7</v>
      </c>
      <c r="G1" s="581"/>
      <c r="H1" s="571" t="s">
        <v>1</v>
      </c>
      <c r="I1" s="572"/>
      <c r="J1" s="573"/>
      <c r="K1" s="88" t="s">
        <v>17</v>
      </c>
      <c r="L1" s="574" t="s">
        <v>44</v>
      </c>
      <c r="M1" s="566"/>
      <c r="N1" s="565" t="s">
        <v>2</v>
      </c>
      <c r="O1" s="566"/>
      <c r="P1" s="569" t="s">
        <v>3</v>
      </c>
      <c r="Q1" s="572"/>
      <c r="R1" s="570"/>
      <c r="S1" s="571" t="s">
        <v>5</v>
      </c>
      <c r="T1" s="584"/>
      <c r="U1" s="565" t="s">
        <v>77</v>
      </c>
      <c r="V1" s="566"/>
      <c r="W1" s="585" t="s">
        <v>4</v>
      </c>
      <c r="X1" s="572"/>
      <c r="Y1" s="573"/>
      <c r="Z1" s="565" t="s">
        <v>113</v>
      </c>
      <c r="AA1" s="577"/>
      <c r="AB1" s="565" t="s">
        <v>194</v>
      </c>
      <c r="AC1" s="566"/>
      <c r="AD1" s="582" t="s">
        <v>16</v>
      </c>
    </row>
    <row r="2" spans="1:34" ht="30" customHeight="1" thickTop="1" thickBot="1">
      <c r="A2" s="65" t="s">
        <v>0</v>
      </c>
      <c r="B2" s="158" t="s">
        <v>19</v>
      </c>
      <c r="C2" s="159" t="s">
        <v>22</v>
      </c>
      <c r="D2" s="6" t="s">
        <v>12</v>
      </c>
      <c r="E2" s="6" t="s">
        <v>132</v>
      </c>
      <c r="F2" s="6" t="s">
        <v>58</v>
      </c>
      <c r="G2" s="7" t="s">
        <v>76</v>
      </c>
      <c r="H2" s="60" t="s">
        <v>88</v>
      </c>
      <c r="I2" s="60" t="s">
        <v>91</v>
      </c>
      <c r="J2" s="7" t="s">
        <v>12</v>
      </c>
      <c r="K2" s="7" t="s">
        <v>95</v>
      </c>
      <c r="L2" s="7" t="s">
        <v>170</v>
      </c>
      <c r="M2" s="7" t="s">
        <v>86</v>
      </c>
      <c r="N2" s="7" t="s">
        <v>170</v>
      </c>
      <c r="O2" s="7" t="s">
        <v>59</v>
      </c>
      <c r="P2" s="7" t="s">
        <v>170</v>
      </c>
      <c r="Q2" s="7" t="s">
        <v>8</v>
      </c>
      <c r="R2" s="7" t="s">
        <v>12</v>
      </c>
      <c r="S2" s="14" t="s">
        <v>112</v>
      </c>
      <c r="T2" s="7" t="s">
        <v>86</v>
      </c>
      <c r="U2" s="6" t="s">
        <v>112</v>
      </c>
      <c r="V2" s="7" t="s">
        <v>79</v>
      </c>
      <c r="W2" s="6" t="s">
        <v>112</v>
      </c>
      <c r="X2" s="7" t="s">
        <v>9</v>
      </c>
      <c r="Y2" s="6" t="s">
        <v>79</v>
      </c>
      <c r="Z2" s="6" t="s">
        <v>66</v>
      </c>
      <c r="AA2" s="6" t="s">
        <v>114</v>
      </c>
      <c r="AB2" s="6" t="s">
        <v>112</v>
      </c>
      <c r="AC2" s="6" t="s">
        <v>114</v>
      </c>
      <c r="AD2" s="583"/>
    </row>
    <row r="3" spans="1:34" ht="15.75" thickTop="1">
      <c r="A3" s="66" t="s">
        <v>18</v>
      </c>
      <c r="B3" s="160" t="s">
        <v>26</v>
      </c>
      <c r="C3" s="16" t="s">
        <v>186</v>
      </c>
      <c r="D3" s="55">
        <v>45311</v>
      </c>
      <c r="E3" s="57" t="s">
        <v>14</v>
      </c>
      <c r="F3" s="29">
        <v>45493</v>
      </c>
      <c r="G3" s="50" t="s">
        <v>14</v>
      </c>
      <c r="H3" s="21" t="s">
        <v>81</v>
      </c>
      <c r="I3" s="2" t="s">
        <v>93</v>
      </c>
      <c r="J3" s="34">
        <v>45190</v>
      </c>
      <c r="K3" s="23">
        <v>45060</v>
      </c>
      <c r="L3" s="29"/>
      <c r="M3" s="89" t="s">
        <v>14</v>
      </c>
      <c r="N3" s="96" t="s">
        <v>78</v>
      </c>
      <c r="O3" s="94">
        <v>45495</v>
      </c>
      <c r="P3" s="31" t="str">
        <f t="shared" ref="P3:P10" si="0">IF(Q3="-","-",IF(Q3=3,"Рук",IF(Q3=2,"Исп","Раб")))</f>
        <v>-</v>
      </c>
      <c r="Q3" s="22" t="s">
        <v>14</v>
      </c>
      <c r="R3" s="39" t="s">
        <v>14</v>
      </c>
      <c r="S3" s="40" t="s">
        <v>14</v>
      </c>
      <c r="T3" s="30" t="s">
        <v>14</v>
      </c>
      <c r="U3" s="22" t="s">
        <v>14</v>
      </c>
      <c r="V3" s="39" t="s">
        <v>14</v>
      </c>
      <c r="W3" s="31" t="s">
        <v>14</v>
      </c>
      <c r="X3" s="11" t="s">
        <v>14</v>
      </c>
      <c r="Y3" s="32" t="s">
        <v>14</v>
      </c>
      <c r="Z3" s="21" t="s">
        <v>14</v>
      </c>
      <c r="AA3" s="26" t="s">
        <v>14</v>
      </c>
      <c r="AB3" s="40" t="s">
        <v>14</v>
      </c>
      <c r="AC3" s="30" t="s">
        <v>14</v>
      </c>
      <c r="AD3" s="41"/>
    </row>
    <row r="4" spans="1:34">
      <c r="A4" s="211" t="s">
        <v>321</v>
      </c>
      <c r="B4" s="212" t="s">
        <v>32</v>
      </c>
      <c r="C4" s="16"/>
      <c r="D4" s="32" t="s">
        <v>78</v>
      </c>
      <c r="E4" s="58" t="s">
        <v>78</v>
      </c>
      <c r="F4" s="33" t="s">
        <v>14</v>
      </c>
      <c r="G4" s="32">
        <v>44910</v>
      </c>
      <c r="H4" s="21" t="s">
        <v>81</v>
      </c>
      <c r="I4" s="11" t="s">
        <v>92</v>
      </c>
      <c r="J4" s="26">
        <v>44909</v>
      </c>
      <c r="K4" s="137">
        <v>45718</v>
      </c>
      <c r="L4" s="97"/>
      <c r="M4" s="43">
        <v>44982</v>
      </c>
      <c r="N4" s="97"/>
      <c r="O4" s="95" t="s">
        <v>14</v>
      </c>
      <c r="P4" s="31" t="str">
        <f t="shared" si="0"/>
        <v>Исп</v>
      </c>
      <c r="Q4" s="22">
        <v>2</v>
      </c>
      <c r="R4" s="34">
        <v>45744</v>
      </c>
      <c r="S4" s="31" t="s">
        <v>14</v>
      </c>
      <c r="T4" s="32" t="s">
        <v>14</v>
      </c>
      <c r="U4" s="21" t="s">
        <v>14</v>
      </c>
      <c r="V4" s="26" t="s">
        <v>14</v>
      </c>
      <c r="W4" s="31" t="s">
        <v>14</v>
      </c>
      <c r="X4" s="11" t="s">
        <v>14</v>
      </c>
      <c r="Y4" s="32" t="s">
        <v>14</v>
      </c>
      <c r="Z4" s="21" t="s">
        <v>14</v>
      </c>
      <c r="AA4" s="26" t="s">
        <v>14</v>
      </c>
      <c r="AB4" s="31" t="s">
        <v>14</v>
      </c>
      <c r="AC4" s="32" t="s">
        <v>14</v>
      </c>
      <c r="AD4" s="16"/>
    </row>
    <row r="5" spans="1:34">
      <c r="A5" s="72" t="s">
        <v>629</v>
      </c>
      <c r="B5" s="207" t="s">
        <v>32</v>
      </c>
      <c r="C5" s="16" t="s">
        <v>122</v>
      </c>
      <c r="D5" s="32" t="s">
        <v>78</v>
      </c>
      <c r="E5" s="58">
        <v>45875</v>
      </c>
      <c r="F5" s="33">
        <v>45325</v>
      </c>
      <c r="G5" s="32">
        <v>45001</v>
      </c>
      <c r="H5" s="21" t="s">
        <v>75</v>
      </c>
      <c r="I5" s="2" t="s">
        <v>93</v>
      </c>
      <c r="J5" s="26">
        <v>44943</v>
      </c>
      <c r="K5" s="137">
        <v>45597</v>
      </c>
      <c r="L5" s="107" t="s">
        <v>78</v>
      </c>
      <c r="M5" s="106">
        <v>44982</v>
      </c>
      <c r="N5" s="33"/>
      <c r="O5" s="43">
        <v>45332</v>
      </c>
      <c r="P5" s="31" t="str">
        <f t="shared" si="0"/>
        <v>Исп</v>
      </c>
      <c r="Q5" s="21">
        <v>2</v>
      </c>
      <c r="R5" s="26">
        <v>45331</v>
      </c>
      <c r="S5" s="31" t="s">
        <v>14</v>
      </c>
      <c r="T5" s="32" t="s">
        <v>14</v>
      </c>
      <c r="U5" s="21" t="s">
        <v>14</v>
      </c>
      <c r="V5" s="26" t="s">
        <v>14</v>
      </c>
      <c r="W5" s="31" t="s">
        <v>78</v>
      </c>
      <c r="X5" s="11">
        <v>3</v>
      </c>
      <c r="Y5" s="32">
        <v>44764</v>
      </c>
      <c r="Z5" s="21" t="s">
        <v>14</v>
      </c>
      <c r="AA5" s="26" t="s">
        <v>14</v>
      </c>
      <c r="AB5" s="31" t="s">
        <v>14</v>
      </c>
      <c r="AC5" s="32" t="s">
        <v>14</v>
      </c>
      <c r="AD5" s="16"/>
    </row>
    <row r="6" spans="1:34">
      <c r="A6" s="210" t="s">
        <v>36</v>
      </c>
      <c r="B6" s="209" t="s">
        <v>32</v>
      </c>
      <c r="C6" s="16" t="s">
        <v>122</v>
      </c>
      <c r="D6" s="122" t="s">
        <v>78</v>
      </c>
      <c r="E6" s="58">
        <v>45376</v>
      </c>
      <c r="F6" s="33" t="s">
        <v>14</v>
      </c>
      <c r="G6" s="32">
        <v>45001</v>
      </c>
      <c r="H6" s="21" t="s">
        <v>81</v>
      </c>
      <c r="I6" s="2" t="s">
        <v>93</v>
      </c>
      <c r="J6" s="26">
        <v>45115</v>
      </c>
      <c r="K6" s="137">
        <v>45213</v>
      </c>
      <c r="L6" s="174" t="s">
        <v>78</v>
      </c>
      <c r="M6" s="106">
        <v>44982</v>
      </c>
      <c r="N6" s="33"/>
      <c r="O6" s="98" t="s">
        <v>14</v>
      </c>
      <c r="P6" s="31" t="str">
        <f t="shared" si="0"/>
        <v>Исп</v>
      </c>
      <c r="Q6" s="21">
        <v>2</v>
      </c>
      <c r="R6" s="26">
        <v>45747</v>
      </c>
      <c r="S6" s="31" t="s">
        <v>78</v>
      </c>
      <c r="T6" s="32">
        <v>45016</v>
      </c>
      <c r="U6" s="21" t="s">
        <v>78</v>
      </c>
      <c r="V6" s="26" t="s">
        <v>78</v>
      </c>
      <c r="W6" s="31" t="s">
        <v>78</v>
      </c>
      <c r="X6" s="11">
        <v>4</v>
      </c>
      <c r="Y6" s="32" t="s">
        <v>78</v>
      </c>
      <c r="Z6" s="21" t="s">
        <v>14</v>
      </c>
      <c r="AA6" s="26" t="s">
        <v>14</v>
      </c>
      <c r="AB6" s="31" t="s">
        <v>14</v>
      </c>
      <c r="AC6" s="32" t="s">
        <v>14</v>
      </c>
      <c r="AD6" s="16"/>
    </row>
    <row r="7" spans="1:34">
      <c r="A7" s="199" t="s">
        <v>377</v>
      </c>
      <c r="B7" s="200" t="s">
        <v>32</v>
      </c>
      <c r="C7" s="16" t="s">
        <v>122</v>
      </c>
      <c r="D7" s="50">
        <v>44977</v>
      </c>
      <c r="E7" s="58" t="s">
        <v>14</v>
      </c>
      <c r="F7" s="33" t="s">
        <v>14</v>
      </c>
      <c r="G7" s="50">
        <v>44977</v>
      </c>
      <c r="H7" s="21" t="s">
        <v>87</v>
      </c>
      <c r="I7" s="11" t="s">
        <v>92</v>
      </c>
      <c r="J7" s="26">
        <v>44884</v>
      </c>
      <c r="K7" s="137">
        <v>45718</v>
      </c>
      <c r="L7" s="174"/>
      <c r="M7" s="106">
        <v>44982</v>
      </c>
      <c r="N7" s="33"/>
      <c r="O7" s="98" t="s">
        <v>14</v>
      </c>
      <c r="P7" s="31" t="str">
        <f t="shared" si="0"/>
        <v>Исп</v>
      </c>
      <c r="Q7" s="21">
        <v>2</v>
      </c>
      <c r="R7" s="26">
        <v>45704</v>
      </c>
      <c r="S7" s="31" t="s">
        <v>14</v>
      </c>
      <c r="T7" s="32" t="s">
        <v>14</v>
      </c>
      <c r="U7" s="21" t="s">
        <v>14</v>
      </c>
      <c r="V7" s="26" t="s">
        <v>14</v>
      </c>
      <c r="W7" s="31" t="s">
        <v>14</v>
      </c>
      <c r="X7" s="11" t="s">
        <v>14</v>
      </c>
      <c r="Y7" s="32" t="s">
        <v>14</v>
      </c>
      <c r="Z7" s="21" t="s">
        <v>14</v>
      </c>
      <c r="AA7" s="201" t="s">
        <v>14</v>
      </c>
      <c r="AB7" s="31" t="s">
        <v>14</v>
      </c>
      <c r="AC7" s="32" t="s">
        <v>14</v>
      </c>
      <c r="AD7" s="16"/>
    </row>
    <row r="8" spans="1:34">
      <c r="A8" s="71" t="s">
        <v>90</v>
      </c>
      <c r="B8" s="161" t="s">
        <v>32</v>
      </c>
      <c r="C8" s="16" t="s">
        <v>99</v>
      </c>
      <c r="D8" s="32" t="s">
        <v>78</v>
      </c>
      <c r="E8" s="124">
        <v>46059</v>
      </c>
      <c r="F8" s="33" t="s">
        <v>14</v>
      </c>
      <c r="G8" s="43">
        <v>45001</v>
      </c>
      <c r="H8" s="21" t="s">
        <v>87</v>
      </c>
      <c r="I8" s="11" t="s">
        <v>92</v>
      </c>
      <c r="J8" s="26">
        <v>44988</v>
      </c>
      <c r="K8" s="37" t="s">
        <v>14</v>
      </c>
      <c r="L8" s="219" t="s">
        <v>320</v>
      </c>
      <c r="M8" s="43" t="s">
        <v>14</v>
      </c>
      <c r="N8" s="33"/>
      <c r="O8" s="98" t="s">
        <v>14</v>
      </c>
      <c r="P8" s="31" t="str">
        <f t="shared" si="0"/>
        <v>-</v>
      </c>
      <c r="Q8" s="21" t="s">
        <v>14</v>
      </c>
      <c r="R8" s="26" t="s">
        <v>14</v>
      </c>
      <c r="S8" s="31" t="s">
        <v>14</v>
      </c>
      <c r="T8" s="32" t="s">
        <v>14</v>
      </c>
      <c r="U8" s="21" t="s">
        <v>14</v>
      </c>
      <c r="V8" s="26" t="s">
        <v>14</v>
      </c>
      <c r="W8" s="31" t="s">
        <v>14</v>
      </c>
      <c r="X8" s="11" t="s">
        <v>14</v>
      </c>
      <c r="Y8" s="32" t="s">
        <v>14</v>
      </c>
      <c r="Z8" s="21" t="s">
        <v>14</v>
      </c>
      <c r="AA8" s="26" t="s">
        <v>14</v>
      </c>
      <c r="AB8" s="31" t="s">
        <v>14</v>
      </c>
      <c r="AC8" s="32" t="s">
        <v>14</v>
      </c>
      <c r="AD8" s="16"/>
    </row>
    <row r="9" spans="1:34">
      <c r="A9" s="199" t="s">
        <v>327</v>
      </c>
      <c r="B9" s="200" t="s">
        <v>26</v>
      </c>
      <c r="C9" s="16" t="s">
        <v>186</v>
      </c>
      <c r="D9" s="122">
        <v>45315</v>
      </c>
      <c r="E9" s="58" t="s">
        <v>14</v>
      </c>
      <c r="F9" s="33">
        <v>45712</v>
      </c>
      <c r="G9" s="43" t="s">
        <v>14</v>
      </c>
      <c r="H9" s="21" t="s">
        <v>74</v>
      </c>
      <c r="I9" s="2" t="s">
        <v>93</v>
      </c>
      <c r="J9" s="26">
        <v>44884</v>
      </c>
      <c r="K9" s="137">
        <v>45718</v>
      </c>
      <c r="L9" s="97"/>
      <c r="M9" s="43" t="s">
        <v>14</v>
      </c>
      <c r="N9" s="102"/>
      <c r="O9" s="139">
        <v>45702</v>
      </c>
      <c r="P9" s="31" t="str">
        <f t="shared" si="0"/>
        <v>Рук</v>
      </c>
      <c r="Q9" s="21">
        <v>3</v>
      </c>
      <c r="R9" s="27">
        <v>46439</v>
      </c>
      <c r="S9" s="31" t="s">
        <v>14</v>
      </c>
      <c r="T9" s="32" t="s">
        <v>14</v>
      </c>
      <c r="U9" s="21" t="s">
        <v>14</v>
      </c>
      <c r="V9" s="26" t="s">
        <v>14</v>
      </c>
      <c r="W9" s="31" t="s">
        <v>14</v>
      </c>
      <c r="X9" s="11" t="s">
        <v>14</v>
      </c>
      <c r="Y9" s="32" t="s">
        <v>14</v>
      </c>
      <c r="Z9" s="21" t="s">
        <v>14</v>
      </c>
      <c r="AA9" s="26" t="s">
        <v>14</v>
      </c>
      <c r="AB9" s="31" t="s">
        <v>14</v>
      </c>
      <c r="AC9" s="32" t="s">
        <v>14</v>
      </c>
      <c r="AD9" s="16"/>
    </row>
    <row r="10" spans="1:34">
      <c r="A10" s="199" t="s">
        <v>326</v>
      </c>
      <c r="B10" s="200" t="s">
        <v>32</v>
      </c>
      <c r="C10" s="16" t="s">
        <v>122</v>
      </c>
      <c r="D10" s="122">
        <v>44951</v>
      </c>
      <c r="E10" s="58" t="s">
        <v>14</v>
      </c>
      <c r="F10" s="33" t="s">
        <v>14</v>
      </c>
      <c r="G10" s="43">
        <v>44977</v>
      </c>
      <c r="H10" s="21" t="s">
        <v>87</v>
      </c>
      <c r="I10" s="144" t="s">
        <v>93</v>
      </c>
      <c r="J10" s="26">
        <v>44884</v>
      </c>
      <c r="K10" s="137">
        <v>45718</v>
      </c>
      <c r="L10" s="97"/>
      <c r="M10" s="43">
        <v>44982</v>
      </c>
      <c r="N10" s="102" t="s">
        <v>14</v>
      </c>
      <c r="O10" s="139" t="s">
        <v>14</v>
      </c>
      <c r="P10" s="31" t="str">
        <f t="shared" si="0"/>
        <v>Исп</v>
      </c>
      <c r="Q10" s="21">
        <v>2</v>
      </c>
      <c r="R10" s="27">
        <v>45709</v>
      </c>
      <c r="S10" s="31" t="s">
        <v>14</v>
      </c>
      <c r="T10" s="32" t="s">
        <v>14</v>
      </c>
      <c r="U10" s="21" t="s">
        <v>14</v>
      </c>
      <c r="V10" s="26" t="s">
        <v>14</v>
      </c>
      <c r="W10" s="31" t="s">
        <v>14</v>
      </c>
      <c r="X10" s="11" t="s">
        <v>14</v>
      </c>
      <c r="Y10" s="32" t="s">
        <v>14</v>
      </c>
      <c r="Z10" s="21" t="s">
        <v>14</v>
      </c>
      <c r="AA10" s="26" t="s">
        <v>14</v>
      </c>
      <c r="AB10" s="31" t="s">
        <v>14</v>
      </c>
      <c r="AC10" s="32" t="s">
        <v>14</v>
      </c>
      <c r="AD10" s="16"/>
    </row>
    <row r="11" spans="1:34">
      <c r="A11" s="72" t="s">
        <v>54</v>
      </c>
      <c r="B11" s="207" t="s">
        <v>32</v>
      </c>
      <c r="C11" s="156" t="s">
        <v>122</v>
      </c>
      <c r="D11" s="50">
        <v>44776</v>
      </c>
      <c r="E11" s="58" t="s">
        <v>14</v>
      </c>
      <c r="F11" s="33">
        <v>45325</v>
      </c>
      <c r="G11" s="32">
        <v>45001</v>
      </c>
      <c r="H11" s="46" t="s">
        <v>102</v>
      </c>
      <c r="I11" s="46" t="s">
        <v>92</v>
      </c>
      <c r="J11" s="135">
        <v>44945</v>
      </c>
      <c r="K11" s="137">
        <v>45597</v>
      </c>
      <c r="L11" s="107" t="s">
        <v>78</v>
      </c>
      <c r="M11" s="106">
        <v>45086</v>
      </c>
      <c r="N11" s="33"/>
      <c r="O11" s="43">
        <v>45332</v>
      </c>
      <c r="P11" s="31" t="str">
        <f>IF(Q11="-","-",IF(Q11=3,"Рук",IF(Q11=2,"Исп","Раб")))</f>
        <v>Исп</v>
      </c>
      <c r="Q11" s="21">
        <v>2</v>
      </c>
      <c r="R11" s="26">
        <v>45331</v>
      </c>
      <c r="S11" s="31" t="s">
        <v>14</v>
      </c>
      <c r="T11" s="32" t="s">
        <v>14</v>
      </c>
      <c r="U11" s="21" t="s">
        <v>14</v>
      </c>
      <c r="V11" s="26" t="s">
        <v>14</v>
      </c>
      <c r="W11" s="31" t="s">
        <v>14</v>
      </c>
      <c r="X11" s="11" t="s">
        <v>14</v>
      </c>
      <c r="Y11" s="32" t="s">
        <v>14</v>
      </c>
      <c r="Z11" s="21" t="s">
        <v>14</v>
      </c>
      <c r="AA11" s="26" t="s">
        <v>14</v>
      </c>
      <c r="AB11" s="31" t="s">
        <v>14</v>
      </c>
      <c r="AC11" s="32" t="s">
        <v>14</v>
      </c>
      <c r="AD11" s="16"/>
    </row>
    <row r="12" spans="1:34">
      <c r="A12" s="72" t="s">
        <v>52</v>
      </c>
      <c r="B12" s="207" t="s">
        <v>32</v>
      </c>
      <c r="C12" s="156" t="s">
        <v>122</v>
      </c>
      <c r="D12" s="50">
        <v>44743</v>
      </c>
      <c r="E12" s="58">
        <v>45875</v>
      </c>
      <c r="F12" s="33">
        <v>45325</v>
      </c>
      <c r="G12" s="32">
        <v>45001</v>
      </c>
      <c r="H12" s="21" t="s">
        <v>102</v>
      </c>
      <c r="I12" s="11" t="s">
        <v>92</v>
      </c>
      <c r="J12" s="26">
        <v>44945</v>
      </c>
      <c r="K12" s="37" t="s">
        <v>14</v>
      </c>
      <c r="L12" s="107" t="s">
        <v>78</v>
      </c>
      <c r="M12" s="106">
        <v>44982</v>
      </c>
      <c r="N12" s="97"/>
      <c r="O12" s="99">
        <v>45332</v>
      </c>
      <c r="P12" s="31" t="str">
        <f>IF(Q12="-","-",IF(Q12=3,"Рук",IF(Q12=2,"Исп","Раб")))</f>
        <v>Исп</v>
      </c>
      <c r="Q12" s="21">
        <v>2</v>
      </c>
      <c r="R12" s="26">
        <v>45331</v>
      </c>
      <c r="S12" s="31" t="s">
        <v>14</v>
      </c>
      <c r="T12" s="32" t="s">
        <v>14</v>
      </c>
      <c r="U12" s="21" t="s">
        <v>14</v>
      </c>
      <c r="V12" s="26" t="s">
        <v>14</v>
      </c>
      <c r="W12" s="31" t="s">
        <v>14</v>
      </c>
      <c r="X12" s="11" t="s">
        <v>14</v>
      </c>
      <c r="Y12" s="32" t="s">
        <v>14</v>
      </c>
      <c r="Z12" s="21" t="s">
        <v>14</v>
      </c>
      <c r="AA12" s="26" t="s">
        <v>14</v>
      </c>
      <c r="AB12" s="31" t="s">
        <v>14</v>
      </c>
      <c r="AC12" s="32" t="s">
        <v>14</v>
      </c>
      <c r="AD12" s="16"/>
    </row>
    <row r="13" spans="1:34">
      <c r="A13" s="72" t="s">
        <v>72</v>
      </c>
      <c r="B13" s="207" t="s">
        <v>20</v>
      </c>
      <c r="C13" s="156" t="s">
        <v>99</v>
      </c>
      <c r="D13" s="50">
        <v>44783</v>
      </c>
      <c r="E13" s="58" t="s">
        <v>14</v>
      </c>
      <c r="F13" s="33">
        <v>45467</v>
      </c>
      <c r="G13" s="100" t="s">
        <v>14</v>
      </c>
      <c r="H13" s="21" t="s">
        <v>89</v>
      </c>
      <c r="I13" s="2" t="s">
        <v>93</v>
      </c>
      <c r="J13" s="26">
        <v>44945</v>
      </c>
      <c r="K13" s="37" t="s">
        <v>14</v>
      </c>
      <c r="L13" s="92"/>
      <c r="M13" s="43" t="s">
        <v>14</v>
      </c>
      <c r="N13" s="33"/>
      <c r="O13" s="43">
        <v>45468</v>
      </c>
      <c r="P13" s="31" t="str">
        <f>IF(Q13="-","-",IF(Q13=3,"Рук",IF(Q13=2,"Исп","Раб")))</f>
        <v>-</v>
      </c>
      <c r="Q13" s="21" t="s">
        <v>14</v>
      </c>
      <c r="R13" s="26" t="s">
        <v>14</v>
      </c>
      <c r="S13" s="31" t="s">
        <v>14</v>
      </c>
      <c r="T13" s="32" t="s">
        <v>14</v>
      </c>
      <c r="U13" s="21" t="s">
        <v>14</v>
      </c>
      <c r="V13" s="26" t="s">
        <v>14</v>
      </c>
      <c r="W13" s="31" t="s">
        <v>14</v>
      </c>
      <c r="X13" s="11" t="s">
        <v>14</v>
      </c>
      <c r="Y13" s="32" t="s">
        <v>14</v>
      </c>
      <c r="Z13" s="21" t="s">
        <v>14</v>
      </c>
      <c r="AA13" s="26" t="s">
        <v>14</v>
      </c>
      <c r="AB13" s="31" t="s">
        <v>14</v>
      </c>
      <c r="AC13" s="32" t="s">
        <v>14</v>
      </c>
      <c r="AD13" s="16"/>
    </row>
    <row r="14" spans="1:34">
      <c r="A14" s="208" t="s">
        <v>33</v>
      </c>
      <c r="B14" s="209" t="s">
        <v>32</v>
      </c>
      <c r="C14" s="16" t="s">
        <v>186</v>
      </c>
      <c r="D14" s="32" t="s">
        <v>698</v>
      </c>
      <c r="E14" s="58">
        <v>45881</v>
      </c>
      <c r="F14" s="33" t="s">
        <v>14</v>
      </c>
      <c r="G14" s="26">
        <v>45001</v>
      </c>
      <c r="H14" s="33"/>
      <c r="I14" s="32"/>
      <c r="J14" s="123"/>
      <c r="K14" s="32"/>
      <c r="L14" s="21" t="s">
        <v>87</v>
      </c>
      <c r="M14" s="11" t="s">
        <v>92</v>
      </c>
      <c r="N14" s="26">
        <v>45115</v>
      </c>
      <c r="O14" s="25">
        <v>45172</v>
      </c>
      <c r="P14" s="33"/>
      <c r="Q14" s="43" t="s">
        <v>78</v>
      </c>
      <c r="R14" s="97"/>
      <c r="S14" s="95" t="s">
        <v>14</v>
      </c>
      <c r="T14" s="31" t="str">
        <f>IF(U14="-","-",IF(U14=3,"Рук",IF(U14=2,"Исп","Раб")))</f>
        <v>-</v>
      </c>
      <c r="U14" s="22" t="s">
        <v>14</v>
      </c>
      <c r="V14" s="39" t="s">
        <v>14</v>
      </c>
      <c r="W14" s="31" t="s">
        <v>14</v>
      </c>
      <c r="X14" s="32" t="s">
        <v>14</v>
      </c>
      <c r="Y14" s="21" t="s">
        <v>14</v>
      </c>
      <c r="Z14" s="26" t="s">
        <v>14</v>
      </c>
      <c r="AA14" s="31" t="s">
        <v>14</v>
      </c>
      <c r="AB14" s="11" t="s">
        <v>14</v>
      </c>
      <c r="AC14" s="32" t="s">
        <v>14</v>
      </c>
      <c r="AD14" s="21" t="s">
        <v>14</v>
      </c>
      <c r="AE14" s="26" t="s">
        <v>14</v>
      </c>
      <c r="AF14" s="31" t="s">
        <v>14</v>
      </c>
      <c r="AG14" s="32" t="s">
        <v>14</v>
      </c>
      <c r="AH14" s="16"/>
    </row>
    <row r="15" spans="1:34">
      <c r="A15" s="163" t="s">
        <v>332</v>
      </c>
      <c r="B15" s="202" t="s">
        <v>32</v>
      </c>
      <c r="C15" s="156" t="s">
        <v>186</v>
      </c>
      <c r="D15" s="32">
        <v>45379</v>
      </c>
      <c r="E15" s="58" t="s">
        <v>78</v>
      </c>
      <c r="F15" s="33" t="s">
        <v>14</v>
      </c>
      <c r="G15" s="26">
        <v>45076</v>
      </c>
      <c r="H15" s="33"/>
      <c r="I15" s="32"/>
      <c r="J15" s="123"/>
      <c r="K15" s="32"/>
      <c r="L15" s="21" t="s">
        <v>87</v>
      </c>
      <c r="M15" s="11" t="s">
        <v>92</v>
      </c>
      <c r="N15" s="35">
        <v>44999</v>
      </c>
      <c r="O15" s="25">
        <v>45759</v>
      </c>
      <c r="P15" s="33"/>
      <c r="Q15" s="43">
        <v>45028</v>
      </c>
      <c r="R15" s="97"/>
      <c r="S15" s="95" t="s">
        <v>14</v>
      </c>
      <c r="T15" s="31" t="s">
        <v>14</v>
      </c>
      <c r="U15" s="21" t="s">
        <v>14</v>
      </c>
      <c r="V15" s="26" t="s">
        <v>14</v>
      </c>
      <c r="W15" s="31" t="s">
        <v>14</v>
      </c>
      <c r="X15" s="32" t="s">
        <v>14</v>
      </c>
      <c r="Y15" s="21" t="s">
        <v>14</v>
      </c>
      <c r="Z15" s="26" t="s">
        <v>14</v>
      </c>
      <c r="AA15" s="31" t="s">
        <v>14</v>
      </c>
      <c r="AB15" s="11" t="s">
        <v>14</v>
      </c>
      <c r="AC15" s="32" t="s">
        <v>14</v>
      </c>
      <c r="AD15" s="21" t="s">
        <v>14</v>
      </c>
      <c r="AE15" s="26" t="s">
        <v>14</v>
      </c>
      <c r="AF15" s="31" t="s">
        <v>14</v>
      </c>
      <c r="AG15" s="32" t="s">
        <v>14</v>
      </c>
      <c r="AH15" s="16"/>
    </row>
    <row r="16" spans="1:34">
      <c r="A16" s="205" t="s">
        <v>295</v>
      </c>
      <c r="B16" s="206" t="s">
        <v>32</v>
      </c>
      <c r="C16" s="16" t="s">
        <v>122</v>
      </c>
      <c r="D16" s="32" t="s">
        <v>697</v>
      </c>
      <c r="E16" s="58" t="s">
        <v>14</v>
      </c>
      <c r="F16" s="31" t="s">
        <v>14</v>
      </c>
      <c r="G16" s="45">
        <v>44866</v>
      </c>
      <c r="H16" s="33"/>
      <c r="I16" s="32"/>
      <c r="J16" s="123"/>
      <c r="K16" s="32"/>
      <c r="L16" s="21" t="s">
        <v>81</v>
      </c>
      <c r="M16" s="11" t="s">
        <v>92</v>
      </c>
      <c r="N16" s="26">
        <v>45076</v>
      </c>
      <c r="O16" s="137">
        <v>45597</v>
      </c>
      <c r="P16" s="92"/>
      <c r="Q16" s="43">
        <v>44868</v>
      </c>
      <c r="R16" s="31"/>
      <c r="S16" s="98" t="s">
        <v>14</v>
      </c>
      <c r="T16" s="31" t="str">
        <f>IF(U16="-","-",IF(U16=3,"Рук",IF(U16=2,"Исп","Раб")))</f>
        <v>Исп</v>
      </c>
      <c r="U16" s="21">
        <v>2</v>
      </c>
      <c r="V16" s="26">
        <v>45608</v>
      </c>
      <c r="W16" s="31" t="s">
        <v>14</v>
      </c>
      <c r="X16" s="32" t="s">
        <v>14</v>
      </c>
      <c r="Y16" s="21" t="s">
        <v>14</v>
      </c>
      <c r="Z16" s="121" t="s">
        <v>14</v>
      </c>
      <c r="AA16" s="31" t="s">
        <v>78</v>
      </c>
      <c r="AB16" s="11">
        <v>5</v>
      </c>
      <c r="AC16" s="32">
        <v>45072</v>
      </c>
      <c r="AD16" s="21" t="s">
        <v>14</v>
      </c>
      <c r="AE16" s="26" t="s">
        <v>14</v>
      </c>
      <c r="AF16" s="31" t="s">
        <v>14</v>
      </c>
      <c r="AG16" s="32" t="s">
        <v>14</v>
      </c>
      <c r="AH16" s="16"/>
    </row>
    <row r="17" spans="1:34" ht="18" customHeight="1">
      <c r="A17" s="163" t="s">
        <v>330</v>
      </c>
      <c r="B17" s="202" t="s">
        <v>32</v>
      </c>
      <c r="C17" s="16" t="s">
        <v>122</v>
      </c>
      <c r="D17" s="50">
        <v>45005</v>
      </c>
      <c r="E17" s="124" t="s">
        <v>14</v>
      </c>
      <c r="F17" s="49" t="s">
        <v>14</v>
      </c>
      <c r="G17" s="53">
        <v>45001</v>
      </c>
      <c r="H17" s="33"/>
      <c r="I17" s="32"/>
      <c r="J17" s="123"/>
      <c r="K17" s="32"/>
      <c r="L17" s="21" t="s">
        <v>81</v>
      </c>
      <c r="M17" s="2" t="s">
        <v>93</v>
      </c>
      <c r="N17" s="53">
        <v>44999</v>
      </c>
      <c r="O17" s="137">
        <v>45745</v>
      </c>
      <c r="P17" s="92"/>
      <c r="Q17" s="43">
        <v>45010</v>
      </c>
      <c r="R17" s="97" t="s">
        <v>14</v>
      </c>
      <c r="S17" s="99" t="s">
        <v>14</v>
      </c>
      <c r="T17" s="31" t="str">
        <f>IF(U17="-","-",IF(U17=3,"Рук",IF(U17=2,"Исп","Раб")))</f>
        <v>Исп</v>
      </c>
      <c r="U17" s="21">
        <v>2</v>
      </c>
      <c r="V17" s="26">
        <v>45744</v>
      </c>
      <c r="W17" s="31" t="s">
        <v>78</v>
      </c>
      <c r="X17" s="32">
        <v>45016</v>
      </c>
      <c r="Y17" s="21" t="s">
        <v>14</v>
      </c>
      <c r="Z17" s="26" t="s">
        <v>14</v>
      </c>
      <c r="AA17" s="31" t="s">
        <v>14</v>
      </c>
      <c r="AB17" s="11" t="s">
        <v>14</v>
      </c>
      <c r="AC17" s="32" t="s">
        <v>14</v>
      </c>
      <c r="AD17" s="21" t="s">
        <v>14</v>
      </c>
      <c r="AE17" s="26" t="s">
        <v>14</v>
      </c>
      <c r="AF17" s="31" t="s">
        <v>14</v>
      </c>
      <c r="AG17" s="32" t="s">
        <v>14</v>
      </c>
      <c r="AH17" s="16"/>
    </row>
    <row r="18" spans="1:34">
      <c r="A18" s="163" t="s">
        <v>31</v>
      </c>
      <c r="B18" s="202" t="s">
        <v>32</v>
      </c>
      <c r="C18" s="16" t="s">
        <v>122</v>
      </c>
      <c r="D18" s="50">
        <v>45336</v>
      </c>
      <c r="E18" s="124">
        <v>46538</v>
      </c>
      <c r="F18" s="49" t="s">
        <v>14</v>
      </c>
      <c r="G18" s="53"/>
      <c r="H18" s="33"/>
      <c r="I18" s="32"/>
      <c r="J18" s="123"/>
      <c r="K18" s="32"/>
      <c r="L18" s="21" t="s">
        <v>81</v>
      </c>
      <c r="M18" s="11" t="s">
        <v>92</v>
      </c>
      <c r="N18" s="53">
        <v>45076</v>
      </c>
      <c r="O18" s="137">
        <v>45172</v>
      </c>
      <c r="P18" s="92" t="s">
        <v>78</v>
      </c>
      <c r="Q18" s="43" t="s">
        <v>78</v>
      </c>
      <c r="R18" s="97" t="s">
        <v>14</v>
      </c>
      <c r="S18" s="99" t="s">
        <v>14</v>
      </c>
      <c r="T18" s="31" t="str">
        <f>IF(U18="-","-",IF(U18=3,"Рук",IF(U18=2,"Исп","Раб")))</f>
        <v>Исп</v>
      </c>
      <c r="U18" s="21">
        <v>2</v>
      </c>
      <c r="V18" s="26">
        <v>45484</v>
      </c>
      <c r="W18" s="31" t="s">
        <v>14</v>
      </c>
      <c r="X18" s="32" t="s">
        <v>14</v>
      </c>
      <c r="Y18" s="21" t="s">
        <v>78</v>
      </c>
      <c r="Z18" s="26">
        <v>44778</v>
      </c>
      <c r="AA18" s="31" t="s">
        <v>78</v>
      </c>
      <c r="AB18" s="11">
        <v>3</v>
      </c>
      <c r="AC18" s="32">
        <v>44764</v>
      </c>
      <c r="AD18" s="21" t="s">
        <v>14</v>
      </c>
      <c r="AE18" s="26" t="s">
        <v>14</v>
      </c>
      <c r="AF18" s="31" t="s">
        <v>14</v>
      </c>
      <c r="AG18" s="32" t="s">
        <v>14</v>
      </c>
      <c r="AH18" s="16" t="s">
        <v>14</v>
      </c>
    </row>
    <row r="19" spans="1:34">
      <c r="A19" s="203" t="s">
        <v>302</v>
      </c>
      <c r="B19" s="204" t="s">
        <v>32</v>
      </c>
      <c r="C19" s="172" t="s">
        <v>122</v>
      </c>
      <c r="D19" s="32">
        <v>44882</v>
      </c>
      <c r="E19" s="173" t="s">
        <v>14</v>
      </c>
      <c r="F19" s="33" t="s">
        <v>14</v>
      </c>
      <c r="G19" s="141">
        <v>44883</v>
      </c>
      <c r="H19" s="33"/>
      <c r="I19" s="32"/>
      <c r="J19" s="123"/>
      <c r="K19" s="32"/>
      <c r="L19" s="21" t="s">
        <v>81</v>
      </c>
      <c r="M19" s="2" t="s">
        <v>92</v>
      </c>
      <c r="N19" s="26">
        <v>45556</v>
      </c>
      <c r="O19" s="25">
        <v>45606</v>
      </c>
      <c r="P19" s="31"/>
      <c r="Q19" s="43">
        <v>44868</v>
      </c>
      <c r="R19" s="92"/>
      <c r="S19" s="95" t="s">
        <v>14</v>
      </c>
      <c r="T19" s="31" t="str">
        <f>IF(U19="-","-",IF(U19=3,"Рук",IF(U19=2,"Исп","Раб")))</f>
        <v>Исп</v>
      </c>
      <c r="U19" s="21">
        <v>2</v>
      </c>
      <c r="V19" s="26">
        <v>45747</v>
      </c>
      <c r="W19" s="31" t="s">
        <v>14</v>
      </c>
      <c r="X19" s="32" t="s">
        <v>14</v>
      </c>
      <c r="Y19" s="21" t="s">
        <v>14</v>
      </c>
      <c r="Z19" s="121" t="s">
        <v>14</v>
      </c>
      <c r="AA19" s="31" t="s">
        <v>14</v>
      </c>
      <c r="AB19" s="11" t="s">
        <v>14</v>
      </c>
      <c r="AC19" s="112" t="s">
        <v>14</v>
      </c>
      <c r="AD19" s="21" t="s">
        <v>14</v>
      </c>
      <c r="AE19" s="26" t="s">
        <v>14</v>
      </c>
      <c r="AF19" s="31" t="s">
        <v>14</v>
      </c>
      <c r="AG19" s="32" t="s">
        <v>14</v>
      </c>
      <c r="AH19" s="16"/>
    </row>
    <row r="20" spans="1:34">
      <c r="A20" s="215" t="s">
        <v>297</v>
      </c>
      <c r="B20" s="216" t="s">
        <v>26</v>
      </c>
      <c r="C20" s="16" t="s">
        <v>122</v>
      </c>
      <c r="D20" s="177">
        <v>44870</v>
      </c>
      <c r="E20" s="58" t="s">
        <v>14</v>
      </c>
      <c r="F20" s="33">
        <v>45612</v>
      </c>
      <c r="G20" s="33" t="s">
        <v>14</v>
      </c>
      <c r="H20" s="123" t="s">
        <v>14</v>
      </c>
      <c r="I20" s="21" t="s">
        <v>74</v>
      </c>
      <c r="J20" s="2" t="s">
        <v>93</v>
      </c>
      <c r="K20" s="36">
        <v>44884</v>
      </c>
      <c r="L20" s="137">
        <v>45597</v>
      </c>
      <c r="M20" s="92"/>
      <c r="N20" s="43" t="s">
        <v>14</v>
      </c>
      <c r="O20" s="97"/>
      <c r="P20" s="99">
        <v>45599</v>
      </c>
      <c r="Q20" s="31" t="str">
        <f>IF(R20="-","-",IF(R20=3,"Рук",IF(R20=2,"Исп","Раб")))</f>
        <v>Рук</v>
      </c>
      <c r="R20" s="21">
        <v>3</v>
      </c>
      <c r="S20" s="26">
        <v>46335</v>
      </c>
      <c r="T20" s="31" t="s">
        <v>14</v>
      </c>
      <c r="U20" s="32" t="s">
        <v>14</v>
      </c>
      <c r="V20" s="21" t="s">
        <v>14</v>
      </c>
      <c r="W20" s="26" t="s">
        <v>14</v>
      </c>
      <c r="X20" s="31" t="s">
        <v>78</v>
      </c>
      <c r="Y20" s="11">
        <v>5</v>
      </c>
      <c r="Z20" s="32">
        <v>45058</v>
      </c>
      <c r="AA20" s="21" t="s">
        <v>14</v>
      </c>
      <c r="AB20" s="26" t="s">
        <v>14</v>
      </c>
      <c r="AC20" s="31" t="s">
        <v>14</v>
      </c>
      <c r="AD20" s="32" t="s">
        <v>14</v>
      </c>
      <c r="AE20" s="16"/>
    </row>
    <row r="21" spans="1:34">
      <c r="A21" s="350" t="s">
        <v>294</v>
      </c>
      <c r="B21" s="206" t="s">
        <v>32</v>
      </c>
      <c r="C21" s="16" t="s">
        <v>122</v>
      </c>
      <c r="D21" s="32">
        <v>45375</v>
      </c>
      <c r="E21" s="58">
        <v>46322</v>
      </c>
      <c r="F21" s="31" t="s">
        <v>14</v>
      </c>
      <c r="G21" s="32" t="s">
        <v>14</v>
      </c>
      <c r="H21" s="21" t="s">
        <v>81</v>
      </c>
      <c r="I21" s="11" t="s">
        <v>92</v>
      </c>
      <c r="J21" s="26">
        <v>45076</v>
      </c>
      <c r="K21" s="25">
        <v>45597</v>
      </c>
      <c r="L21" s="31"/>
      <c r="M21" s="43">
        <v>44868</v>
      </c>
      <c r="N21" s="92" t="s">
        <v>14</v>
      </c>
      <c r="O21" s="95" t="s">
        <v>14</v>
      </c>
      <c r="P21" s="339" t="s">
        <v>14</v>
      </c>
      <c r="Q21" s="31" t="str">
        <f>IF(R21="-","-",IF(R21=3,"Рук",IF(R21=2,"Исп","Раб")))</f>
        <v>Исп</v>
      </c>
      <c r="R21" s="21">
        <v>2</v>
      </c>
      <c r="S21" s="26">
        <v>45608</v>
      </c>
      <c r="T21" s="31" t="s">
        <v>14</v>
      </c>
      <c r="U21" s="32" t="s">
        <v>14</v>
      </c>
      <c r="V21" s="21" t="s">
        <v>14</v>
      </c>
      <c r="W21" s="121" t="s">
        <v>14</v>
      </c>
      <c r="X21" s="31" t="s">
        <v>78</v>
      </c>
      <c r="Y21" s="11">
        <v>5</v>
      </c>
      <c r="Z21" s="32">
        <v>45072</v>
      </c>
      <c r="AA21" s="21" t="s">
        <v>14</v>
      </c>
      <c r="AB21" s="26" t="s">
        <v>14</v>
      </c>
      <c r="AC21" s="31" t="s">
        <v>14</v>
      </c>
      <c r="AD21" s="32" t="s">
        <v>14</v>
      </c>
      <c r="AE21" s="16"/>
    </row>
    <row r="22" spans="1:34">
      <c r="A22" s="348" t="s">
        <v>328</v>
      </c>
      <c r="B22" s="218" t="s">
        <v>32</v>
      </c>
      <c r="C22" s="156" t="s">
        <v>122</v>
      </c>
      <c r="D22" s="32">
        <v>45176</v>
      </c>
      <c r="E22" s="58">
        <v>46637</v>
      </c>
      <c r="F22" s="33" t="s">
        <v>14</v>
      </c>
      <c r="G22" s="32" t="s">
        <v>14</v>
      </c>
      <c r="H22" s="21" t="s">
        <v>87</v>
      </c>
      <c r="I22" s="11" t="s">
        <v>92</v>
      </c>
      <c r="J22" s="26">
        <v>45058</v>
      </c>
      <c r="K22" s="25">
        <v>45718</v>
      </c>
      <c r="L22" s="31"/>
      <c r="M22" s="43" t="s">
        <v>14</v>
      </c>
      <c r="N22" s="33"/>
      <c r="O22" s="43">
        <v>45468</v>
      </c>
      <c r="P22" s="141" t="s">
        <v>14</v>
      </c>
      <c r="Q22" s="31" t="str">
        <f>IF(R22="-","-",IF(R22=3,"Рук",IF(R22=2,"Исп","Раб")))</f>
        <v>Исп</v>
      </c>
      <c r="R22" s="21">
        <v>2</v>
      </c>
      <c r="S22" s="26">
        <v>45747</v>
      </c>
      <c r="T22" s="31" t="s">
        <v>14</v>
      </c>
      <c r="U22" s="32" t="s">
        <v>14</v>
      </c>
      <c r="V22" s="21" t="s">
        <v>14</v>
      </c>
      <c r="W22" s="26" t="s">
        <v>14</v>
      </c>
      <c r="X22" s="31" t="s">
        <v>14</v>
      </c>
      <c r="Y22" s="11" t="s">
        <v>14</v>
      </c>
      <c r="Z22" s="32" t="s">
        <v>14</v>
      </c>
      <c r="AA22" s="21" t="s">
        <v>14</v>
      </c>
      <c r="AB22" s="26" t="s">
        <v>14</v>
      </c>
      <c r="AC22" s="31" t="s">
        <v>14</v>
      </c>
      <c r="AD22" s="32" t="s">
        <v>14</v>
      </c>
      <c r="AE22" s="16"/>
    </row>
    <row r="23" spans="1:34" ht="15.75" thickBot="1">
      <c r="A23" s="348" t="s">
        <v>263</v>
      </c>
      <c r="B23" s="218" t="s">
        <v>32</v>
      </c>
      <c r="C23" s="46" t="s">
        <v>14</v>
      </c>
      <c r="D23" s="50" t="s">
        <v>14</v>
      </c>
      <c r="E23" s="58">
        <v>45551</v>
      </c>
      <c r="F23" s="33" t="s">
        <v>14</v>
      </c>
      <c r="G23" s="32" t="s">
        <v>14</v>
      </c>
      <c r="H23" s="21" t="s">
        <v>87</v>
      </c>
      <c r="I23" s="11" t="s">
        <v>92</v>
      </c>
      <c r="J23" s="26">
        <v>45058</v>
      </c>
      <c r="K23" s="137">
        <v>46080</v>
      </c>
      <c r="L23" s="92"/>
      <c r="M23" s="43">
        <v>44982</v>
      </c>
      <c r="N23" s="97" t="s">
        <v>14</v>
      </c>
      <c r="O23" s="99" t="s">
        <v>14</v>
      </c>
      <c r="P23" s="340">
        <v>44982</v>
      </c>
      <c r="Q23" s="31" t="str">
        <f>IF(R23="-","-",IF(R23=3,"Рук",IF(R23=2,"Исп","Раб")))</f>
        <v>Исп</v>
      </c>
      <c r="R23" s="21">
        <v>2</v>
      </c>
      <c r="S23" s="26">
        <v>45747</v>
      </c>
      <c r="T23" s="31" t="s">
        <v>14</v>
      </c>
      <c r="U23" s="32" t="s">
        <v>14</v>
      </c>
      <c r="V23" s="21" t="s">
        <v>14</v>
      </c>
      <c r="W23" s="26" t="s">
        <v>14</v>
      </c>
      <c r="X23" s="31" t="s">
        <v>14</v>
      </c>
      <c r="Y23" s="11" t="s">
        <v>14</v>
      </c>
      <c r="Z23" s="32" t="s">
        <v>14</v>
      </c>
      <c r="AA23" s="21" t="s">
        <v>14</v>
      </c>
      <c r="AB23" s="26" t="s">
        <v>14</v>
      </c>
      <c r="AC23" s="31" t="s">
        <v>14</v>
      </c>
      <c r="AD23" s="32" t="s">
        <v>14</v>
      </c>
      <c r="AE23" s="16"/>
    </row>
    <row r="24" spans="1:34" ht="15.75" thickTop="1">
      <c r="A24" s="346" t="s">
        <v>406</v>
      </c>
      <c r="B24" s="314" t="s">
        <v>296</v>
      </c>
      <c r="C24" s="16" t="s">
        <v>122</v>
      </c>
      <c r="D24" s="168">
        <v>45142</v>
      </c>
      <c r="E24" s="57" t="s">
        <v>14</v>
      </c>
      <c r="F24" s="318">
        <v>45992</v>
      </c>
      <c r="G24" s="345">
        <v>45992</v>
      </c>
      <c r="H24" s="297" t="s">
        <v>74</v>
      </c>
      <c r="I24" s="2" t="s">
        <v>93</v>
      </c>
      <c r="J24" s="34">
        <v>45092</v>
      </c>
      <c r="K24" s="137">
        <v>45816</v>
      </c>
      <c r="L24" s="97"/>
      <c r="M24" s="95" t="s">
        <v>14</v>
      </c>
      <c r="N24" s="169"/>
      <c r="O24" s="139">
        <v>45832</v>
      </c>
      <c r="P24" s="338" t="s">
        <v>14</v>
      </c>
      <c r="Q24" s="31" t="s">
        <v>173</v>
      </c>
      <c r="R24" s="22">
        <v>3</v>
      </c>
      <c r="S24" s="34">
        <v>46601</v>
      </c>
      <c r="T24" s="92" t="s">
        <v>78</v>
      </c>
      <c r="U24" s="119">
        <v>45248</v>
      </c>
      <c r="V24" s="22" t="s">
        <v>78</v>
      </c>
      <c r="W24" s="34">
        <v>45255</v>
      </c>
      <c r="X24" s="31" t="s">
        <v>78</v>
      </c>
      <c r="Y24" s="11">
        <v>5</v>
      </c>
      <c r="Z24" s="32">
        <v>45136</v>
      </c>
      <c r="AA24" s="21" t="s">
        <v>14</v>
      </c>
      <c r="AB24" s="26" t="s">
        <v>14</v>
      </c>
      <c r="AC24" s="92" t="s">
        <v>14</v>
      </c>
      <c r="AD24" s="111" t="s">
        <v>14</v>
      </c>
      <c r="AE24" s="170"/>
    </row>
    <row r="25" spans="1:34">
      <c r="A25" s="349" t="s">
        <v>407</v>
      </c>
      <c r="B25" s="220" t="s">
        <v>32</v>
      </c>
      <c r="C25" s="16" t="s">
        <v>122</v>
      </c>
      <c r="D25" s="32">
        <v>45142</v>
      </c>
      <c r="E25" s="58" t="s">
        <v>14</v>
      </c>
      <c r="F25" s="33">
        <v>45823</v>
      </c>
      <c r="G25" s="32" t="s">
        <v>14</v>
      </c>
      <c r="H25" s="21" t="s">
        <v>87</v>
      </c>
      <c r="I25" s="11" t="s">
        <v>92</v>
      </c>
      <c r="J25" s="36">
        <v>45092</v>
      </c>
      <c r="K25" s="137">
        <v>45816</v>
      </c>
      <c r="L25" s="92"/>
      <c r="M25" s="43" t="s">
        <v>14</v>
      </c>
      <c r="N25" s="97"/>
      <c r="O25" s="99">
        <v>45832</v>
      </c>
      <c r="P25" s="340" t="s">
        <v>14</v>
      </c>
      <c r="Q25" s="31" t="str">
        <f>IF(R25="-","-",IF(R25=3,"Рук",IF(R25=2,"Исп","Раб")))</f>
        <v>Исп</v>
      </c>
      <c r="R25" s="21">
        <v>2</v>
      </c>
      <c r="S25" s="26">
        <v>45871</v>
      </c>
      <c r="T25" s="31"/>
      <c r="U25" s="32">
        <v>45248</v>
      </c>
      <c r="V25" s="21"/>
      <c r="W25" s="26">
        <v>45255</v>
      </c>
      <c r="X25" s="31" t="s">
        <v>78</v>
      </c>
      <c r="Y25" s="11">
        <v>5</v>
      </c>
      <c r="Z25" s="32">
        <v>45136</v>
      </c>
      <c r="AA25" s="21" t="s">
        <v>14</v>
      </c>
      <c r="AB25" s="26" t="s">
        <v>14</v>
      </c>
      <c r="AC25" s="31" t="s">
        <v>14</v>
      </c>
      <c r="AD25" s="32" t="s">
        <v>14</v>
      </c>
      <c r="AE25" s="16"/>
    </row>
    <row r="26" spans="1:34">
      <c r="A26" s="349" t="s">
        <v>619</v>
      </c>
      <c r="B26" s="220" t="s">
        <v>32</v>
      </c>
      <c r="C26" s="16" t="s">
        <v>122</v>
      </c>
      <c r="D26" s="32">
        <v>45142</v>
      </c>
      <c r="E26" s="58" t="s">
        <v>14</v>
      </c>
      <c r="F26" s="33" t="s">
        <v>14</v>
      </c>
      <c r="G26" s="32" t="s">
        <v>14</v>
      </c>
      <c r="H26" s="21" t="s">
        <v>87</v>
      </c>
      <c r="I26" s="11" t="s">
        <v>92</v>
      </c>
      <c r="J26" s="36">
        <v>45126</v>
      </c>
      <c r="K26" s="137">
        <v>45873</v>
      </c>
      <c r="L26" s="92" t="s">
        <v>14</v>
      </c>
      <c r="M26" s="43" t="s">
        <v>78</v>
      </c>
      <c r="N26" s="97" t="s">
        <v>14</v>
      </c>
      <c r="O26" s="99" t="s">
        <v>14</v>
      </c>
      <c r="P26" s="340" t="s">
        <v>14</v>
      </c>
      <c r="Q26" s="31" t="str">
        <f>IF(R26="-","-",IF(R26=3,"Рук",IF(R26=2,"Исп","Раб")))</f>
        <v>Исп</v>
      </c>
      <c r="R26" s="21">
        <v>2</v>
      </c>
      <c r="S26" s="26">
        <v>45871</v>
      </c>
      <c r="T26" s="31" t="s">
        <v>78</v>
      </c>
      <c r="U26" s="32">
        <v>45248</v>
      </c>
      <c r="V26" s="21" t="s">
        <v>78</v>
      </c>
      <c r="W26" s="26">
        <v>45255</v>
      </c>
      <c r="X26" s="31" t="s">
        <v>78</v>
      </c>
      <c r="Y26" s="11">
        <v>5</v>
      </c>
      <c r="Z26" s="32">
        <v>45136</v>
      </c>
      <c r="AA26" s="21" t="s">
        <v>14</v>
      </c>
      <c r="AB26" s="26" t="s">
        <v>14</v>
      </c>
      <c r="AC26" s="31" t="s">
        <v>14</v>
      </c>
      <c r="AD26" s="32" t="s">
        <v>14</v>
      </c>
      <c r="AE26" s="16"/>
    </row>
    <row r="27" spans="1:34">
      <c r="A27" s="355" t="s">
        <v>618</v>
      </c>
      <c r="B27" s="315" t="s">
        <v>296</v>
      </c>
      <c r="C27" s="156" t="s">
        <v>122</v>
      </c>
      <c r="D27" s="177">
        <v>45142</v>
      </c>
      <c r="E27" s="58" t="s">
        <v>14</v>
      </c>
      <c r="F27" s="33">
        <v>45992</v>
      </c>
      <c r="G27" s="119">
        <v>45992</v>
      </c>
      <c r="H27" s="21" t="s">
        <v>74</v>
      </c>
      <c r="I27" s="2" t="s">
        <v>93</v>
      </c>
      <c r="J27" s="36">
        <v>45126</v>
      </c>
      <c r="K27" s="137">
        <v>45873</v>
      </c>
      <c r="L27" s="92"/>
      <c r="M27" s="43" t="s">
        <v>78</v>
      </c>
      <c r="N27" s="97"/>
      <c r="O27" s="99">
        <v>45872</v>
      </c>
      <c r="P27" s="340" t="s">
        <v>14</v>
      </c>
      <c r="Q27" s="31" t="str">
        <f>IF(R27="-","-",IF(R27=3,"Рук",IF(R27=2,"Исп","Раб")))</f>
        <v>Исп</v>
      </c>
      <c r="R27" s="21">
        <v>2</v>
      </c>
      <c r="S27" s="26">
        <v>45866</v>
      </c>
      <c r="T27" s="31"/>
      <c r="U27" s="32">
        <v>45248</v>
      </c>
      <c r="V27" s="21"/>
      <c r="W27" s="26">
        <v>45255</v>
      </c>
      <c r="X27" s="31" t="s">
        <v>78</v>
      </c>
      <c r="Y27" s="11">
        <v>5</v>
      </c>
      <c r="Z27" s="32">
        <v>45136</v>
      </c>
      <c r="AA27" s="21" t="s">
        <v>14</v>
      </c>
      <c r="AB27" s="26" t="s">
        <v>14</v>
      </c>
      <c r="AC27" s="31" t="s">
        <v>14</v>
      </c>
      <c r="AD27" s="32" t="s">
        <v>14</v>
      </c>
      <c r="AE27" s="16"/>
    </row>
    <row r="28" spans="1:34">
      <c r="A28" s="349" t="s">
        <v>408</v>
      </c>
      <c r="B28" s="220" t="s">
        <v>26</v>
      </c>
      <c r="C28" s="156" t="s">
        <v>122</v>
      </c>
      <c r="D28" s="50">
        <v>45142</v>
      </c>
      <c r="E28" s="58" t="s">
        <v>14</v>
      </c>
      <c r="F28" s="33">
        <v>45992</v>
      </c>
      <c r="G28" s="119">
        <v>45992</v>
      </c>
      <c r="H28" s="144" t="s">
        <v>74</v>
      </c>
      <c r="I28" s="144" t="s">
        <v>93</v>
      </c>
      <c r="J28" s="135">
        <v>45092</v>
      </c>
      <c r="K28" s="137">
        <v>45816</v>
      </c>
      <c r="L28" s="107"/>
      <c r="M28" s="106" t="s">
        <v>14</v>
      </c>
      <c r="N28" s="33"/>
      <c r="O28" s="43">
        <v>45832</v>
      </c>
      <c r="P28" s="141" t="s">
        <v>14</v>
      </c>
      <c r="Q28" s="31" t="str">
        <f>IF(R28="-","-",IF(R28=3,"Рук",IF(R28=2,"Исп","Раб")))</f>
        <v>Рук</v>
      </c>
      <c r="R28" s="22">
        <v>3</v>
      </c>
      <c r="S28" s="34">
        <v>46601</v>
      </c>
      <c r="T28" s="31" t="s">
        <v>14</v>
      </c>
      <c r="U28" s="32" t="s">
        <v>14</v>
      </c>
      <c r="V28" s="21" t="s">
        <v>78</v>
      </c>
      <c r="W28" s="26">
        <v>45255</v>
      </c>
      <c r="X28" s="31" t="s">
        <v>78</v>
      </c>
      <c r="Y28" s="11">
        <v>5</v>
      </c>
      <c r="Z28" s="32">
        <v>45136</v>
      </c>
      <c r="AA28" s="21" t="s">
        <v>689</v>
      </c>
      <c r="AB28" s="26">
        <v>46789</v>
      </c>
      <c r="AC28" s="31" t="s">
        <v>14</v>
      </c>
      <c r="AD28" s="32" t="s">
        <v>14</v>
      </c>
      <c r="AE28" s="16"/>
    </row>
    <row r="29" spans="1:34">
      <c r="A29" s="359" t="s">
        <v>45</v>
      </c>
      <c r="B29" s="358" t="s">
        <v>46</v>
      </c>
      <c r="C29" s="16" t="s">
        <v>765</v>
      </c>
      <c r="D29" s="32">
        <v>45643</v>
      </c>
      <c r="E29" s="58">
        <v>46738</v>
      </c>
      <c r="F29" s="33">
        <v>45992</v>
      </c>
      <c r="G29" s="32" t="s">
        <v>14</v>
      </c>
      <c r="H29" s="21" t="s">
        <v>74</v>
      </c>
      <c r="I29" s="2" t="s">
        <v>93</v>
      </c>
      <c r="J29" s="36">
        <v>45349</v>
      </c>
      <c r="K29" s="24" t="s">
        <v>701</v>
      </c>
      <c r="L29" s="31"/>
      <c r="M29" s="43" t="s">
        <v>14</v>
      </c>
      <c r="N29" s="97"/>
      <c r="O29" s="91">
        <v>46081</v>
      </c>
      <c r="P29" s="341" t="s">
        <v>14</v>
      </c>
      <c r="Q29" s="31" t="str">
        <f>IF(R29="-","-",IF(R29=3,"Рук",IF(R29=2,"Исп","Раб")))</f>
        <v>Рук</v>
      </c>
      <c r="R29" s="21">
        <v>3</v>
      </c>
      <c r="S29" s="26">
        <v>45611</v>
      </c>
      <c r="T29" s="31" t="s">
        <v>14</v>
      </c>
      <c r="U29" s="32" t="s">
        <v>14</v>
      </c>
      <c r="V29" s="21" t="s">
        <v>14</v>
      </c>
      <c r="W29" s="26" t="s">
        <v>14</v>
      </c>
      <c r="X29" s="31" t="s">
        <v>14</v>
      </c>
      <c r="Y29" s="11" t="s">
        <v>14</v>
      </c>
      <c r="Z29" s="32" t="s">
        <v>14</v>
      </c>
      <c r="AA29" s="21" t="s">
        <v>14</v>
      </c>
      <c r="AB29" s="26" t="s">
        <v>14</v>
      </c>
      <c r="AC29" s="31" t="s">
        <v>78</v>
      </c>
      <c r="AD29" s="32">
        <v>46734</v>
      </c>
      <c r="AE29" s="16"/>
    </row>
    <row r="30" spans="1:34">
      <c r="A30" s="354" t="s">
        <v>662</v>
      </c>
      <c r="B30" s="213" t="s">
        <v>32</v>
      </c>
      <c r="C30" s="16" t="s">
        <v>122</v>
      </c>
      <c r="D30" s="119">
        <v>45301</v>
      </c>
      <c r="E30" s="57">
        <v>46764</v>
      </c>
      <c r="F30" s="33" t="s">
        <v>14</v>
      </c>
      <c r="G30" s="32" t="s">
        <v>14</v>
      </c>
      <c r="H30" s="21" t="s">
        <v>108</v>
      </c>
      <c r="I30" s="11" t="s">
        <v>92</v>
      </c>
      <c r="J30" s="34">
        <v>45318</v>
      </c>
      <c r="K30" s="137">
        <v>46080</v>
      </c>
      <c r="L30" s="97"/>
      <c r="M30" s="99" t="s">
        <v>14</v>
      </c>
      <c r="N30" s="97" t="s">
        <v>14</v>
      </c>
      <c r="O30" s="95" t="s">
        <v>14</v>
      </c>
      <c r="P30" s="340">
        <v>45301</v>
      </c>
      <c r="Q30" s="31" t="s">
        <v>14</v>
      </c>
      <c r="R30" s="22" t="s">
        <v>14</v>
      </c>
      <c r="S30" s="39" t="s">
        <v>14</v>
      </c>
      <c r="T30" s="92" t="s">
        <v>14</v>
      </c>
      <c r="U30" s="119" t="s">
        <v>14</v>
      </c>
      <c r="V30" s="22" t="s">
        <v>14</v>
      </c>
      <c r="W30" s="34" t="s">
        <v>14</v>
      </c>
      <c r="X30" s="31" t="s">
        <v>14</v>
      </c>
      <c r="Y30" s="11" t="s">
        <v>14</v>
      </c>
      <c r="Z30" s="32" t="s">
        <v>14</v>
      </c>
      <c r="AA30" s="21" t="s">
        <v>14</v>
      </c>
      <c r="AB30" s="26" t="s">
        <v>14</v>
      </c>
      <c r="AC30" s="31" t="s">
        <v>14</v>
      </c>
      <c r="AD30" s="32" t="s">
        <v>14</v>
      </c>
      <c r="AE30" s="170"/>
    </row>
    <row r="31" spans="1:34">
      <c r="A31" s="347" t="s">
        <v>678</v>
      </c>
      <c r="B31" s="212" t="s">
        <v>32</v>
      </c>
      <c r="C31" s="156" t="s">
        <v>186</v>
      </c>
      <c r="D31" s="32">
        <v>45673</v>
      </c>
      <c r="E31" s="58">
        <v>46768</v>
      </c>
      <c r="F31" s="33" t="s">
        <v>14</v>
      </c>
      <c r="G31" s="32" t="s">
        <v>14</v>
      </c>
      <c r="H31" s="21" t="s">
        <v>108</v>
      </c>
      <c r="I31" s="11" t="s">
        <v>92</v>
      </c>
      <c r="J31" s="35">
        <v>45318</v>
      </c>
      <c r="K31" s="137">
        <v>46080</v>
      </c>
      <c r="L31" s="33"/>
      <c r="M31" s="43"/>
      <c r="N31" s="97" t="s">
        <v>14</v>
      </c>
      <c r="O31" s="95" t="s">
        <v>14</v>
      </c>
      <c r="P31" s="339"/>
      <c r="Q31" s="31" t="s">
        <v>14</v>
      </c>
      <c r="R31" s="21" t="s">
        <v>14</v>
      </c>
      <c r="S31" s="26" t="s">
        <v>14</v>
      </c>
      <c r="T31" s="31" t="s">
        <v>14</v>
      </c>
      <c r="U31" s="32" t="s">
        <v>14</v>
      </c>
      <c r="V31" s="21" t="s">
        <v>14</v>
      </c>
      <c r="W31" s="26" t="s">
        <v>14</v>
      </c>
      <c r="X31" s="31" t="s">
        <v>14</v>
      </c>
      <c r="Y31" s="11" t="s">
        <v>14</v>
      </c>
      <c r="Z31" s="32" t="s">
        <v>14</v>
      </c>
      <c r="AA31" s="21" t="s">
        <v>14</v>
      </c>
      <c r="AB31" s="26" t="s">
        <v>14</v>
      </c>
      <c r="AC31" s="31" t="s">
        <v>14</v>
      </c>
      <c r="AD31" s="32" t="s">
        <v>14</v>
      </c>
      <c r="AE31" s="16"/>
    </row>
    <row r="32" spans="1:34">
      <c r="A32" s="347" t="s">
        <v>672</v>
      </c>
      <c r="B32" s="212" t="s">
        <v>32</v>
      </c>
      <c r="C32" s="16" t="s">
        <v>122</v>
      </c>
      <c r="D32" s="32">
        <v>45669</v>
      </c>
      <c r="E32" s="58">
        <v>46763</v>
      </c>
      <c r="F32" s="33" t="s">
        <v>14</v>
      </c>
      <c r="G32" s="32" t="s">
        <v>14</v>
      </c>
      <c r="H32" s="21" t="s">
        <v>108</v>
      </c>
      <c r="I32" s="11" t="s">
        <v>92</v>
      </c>
      <c r="J32" s="26">
        <v>45318</v>
      </c>
      <c r="K32" s="137">
        <v>46080</v>
      </c>
      <c r="L32" s="92"/>
      <c r="M32" s="43"/>
      <c r="N32" s="33" t="s">
        <v>14</v>
      </c>
      <c r="O32" s="43" t="s">
        <v>14</v>
      </c>
      <c r="P32" s="141" t="s">
        <v>14</v>
      </c>
      <c r="Q32" s="31" t="s">
        <v>14</v>
      </c>
      <c r="R32" s="21" t="s">
        <v>14</v>
      </c>
      <c r="S32" s="26" t="s">
        <v>14</v>
      </c>
      <c r="T32" s="31" t="s">
        <v>14</v>
      </c>
      <c r="U32" s="32" t="s">
        <v>14</v>
      </c>
      <c r="V32" s="21" t="s">
        <v>14</v>
      </c>
      <c r="W32" s="26" t="s">
        <v>14</v>
      </c>
      <c r="X32" s="31" t="s">
        <v>14</v>
      </c>
      <c r="Y32" s="11" t="s">
        <v>14</v>
      </c>
      <c r="Z32" s="32" t="s">
        <v>14</v>
      </c>
      <c r="AA32" s="21" t="s">
        <v>14</v>
      </c>
      <c r="AB32" s="26" t="s">
        <v>14</v>
      </c>
      <c r="AC32" s="31" t="s">
        <v>14</v>
      </c>
      <c r="AD32" s="32" t="s">
        <v>14</v>
      </c>
      <c r="AE32" s="16"/>
    </row>
    <row r="33" spans="1:39">
      <c r="A33" s="351" t="s">
        <v>83</v>
      </c>
      <c r="B33" s="162" t="s">
        <v>26</v>
      </c>
      <c r="C33" s="16" t="s">
        <v>126</v>
      </c>
      <c r="D33" s="50" t="s">
        <v>14</v>
      </c>
      <c r="E33" s="155" t="s">
        <v>14</v>
      </c>
      <c r="F33" s="323" t="s">
        <v>14</v>
      </c>
      <c r="G33" s="32" t="s">
        <v>14</v>
      </c>
      <c r="H33" s="21" t="s">
        <v>96</v>
      </c>
      <c r="I33" s="2" t="s">
        <v>93</v>
      </c>
      <c r="J33" s="32">
        <v>44527</v>
      </c>
      <c r="K33" s="43">
        <v>47742</v>
      </c>
      <c r="L33" s="46"/>
      <c r="M33" s="50" t="s">
        <v>14</v>
      </c>
      <c r="N33" s="178" t="s">
        <v>78</v>
      </c>
      <c r="O33" s="344">
        <v>45312</v>
      </c>
      <c r="P33" s="178" t="s">
        <v>14</v>
      </c>
      <c r="Q33" s="31" t="str">
        <f>IF(R33="-","-",IF(R33=3,"Рук",IF(R33=2,"Исп","Раб")))</f>
        <v>Рук</v>
      </c>
      <c r="R33" s="46">
        <v>3</v>
      </c>
      <c r="S33" s="50">
        <v>46047</v>
      </c>
      <c r="T33" s="46" t="s">
        <v>14</v>
      </c>
      <c r="U33" s="32" t="s">
        <v>14</v>
      </c>
      <c r="V33" s="46" t="s">
        <v>14</v>
      </c>
      <c r="W33" s="45" t="s">
        <v>14</v>
      </c>
      <c r="X33" s="31" t="s">
        <v>14</v>
      </c>
      <c r="Y33" s="145" t="s">
        <v>14</v>
      </c>
      <c r="Z33" s="50" t="s">
        <v>14</v>
      </c>
      <c r="AA33" s="46" t="s">
        <v>694</v>
      </c>
      <c r="AB33" s="32">
        <v>46789</v>
      </c>
      <c r="AC33" s="46" t="s">
        <v>14</v>
      </c>
      <c r="AD33" s="50" t="s">
        <v>14</v>
      </c>
      <c r="AE33" s="15"/>
    </row>
    <row r="34" spans="1:39" ht="15.75" thickBot="1">
      <c r="A34" s="353" t="s">
        <v>82</v>
      </c>
      <c r="B34" s="316" t="s">
        <v>57</v>
      </c>
      <c r="C34" s="85" t="s">
        <v>14</v>
      </c>
      <c r="D34" s="81" t="s">
        <v>14</v>
      </c>
      <c r="E34" s="165" t="s">
        <v>14</v>
      </c>
      <c r="F34" s="324" t="s">
        <v>14</v>
      </c>
      <c r="G34" s="81" t="s">
        <v>14</v>
      </c>
      <c r="H34" s="85" t="s">
        <v>96</v>
      </c>
      <c r="I34" s="84" t="s">
        <v>93</v>
      </c>
      <c r="J34" s="81">
        <v>44527</v>
      </c>
      <c r="K34" s="356">
        <v>47742</v>
      </c>
      <c r="L34" s="85"/>
      <c r="M34" s="81" t="s">
        <v>14</v>
      </c>
      <c r="N34" s="164"/>
      <c r="O34" s="81">
        <v>45312</v>
      </c>
      <c r="P34" s="164" t="s">
        <v>14</v>
      </c>
      <c r="Q34" s="108" t="str">
        <f>IF(R34="-","-",IF(R34=3,"Рук",IF(R34=2,"Исп","Раб")))</f>
        <v>Исп</v>
      </c>
      <c r="R34" s="86">
        <v>2</v>
      </c>
      <c r="S34" s="81">
        <v>45311</v>
      </c>
      <c r="T34" s="85" t="s">
        <v>14</v>
      </c>
      <c r="U34" s="81" t="s">
        <v>14</v>
      </c>
      <c r="V34" s="85" t="s">
        <v>14</v>
      </c>
      <c r="W34" s="81" t="s">
        <v>14</v>
      </c>
      <c r="X34" s="85" t="s">
        <v>14</v>
      </c>
      <c r="Y34" s="86" t="s">
        <v>14</v>
      </c>
      <c r="Z34" s="81" t="s">
        <v>14</v>
      </c>
      <c r="AA34" s="46" t="s">
        <v>14</v>
      </c>
      <c r="AB34" s="81" t="s">
        <v>14</v>
      </c>
      <c r="AC34" s="85" t="s">
        <v>14</v>
      </c>
      <c r="AD34" s="81" t="s">
        <v>14</v>
      </c>
      <c r="AE34" s="15"/>
    </row>
    <row r="35" spans="1:39" ht="15.75" thickTop="1">
      <c r="A35" s="352" t="s">
        <v>299</v>
      </c>
      <c r="B35" s="217" t="s">
        <v>20</v>
      </c>
      <c r="C35" s="16" t="s">
        <v>122</v>
      </c>
      <c r="D35" s="50">
        <v>44870</v>
      </c>
      <c r="E35" s="155" t="s">
        <v>14</v>
      </c>
      <c r="F35" s="33">
        <v>45992</v>
      </c>
      <c r="G35" s="119">
        <v>45992</v>
      </c>
      <c r="H35" s="21" t="s">
        <v>81</v>
      </c>
      <c r="I35" s="2" t="s">
        <v>93</v>
      </c>
      <c r="J35" s="32">
        <v>45248</v>
      </c>
      <c r="K35" s="43">
        <v>45597</v>
      </c>
      <c r="L35" s="46"/>
      <c r="M35" s="50">
        <v>44868</v>
      </c>
      <c r="N35" s="178"/>
      <c r="O35" s="344">
        <v>45599</v>
      </c>
      <c r="P35" s="178" t="s">
        <v>14</v>
      </c>
      <c r="Q35" s="31" t="str">
        <f>IF(R35="-","-",IF(R35=3,"Рук",IF(R35=2,"Исп","Раб")))</f>
        <v>Рук</v>
      </c>
      <c r="R35" s="46">
        <v>3</v>
      </c>
      <c r="S35" s="50">
        <v>46335</v>
      </c>
      <c r="T35" s="46" t="s">
        <v>14</v>
      </c>
      <c r="U35" s="32" t="s">
        <v>14</v>
      </c>
      <c r="V35" s="46" t="s">
        <v>14</v>
      </c>
      <c r="W35" s="45" t="s">
        <v>14</v>
      </c>
      <c r="X35" s="31" t="s">
        <v>14</v>
      </c>
      <c r="Y35" s="145" t="s">
        <v>14</v>
      </c>
      <c r="Z35" s="50" t="s">
        <v>14</v>
      </c>
      <c r="AA35" s="46" t="s">
        <v>14</v>
      </c>
      <c r="AB35" s="50" t="s">
        <v>14</v>
      </c>
      <c r="AC35" s="46" t="s">
        <v>14</v>
      </c>
      <c r="AD35" s="50" t="s">
        <v>14</v>
      </c>
      <c r="AE35" s="15"/>
    </row>
    <row r="36" spans="1:39">
      <c r="A36" s="452" t="s">
        <v>331</v>
      </c>
      <c r="B36" s="216" t="s">
        <v>32</v>
      </c>
      <c r="C36" s="386" t="s">
        <v>868</v>
      </c>
      <c r="D36" s="156" t="s">
        <v>122</v>
      </c>
      <c r="E36" s="32">
        <v>45323</v>
      </c>
      <c r="F36" s="58">
        <v>46783</v>
      </c>
      <c r="G36" s="33" t="s">
        <v>14</v>
      </c>
      <c r="H36" s="32" t="s">
        <v>14</v>
      </c>
      <c r="I36" s="458" t="s">
        <v>14</v>
      </c>
      <c r="J36" s="21" t="s">
        <v>81</v>
      </c>
      <c r="K36" s="11" t="s">
        <v>92</v>
      </c>
      <c r="L36" s="45">
        <v>45415</v>
      </c>
      <c r="M36" s="137">
        <v>45816</v>
      </c>
      <c r="N36" s="102" t="s">
        <v>14</v>
      </c>
      <c r="O36" s="139" t="s">
        <v>14</v>
      </c>
      <c r="P36" s="338" t="s">
        <v>14</v>
      </c>
      <c r="Q36" s="31" t="s">
        <v>1001</v>
      </c>
      <c r="R36" s="21">
        <v>2</v>
      </c>
      <c r="S36" s="26">
        <v>45815</v>
      </c>
      <c r="T36" s="31" t="s">
        <v>14</v>
      </c>
      <c r="U36" s="411" t="s">
        <v>14</v>
      </c>
      <c r="V36" s="21" t="s">
        <v>14</v>
      </c>
      <c r="W36" s="409" t="s">
        <v>14</v>
      </c>
      <c r="X36" s="31" t="s">
        <v>14</v>
      </c>
      <c r="Y36" s="11" t="s">
        <v>14</v>
      </c>
      <c r="Z36" s="411" t="s">
        <v>14</v>
      </c>
      <c r="AA36" s="123" t="s">
        <v>14</v>
      </c>
      <c r="AB36" s="415" t="s">
        <v>14</v>
      </c>
      <c r="AC36" s="33" t="s">
        <v>14</v>
      </c>
      <c r="AD36" s="411" t="s">
        <v>14</v>
      </c>
      <c r="AE36" s="33" t="s">
        <v>14</v>
      </c>
      <c r="AF36" s="411" t="s">
        <v>14</v>
      </c>
      <c r="AG36" s="31" t="s">
        <v>14</v>
      </c>
      <c r="AH36" s="32" t="s">
        <v>14</v>
      </c>
      <c r="AI36" s="31" t="s">
        <v>14</v>
      </c>
      <c r="AJ36" s="32" t="s">
        <v>14</v>
      </c>
      <c r="AK36" s="16"/>
    </row>
    <row r="37" spans="1:39">
      <c r="A37" s="452" t="s">
        <v>300</v>
      </c>
      <c r="B37" s="216" t="s">
        <v>27</v>
      </c>
      <c r="C37" s="386" t="s">
        <v>868</v>
      </c>
      <c r="D37" s="156" t="s">
        <v>122</v>
      </c>
      <c r="E37" s="50">
        <v>45323</v>
      </c>
      <c r="F37" s="58">
        <v>46783</v>
      </c>
      <c r="G37" s="33">
        <v>45992</v>
      </c>
      <c r="H37" s="119">
        <v>45992</v>
      </c>
      <c r="I37" s="459" t="s">
        <v>880</v>
      </c>
      <c r="J37" s="21" t="s">
        <v>96</v>
      </c>
      <c r="K37" s="2" t="s">
        <v>93</v>
      </c>
      <c r="L37" s="45">
        <v>45415</v>
      </c>
      <c r="M37" s="137">
        <v>45597</v>
      </c>
      <c r="N37" s="97" t="s">
        <v>14</v>
      </c>
      <c r="O37" s="99">
        <v>45817</v>
      </c>
      <c r="P37" s="340" t="s">
        <v>14</v>
      </c>
      <c r="Q37" s="31" t="s">
        <v>1001</v>
      </c>
      <c r="R37" s="21">
        <v>2</v>
      </c>
      <c r="S37" s="26">
        <v>45608</v>
      </c>
      <c r="T37" s="31" t="s">
        <v>14</v>
      </c>
      <c r="U37" s="411" t="s">
        <v>14</v>
      </c>
      <c r="V37" s="21" t="s">
        <v>14</v>
      </c>
      <c r="W37" s="409" t="s">
        <v>14</v>
      </c>
      <c r="X37" s="31" t="s">
        <v>14</v>
      </c>
      <c r="Y37" s="11" t="s">
        <v>14</v>
      </c>
      <c r="Z37" s="411" t="s">
        <v>14</v>
      </c>
      <c r="AA37" s="123" t="s">
        <v>14</v>
      </c>
      <c r="AB37" s="415" t="s">
        <v>14</v>
      </c>
      <c r="AC37" s="33" t="s">
        <v>14</v>
      </c>
      <c r="AD37" s="411" t="s">
        <v>14</v>
      </c>
      <c r="AE37" s="33" t="s">
        <v>14</v>
      </c>
      <c r="AF37" s="411" t="s">
        <v>14</v>
      </c>
      <c r="AG37" s="31" t="s">
        <v>690</v>
      </c>
      <c r="AH37" s="43">
        <v>46789</v>
      </c>
      <c r="AI37" s="31" t="s">
        <v>14</v>
      </c>
      <c r="AJ37" s="32" t="s">
        <v>14</v>
      </c>
      <c r="AK37" s="15" t="s">
        <v>872</v>
      </c>
    </row>
    <row r="38" spans="1:39">
      <c r="A38" s="457" t="s">
        <v>301</v>
      </c>
      <c r="B38" s="217" t="s">
        <v>32</v>
      </c>
      <c r="C38" s="386" t="s">
        <v>868</v>
      </c>
      <c r="D38" s="16" t="s">
        <v>122</v>
      </c>
      <c r="E38" s="50">
        <v>45323</v>
      </c>
      <c r="F38" s="155">
        <v>46783</v>
      </c>
      <c r="G38" s="49" t="s">
        <v>14</v>
      </c>
      <c r="H38" s="32" t="s">
        <v>14</v>
      </c>
      <c r="I38" s="458" t="s">
        <v>14</v>
      </c>
      <c r="J38" s="21" t="s">
        <v>87</v>
      </c>
      <c r="K38" s="11" t="s">
        <v>92</v>
      </c>
      <c r="L38" s="50">
        <v>45248</v>
      </c>
      <c r="M38" s="100">
        <v>45597</v>
      </c>
      <c r="N38" s="135" t="s">
        <v>14</v>
      </c>
      <c r="O38" s="50" t="s">
        <v>14</v>
      </c>
      <c r="P38" s="135" t="s">
        <v>14</v>
      </c>
      <c r="Q38" s="31" t="s">
        <v>1001</v>
      </c>
      <c r="R38" s="46">
        <v>2</v>
      </c>
      <c r="S38" s="50">
        <v>45605</v>
      </c>
      <c r="T38" s="46" t="s">
        <v>14</v>
      </c>
      <c r="U38" s="410" t="s">
        <v>14</v>
      </c>
      <c r="V38" s="46" t="s">
        <v>14</v>
      </c>
      <c r="W38" s="410" t="s">
        <v>14</v>
      </c>
      <c r="X38" s="46" t="s">
        <v>14</v>
      </c>
      <c r="Y38" s="145" t="s">
        <v>14</v>
      </c>
      <c r="Z38" s="410" t="s">
        <v>14</v>
      </c>
      <c r="AA38" s="135" t="s">
        <v>14</v>
      </c>
      <c r="AB38" s="415" t="s">
        <v>14</v>
      </c>
      <c r="AC38" s="33" t="s">
        <v>14</v>
      </c>
      <c r="AD38" s="411" t="s">
        <v>14</v>
      </c>
      <c r="AE38" s="33" t="s">
        <v>14</v>
      </c>
      <c r="AF38" s="411" t="s">
        <v>14</v>
      </c>
      <c r="AG38" s="44" t="s">
        <v>14</v>
      </c>
      <c r="AH38" s="50" t="s">
        <v>14</v>
      </c>
      <c r="AI38" s="46" t="s">
        <v>14</v>
      </c>
      <c r="AJ38" s="50" t="s">
        <v>14</v>
      </c>
      <c r="AK38" s="15"/>
    </row>
    <row r="39" spans="1:39">
      <c r="A39" s="348" t="s">
        <v>24</v>
      </c>
      <c r="B39" s="218" t="s">
        <v>20</v>
      </c>
      <c r="C39" s="378" t="s">
        <v>863</v>
      </c>
      <c r="D39" s="172" t="s">
        <v>122</v>
      </c>
      <c r="E39" s="32">
        <v>45176</v>
      </c>
      <c r="F39" s="58">
        <v>46637</v>
      </c>
      <c r="G39" s="33">
        <v>45992</v>
      </c>
      <c r="H39" s="10">
        <v>45992</v>
      </c>
      <c r="I39" s="99" t="s">
        <v>14</v>
      </c>
      <c r="J39" s="21" t="s">
        <v>81</v>
      </c>
      <c r="K39" s="2" t="s">
        <v>93</v>
      </c>
      <c r="L39" s="35">
        <v>45415</v>
      </c>
      <c r="M39" s="137">
        <v>46299</v>
      </c>
      <c r="N39" s="97"/>
      <c r="O39" s="43" t="s">
        <v>78</v>
      </c>
      <c r="P39" s="97" t="s">
        <v>14</v>
      </c>
      <c r="Q39" s="95" t="s">
        <v>14</v>
      </c>
      <c r="R39" s="339" t="s">
        <v>14</v>
      </c>
      <c r="S39" s="31" t="str">
        <f>IF(T39="-","-",IF(T39=3,"Рук",IF(T39=2,"Исп","Раб")))</f>
        <v>Рук</v>
      </c>
      <c r="T39" s="21">
        <v>3</v>
      </c>
      <c r="U39" s="26">
        <v>46819</v>
      </c>
      <c r="V39" s="31" t="s">
        <v>14</v>
      </c>
      <c r="W39" s="411" t="s">
        <v>14</v>
      </c>
      <c r="X39" s="21" t="s">
        <v>14</v>
      </c>
      <c r="Y39" s="409" t="s">
        <v>14</v>
      </c>
      <c r="Z39" s="31" t="s">
        <v>14</v>
      </c>
      <c r="AA39" s="11" t="s">
        <v>14</v>
      </c>
      <c r="AB39" s="411" t="s">
        <v>14</v>
      </c>
      <c r="AC39" s="123" t="s">
        <v>14</v>
      </c>
      <c r="AD39" s="415" t="s">
        <v>14</v>
      </c>
      <c r="AE39" s="33" t="s">
        <v>14</v>
      </c>
      <c r="AF39" s="411" t="s">
        <v>14</v>
      </c>
      <c r="AG39" s="33" t="s">
        <v>14</v>
      </c>
      <c r="AH39" s="411" t="s">
        <v>14</v>
      </c>
      <c r="AI39" s="31" t="s">
        <v>14</v>
      </c>
      <c r="AJ39" s="32" t="s">
        <v>14</v>
      </c>
      <c r="AK39" s="31" t="s">
        <v>14</v>
      </c>
      <c r="AL39" s="32" t="s">
        <v>14</v>
      </c>
      <c r="AM39" s="16"/>
    </row>
    <row r="40" spans="1:39">
      <c r="A40" s="451" t="s">
        <v>68</v>
      </c>
      <c r="B40" s="161" t="s">
        <v>69</v>
      </c>
      <c r="C40" s="377" t="s">
        <v>867</v>
      </c>
      <c r="D40" s="16" t="s">
        <v>14</v>
      </c>
      <c r="E40" s="32" t="s">
        <v>14</v>
      </c>
      <c r="F40" s="58" t="s">
        <v>14</v>
      </c>
      <c r="G40" s="33">
        <v>45992</v>
      </c>
      <c r="H40" s="12">
        <v>45992</v>
      </c>
      <c r="I40" s="99" t="s">
        <v>880</v>
      </c>
      <c r="J40" s="21" t="s">
        <v>74</v>
      </c>
      <c r="K40" s="2" t="s">
        <v>93</v>
      </c>
      <c r="L40" s="26">
        <v>45378</v>
      </c>
      <c r="M40" s="137">
        <v>46080</v>
      </c>
      <c r="N40" s="31"/>
      <c r="O40" s="43" t="s">
        <v>14</v>
      </c>
      <c r="P40" s="33" t="s">
        <v>14</v>
      </c>
      <c r="Q40" s="91">
        <v>46081</v>
      </c>
      <c r="R40" s="341" t="s">
        <v>14</v>
      </c>
      <c r="S40" s="31" t="str">
        <f>IF(T40="-","-",IF(T40=3,"Рук",IF(T40=2,"Исп","Раб")))</f>
        <v>-</v>
      </c>
      <c r="T40" s="21" t="s">
        <v>14</v>
      </c>
      <c r="U40" s="26" t="s">
        <v>14</v>
      </c>
      <c r="V40" s="31" t="s">
        <v>14</v>
      </c>
      <c r="W40" s="411" t="s">
        <v>14</v>
      </c>
      <c r="X40" s="21" t="s">
        <v>14</v>
      </c>
      <c r="Y40" s="409" t="s">
        <v>14</v>
      </c>
      <c r="Z40" s="31" t="s">
        <v>14</v>
      </c>
      <c r="AA40" s="11" t="s">
        <v>14</v>
      </c>
      <c r="AB40" s="411" t="s">
        <v>14</v>
      </c>
      <c r="AC40" s="123" t="s">
        <v>14</v>
      </c>
      <c r="AD40" s="415" t="s">
        <v>14</v>
      </c>
      <c r="AE40" s="33" t="s">
        <v>14</v>
      </c>
      <c r="AF40" s="411" t="s">
        <v>14</v>
      </c>
      <c r="AG40" s="33" t="s">
        <v>14</v>
      </c>
      <c r="AH40" s="411" t="s">
        <v>14</v>
      </c>
      <c r="AI40" s="31" t="s">
        <v>14</v>
      </c>
      <c r="AJ40" s="32" t="s">
        <v>14</v>
      </c>
      <c r="AK40" s="31" t="s">
        <v>14</v>
      </c>
      <c r="AL40" s="32" t="s">
        <v>14</v>
      </c>
      <c r="AM40" s="16"/>
    </row>
    <row r="41" spans="1:39">
      <c r="A41" s="502" t="s">
        <v>60</v>
      </c>
      <c r="B41" s="161" t="s">
        <v>61</v>
      </c>
      <c r="C41" s="377" t="s">
        <v>867</v>
      </c>
      <c r="D41" s="21" t="s">
        <v>14</v>
      </c>
      <c r="E41" s="50" t="s">
        <v>14</v>
      </c>
      <c r="F41" s="142" t="s">
        <v>14</v>
      </c>
      <c r="G41" s="33">
        <v>45992</v>
      </c>
      <c r="H41" s="10" t="s">
        <v>14</v>
      </c>
      <c r="I41" s="99" t="s">
        <v>14</v>
      </c>
      <c r="J41" s="21" t="s">
        <v>81</v>
      </c>
      <c r="K41" s="2" t="s">
        <v>719</v>
      </c>
      <c r="L41" s="45">
        <v>43218</v>
      </c>
      <c r="M41" s="137">
        <v>46299</v>
      </c>
      <c r="N41" s="92"/>
      <c r="O41" s="43" t="s">
        <v>14</v>
      </c>
      <c r="P41" s="49" t="s">
        <v>14</v>
      </c>
      <c r="Q41" s="100">
        <v>45468</v>
      </c>
      <c r="R41" s="53" t="s">
        <v>14</v>
      </c>
      <c r="S41" s="31" t="str">
        <f>IF(T41="-","-",IF(T41=3,"Рук",IF(T41=2,"Исп","Раб")))</f>
        <v>-</v>
      </c>
      <c r="T41" s="46" t="s">
        <v>14</v>
      </c>
      <c r="U41" s="45" t="s">
        <v>14</v>
      </c>
      <c r="V41" s="31" t="s">
        <v>14</v>
      </c>
      <c r="W41" s="411" t="s">
        <v>14</v>
      </c>
      <c r="X41" s="21" t="s">
        <v>14</v>
      </c>
      <c r="Y41" s="409" t="s">
        <v>14</v>
      </c>
      <c r="Z41" s="31" t="s">
        <v>14</v>
      </c>
      <c r="AA41" s="11" t="s">
        <v>14</v>
      </c>
      <c r="AB41" s="411" t="s">
        <v>14</v>
      </c>
      <c r="AC41" s="123" t="s">
        <v>14</v>
      </c>
      <c r="AD41" s="415" t="s">
        <v>14</v>
      </c>
      <c r="AE41" s="33" t="s">
        <v>14</v>
      </c>
      <c r="AF41" s="411" t="s">
        <v>14</v>
      </c>
      <c r="AG41" s="33" t="s">
        <v>14</v>
      </c>
      <c r="AH41" s="411" t="s">
        <v>14</v>
      </c>
      <c r="AI41" s="31" t="s">
        <v>14</v>
      </c>
      <c r="AJ41" s="32" t="s">
        <v>14</v>
      </c>
      <c r="AK41" s="31" t="s">
        <v>14</v>
      </c>
      <c r="AL41" s="32" t="s">
        <v>14</v>
      </c>
      <c r="AM41" s="51"/>
    </row>
    <row r="42" spans="1:39">
      <c r="A42" s="496" t="s">
        <v>1007</v>
      </c>
      <c r="B42" s="488" t="s">
        <v>32</v>
      </c>
      <c r="C42" s="384" t="s">
        <v>865</v>
      </c>
      <c r="D42" s="156" t="s">
        <v>122</v>
      </c>
      <c r="E42" s="50" t="s">
        <v>78</v>
      </c>
      <c r="F42" s="58" t="s">
        <v>78</v>
      </c>
      <c r="G42" s="33" t="s">
        <v>14</v>
      </c>
      <c r="H42" s="12" t="s">
        <v>78</v>
      </c>
      <c r="I42" s="43" t="s">
        <v>78</v>
      </c>
      <c r="J42" s="21" t="s">
        <v>87</v>
      </c>
      <c r="K42" s="11" t="s">
        <v>92</v>
      </c>
      <c r="L42" s="45">
        <v>45679</v>
      </c>
      <c r="M42" s="137" t="s">
        <v>78</v>
      </c>
      <c r="N42" s="317"/>
      <c r="O42" s="43"/>
      <c r="P42" s="97" t="s">
        <v>14</v>
      </c>
      <c r="Q42" s="95" t="s">
        <v>14</v>
      </c>
      <c r="R42" s="339" t="s">
        <v>14</v>
      </c>
      <c r="S42" s="31" t="str">
        <f>IF(T42="-","-",IF(T42=3,"Рук",IF(T42=2,"Исп","Раб")))</f>
        <v>Исп</v>
      </c>
      <c r="T42" s="21">
        <v>2</v>
      </c>
      <c r="U42" s="26" t="s">
        <v>78</v>
      </c>
      <c r="V42" s="31" t="s">
        <v>14</v>
      </c>
      <c r="W42" s="411" t="s">
        <v>78</v>
      </c>
      <c r="X42" s="21" t="s">
        <v>14</v>
      </c>
      <c r="Y42" s="411" t="s">
        <v>78</v>
      </c>
      <c r="Z42" s="31" t="s">
        <v>14</v>
      </c>
      <c r="AA42" s="11" t="s">
        <v>14</v>
      </c>
      <c r="AB42" s="411" t="s">
        <v>78</v>
      </c>
      <c r="AC42" s="123" t="s">
        <v>14</v>
      </c>
      <c r="AD42" s="415" t="s">
        <v>14</v>
      </c>
      <c r="AE42" s="33" t="s">
        <v>14</v>
      </c>
      <c r="AF42" s="411" t="s">
        <v>14</v>
      </c>
      <c r="AG42" s="33" t="s">
        <v>14</v>
      </c>
      <c r="AH42" s="411" t="s">
        <v>14</v>
      </c>
      <c r="AI42" s="31" t="s">
        <v>14</v>
      </c>
      <c r="AJ42" s="32" t="s">
        <v>14</v>
      </c>
      <c r="AK42" s="31" t="s">
        <v>14</v>
      </c>
      <c r="AL42" s="32" t="s">
        <v>14</v>
      </c>
      <c r="AM42" s="16"/>
    </row>
    <row r="43" spans="1:39">
      <c r="A43" s="527" t="s">
        <v>712</v>
      </c>
      <c r="B43" s="202" t="s">
        <v>32</v>
      </c>
      <c r="C43" s="384" t="s">
        <v>865</v>
      </c>
      <c r="D43" s="156" t="s">
        <v>186</v>
      </c>
      <c r="E43" s="32">
        <v>45718</v>
      </c>
      <c r="F43" s="58">
        <v>46813</v>
      </c>
      <c r="G43" s="33" t="s">
        <v>14</v>
      </c>
      <c r="H43" s="10" t="s">
        <v>880</v>
      </c>
      <c r="I43" s="99" t="s">
        <v>880</v>
      </c>
      <c r="J43" s="21" t="s">
        <v>81</v>
      </c>
      <c r="K43" s="11" t="s">
        <v>92</v>
      </c>
      <c r="L43" s="34">
        <v>45349</v>
      </c>
      <c r="M43" s="137">
        <v>46299</v>
      </c>
      <c r="N43" s="92"/>
      <c r="O43" s="43"/>
      <c r="P43" s="33" t="s">
        <v>14</v>
      </c>
      <c r="Q43" s="43" t="s">
        <v>14</v>
      </c>
      <c r="R43" s="141" t="s">
        <v>14</v>
      </c>
      <c r="S43" s="31" t="str">
        <f>IF(T43="-","-",IF(T43=3,"Рук",IF(T43=2,"Исп","Раб")))</f>
        <v>-</v>
      </c>
      <c r="T43" s="21" t="s">
        <v>14</v>
      </c>
      <c r="U43" s="26" t="s">
        <v>14</v>
      </c>
      <c r="V43" s="31" t="s">
        <v>14</v>
      </c>
      <c r="W43" s="411">
        <v>45225</v>
      </c>
      <c r="X43" s="21" t="s">
        <v>14</v>
      </c>
      <c r="Y43" s="409">
        <v>45252</v>
      </c>
      <c r="Z43" s="31" t="s">
        <v>14</v>
      </c>
      <c r="AA43" s="11">
        <v>5</v>
      </c>
      <c r="AB43" s="411">
        <v>45280</v>
      </c>
      <c r="AC43" s="123" t="s">
        <v>14</v>
      </c>
      <c r="AD43" s="415" t="s">
        <v>14</v>
      </c>
      <c r="AE43" s="33" t="s">
        <v>14</v>
      </c>
      <c r="AF43" s="411" t="s">
        <v>14</v>
      </c>
      <c r="AG43" s="33" t="s">
        <v>14</v>
      </c>
      <c r="AH43" s="411" t="s">
        <v>14</v>
      </c>
      <c r="AI43" s="31" t="s">
        <v>14</v>
      </c>
      <c r="AJ43" s="32" t="s">
        <v>14</v>
      </c>
      <c r="AK43" s="31" t="s">
        <v>14</v>
      </c>
      <c r="AL43" s="32" t="s">
        <v>14</v>
      </c>
      <c r="AM43" s="20"/>
    </row>
    <row r="44" spans="1:39">
      <c r="A44" s="453" t="s">
        <v>828</v>
      </c>
      <c r="B44" s="370" t="s">
        <v>32</v>
      </c>
      <c r="C44" s="398" t="s">
        <v>870</v>
      </c>
      <c r="D44" s="16" t="s">
        <v>186</v>
      </c>
      <c r="E44" s="32">
        <v>45872</v>
      </c>
      <c r="F44" s="124" t="s">
        <v>14</v>
      </c>
      <c r="G44" s="33" t="s">
        <v>14</v>
      </c>
      <c r="H44" s="10" t="s">
        <v>880</v>
      </c>
      <c r="I44" s="99" t="s">
        <v>880</v>
      </c>
      <c r="J44" s="21" t="s">
        <v>87</v>
      </c>
      <c r="K44" s="11" t="s">
        <v>92</v>
      </c>
      <c r="L44" s="36">
        <v>45485</v>
      </c>
      <c r="M44" s="137">
        <v>46326</v>
      </c>
      <c r="N44" s="92"/>
      <c r="O44" s="43"/>
      <c r="P44" s="97" t="s">
        <v>14</v>
      </c>
      <c r="Q44" s="43" t="s">
        <v>14</v>
      </c>
      <c r="R44" s="141" t="s">
        <v>14</v>
      </c>
      <c r="S44" s="31" t="s">
        <v>14</v>
      </c>
      <c r="T44" s="21" t="s">
        <v>14</v>
      </c>
      <c r="U44" s="26" t="s">
        <v>14</v>
      </c>
      <c r="V44" s="31" t="s">
        <v>14</v>
      </c>
      <c r="W44" s="411" t="s">
        <v>880</v>
      </c>
      <c r="X44" s="21" t="s">
        <v>14</v>
      </c>
      <c r="Y44" s="414" t="s">
        <v>880</v>
      </c>
      <c r="Z44" s="31" t="s">
        <v>14</v>
      </c>
      <c r="AA44" s="11" t="s">
        <v>14</v>
      </c>
      <c r="AB44" s="411" t="s">
        <v>880</v>
      </c>
      <c r="AC44" s="123" t="s">
        <v>14</v>
      </c>
      <c r="AD44" s="415" t="s">
        <v>14</v>
      </c>
      <c r="AE44" s="33" t="s">
        <v>14</v>
      </c>
      <c r="AF44" s="411" t="s">
        <v>14</v>
      </c>
      <c r="AG44" s="33" t="s">
        <v>14</v>
      </c>
      <c r="AH44" s="411" t="s">
        <v>14</v>
      </c>
      <c r="AI44" s="31" t="s">
        <v>14</v>
      </c>
      <c r="AJ44" s="32" t="s">
        <v>14</v>
      </c>
      <c r="AK44" s="31" t="s">
        <v>14</v>
      </c>
      <c r="AL44" s="32" t="s">
        <v>14</v>
      </c>
      <c r="AM44" s="16"/>
    </row>
    <row r="45" spans="1:39" ht="15.75" thickBot="1">
      <c r="A45" s="454" t="s">
        <v>787</v>
      </c>
      <c r="B45" s="369" t="s">
        <v>32</v>
      </c>
      <c r="C45" s="385" t="s">
        <v>870</v>
      </c>
      <c r="D45" s="156" t="s">
        <v>122</v>
      </c>
      <c r="E45" s="50">
        <v>45449</v>
      </c>
      <c r="F45" s="58" t="s">
        <v>14</v>
      </c>
      <c r="G45" s="325" t="s">
        <v>14</v>
      </c>
      <c r="H45" s="12" t="s">
        <v>880</v>
      </c>
      <c r="I45" s="99" t="s">
        <v>880</v>
      </c>
      <c r="J45" s="46" t="s">
        <v>87</v>
      </c>
      <c r="K45" s="145" t="s">
        <v>92</v>
      </c>
      <c r="L45" s="45">
        <v>45448</v>
      </c>
      <c r="M45" s="137">
        <v>46299</v>
      </c>
      <c r="N45" s="92"/>
      <c r="O45" s="43"/>
      <c r="P45" s="49" t="s">
        <v>14</v>
      </c>
      <c r="Q45" s="100" t="s">
        <v>14</v>
      </c>
      <c r="R45" s="53" t="s">
        <v>14</v>
      </c>
      <c r="S45" s="31" t="str">
        <f>IF(T45="-","-",IF(T45=3,"Рук",IF(T45=2,"Исп","Раб")))</f>
        <v>Исп</v>
      </c>
      <c r="T45" s="46">
        <v>2</v>
      </c>
      <c r="U45" s="45">
        <v>46214</v>
      </c>
      <c r="V45" s="31" t="s">
        <v>14</v>
      </c>
      <c r="W45" s="411" t="s">
        <v>14</v>
      </c>
      <c r="X45" s="21" t="s">
        <v>14</v>
      </c>
      <c r="Y45" s="409" t="s">
        <v>14</v>
      </c>
      <c r="Z45" s="31" t="s">
        <v>14</v>
      </c>
      <c r="AA45" s="11" t="s">
        <v>14</v>
      </c>
      <c r="AB45" s="411" t="s">
        <v>14</v>
      </c>
      <c r="AC45" s="123" t="s">
        <v>14</v>
      </c>
      <c r="AD45" s="415" t="s">
        <v>14</v>
      </c>
      <c r="AE45" s="33" t="s">
        <v>14</v>
      </c>
      <c r="AF45" s="411" t="s">
        <v>14</v>
      </c>
      <c r="AG45" s="33" t="s">
        <v>14</v>
      </c>
      <c r="AH45" s="411" t="s">
        <v>14</v>
      </c>
      <c r="AI45" s="31" t="s">
        <v>14</v>
      </c>
      <c r="AJ45" s="32" t="s">
        <v>14</v>
      </c>
      <c r="AK45" s="31" t="s">
        <v>14</v>
      </c>
      <c r="AL45" s="32" t="s">
        <v>14</v>
      </c>
      <c r="AM45" s="51"/>
    </row>
    <row r="46" spans="1:39" ht="15.75" thickTop="1">
      <c r="A46" s="491" t="s">
        <v>791</v>
      </c>
      <c r="B46" s="506" t="s">
        <v>32</v>
      </c>
      <c r="C46" s="514" t="s">
        <v>870</v>
      </c>
      <c r="D46" s="16" t="s">
        <v>122</v>
      </c>
      <c r="E46" s="119">
        <v>45448</v>
      </c>
      <c r="F46" s="57"/>
      <c r="G46" s="318" t="s">
        <v>14</v>
      </c>
      <c r="H46" s="26" t="s">
        <v>880</v>
      </c>
      <c r="I46" s="345" t="s">
        <v>880</v>
      </c>
      <c r="J46" s="21" t="s">
        <v>87</v>
      </c>
      <c r="K46" s="11" t="s">
        <v>92</v>
      </c>
      <c r="L46" s="34">
        <v>45448</v>
      </c>
      <c r="M46" s="137">
        <v>46299</v>
      </c>
      <c r="N46" s="97"/>
      <c r="O46" s="99"/>
      <c r="P46" s="169" t="s">
        <v>14</v>
      </c>
      <c r="Q46" s="139" t="s">
        <v>14</v>
      </c>
      <c r="R46" s="338" t="s">
        <v>14</v>
      </c>
      <c r="S46" s="31" t="str">
        <f>IF(T46="-","-",IF(T46=3,"Рук",IF(T46=2,"Исп","Раб")))</f>
        <v>Исп</v>
      </c>
      <c r="T46" s="22">
        <v>2</v>
      </c>
      <c r="U46" s="34">
        <v>46214</v>
      </c>
      <c r="V46" s="31" t="s">
        <v>14</v>
      </c>
      <c r="W46" s="411" t="s">
        <v>857</v>
      </c>
      <c r="X46" s="21" t="s">
        <v>14</v>
      </c>
      <c r="Y46" s="408" t="s">
        <v>857</v>
      </c>
      <c r="Z46" s="31" t="s">
        <v>14</v>
      </c>
      <c r="AA46" s="11" t="s">
        <v>14</v>
      </c>
      <c r="AB46" s="411" t="s">
        <v>857</v>
      </c>
      <c r="AC46" s="29" t="s">
        <v>14</v>
      </c>
      <c r="AD46" s="415" t="s">
        <v>14</v>
      </c>
      <c r="AE46" s="29" t="s">
        <v>14</v>
      </c>
      <c r="AF46" s="416" t="s">
        <v>14</v>
      </c>
      <c r="AG46" s="29" t="s">
        <v>14</v>
      </c>
      <c r="AH46" s="416" t="s">
        <v>14</v>
      </c>
      <c r="AI46" s="40" t="s">
        <v>14</v>
      </c>
      <c r="AJ46" s="345" t="s">
        <v>14</v>
      </c>
      <c r="AK46" s="92" t="s">
        <v>14</v>
      </c>
      <c r="AL46" s="119" t="s">
        <v>14</v>
      </c>
      <c r="AM46" s="483"/>
    </row>
    <row r="47" spans="1:39">
      <c r="A47" s="533" t="s">
        <v>1005</v>
      </c>
      <c r="B47" s="510" t="s">
        <v>1006</v>
      </c>
      <c r="C47" s="389" t="s">
        <v>641</v>
      </c>
      <c r="D47" s="156" t="s">
        <v>396</v>
      </c>
      <c r="E47" s="50" t="s">
        <v>78</v>
      </c>
      <c r="F47" s="58" t="s">
        <v>78</v>
      </c>
      <c r="G47" s="33" t="s">
        <v>14</v>
      </c>
      <c r="H47" s="12" t="s">
        <v>14</v>
      </c>
      <c r="I47" s="43" t="s">
        <v>78</v>
      </c>
      <c r="J47" s="21" t="s">
        <v>108</v>
      </c>
      <c r="K47" s="11" t="s">
        <v>92</v>
      </c>
      <c r="L47" s="45"/>
      <c r="M47" s="137" t="s">
        <v>78</v>
      </c>
      <c r="N47" s="92"/>
      <c r="O47" s="43"/>
      <c r="P47" s="97"/>
      <c r="Q47" s="95" t="s">
        <v>14</v>
      </c>
      <c r="R47" s="339" t="s">
        <v>14</v>
      </c>
      <c r="S47" s="31" t="s">
        <v>14</v>
      </c>
      <c r="T47" s="21" t="s">
        <v>14</v>
      </c>
      <c r="U47" s="26" t="s">
        <v>14</v>
      </c>
      <c r="V47" s="31" t="s">
        <v>14</v>
      </c>
      <c r="W47" s="411" t="s">
        <v>14</v>
      </c>
      <c r="X47" s="21" t="s">
        <v>14</v>
      </c>
      <c r="Y47" s="411" t="s">
        <v>14</v>
      </c>
      <c r="Z47" s="31" t="s">
        <v>14</v>
      </c>
      <c r="AA47" s="11" t="s">
        <v>14</v>
      </c>
      <c r="AB47" s="411" t="s">
        <v>14</v>
      </c>
      <c r="AC47" s="123" t="s">
        <v>14</v>
      </c>
      <c r="AD47" s="415" t="s">
        <v>78</v>
      </c>
      <c r="AE47" s="33" t="s">
        <v>14</v>
      </c>
      <c r="AF47" s="411" t="s">
        <v>78</v>
      </c>
      <c r="AG47" s="33" t="s">
        <v>14</v>
      </c>
      <c r="AH47" s="411" t="s">
        <v>78</v>
      </c>
      <c r="AI47" s="31" t="s">
        <v>14</v>
      </c>
      <c r="AJ47" s="43" t="s">
        <v>14</v>
      </c>
      <c r="AK47" s="31" t="s">
        <v>14</v>
      </c>
      <c r="AL47" s="32" t="s">
        <v>14</v>
      </c>
      <c r="AM47" s="16"/>
    </row>
    <row r="48" spans="1:39">
      <c r="A48" s="526" t="s">
        <v>707</v>
      </c>
      <c r="B48" s="202" t="s">
        <v>32</v>
      </c>
      <c r="C48" s="384" t="s">
        <v>865</v>
      </c>
      <c r="D48" s="156" t="s">
        <v>186</v>
      </c>
      <c r="E48" s="50">
        <v>45718</v>
      </c>
      <c r="F48" s="58">
        <v>46811</v>
      </c>
      <c r="G48" s="33" t="s">
        <v>14</v>
      </c>
      <c r="H48" s="10" t="s">
        <v>880</v>
      </c>
      <c r="I48" s="99" t="s">
        <v>880</v>
      </c>
      <c r="J48" s="21" t="s">
        <v>87</v>
      </c>
      <c r="K48" s="11" t="s">
        <v>92</v>
      </c>
      <c r="L48" s="26">
        <v>45668</v>
      </c>
      <c r="M48" s="137">
        <v>46299</v>
      </c>
      <c r="N48" s="97"/>
      <c r="O48" s="43"/>
      <c r="P48" s="530" t="s">
        <v>14</v>
      </c>
      <c r="Q48" s="531" t="s">
        <v>14</v>
      </c>
      <c r="R48" s="532" t="s">
        <v>14</v>
      </c>
      <c r="S48" s="31" t="s">
        <v>14</v>
      </c>
      <c r="T48" s="21" t="s">
        <v>14</v>
      </c>
      <c r="U48" s="26" t="s">
        <v>14</v>
      </c>
      <c r="V48" s="31" t="s">
        <v>14</v>
      </c>
      <c r="W48" s="411">
        <v>45225</v>
      </c>
      <c r="X48" s="21" t="s">
        <v>14</v>
      </c>
      <c r="Y48" s="409">
        <v>45252</v>
      </c>
      <c r="Z48" s="31" t="s">
        <v>14</v>
      </c>
      <c r="AA48" s="11">
        <v>5</v>
      </c>
      <c r="AB48" s="411">
        <v>45280</v>
      </c>
      <c r="AC48" s="123" t="s">
        <v>14</v>
      </c>
      <c r="AD48" s="415" t="s">
        <v>14</v>
      </c>
      <c r="AE48" s="33" t="s">
        <v>14</v>
      </c>
      <c r="AF48" s="411" t="s">
        <v>14</v>
      </c>
      <c r="AG48" s="33" t="s">
        <v>14</v>
      </c>
      <c r="AH48" s="411" t="s">
        <v>14</v>
      </c>
      <c r="AI48" s="31" t="s">
        <v>14</v>
      </c>
      <c r="AJ48" s="32" t="s">
        <v>14</v>
      </c>
      <c r="AK48" s="31" t="s">
        <v>14</v>
      </c>
      <c r="AL48" s="32" t="s">
        <v>14</v>
      </c>
      <c r="AM48" s="51"/>
    </row>
  </sheetData>
  <autoFilter ref="A2:AC10">
    <sortState ref="A3:AC61">
      <sortCondition ref="A2:A61"/>
    </sortState>
  </autoFilter>
  <mergeCells count="13">
    <mergeCell ref="AD1:AD2"/>
    <mergeCell ref="P1:R1"/>
    <mergeCell ref="S1:T1"/>
    <mergeCell ref="U1:V1"/>
    <mergeCell ref="W1:Y1"/>
    <mergeCell ref="Z1:AA1"/>
    <mergeCell ref="AB1:AC1"/>
    <mergeCell ref="N1:O1"/>
    <mergeCell ref="A1:B1"/>
    <mergeCell ref="C1:D1"/>
    <mergeCell ref="F1:G1"/>
    <mergeCell ref="H1:J1"/>
    <mergeCell ref="L1:M1"/>
  </mergeCells>
  <conditionalFormatting sqref="D3:D5">
    <cfRule type="expression" dxfId="635" priority="1026">
      <formula>DATE(YEAR($A$1),MONTH($A$1)+1,DAY($A$1))&gt;$D3</formula>
    </cfRule>
    <cfRule type="expression" dxfId="634" priority="1027">
      <formula>AND(DATE(YEAR($A$1),MONTH($A$1)+2,DAY($A$1))&gt;$D3,DATE(YEAR($A$1),MONTH($A$1)+1,DAY($A$1))&lt;$D3)</formula>
    </cfRule>
    <cfRule type="expression" dxfId="633" priority="1028">
      <formula>"-"=$D3</formula>
    </cfRule>
    <cfRule type="expression" dxfId="632" priority="1029">
      <formula>DATE(YEAR($A$1),MONTH($A$1)+2,DAY($A$1))&lt;$D3</formula>
    </cfRule>
  </conditionalFormatting>
  <conditionalFormatting sqref="D7:D19">
    <cfRule type="expression" dxfId="631" priority="429">
      <formula>DATE(YEAR($A$1),MONTH($A$1)+1,DAY($A$1))&gt;$D7</formula>
    </cfRule>
    <cfRule type="expression" dxfId="630" priority="430">
      <formula>AND(DATE(YEAR($A$1),MONTH($A$1)+2,DAY($A$1))&gt;$D7,DATE(YEAR($A$1),MONTH($A$1)+1,DAY($A$1))&lt;$D7)</formula>
    </cfRule>
    <cfRule type="expression" dxfId="629" priority="431">
      <formula>"-"=$D7</formula>
    </cfRule>
    <cfRule type="expression" dxfId="628" priority="432">
      <formula>DATE(YEAR($A$1),MONTH($A$1)+2,DAY($A$1))&lt;$D7</formula>
    </cfRule>
  </conditionalFormatting>
  <conditionalFormatting sqref="D21:G35 S21:S35 U21:U35 W21:W35 Z21:Z35">
    <cfRule type="cellIs" dxfId="627" priority="160" operator="between">
      <formula>DATE(YEAR($A$1),MONTH($A$1)+1,DAY($A$1))</formula>
      <formula>DATE(YEAR($A$1),MONTH($A$1)+2,DAY($A$1))</formula>
    </cfRule>
    <cfRule type="cellIs" dxfId="626" priority="161" operator="equal">
      <formula>"-"</formula>
    </cfRule>
    <cfRule type="cellIs" dxfId="625" priority="162" operator="greaterThan">
      <formula>DATE(YEAR($A$1),MONTH($A$1)+2,DAY($A$1))</formula>
    </cfRule>
  </conditionalFormatting>
  <conditionalFormatting sqref="D21:G35 U21:U35 W21:W35 Y21:AD35">
    <cfRule type="cellIs" dxfId="624" priority="158" operator="equal">
      <formula>"?"</formula>
    </cfRule>
  </conditionalFormatting>
  <conditionalFormatting sqref="D21:G35 U21:U35 W21:W35 Z21:Z35 S21:S35">
    <cfRule type="cellIs" dxfId="623" priority="159" operator="lessThan">
      <formula>DATE(YEAR($A$1),MONTH($A$1)+1,DAY($A$1))</formula>
    </cfRule>
  </conditionalFormatting>
  <conditionalFormatting sqref="E3:E5">
    <cfRule type="expression" dxfId="622" priority="14952">
      <formula>DATE(YEAR($A$1),MONTH($A$1)+1,DAY($A$1))&gt;$E3</formula>
    </cfRule>
    <cfRule type="expression" dxfId="621" priority="14953">
      <formula>AND(DATE(YEAR($A$1),MONTH($A$1)+2,DAY($A$1))&gt;$E3,DATE(YEAR($A$1),MONTH($A$1)+1,DAY($A$1))&lt;$E3)</formula>
    </cfRule>
    <cfRule type="expression" dxfId="620" priority="14954">
      <formula>OR("-"=$E3," "=$E3)</formula>
    </cfRule>
    <cfRule type="expression" dxfId="619" priority="14955">
      <formula>DATE(YEAR($A$1),MONTH($A$1)+2,DAY($A$1))&lt;$E3</formula>
    </cfRule>
    <cfRule type="expression" dxfId="618" priority="14956">
      <formula>DATE(YEAR($A$1),MONTH($A$1)+2,DAY($A$1))&lt;#REF!</formula>
    </cfRule>
  </conditionalFormatting>
  <conditionalFormatting sqref="E7:E10">
    <cfRule type="expression" dxfId="617" priority="1080">
      <formula>DATE(YEAR($A$1),MONTH($A$1)+2,DAY($A$1))&lt;#REF!</formula>
    </cfRule>
  </conditionalFormatting>
  <conditionalFormatting sqref="E7:E19">
    <cfRule type="expression" dxfId="616" priority="433">
      <formula>DATE(YEAR($A$1),MONTH($A$1)+1,DAY($A$1))&gt;$E7</formula>
    </cfRule>
    <cfRule type="expression" dxfId="615" priority="434">
      <formula>AND(DATE(YEAR($A$1),MONTH($A$1)+2,DAY($A$1))&gt;$E7,DATE(YEAR($A$1),MONTH($A$1)+1,DAY($A$1))&lt;$E7)</formula>
    </cfRule>
    <cfRule type="expression" dxfId="614" priority="435">
      <formula>OR("-"=$E7," "=$E7)</formula>
    </cfRule>
    <cfRule type="expression" dxfId="613" priority="436">
      <formula>DATE(YEAR($A$1),MONTH($A$1)+2,DAY($A$1))&lt;$E7</formula>
    </cfRule>
  </conditionalFormatting>
  <conditionalFormatting sqref="E11 E17:E18">
    <cfRule type="expression" dxfId="612" priority="891">
      <formula>DATE(YEAR($A$1),MONTH($A$1)+2,DAY($A$1))&lt;$E37</formula>
    </cfRule>
  </conditionalFormatting>
  <conditionalFormatting sqref="E12">
    <cfRule type="expression" dxfId="611" priority="829">
      <formula>DATE(YEAR($A$1),MONTH($A$1)+2,DAY($A$1))&lt;#REF!</formula>
    </cfRule>
  </conditionalFormatting>
  <conditionalFormatting sqref="E13">
    <cfRule type="expression" dxfId="610" priority="778">
      <formula>DATE(YEAR($A$1),MONTH($A$1)+2,DAY($A$1))&lt;$E36</formula>
    </cfRule>
  </conditionalFormatting>
  <conditionalFormatting sqref="E14">
    <cfRule type="expression" dxfId="609" priority="722">
      <formula>DATE(YEAR($A$1),MONTH($A$1)+2,DAY($A$1))&lt;$E44</formula>
    </cfRule>
  </conditionalFormatting>
  <conditionalFormatting sqref="E15">
    <cfRule type="expression" dxfId="608" priority="638">
      <formula>DATE(YEAR($A$1),MONTH($A$1)+2,DAY($A$1))&lt;#REF!</formula>
    </cfRule>
  </conditionalFormatting>
  <conditionalFormatting sqref="E16">
    <cfRule type="expression" dxfId="607" priority="589">
      <formula>DATE(YEAR($A$1),MONTH($A$1)+2,DAY($A$1))&lt;$E47</formula>
    </cfRule>
  </conditionalFormatting>
  <conditionalFormatting sqref="E19">
    <cfRule type="expression" dxfId="606" priority="437">
      <formula>DATE(YEAR($A$1),MONTH($A$1)+2,DAY($A$1))&lt;#REF!</formula>
    </cfRule>
  </conditionalFormatting>
  <conditionalFormatting sqref="F3:F5">
    <cfRule type="expression" dxfId="605" priority="1022">
      <formula>DATE(YEAR($A$1),MONTH($A$1)+1,DAY($A$1))&gt;$F3</formula>
    </cfRule>
    <cfRule type="expression" dxfId="604" priority="1023">
      <formula>AND(DATE(YEAR($A$1),MONTH($A$1)+2,DAY($A$1))&gt;$F3,DATE(YEAR($A$1),MONTH($A$1)+1,DAY($A$1))&lt;$F3)</formula>
    </cfRule>
    <cfRule type="expression" dxfId="603" priority="1024">
      <formula>"-"=$F3</formula>
    </cfRule>
    <cfRule type="expression" dxfId="602" priority="1025">
      <formula>DATE(YEAR($A$1),MONTH($A$1)+2,DAY($A$1))&lt;$F3</formula>
    </cfRule>
  </conditionalFormatting>
  <conditionalFormatting sqref="F7:F19">
    <cfRule type="expression" dxfId="601" priority="425">
      <formula>DATE(YEAR($A$1),MONTH($A$1)+1,DAY($A$1))&gt;$F7</formula>
    </cfRule>
    <cfRule type="expression" dxfId="600" priority="426">
      <formula>AND(DATE(YEAR($A$1),MONTH($A$1)+2,DAY($A$1))&gt;$F7,DATE(YEAR($A$1),MONTH($A$1)+1,DAY($A$1))&lt;$F7)</formula>
    </cfRule>
    <cfRule type="expression" dxfId="599" priority="427">
      <formula>"-"=$F7</formula>
    </cfRule>
    <cfRule type="expression" dxfId="598" priority="428">
      <formula>DATE(YEAR($A$1),MONTH($A$1)+2,DAY($A$1))&lt;$F7</formula>
    </cfRule>
  </conditionalFormatting>
  <conditionalFormatting sqref="G3:G5">
    <cfRule type="expression" dxfId="597" priority="1018">
      <formula>DATE(YEAR($A$1),MONTH($A$1)+1,DAY($A$1))&gt;$G3</formula>
    </cfRule>
    <cfRule type="expression" dxfId="596" priority="1019">
      <formula>AND(DATE(YEAR($A$1),MONTH($A$1)+2,DAY($A$1))&gt;$G3,DATE(YEAR($A$1),MONTH($A$1)+1,DAY($A$1))&lt;$G3)</formula>
    </cfRule>
    <cfRule type="expression" dxfId="595" priority="1020">
      <formula>"-"=$G3</formula>
    </cfRule>
    <cfRule type="expression" dxfId="594" priority="1021">
      <formula>DATE(YEAR($A$1),MONTH($A$1)+2,DAY($A$1))&lt;$G3</formula>
    </cfRule>
  </conditionalFormatting>
  <conditionalFormatting sqref="G7:G13">
    <cfRule type="expression" dxfId="593" priority="751">
      <formula>DATE(YEAR($A$1),MONTH($A$1)+1,DAY($A$1))&gt;$G7</formula>
    </cfRule>
    <cfRule type="expression" dxfId="592" priority="752">
      <formula>AND(DATE(YEAR($A$1),MONTH($A$1)+2,DAY($A$1))&gt;$G7,DATE(YEAR($A$1),MONTH($A$1)+1,DAY($A$1))&lt;$G7)</formula>
    </cfRule>
    <cfRule type="expression" dxfId="591" priority="753">
      <formula>"-"=$G7</formula>
    </cfRule>
    <cfRule type="expression" dxfId="590" priority="754">
      <formula>DATE(YEAR($A$1),MONTH($A$1)+2,DAY($A$1))&lt;$G7</formula>
    </cfRule>
  </conditionalFormatting>
  <conditionalFormatting sqref="G20:H20">
    <cfRule type="cellIs" dxfId="589" priority="335" operator="equal">
      <formula>"-"</formula>
    </cfRule>
  </conditionalFormatting>
  <conditionalFormatting sqref="G14:K19">
    <cfRule type="expression" dxfId="588" priority="421">
      <formula>DATE(YEAR($A$1),MONTH($A$1)+1,DAY($A$1))&gt;$G14</formula>
    </cfRule>
    <cfRule type="expression" dxfId="587" priority="422">
      <formula>AND(DATE(YEAR($A$1),MONTH($A$1)+2,DAY($A$1))&gt;$G14,DATE(YEAR($A$1),MONTH($A$1)+1,DAY($A$1))&lt;$G14)</formula>
    </cfRule>
    <cfRule type="expression" dxfId="586" priority="423">
      <formula>"-"=$G14</formula>
    </cfRule>
    <cfRule type="expression" dxfId="585" priority="424">
      <formula>DATE(YEAR($A$1),MONTH($A$1)+2,DAY($A$1))&lt;$G14</formula>
    </cfRule>
  </conditionalFormatting>
  <conditionalFormatting sqref="J3">
    <cfRule type="expression" dxfId="584" priority="15536">
      <formula>AND(DATE(YEAR($A$1),MONTH($A$1)+2,DAY($A$1))&gt;$J3,DATE(YEAR($A$1),MONTH($A$1)+1,DAY($A$1))&lt;$J3)</formula>
    </cfRule>
    <cfRule type="expression" dxfId="583" priority="15537">
      <formula>DATE(YEAR($A$1),MONTH($A$1)+2,DAY($A$1))&lt;$J3</formula>
    </cfRule>
    <cfRule type="expression" dxfId="582" priority="15538">
      <formula>AND(DATE(YEAR($A$1),MONTH($A$1)+2,DAY($A$1))&gt;$J3,DATE(YEAR($A$1),MONTH($A$1)+1,DAY($A$1))&lt;$J3)</formula>
    </cfRule>
    <cfRule type="expression" dxfId="581" priority="15539">
      <formula>DATE(YEAR($A$1),MONTH($A$1)+1,DAY($A$1))&gt;$J3</formula>
    </cfRule>
    <cfRule type="expression" dxfId="580" priority="15540">
      <formula>AND(DATE(YEAR($A$1),MONTH($A$1)+2,DAY($A$1))&gt;$J3,DATE(YEAR($A$1),MONTH($A$1)+1,DAY($A$1))&lt;$J3)</formula>
    </cfRule>
    <cfRule type="expression" dxfId="579" priority="15541">
      <formula>DATE(YEAR($A$1),MONTH($A$1)+2,DAY($A$1))&lt;#REF!</formula>
    </cfRule>
    <cfRule type="expression" dxfId="578" priority="15542">
      <formula>DATE(YEAR($H$1),MONTH($H$1)+2,DAY($H$1))&lt;$C1</formula>
    </cfRule>
  </conditionalFormatting>
  <conditionalFormatting sqref="J3:J5">
    <cfRule type="expression" dxfId="577" priority="15535">
      <formula>"-"=$J3</formula>
    </cfRule>
  </conditionalFormatting>
  <conditionalFormatting sqref="J4">
    <cfRule type="expression" dxfId="576" priority="15721">
      <formula>DATE(YEAR($A$1),MONTH($A$1)+2,DAY($A$1))&lt;$J4</formula>
    </cfRule>
    <cfRule type="expression" dxfId="575" priority="15722">
      <formula>AND(DATE(YEAR($A$1),MONTH($A$1)+2,DAY($A$1))&gt;$J4,DATE(YEAR($A$1),MONTH($A$1)+1,DAY($A$1))&lt;$J4)</formula>
    </cfRule>
    <cfRule type="expression" dxfId="574" priority="15723">
      <formula>DATE(YEAR($A$1),MONTH($A$1)+1,DAY($A$1))&gt;$J4</formula>
    </cfRule>
    <cfRule type="expression" dxfId="573" priority="15724">
      <formula>AND(DATE(YEAR($A$1),MONTH($A$1)+2,DAY($A$1))&gt;$J4,DATE(YEAR($A$1),MONTH($A$1)+1,DAY($A$1))&lt;$J4)</formula>
    </cfRule>
    <cfRule type="expression" dxfId="572" priority="15725">
      <formula>DATE(YEAR($A$1),MONTH($A$1)+2,DAY($A$1))&lt;#REF!</formula>
    </cfRule>
    <cfRule type="expression" dxfId="571" priority="15726">
      <formula>DATE(YEAR($H$1),MONTH($H$1)+2,DAY($H$1))&lt;#REF!</formula>
    </cfRule>
  </conditionalFormatting>
  <conditionalFormatting sqref="J4:J5">
    <cfRule type="expression" dxfId="570" priority="15683">
      <formula>AND(DATE(YEAR($A$1),MONTH($A$1)+2,DAY($A$1))&gt;$J4,DATE(YEAR($A$1),MONTH($A$1)+1,DAY($A$1))&lt;$J4)</formula>
    </cfRule>
  </conditionalFormatting>
  <conditionalFormatting sqref="J5">
    <cfRule type="expression" dxfId="569" priority="15679">
      <formula>AND(DATE(YEAR($A$1),MONTH($A$1)+2,DAY($A$1))&gt;$J5,DATE(YEAR($A$1),MONTH($A$1)+1,DAY($A$1))&lt;$J5)</formula>
    </cfRule>
    <cfRule type="expression" dxfId="568" priority="15680">
      <formula>DATE(YEAR($A$1),MONTH($A$1)+2,DAY($A$1))&lt;$J5</formula>
    </cfRule>
    <cfRule type="expression" dxfId="567" priority="15681">
      <formula>AND(DATE(YEAR($A$1),MONTH($A$1)+2,DAY($A$1))&gt;$J5,DATE(YEAR($A$1),MONTH($A$1)+1,DAY($A$1))&lt;$J5)</formula>
    </cfRule>
    <cfRule type="expression" dxfId="566" priority="15682">
      <formula>DATE(YEAR($A$1),MONTH($A$1)+1,DAY($A$1))&gt;$J5</formula>
    </cfRule>
    <cfRule type="expression" dxfId="565" priority="15684">
      <formula>DATE(YEAR($A$1),MONTH($A$1)+2,DAY($A$1))&lt;#REF!</formula>
    </cfRule>
    <cfRule type="expression" dxfId="564" priority="15685">
      <formula>DATE(YEAR($H$1),MONTH($H$1)+2,DAY($H$1))&lt;#REF!</formula>
    </cfRule>
  </conditionalFormatting>
  <conditionalFormatting sqref="J7">
    <cfRule type="expression" dxfId="563" priority="14071">
      <formula>AND(DATE(YEAR($A$1),MONTH($A$1)+2,DAY($A$1))&gt;$J7,DATE(YEAR($A$1),MONTH($A$1)+1,DAY($A$1))&lt;$J7)</formula>
    </cfRule>
    <cfRule type="expression" dxfId="562" priority="14072">
      <formula>DATE(YEAR($A$1),MONTH($A$1)+2,DAY($A$1))&lt;$J7</formula>
    </cfRule>
    <cfRule type="expression" dxfId="561" priority="14073">
      <formula>AND(DATE(YEAR($A$1),MONTH($A$1)+2,DAY($A$1))&gt;$J7,DATE(YEAR($A$1),MONTH($A$1)+1,DAY($A$1))&lt;$J7)</formula>
    </cfRule>
    <cfRule type="expression" dxfId="560" priority="14074">
      <formula>DATE(YEAR($A$1),MONTH($A$1)+1,DAY($A$1))&gt;$J7</formula>
    </cfRule>
    <cfRule type="expression" dxfId="559" priority="14075">
      <formula>AND(DATE(YEAR($A$1),MONTH($A$1)+2,DAY($A$1))&gt;$J7,DATE(YEAR($A$1),MONTH($A$1)+1,DAY($A$1))&lt;$J7)</formula>
    </cfRule>
    <cfRule type="expression" dxfId="558" priority="14076">
      <formula>DATE(YEAR($A$1),MONTH($A$1)+2,DAY($A$1))&lt;#REF!</formula>
    </cfRule>
    <cfRule type="expression" dxfId="557" priority="14077">
      <formula>DATE(YEAR($H$1),MONTH($H$1)+2,DAY($H$1))&lt;#REF!</formula>
    </cfRule>
  </conditionalFormatting>
  <conditionalFormatting sqref="J7:J13">
    <cfRule type="expression" dxfId="556" priority="788">
      <formula>"-"=$J7</formula>
    </cfRule>
  </conditionalFormatting>
  <conditionalFormatting sqref="J8">
    <cfRule type="expression" dxfId="555" priority="15656">
      <formula>DATE(YEAR($A$1),MONTH($A$1)+2,DAY($A$1))&lt;$J8</formula>
    </cfRule>
    <cfRule type="expression" dxfId="554" priority="15657">
      <formula>AND(DATE(YEAR($A$1),MONTH($A$1)+2,DAY($A$1))&gt;$J8,DATE(YEAR($A$1),MONTH($A$1)+1,DAY($A$1))&lt;$J8)</formula>
    </cfRule>
    <cfRule type="expression" dxfId="553" priority="15658">
      <formula>DATE(YEAR($A$1),MONTH($A$1)+1,DAY($A$1))&gt;$J8</formula>
    </cfRule>
    <cfRule type="expression" dxfId="552" priority="15659">
      <formula>AND(DATE(YEAR($A$1),MONTH($A$1)+2,DAY($A$1))&gt;$J8,DATE(YEAR($A$1),MONTH($A$1)+1,DAY($A$1))&lt;$J8)</formula>
    </cfRule>
    <cfRule type="expression" dxfId="551" priority="15660">
      <formula>DATE(YEAR($A$1),MONTH($A$1)+2,DAY($A$1))&lt;$J12</formula>
    </cfRule>
    <cfRule type="expression" dxfId="550" priority="15661">
      <formula>DATE(YEAR($H$1),MONTH($H$1)+2,DAY($H$1))&lt;#REF!</formula>
    </cfRule>
  </conditionalFormatting>
  <conditionalFormatting sqref="J8:J9">
    <cfRule type="expression" dxfId="549" priority="15651">
      <formula>AND(DATE(YEAR($A$1),MONTH($A$1)+2,DAY($A$1))&gt;$J8,DATE(YEAR($A$1),MONTH($A$1)+1,DAY($A$1))&lt;$J8)</formula>
    </cfRule>
  </conditionalFormatting>
  <conditionalFormatting sqref="J9">
    <cfRule type="expression" dxfId="548" priority="15648">
      <formula>DATE(YEAR($A$1),MONTH($A$1)+2,DAY($A$1))&lt;$J9</formula>
    </cfRule>
    <cfRule type="expression" dxfId="547" priority="15649">
      <formula>AND(DATE(YEAR($A$1),MONTH($A$1)+2,DAY($A$1))&gt;$J9,DATE(YEAR($A$1),MONTH($A$1)+1,DAY($A$1))&lt;$J9)</formula>
    </cfRule>
    <cfRule type="expression" dxfId="546" priority="15650">
      <formula>DATE(YEAR($A$1),MONTH($A$1)+1,DAY($A$1))&gt;$J9</formula>
    </cfRule>
    <cfRule type="expression" dxfId="545" priority="15652">
      <formula>DATE(YEAR($A$1),MONTH($A$1)+2,DAY($A$1))&lt;$J17</formula>
    </cfRule>
    <cfRule type="expression" dxfId="544" priority="15653">
      <formula>DATE(YEAR($H$1),MONTH($H$1)+2,DAY($H$1))&lt;#REF!</formula>
    </cfRule>
  </conditionalFormatting>
  <conditionalFormatting sqref="J9:J10">
    <cfRule type="expression" dxfId="543" priority="15643">
      <formula>AND(DATE(YEAR($A$1),MONTH($A$1)+2,DAY($A$1))&gt;$J9,DATE(YEAR($A$1),MONTH($A$1)+1,DAY($A$1))&lt;$J9)</formula>
    </cfRule>
  </conditionalFormatting>
  <conditionalFormatting sqref="J10">
    <cfRule type="expression" dxfId="542" priority="15640">
      <formula>DATE(YEAR($A$1),MONTH($A$1)+2,DAY($A$1))&lt;$J10</formula>
    </cfRule>
    <cfRule type="expression" dxfId="541" priority="15641">
      <formula>AND(DATE(YEAR($A$1),MONTH($A$1)+2,DAY($A$1))&gt;$J10,DATE(YEAR($A$1),MONTH($A$1)+1,DAY($A$1))&lt;$J10)</formula>
    </cfRule>
    <cfRule type="expression" dxfId="540" priority="15642">
      <formula>DATE(YEAR($A$1),MONTH($A$1)+1,DAY($A$1))&gt;$J10</formula>
    </cfRule>
    <cfRule type="expression" dxfId="539" priority="15644">
      <formula>DATE(YEAR($A$1),MONTH($A$1)+2,DAY($A$1))&lt;$J18</formula>
    </cfRule>
    <cfRule type="expression" dxfId="538" priority="15645">
      <formula>DATE(YEAR($H$1),MONTH($H$1)+2,DAY($H$1))&lt;#REF!</formula>
    </cfRule>
  </conditionalFormatting>
  <conditionalFormatting sqref="J10:J11">
    <cfRule type="expression" dxfId="537" priority="917">
      <formula>AND(DATE(YEAR($A$1),MONTH($A$1)+2,DAY($A$1))&gt;$J10,DATE(YEAR($A$1),MONTH($A$1)+1,DAY($A$1))&lt;$J10)</formula>
    </cfRule>
  </conditionalFormatting>
  <conditionalFormatting sqref="J11">
    <cfRule type="expression" dxfId="536" priority="914">
      <formula>DATE(YEAR($A$1),MONTH($A$1)+2,DAY($A$1))&lt;$J11</formula>
    </cfRule>
    <cfRule type="expression" dxfId="535" priority="915">
      <formula>AND(DATE(YEAR($A$1),MONTH($A$1)+2,DAY($A$1))&gt;$J11,DATE(YEAR($A$1),MONTH($A$1)+1,DAY($A$1))&lt;$J11)</formula>
    </cfRule>
    <cfRule type="expression" dxfId="534" priority="916">
      <formula>DATE(YEAR($A$1),MONTH($A$1)+1,DAY($A$1))&gt;$J11</formula>
    </cfRule>
    <cfRule type="expression" dxfId="533" priority="918">
      <formula>DATE(YEAR($A$1),MONTH($A$1)+2,DAY($A$1))&lt;$J49</formula>
    </cfRule>
    <cfRule type="expression" dxfId="532" priority="919">
      <formula>DATE(YEAR($H$1),MONTH($H$1)+2,DAY($H$1))&lt;#REF!</formula>
    </cfRule>
  </conditionalFormatting>
  <conditionalFormatting sqref="J11:J12">
    <cfRule type="expression" dxfId="531" priority="855">
      <formula>AND(DATE(YEAR($A$1),MONTH($A$1)+2,DAY($A$1))&gt;$J11,DATE(YEAR($A$1),MONTH($A$1)+1,DAY($A$1))&lt;$J11)</formula>
    </cfRule>
  </conditionalFormatting>
  <conditionalFormatting sqref="J12">
    <cfRule type="expression" dxfId="530" priority="852">
      <formula>DATE(YEAR($A$1),MONTH($A$1)+2,DAY($A$1))&lt;$J12</formula>
    </cfRule>
    <cfRule type="expression" dxfId="529" priority="853">
      <formula>AND(DATE(YEAR($A$1),MONTH($A$1)+2,DAY($A$1))&gt;$J12,DATE(YEAR($A$1),MONTH($A$1)+1,DAY($A$1))&lt;$J12)</formula>
    </cfRule>
    <cfRule type="expression" dxfId="528" priority="854">
      <formula>DATE(YEAR($A$1),MONTH($A$1)+1,DAY($A$1))&gt;$J12</formula>
    </cfRule>
    <cfRule type="expression" dxfId="527" priority="856">
      <formula>DATE(YEAR($A$1),MONTH($A$1)+2,DAY($A$1))&lt;$J46</formula>
    </cfRule>
    <cfRule type="expression" dxfId="526" priority="857">
      <formula>DATE(YEAR($H$1),MONTH($H$1)+2,DAY($H$1))&lt;$C8</formula>
    </cfRule>
  </conditionalFormatting>
  <conditionalFormatting sqref="J12:J13">
    <cfRule type="expression" dxfId="525" priority="793">
      <formula>AND(DATE(YEAR($A$1),MONTH($A$1)+2,DAY($A$1))&gt;$J12,DATE(YEAR($A$1),MONTH($A$1)+1,DAY($A$1))&lt;$J12)</formula>
    </cfRule>
  </conditionalFormatting>
  <conditionalFormatting sqref="J13">
    <cfRule type="expression" dxfId="524" priority="789">
      <formula>AND(DATE(YEAR($A$1),MONTH($A$1)+2,DAY($A$1))&gt;$J13,DATE(YEAR($A$1),MONTH($A$1)+1,DAY($A$1))&lt;$J13)</formula>
    </cfRule>
    <cfRule type="expression" dxfId="523" priority="790">
      <formula>DATE(YEAR($A$1),MONTH($A$1)+2,DAY($A$1))&lt;$J13</formula>
    </cfRule>
    <cfRule type="expression" dxfId="522" priority="791">
      <formula>AND(DATE(YEAR($A$1),MONTH($A$1)+2,DAY($A$1))&gt;$J13,DATE(YEAR($A$1),MONTH($A$1)+1,DAY($A$1))&lt;$J13)</formula>
    </cfRule>
    <cfRule type="expression" dxfId="521" priority="792">
      <formula>DATE(YEAR($A$1),MONTH($A$1)+1,DAY($A$1))&gt;$J13</formula>
    </cfRule>
    <cfRule type="expression" dxfId="520" priority="794">
      <formula>DATE(YEAR($A$1),MONTH($A$1)+2,DAY($A$1))&lt;$J48</formula>
    </cfRule>
    <cfRule type="expression" dxfId="519" priority="795">
      <formula>DATE(YEAR($H$1),MONTH($H$1)+2,DAY($H$1))&lt;$C10</formula>
    </cfRule>
  </conditionalFormatting>
  <conditionalFormatting sqref="J21:Q35">
    <cfRule type="cellIs" dxfId="518" priority="154" operator="lessThan">
      <formula>DATE(YEAR($A$1),MONTH($A$1)+1,DAY($A$1))</formula>
    </cfRule>
    <cfRule type="cellIs" dxfId="517" priority="155" operator="between">
      <formula>DATE(YEAR($A$1),MONTH($A$1)+1,DAY($A$1))</formula>
      <formula>DATE(YEAR($A$1),MONTH($A$1)+2,DAY($A$1))</formula>
    </cfRule>
    <cfRule type="cellIs" dxfId="516" priority="156" operator="equal">
      <formula>"-"</formula>
    </cfRule>
    <cfRule type="cellIs" dxfId="515" priority="157" operator="greaterThan">
      <formula>DATE(YEAR($A$1),MONTH($A$1)+2,DAY($A$1))</formula>
    </cfRule>
  </conditionalFormatting>
  <conditionalFormatting sqref="J21:S35">
    <cfRule type="cellIs" dxfId="514" priority="153" operator="equal">
      <formula>"?"</formula>
    </cfRule>
  </conditionalFormatting>
  <conditionalFormatting sqref="K3:K5">
    <cfRule type="expression" dxfId="513" priority="1014">
      <formula>DATE(YEAR($A$1),MONTH($A$1)+1,DAY($A$1))&gt;$K3</formula>
    </cfRule>
    <cfRule type="expression" dxfId="512" priority="1015">
      <formula>AND(DATE(YEAR($A$1),MONTH($A$1)+2,DAY($A$1))&gt;$K3,DATE(YEAR($A$1),MONTH($A$1)+1,DAY($A$1))&lt;$K3)</formula>
    </cfRule>
    <cfRule type="expression" dxfId="511" priority="1016">
      <formula>"-"=$K3</formula>
    </cfRule>
    <cfRule type="expression" dxfId="510" priority="1017">
      <formula>DATE(YEAR($A$1),MONTH($A$1)+2,DAY($A$1))&lt;$K3</formula>
    </cfRule>
  </conditionalFormatting>
  <conditionalFormatting sqref="K7:K13">
    <cfRule type="expression" dxfId="509" priority="747">
      <formula>DATE(YEAR($A$1),MONTH($A$1)+1,DAY($A$1))&gt;$K7</formula>
    </cfRule>
    <cfRule type="expression" dxfId="508" priority="748">
      <formula>AND(DATE(YEAR($A$1),MONTH($A$1)+2,DAY($A$1))&gt;$K7,DATE(YEAR($A$1),MONTH($A$1)+1,DAY($A$1))&lt;$K7)</formula>
    </cfRule>
    <cfRule type="expression" dxfId="507" priority="749">
      <formula>"-"=$K7</formula>
    </cfRule>
    <cfRule type="expression" dxfId="506" priority="750">
      <formula>DATE(YEAR($A$1),MONTH($A$1)+2,DAY($A$1))&lt;$K7</formula>
    </cfRule>
  </conditionalFormatting>
  <conditionalFormatting sqref="M3:M5 M7:M10">
    <cfRule type="expression" dxfId="505" priority="1013">
      <formula>DATE(YEAR($A$1),MONTH($A$1)+2,DAY($A$1))&lt;$M$3</formula>
    </cfRule>
  </conditionalFormatting>
  <conditionalFormatting sqref="M3:M5">
    <cfRule type="expression" dxfId="504" priority="1010">
      <formula>DATE(YEAR($A$1),MONTH($A$1)+1,DAY($A$1))&gt;$M3</formula>
    </cfRule>
    <cfRule type="expression" dxfId="503" priority="1011">
      <formula>AND(DATE(YEAR($A$1),MONTH($A$1)+2,DAY($A$1))&gt;$M3,DATE(YEAR($A$1),MONTH($A$1)+1,DAY($A$1))&lt;$M3)</formula>
    </cfRule>
    <cfRule type="expression" dxfId="502" priority="1012">
      <formula>"-"=$M3</formula>
    </cfRule>
  </conditionalFormatting>
  <conditionalFormatting sqref="M7:M13">
    <cfRule type="expression" dxfId="501" priority="779">
      <formula>DATE(YEAR($A$1),MONTH($A$1)+1,DAY($A$1))&gt;$M7</formula>
    </cfRule>
    <cfRule type="expression" dxfId="500" priority="780">
      <formula>AND(DATE(YEAR($A$1),MONTH($A$1)+2,DAY($A$1))&gt;$M7,DATE(YEAR($A$1),MONTH($A$1)+1,DAY($A$1))&lt;$M7)</formula>
    </cfRule>
    <cfRule type="expression" dxfId="499" priority="781">
      <formula>"-"=$M7</formula>
    </cfRule>
  </conditionalFormatting>
  <conditionalFormatting sqref="M11:M13">
    <cfRule type="expression" dxfId="498" priority="782">
      <formula>DATE(YEAR($A$1),MONTH($A$1)+2,DAY($A$1))&lt;#REF!</formula>
    </cfRule>
  </conditionalFormatting>
  <conditionalFormatting sqref="N14">
    <cfRule type="expression" dxfId="497" priority="712">
      <formula>DATE(YEAR($A$1),MONTH($A$1)+2,DAY($A$1))&lt;$N14</formula>
    </cfRule>
    <cfRule type="expression" dxfId="496" priority="713">
      <formula>AND(DATE(YEAR($A$1),MONTH($A$1)+2,DAY($A$1))&gt;$N14,DATE(YEAR($A$1),MONTH($A$1)+1,DAY($A$1))&lt;$N14)</formula>
    </cfRule>
    <cfRule type="expression" dxfId="495" priority="714">
      <formula>DATE(YEAR($A$1),MONTH($A$1)+1,DAY($A$1))&gt;$N14</formula>
    </cfRule>
    <cfRule type="expression" dxfId="494" priority="715">
      <formula>AND(DATE(YEAR($A$1),MONTH($A$1)+2,DAY($A$1))&gt;$N14,DATE(YEAR($A$1),MONTH($A$1)+1,DAY($A$1))&lt;$N14)</formula>
    </cfRule>
    <cfRule type="expression" dxfId="493" priority="716">
      <formula>DATE(YEAR($A$1),MONTH($A$1)+2,DAY($A$1))&lt;$N53</formula>
    </cfRule>
    <cfRule type="expression" dxfId="492" priority="717">
      <formula>DATE(YEAR($L$1),MONTH($L$1)+2,DAY($L$1))&lt;#REF!</formula>
    </cfRule>
  </conditionalFormatting>
  <conditionalFormatting sqref="N14:N15">
    <cfRule type="expression" dxfId="491" priority="654">
      <formula>AND(DATE(YEAR($A$1),MONTH($A$1)+2,DAY($A$1))&gt;$N14,DATE(YEAR($A$1),MONTH($A$1)+1,DAY($A$1))&lt;$N14)</formula>
    </cfRule>
  </conditionalFormatting>
  <conditionalFormatting sqref="N14:N19">
    <cfRule type="expression" dxfId="490" priority="459">
      <formula>"-"=$N14</formula>
    </cfRule>
  </conditionalFormatting>
  <conditionalFormatting sqref="N15">
    <cfRule type="expression" dxfId="489" priority="651">
      <formula>DATE(YEAR($A$1),MONTH($A$1)+2,DAY($A$1))&lt;$N15</formula>
    </cfRule>
    <cfRule type="expression" dxfId="488" priority="652">
      <formula>AND(DATE(YEAR($A$1),MONTH($A$1)+2,DAY($A$1))&gt;$N15,DATE(YEAR($A$1),MONTH($A$1)+1,DAY($A$1))&lt;$N15)</formula>
    </cfRule>
    <cfRule type="expression" dxfId="487" priority="653">
      <formula>DATE(YEAR($A$1),MONTH($A$1)+1,DAY($A$1))&gt;$N15</formula>
    </cfRule>
    <cfRule type="expression" dxfId="486" priority="655">
      <formula>DATE(YEAR($L$1),MONTH($L$1)+2,DAY($L$1))&lt;$C14</formula>
    </cfRule>
    <cfRule type="expression" dxfId="485" priority="656">
      <formula>DATE(YEAR($A$1),MONTH($A$1)+2,DAY($A$1))&lt;$J17</formula>
    </cfRule>
  </conditionalFormatting>
  <conditionalFormatting sqref="N15:N18">
    <cfRule type="expression" dxfId="484" priority="582">
      <formula>AND(DATE(YEAR($A$1),MONTH($A$1)+2,DAY($A$1))&gt;$N15,DATE(YEAR($A$1),MONTH($A$1)+1,DAY($A$1))&lt;$N15)</formula>
    </cfRule>
  </conditionalFormatting>
  <conditionalFormatting sqref="N16">
    <cfRule type="expression" dxfId="483" priority="578">
      <formula>AND(DATE(YEAR($A$1),MONTH($A$1)+2,DAY($A$1))&gt;$N16,DATE(YEAR($A$1),MONTH($A$1)+1,DAY($A$1))&lt;$N16)</formula>
    </cfRule>
    <cfRule type="expression" dxfId="482" priority="579">
      <formula>DATE(YEAR($A$1),MONTH($A$1)+2,DAY($A$1))&lt;$N16</formula>
    </cfRule>
    <cfRule type="expression" dxfId="481" priority="580">
      <formula>AND(DATE(YEAR($A$1),MONTH($A$1)+2,DAY($A$1))&gt;$N16,DATE(YEAR($A$1),MONTH($A$1)+1,DAY($A$1))&lt;$N16)</formula>
    </cfRule>
    <cfRule type="expression" dxfId="480" priority="581">
      <formula>DATE(YEAR($A$1),MONTH($A$1)+1,DAY($A$1))&gt;$N16</formula>
    </cfRule>
    <cfRule type="expression" dxfId="479" priority="583">
      <formula>DATE(YEAR($A$1),MONTH($A$1)+2,DAY($A$1))&lt;$N55</formula>
    </cfRule>
    <cfRule type="expression" dxfId="478" priority="584">
      <formula>DATE(YEAR($L$1),MONTH($L$1)+2,DAY($L$1))&lt;#REF!</formula>
    </cfRule>
  </conditionalFormatting>
  <conditionalFormatting sqref="N19">
    <cfRule type="expression" dxfId="477" priority="460">
      <formula>AND(DATE(YEAR($A$1),MONTH($A$1)+2,DAY($A$1))&gt;$N19,DATE(YEAR($A$1),MONTH($A$1)+1,DAY($A$1))&lt;$N19)</formula>
    </cfRule>
    <cfRule type="expression" dxfId="476" priority="461">
      <formula>DATE(YEAR($A$1),MONTH($A$1)+2,DAY($A$1))&lt;$N19</formula>
    </cfRule>
    <cfRule type="expression" dxfId="475" priority="462">
      <formula>AND(DATE(YEAR($A$1),MONTH($A$1)+2,DAY($A$1))&gt;$N19,DATE(YEAR($A$1),MONTH($A$1)+1,DAY($A$1))&lt;$N19)</formula>
    </cfRule>
    <cfRule type="expression" dxfId="474" priority="463">
      <formula>DATE(YEAR($A$1),MONTH($A$1)+1,DAY($A$1))&gt;$N19</formula>
    </cfRule>
    <cfRule type="expression" dxfId="473" priority="464">
      <formula>AND(DATE(YEAR($A$1),MONTH($A$1)+2,DAY($A$1))&gt;$N19,DATE(YEAR($A$1),MONTH($A$1)+1,DAY($A$1))&lt;$N19)</formula>
    </cfRule>
    <cfRule type="expression" dxfId="472" priority="465">
      <formula>DATE(YEAR($A$1),MONTH($A$1)+2,DAY($A$1))&lt;$N56</formula>
    </cfRule>
    <cfRule type="expression" dxfId="471" priority="466">
      <formula>DATE(YEAR($L$1),MONTH($L$1)+2,DAY($L$1))&lt;#REF!</formula>
    </cfRule>
  </conditionalFormatting>
  <conditionalFormatting sqref="O3:O5 O7:O10">
    <cfRule type="expression" dxfId="470" priority="1006">
      <formula>DATE(YEAR($A$1),MONTH($A$1)+2,DAY($A$1))&lt;$O3</formula>
    </cfRule>
    <cfRule type="expression" dxfId="469" priority="1007">
      <formula>"-"=$O3</formula>
    </cfRule>
    <cfRule type="expression" dxfId="468" priority="1008">
      <formula>AND(DATE(YEAR($A$1),MONTH($A$1)+2,DAY($A$1))&gt;$O3,DATE(YEAR($A$1),MONTH($A$1)+1,DAY($A$1))&lt;$O3)</formula>
    </cfRule>
    <cfRule type="expression" dxfId="467" priority="1009">
      <formula>DATE(YEAR($A$1),MONTH($A$1)+1,DAY($A$1))&gt;$O3</formula>
    </cfRule>
  </conditionalFormatting>
  <conditionalFormatting sqref="O3:O5">
    <cfRule type="expression" dxfId="466" priority="1005">
      <formula>"-"=$O3</formula>
    </cfRule>
  </conditionalFormatting>
  <conditionalFormatting sqref="O7:O11">
    <cfRule type="expression" dxfId="465" priority="868">
      <formula>"-"=$O7</formula>
    </cfRule>
  </conditionalFormatting>
  <conditionalFormatting sqref="O11">
    <cfRule type="expression" dxfId="464" priority="867">
      <formula>DATE(YEAR($A$1),MONTH($A$1)+2,DAY($A$1))&lt;$O11</formula>
    </cfRule>
    <cfRule type="expression" dxfId="463" priority="869">
      <formula>AND(DATE(YEAR($A$1),MONTH($A$1)+2,DAY($A$1))&gt;$O11,DATE(YEAR($A$1),MONTH($A$1)+1,DAY($A$1))&lt;$O11)</formula>
    </cfRule>
    <cfRule type="expression" dxfId="462" priority="870">
      <formula>DATE(YEAR($A$1),MONTH($A$1)+1,DAY($A$1))&gt;$O11</formula>
    </cfRule>
  </conditionalFormatting>
  <conditionalFormatting sqref="O11:O12">
    <cfRule type="expression" dxfId="461" priority="806">
      <formula>"-"=$O11</formula>
    </cfRule>
  </conditionalFormatting>
  <conditionalFormatting sqref="O12">
    <cfRule type="expression" dxfId="460" priority="805">
      <formula>DATE(YEAR($A$1),MONTH($A$1)+2,DAY($A$1))&lt;$O12</formula>
    </cfRule>
    <cfRule type="expression" dxfId="459" priority="807">
      <formula>AND(DATE(YEAR($A$1),MONTH($A$1)+2,DAY($A$1))&gt;$O12,DATE(YEAR($A$1),MONTH($A$1)+1,DAY($A$1))&lt;$O12)</formula>
    </cfRule>
    <cfRule type="expression" dxfId="458" priority="808">
      <formula>DATE(YEAR($A$1),MONTH($A$1)+1,DAY($A$1))&gt;$O12</formula>
    </cfRule>
  </conditionalFormatting>
  <conditionalFormatting sqref="O12:O13">
    <cfRule type="expression" dxfId="457" priority="744">
      <formula>"-"=$O12</formula>
    </cfRule>
  </conditionalFormatting>
  <conditionalFormatting sqref="O13">
    <cfRule type="expression" dxfId="456" priority="745">
      <formula>AND(DATE(YEAR($A$1),MONTH($A$1)+2,DAY($A$1))&gt;$O13,DATE(YEAR($A$1),MONTH($A$1)+1,DAY($A$1))&lt;$O13)</formula>
    </cfRule>
    <cfRule type="expression" dxfId="455" priority="746">
      <formula>DATE(YEAR($A$1),MONTH($A$1)+1,DAY($A$1))&gt;$O13</formula>
    </cfRule>
  </conditionalFormatting>
  <conditionalFormatting sqref="O13:O19">
    <cfRule type="expression" dxfId="454" priority="419">
      <formula>"-"=$O13</formula>
    </cfRule>
    <cfRule type="expression" dxfId="453" priority="420">
      <formula>DATE(YEAR($A$1),MONTH($A$1)+2,DAY($A$1))&lt;$O13</formula>
    </cfRule>
  </conditionalFormatting>
  <conditionalFormatting sqref="O14:O19">
    <cfRule type="expression" dxfId="452" priority="417">
      <formula>DATE(YEAR($A$1),MONTH($A$1)+1,DAY($A$1))&gt;$O14</formula>
    </cfRule>
    <cfRule type="expression" dxfId="451" priority="418">
      <formula>AND(DATE(YEAR($A$1),MONTH($A$1)+2,DAY($A$1))&gt;$O14,DATE(YEAR($A$1),MONTH($A$1)+1,DAY($A$1))&lt;$O14)</formula>
    </cfRule>
  </conditionalFormatting>
  <conditionalFormatting sqref="Q14:Q19">
    <cfRule type="expression" dxfId="450" priority="448">
      <formula>DATE(YEAR($A$1),MONTH($A$1)+1,DAY($A$1))&gt;$Q14</formula>
    </cfRule>
    <cfRule type="expression" dxfId="449" priority="449">
      <formula>AND(DATE(YEAR($A$1),MONTH($A$1)+2,DAY($A$1))&gt;$Q14,DATE(YEAR($A$1),MONTH($A$1)+1,DAY($A$1))&lt;$Q14)</formula>
    </cfRule>
    <cfRule type="expression" dxfId="448" priority="450">
      <formula>"-"=$Q14</formula>
    </cfRule>
    <cfRule type="expression" dxfId="447" priority="451">
      <formula>DATE(YEAR($A$1),MONTH($A$1)+2,DAY($A$1))&lt;#REF!</formula>
    </cfRule>
  </conditionalFormatting>
  <conditionalFormatting sqref="R3">
    <cfRule type="expression" dxfId="446" priority="1003">
      <formula>"-"=$C1+$R3</formula>
    </cfRule>
    <cfRule type="expression" dxfId="445" priority="1004">
      <formula>DATE(YEAR($A$1),MONTH($A$1)+2,DAY($A$1))&lt;$R$3</formula>
    </cfRule>
  </conditionalFormatting>
  <conditionalFormatting sqref="R3:R5">
    <cfRule type="expression" dxfId="444" priority="1000">
      <formula>DATE(YEAR($A$1),MONTH($A$1)+1,DAY($A$1))&gt;$R3</formula>
    </cfRule>
    <cfRule type="expression" dxfId="443" priority="1001">
      <formula>AND(DATE(YEAR($A$1),MONTH($A$1)+2,DAY($A$1))&gt;$R3,DATE(YEAR($A$1),MONTH($A$1)+1,DAY($A$1))&lt;$R3)</formula>
    </cfRule>
    <cfRule type="expression" dxfId="442" priority="1002">
      <formula>"-"=$R3</formula>
    </cfRule>
  </conditionalFormatting>
  <conditionalFormatting sqref="R4:R5">
    <cfRule type="expression" dxfId="441" priority="1038">
      <formula>"-"=#REF!+$R4</formula>
    </cfRule>
    <cfRule type="expression" dxfId="440" priority="1039">
      <formula>DATE(YEAR($A$1),MONTH($A$1)+2,DAY($A$1))&lt;$R$3</formula>
    </cfRule>
  </conditionalFormatting>
  <conditionalFormatting sqref="R7:R10">
    <cfRule type="expression" dxfId="439" priority="12055">
      <formula>DATE(YEAR($A$1),MONTH($A$1)+2,DAY($A$1))&lt;$R$3</formula>
    </cfRule>
  </conditionalFormatting>
  <conditionalFormatting sqref="R7:R11">
    <cfRule type="expression" dxfId="438" priority="899">
      <formula>"-"=#REF!+$R7</formula>
    </cfRule>
  </conditionalFormatting>
  <conditionalFormatting sqref="R7:R13">
    <cfRule type="expression" dxfId="437" priority="783">
      <formula>DATE(YEAR($A$1),MONTH($A$1)+1,DAY($A$1))&gt;$R7</formula>
    </cfRule>
    <cfRule type="expression" dxfId="436" priority="784">
      <formula>AND(DATE(YEAR($A$1),MONTH($A$1)+2,DAY($A$1))&gt;$R7,DATE(YEAR($A$1),MONTH($A$1)+1,DAY($A$1))&lt;$R7)</formula>
    </cfRule>
    <cfRule type="expression" dxfId="435" priority="785">
      <formula>"-"=$R7</formula>
    </cfRule>
  </conditionalFormatting>
  <conditionalFormatting sqref="R11">
    <cfRule type="expression" dxfId="434" priority="900">
      <formula>DATE(YEAR($A$1),MONTH($A$1)+2,DAY($A$1))&lt;#REF!</formula>
    </cfRule>
  </conditionalFormatting>
  <conditionalFormatting sqref="R12">
    <cfRule type="expression" dxfId="433" priority="847">
      <formula>"-"=$C8+$R12</formula>
    </cfRule>
    <cfRule type="expression" dxfId="432" priority="848">
      <formula>DATE(YEAR($A$1),MONTH($A$1)+2,DAY($A$1))&lt;#REF!</formula>
    </cfRule>
  </conditionalFormatting>
  <conditionalFormatting sqref="R13">
    <cfRule type="expression" dxfId="431" priority="786">
      <formula>"-"=$C10+$R13</formula>
    </cfRule>
    <cfRule type="expression" dxfId="430" priority="787">
      <formula>DATE(YEAR($A$1),MONTH($A$1)+2,DAY($A$1))&lt;#REF!</formula>
    </cfRule>
  </conditionalFormatting>
  <conditionalFormatting sqref="S14">
    <cfRule type="expression" dxfId="429" priority="680">
      <formula>DATE(YEAR($A$1),MONTH($A$1)+2,DAY($A$1))&lt;$S14</formula>
    </cfRule>
    <cfRule type="expression" dxfId="428" priority="681">
      <formula>"-"=$S14</formula>
    </cfRule>
    <cfRule type="expression" dxfId="427" priority="682">
      <formula>AND(DATE(YEAR($A$1),MONTH($A$1)+2,DAY($A$1))&gt;$S14,DATE(YEAR($A$1),MONTH($A$1)+1,DAY($A$1))&lt;$S14)</formula>
    </cfRule>
    <cfRule type="expression" dxfId="426" priority="683">
      <formula>DATE(YEAR($A$1),MONTH($A$1)+1,DAY($A$1))&gt;$S14</formula>
    </cfRule>
  </conditionalFormatting>
  <conditionalFormatting sqref="S14:S15">
    <cfRule type="expression" dxfId="425" priority="615">
      <formula>"-"=$S14</formula>
    </cfRule>
  </conditionalFormatting>
  <conditionalFormatting sqref="S15">
    <cfRule type="expression" dxfId="424" priority="614">
      <formula>DATE(YEAR($A$1),MONTH($A$1)+2,DAY($A$1))&lt;$S15</formula>
    </cfRule>
    <cfRule type="expression" dxfId="423" priority="616">
      <formula>AND(DATE(YEAR($A$1),MONTH($A$1)+2,DAY($A$1))&gt;$S15,DATE(YEAR($A$1),MONTH($A$1)+1,DAY($A$1))&lt;$S15)</formula>
    </cfRule>
    <cfRule type="expression" dxfId="422" priority="617">
      <formula>DATE(YEAR($A$1),MONTH($A$1)+1,DAY($A$1))&gt;$S15</formula>
    </cfRule>
  </conditionalFormatting>
  <conditionalFormatting sqref="S15:S16">
    <cfRule type="expression" dxfId="421" priority="548">
      <formula>"-"=$S15</formula>
    </cfRule>
  </conditionalFormatting>
  <conditionalFormatting sqref="S16">
    <cfRule type="expression" dxfId="420" priority="547">
      <formula>DATE(YEAR($A$1),MONTH($A$1)+2,DAY($A$1))&lt;$S16</formula>
    </cfRule>
    <cfRule type="expression" dxfId="419" priority="549">
      <formula>AND(DATE(YEAR($A$1),MONTH($A$1)+2,DAY($A$1))&gt;$S16,DATE(YEAR($A$1),MONTH($A$1)+1,DAY($A$1))&lt;$S16)</formula>
    </cfRule>
    <cfRule type="expression" dxfId="418" priority="550">
      <formula>DATE(YEAR($A$1),MONTH($A$1)+1,DAY($A$1))&gt;$S16</formula>
    </cfRule>
  </conditionalFormatting>
  <conditionalFormatting sqref="S16:S18">
    <cfRule type="expression" dxfId="417" priority="481">
      <formula>"-"=$S16</formula>
    </cfRule>
  </conditionalFormatting>
  <conditionalFormatting sqref="S17:S18">
    <cfRule type="expression" dxfId="416" priority="480">
      <formula>DATE(YEAR($A$1),MONTH($A$1)+2,DAY($A$1))&lt;$S17</formula>
    </cfRule>
    <cfRule type="expression" dxfId="415" priority="482">
      <formula>AND(DATE(YEAR($A$1),MONTH($A$1)+2,DAY($A$1))&gt;$S17,DATE(YEAR($A$1),MONTH($A$1)+1,DAY($A$1))&lt;$S17)</formula>
    </cfRule>
    <cfRule type="expression" dxfId="414" priority="483">
      <formula>DATE(YEAR($A$1),MONTH($A$1)+1,DAY($A$1))&gt;$S17</formula>
    </cfRule>
  </conditionalFormatting>
  <conditionalFormatting sqref="S17:S19">
    <cfRule type="expression" dxfId="413" priority="414">
      <formula>"-"=$S17</formula>
    </cfRule>
  </conditionalFormatting>
  <conditionalFormatting sqref="S19">
    <cfRule type="expression" dxfId="412" priority="412">
      <formula>"-"=$S19</formula>
    </cfRule>
    <cfRule type="expression" dxfId="411" priority="413">
      <formula>DATE(YEAR($A$1),MONTH($A$1)+2,DAY($A$1))&lt;$S19</formula>
    </cfRule>
    <cfRule type="expression" dxfId="410" priority="415">
      <formula>AND(DATE(YEAR($A$1),MONTH($A$1)+2,DAY($A$1))&gt;$S19,DATE(YEAR($A$1),MONTH($A$1)+1,DAY($A$1))&lt;$S19)</formula>
    </cfRule>
    <cfRule type="expression" dxfId="409" priority="416">
      <formula>DATE(YEAR($A$1),MONTH($A$1)+1,DAY($A$1))&gt;$S19</formula>
    </cfRule>
  </conditionalFormatting>
  <conditionalFormatting sqref="S20 AB20 AD20">
    <cfRule type="cellIs" dxfId="408" priority="339" operator="equal">
      <formula>"-"</formula>
    </cfRule>
  </conditionalFormatting>
  <conditionalFormatting sqref="T3">
    <cfRule type="expression" dxfId="407" priority="15698">
      <formula>"-"=$T3</formula>
    </cfRule>
    <cfRule type="expression" dxfId="406" priority="15699">
      <formula>DATE(YEAR($A$1),MONTH($A$1)+2,DAY($A$1))&lt;$T3</formula>
    </cfRule>
    <cfRule type="expression" dxfId="405" priority="15700">
      <formula>DATE(YEAR($A$1),MONTH($A$1)+2,DAY($A$1))&lt;$T1048470</formula>
    </cfRule>
    <cfRule type="expression" dxfId="404" priority="15701">
      <formula>AND(DATE(YEAR($A$1),MONTH($A$1)+2,DAY($A$1))&gt;$T1048470,DATE(YEAR($A$1),MONTH($A$1)+1,DAY($A$1))&lt;$T1048470)</formula>
    </cfRule>
    <cfRule type="expression" dxfId="403" priority="15702">
      <formula>DATE(YEAR($A$1),MONTH($A$1)+1,DAY($A$1))&gt;$T1048470</formula>
    </cfRule>
    <cfRule type="expression" dxfId="402" priority="15703">
      <formula>"-"=$T3</formula>
    </cfRule>
    <cfRule type="expression" dxfId="401" priority="15704">
      <formula>DATE(YEAR($A$1),MONTH($A$1)+2,DAY($A$1))&lt;$T3</formula>
    </cfRule>
    <cfRule type="expression" dxfId="400" priority="15705">
      <formula>DATE(YEAR($A$1),MONTH($A$1)+2,DAY($A$1))&lt;$T1048470</formula>
    </cfRule>
    <cfRule type="expression" dxfId="399" priority="15708">
      <formula>AND(DATE(YEAR($A$1),MONTH($A$1)+2,DAY($A$1))&gt;$T1048476,DATE(YEAR($A$1),MONTH($A$1)+1,DAY($A$1))&lt;$T1048476)</formula>
    </cfRule>
  </conditionalFormatting>
  <conditionalFormatting sqref="T3:T5">
    <cfRule type="expression" dxfId="398" priority="15687">
      <formula>AND(DATE(YEAR($A$1),MONTH($A$1)+2,DAY($A$1))&gt;$T3,DATE(YEAR($A$1),MONTH($A$1)+1,DAY($A$1))&lt;$T3)</formula>
    </cfRule>
  </conditionalFormatting>
  <conditionalFormatting sqref="T4">
    <cfRule type="expression" dxfId="397" priority="15707">
      <formula>AND(DATE(YEAR($A$1),MONTH($A$1)+2,DAY($A$1))&gt;$T1048479,DATE(YEAR($A$1),MONTH($A$1)+1,DAY($A$1))&lt;$T1048479)</formula>
    </cfRule>
    <cfRule type="expression" dxfId="396" priority="15710">
      <formula>"-"=$T4</formula>
    </cfRule>
    <cfRule type="expression" dxfId="395" priority="15711">
      <formula>DATE(YEAR($A$1),MONTH($A$1)+2,DAY($A$1))&lt;$T4</formula>
    </cfRule>
    <cfRule type="expression" dxfId="394" priority="15712">
      <formula>DATE(YEAR($A$1),MONTH($A$1)+2,DAY($A$1))&lt;$T1048473</formula>
    </cfRule>
    <cfRule type="expression" dxfId="393" priority="15713">
      <formula>AND(DATE(YEAR($A$1),MONTH($A$1)+2,DAY($A$1))&gt;$T1048473,DATE(YEAR($A$1),MONTH($A$1)+1,DAY($A$1))&lt;$T1048473)</formula>
    </cfRule>
    <cfRule type="expression" dxfId="392" priority="15714">
      <formula>DATE(YEAR($A$1),MONTH($A$1)+1,DAY($A$1))&gt;$T1048473</formula>
    </cfRule>
    <cfRule type="expression" dxfId="391" priority="15715">
      <formula>"-"=$T4</formula>
    </cfRule>
    <cfRule type="expression" dxfId="390" priority="15716">
      <formula>DATE(YEAR($A$1),MONTH($A$1)+2,DAY($A$1))&lt;$T4</formula>
    </cfRule>
    <cfRule type="expression" dxfId="389" priority="15717">
      <formula>DATE(YEAR($A$1),MONTH($A$1)+2,DAY($A$1))&lt;$T1048473</formula>
    </cfRule>
  </conditionalFormatting>
  <conditionalFormatting sqref="T5">
    <cfRule type="expression" dxfId="388" priority="15686">
      <formula>AND(DATE(YEAR($A$1),MONTH($A$1)+2,DAY($A$1))&gt;$T1048481,DATE(YEAR($A$1),MONTH($A$1)+1,DAY($A$1))&lt;$T1048481)</formula>
    </cfRule>
    <cfRule type="expression" dxfId="387" priority="15688">
      <formula>"-"=$T5</formula>
    </cfRule>
    <cfRule type="expression" dxfId="386" priority="15689">
      <formula>DATE(YEAR($A$1),MONTH($A$1)+2,DAY($A$1))&lt;$T5</formula>
    </cfRule>
    <cfRule type="expression" dxfId="385" priority="15690">
      <formula>DATE(YEAR($A$1),MONTH($A$1)+2,DAY($A$1))&lt;$T1048475</formula>
    </cfRule>
    <cfRule type="expression" dxfId="384" priority="15691">
      <formula>AND(DATE(YEAR($A$1),MONTH($A$1)+2,DAY($A$1))&gt;$T1048475,DATE(YEAR($A$1),MONTH($A$1)+1,DAY($A$1))&lt;$T1048475)</formula>
    </cfRule>
    <cfRule type="expression" dxfId="383" priority="15692">
      <formula>DATE(YEAR($A$1),MONTH($A$1)+1,DAY($A$1))&gt;$T1048475</formula>
    </cfRule>
    <cfRule type="expression" dxfId="382" priority="15693">
      <formula>"-"=$T5</formula>
    </cfRule>
    <cfRule type="expression" dxfId="381" priority="15694">
      <formula>DATE(YEAR($A$1),MONTH($A$1)+2,DAY($A$1))&lt;$T5</formula>
    </cfRule>
    <cfRule type="expression" dxfId="380" priority="15695">
      <formula>DATE(YEAR($A$1),MONTH($A$1)+2,DAY($A$1))&lt;$T1048475</formula>
    </cfRule>
  </conditionalFormatting>
  <conditionalFormatting sqref="T7">
    <cfRule type="expression" dxfId="379" priority="15665">
      <formula>DATE(YEAR($A$1),MONTH($A$1)+2,DAY($A$1))&lt;$T1048491</formula>
    </cfRule>
    <cfRule type="expression" dxfId="378" priority="15666">
      <formula>AND(DATE(YEAR($A$1),MONTH($A$1)+2,DAY($A$1))&gt;$T1048491,DATE(YEAR($A$1),MONTH($A$1)+1,DAY($A$1))&lt;$T1048491)</formula>
    </cfRule>
    <cfRule type="expression" dxfId="377" priority="15667">
      <formula>DATE(YEAR($A$1),MONTH($A$1)+1,DAY($A$1))&gt;$T1048491</formula>
    </cfRule>
    <cfRule type="expression" dxfId="376" priority="15668">
      <formula>"-"=$T7</formula>
    </cfRule>
    <cfRule type="expression" dxfId="375" priority="15669">
      <formula>DATE(YEAR($A$1),MONTH($A$1)+2,DAY($A$1))&lt;$T7</formula>
    </cfRule>
    <cfRule type="expression" dxfId="374" priority="15670">
      <formula>DATE(YEAR($A$1),MONTH($A$1)+2,DAY($A$1))&lt;$T1048491</formula>
    </cfRule>
    <cfRule type="expression" dxfId="373" priority="15677">
      <formula>AND(DATE(YEAR($A$1),MONTH($A$1)+2,DAY($A$1))&gt;$T1048498,DATE(YEAR($A$1),MONTH($A$1)+1,DAY($A$1))&lt;$T1048498)</formula>
    </cfRule>
  </conditionalFormatting>
  <conditionalFormatting sqref="T7:T10">
    <cfRule type="expression" dxfId="372" priority="15531">
      <formula>"-"=$T7</formula>
    </cfRule>
    <cfRule type="expression" dxfId="371" priority="15532">
      <formula>DATE(YEAR($A$1),MONTH($A$1)+2,DAY($A$1))&lt;$T7</formula>
    </cfRule>
  </conditionalFormatting>
  <conditionalFormatting sqref="T7:T13">
    <cfRule type="expression" dxfId="370" priority="763">
      <formula>AND(DATE(YEAR($A$1),MONTH($A$1)+2,DAY($A$1))&gt;$T7,DATE(YEAR($A$1),MONTH($A$1)+1,DAY($A$1))&lt;$T7)</formula>
    </cfRule>
  </conditionalFormatting>
  <conditionalFormatting sqref="T8">
    <cfRule type="expression" dxfId="369" priority="15526">
      <formula>"-"=$T8</formula>
    </cfRule>
    <cfRule type="expression" dxfId="368" priority="15527">
      <formula>DATE(YEAR($A$1),MONTH($A$1)+2,DAY($A$1))&lt;$T8</formula>
    </cfRule>
    <cfRule type="expression" dxfId="367" priority="15528">
      <formula>DATE(YEAR($A$1),MONTH($A$1)+2,DAY($A$1))&lt;$T1048500</formula>
    </cfRule>
    <cfRule type="expression" dxfId="366" priority="15529">
      <formula>AND(DATE(YEAR($A$1),MONTH($A$1)+2,DAY($A$1))&gt;$T1048500,DATE(YEAR($A$1),MONTH($A$1)+1,DAY($A$1))&lt;$T1048500)</formula>
    </cfRule>
    <cfRule type="expression" dxfId="365" priority="15530">
      <formula>DATE(YEAR($A$1),MONTH($A$1)+1,DAY($A$1))&gt;$T1048500</formula>
    </cfRule>
    <cfRule type="expression" dxfId="364" priority="15533">
      <formula>DATE(YEAR($A$1),MONTH($A$1)+2,DAY($A$1))&lt;$T1048500</formula>
    </cfRule>
    <cfRule type="expression" dxfId="363" priority="15632">
      <formula>AND(DATE(YEAR($A$1),MONTH($A$1)+2,DAY($A$1))&gt;$T1048507,DATE(YEAR($A$1),MONTH($A$1)+1,DAY($A$1))&lt;$T1048507)</formula>
    </cfRule>
  </conditionalFormatting>
  <conditionalFormatting sqref="T11">
    <cfRule type="expression" dxfId="362" priority="901">
      <formula>AND(DATE(YEAR($A$1),MONTH($A$1)+2,DAY($A$1))&gt;$T1048537,DATE(YEAR($A$1),MONTH($A$1)+1,DAY($A$1))&lt;$T1048537)</formula>
    </cfRule>
    <cfRule type="expression" dxfId="361" priority="903">
      <formula>"-"=$T11</formula>
    </cfRule>
    <cfRule type="expression" dxfId="360" priority="904">
      <formula>DATE(YEAR($A$1),MONTH($A$1)+2,DAY($A$1))&lt;$T11</formula>
    </cfRule>
    <cfRule type="expression" dxfId="359" priority="905">
      <formula>DATE(YEAR($A$1),MONTH($A$1)+2,DAY($A$1))&lt;$T1048530</formula>
    </cfRule>
    <cfRule type="expression" dxfId="358" priority="906">
      <formula>AND(DATE(YEAR($A$1),MONTH($A$1)+2,DAY($A$1))&gt;$T1048530,DATE(YEAR($A$1),MONTH($A$1)+1,DAY($A$1))&lt;$T1048530)</formula>
    </cfRule>
    <cfRule type="expression" dxfId="357" priority="907">
      <formula>DATE(YEAR($A$1),MONTH($A$1)+1,DAY($A$1))&gt;$T1048530</formula>
    </cfRule>
    <cfRule type="expression" dxfId="356" priority="908">
      <formula>"-"=$T11</formula>
    </cfRule>
    <cfRule type="expression" dxfId="355" priority="909">
      <formula>DATE(YEAR($A$1),MONTH($A$1)+2,DAY($A$1))&lt;$T11</formula>
    </cfRule>
    <cfRule type="expression" dxfId="354" priority="910">
      <formula>DATE(YEAR($A$1),MONTH($A$1)+2,DAY($A$1))&lt;$T1048530</formula>
    </cfRule>
  </conditionalFormatting>
  <conditionalFormatting sqref="T12">
    <cfRule type="expression" dxfId="353" priority="833">
      <formula>DATE(YEAR($A$1),MONTH($A$1)+2,DAY($A$1))&lt;$T1048534</formula>
    </cfRule>
    <cfRule type="expression" dxfId="352" priority="834">
      <formula>AND(DATE(YEAR($A$1),MONTH($A$1)+2,DAY($A$1))&gt;$T1048534,DATE(YEAR($A$1),MONTH($A$1)+1,DAY($A$1))&lt;$T1048534)</formula>
    </cfRule>
    <cfRule type="expression" dxfId="351" priority="835">
      <formula>DATE(YEAR($A$1),MONTH($A$1)+1,DAY($A$1))&gt;$T1048534</formula>
    </cfRule>
    <cfRule type="expression" dxfId="350" priority="836">
      <formula>"-"=$T12</formula>
    </cfRule>
    <cfRule type="expression" dxfId="349" priority="837">
      <formula>DATE(YEAR($A$1),MONTH($A$1)+2,DAY($A$1))&lt;$T12</formula>
    </cfRule>
    <cfRule type="expression" dxfId="348" priority="838">
      <formula>DATE(YEAR($A$1),MONTH($A$1)+2,DAY($A$1))&lt;$T1048534</formula>
    </cfRule>
    <cfRule type="expression" dxfId="347" priority="849">
      <formula>AND(DATE(YEAR($A$1),MONTH($A$1)+2,DAY($A$1))&gt;$T1048541,DATE(YEAR($A$1),MONTH($A$1)+1,DAY($A$1))&lt;$T1048541)</formula>
    </cfRule>
  </conditionalFormatting>
  <conditionalFormatting sqref="T12:T13">
    <cfRule type="expression" dxfId="346" priority="769">
      <formula>"-"=$T12</formula>
    </cfRule>
    <cfRule type="expression" dxfId="345" priority="770">
      <formula>DATE(YEAR($A$1),MONTH($A$1)+2,DAY($A$1))&lt;$T12</formula>
    </cfRule>
  </conditionalFormatting>
  <conditionalFormatting sqref="T13">
    <cfRule type="expression" dxfId="344" priority="764">
      <formula>"-"=$T13</formula>
    </cfRule>
    <cfRule type="expression" dxfId="343" priority="765">
      <formula>DATE(YEAR($A$1),MONTH($A$1)+2,DAY($A$1))&lt;$T13</formula>
    </cfRule>
    <cfRule type="expression" dxfId="342" priority="766">
      <formula>DATE(YEAR($A$1),MONTH($A$1)+2,DAY($A$1))&lt;$T1048529</formula>
    </cfRule>
    <cfRule type="expression" dxfId="341" priority="767">
      <formula>AND(DATE(YEAR($A$1),MONTH($A$1)+2,DAY($A$1))&gt;$T1048529,DATE(YEAR($A$1),MONTH($A$1)+1,DAY($A$1))&lt;$T1048529)</formula>
    </cfRule>
    <cfRule type="expression" dxfId="340" priority="768">
      <formula>DATE(YEAR($A$1),MONTH($A$1)+1,DAY($A$1))&gt;$T1048529</formula>
    </cfRule>
    <cfRule type="expression" dxfId="339" priority="771">
      <formula>DATE(YEAR($A$1),MONTH($A$1)+2,DAY($A$1))&lt;$T1048529</formula>
    </cfRule>
    <cfRule type="expression" dxfId="338" priority="773">
      <formula>AND(DATE(YEAR($A$1),MONTH($A$1)+2,DAY($A$1))&gt;$T1048536,DATE(YEAR($A$1),MONTH($A$1)+1,DAY($A$1))&lt;$T1048536)</formula>
    </cfRule>
  </conditionalFormatting>
  <conditionalFormatting sqref="V3:V5">
    <cfRule type="expression" dxfId="337" priority="995">
      <formula>DATE(YEAR($A$1),MONTH($A$1)+1,DAY($A$1))&gt;$V3</formula>
    </cfRule>
    <cfRule type="expression" dxfId="336" priority="996">
      <formula>AND(DATE(YEAR($A$1),MONTH($A$1)+2,DAY($A$1))&gt;$V3,DATE(YEAR($A$1),MONTH($A$1)+1,DAY($A$1))&lt;$V3)</formula>
    </cfRule>
    <cfRule type="expression" dxfId="335" priority="997">
      <formula>OR("-"=$V3," "=$V3)</formula>
    </cfRule>
    <cfRule type="expression" dxfId="334" priority="998">
      <formula>DATE(YEAR($A$1),MONTH($A$1)+2,DAY($A$1))&lt;$V3</formula>
    </cfRule>
  </conditionalFormatting>
  <conditionalFormatting sqref="V7:V13">
    <cfRule type="expression" dxfId="333" priority="740">
      <formula>OR("-"=$V7," "=$V7)</formula>
    </cfRule>
    <cfRule type="expression" dxfId="332" priority="741">
      <formula>DATE(YEAR($A$1),MONTH($A$1)+2,DAY($A$1))&lt;$V7</formula>
    </cfRule>
  </conditionalFormatting>
  <conditionalFormatting sqref="V7:V19">
    <cfRule type="expression" dxfId="331" priority="452">
      <formula>DATE(YEAR($A$1),MONTH($A$1)+1,DAY($A$1))&gt;$V7</formula>
    </cfRule>
    <cfRule type="expression" dxfId="330" priority="454">
      <formula>AND(DATE(YEAR($A$1),MONTH($A$1)+2,DAY($A$1))&gt;$V7,DATE(YEAR($A$1),MONTH($A$1)+1,DAY($A$1))&lt;$V7)</formula>
    </cfRule>
  </conditionalFormatting>
  <conditionalFormatting sqref="V14">
    <cfRule type="expression" dxfId="329" priority="708">
      <formula>"-"=#REF!+$V14</formula>
    </cfRule>
    <cfRule type="expression" dxfId="328" priority="709">
      <formula>DATE(YEAR($A$1),MONTH($A$1)+2,DAY($A$1))&lt;#REF!</formula>
    </cfRule>
  </conditionalFormatting>
  <conditionalFormatting sqref="V14:V19 AE14:AE19 AG14:AG19">
    <cfRule type="cellIs" dxfId="327" priority="400" operator="lessThan">
      <formula>DATE(YEAR($A$1),MONTH($A$1)+1,DAY($A$1))</formula>
    </cfRule>
    <cfRule type="cellIs" dxfId="326" priority="401" operator="between">
      <formula>DATE(YEAR($A$1),MONTH($A$1)+2,DAY($A$1))</formula>
      <formula>DATE(YEAR($A$1),MONTH($A$1)+1,DAY($A$1))</formula>
    </cfRule>
    <cfRule type="cellIs" dxfId="325" priority="402" operator="equal">
      <formula>"-"</formula>
    </cfRule>
    <cfRule type="cellIs" dxfId="324" priority="403" operator="greaterThan">
      <formula>DATE(YEAR($A$1),MONTH($A$1)+2,DAY($A$1))</formula>
    </cfRule>
  </conditionalFormatting>
  <conditionalFormatting sqref="V14:V19">
    <cfRule type="expression" dxfId="323" priority="455">
      <formula>"-"=$V14</formula>
    </cfRule>
  </conditionalFormatting>
  <conditionalFormatting sqref="V15">
    <cfRule type="expression" dxfId="322" priority="647">
      <formula>"-"=$C14+$V15</formula>
    </cfRule>
    <cfRule type="expression" dxfId="321" priority="648">
      <formula>DATE(YEAR($A$1),MONTH($A$1)+2,DAY($A$1))&lt;#REF!</formula>
    </cfRule>
  </conditionalFormatting>
  <conditionalFormatting sqref="V16:V19">
    <cfRule type="expression" dxfId="320" priority="456">
      <formula>"-"=#REF!+$V16</formula>
    </cfRule>
    <cfRule type="expression" dxfId="319" priority="457">
      <formula>DATE(YEAR($A$1),MONTH($A$1)+2,DAY($A$1))&lt;#REF!</formula>
    </cfRule>
  </conditionalFormatting>
  <conditionalFormatting sqref="X14">
    <cfRule type="expression" dxfId="318" priority="723">
      <formula>AND(DATE(YEAR($A$1),MONTH($A$1)+2,DAY($A$1))&gt;$X1048544,DATE(YEAR($A$1),MONTH($A$1)+1,DAY($A$1))&lt;$X1048544)</formula>
    </cfRule>
    <cfRule type="expression" dxfId="317" priority="725">
      <formula>"-"=$X14</formula>
    </cfRule>
    <cfRule type="expression" dxfId="316" priority="726">
      <formula>DATE(YEAR($A$1),MONTH($A$1)+2,DAY($A$1))&lt;$X14</formula>
    </cfRule>
    <cfRule type="expression" dxfId="315" priority="727">
      <formula>DATE(YEAR($A$1),MONTH($A$1)+2,DAY($A$1))&lt;$X1048538</formula>
    </cfRule>
    <cfRule type="expression" dxfId="314" priority="728">
      <formula>AND(DATE(YEAR($A$1),MONTH($A$1)+2,DAY($A$1))&gt;$X1048538,DATE(YEAR($A$1),MONTH($A$1)+1,DAY($A$1))&lt;$X1048538)</formula>
    </cfRule>
    <cfRule type="expression" dxfId="313" priority="729">
      <formula>DATE(YEAR($A$1),MONTH($A$1)+1,DAY($A$1))&gt;$X1048538</formula>
    </cfRule>
    <cfRule type="expression" dxfId="312" priority="730">
      <formula>"-"=$X14</formula>
    </cfRule>
    <cfRule type="expression" dxfId="311" priority="731">
      <formula>DATE(YEAR($A$1),MONTH($A$1)+2,DAY($A$1))&lt;$X14</formula>
    </cfRule>
    <cfRule type="expression" dxfId="310" priority="732">
      <formula>DATE(YEAR($A$1),MONTH($A$1)+2,DAY($A$1))&lt;$X1048538</formula>
    </cfRule>
  </conditionalFormatting>
  <conditionalFormatting sqref="X14:X19">
    <cfRule type="expression" dxfId="309" priority="438">
      <formula>AND(DATE(YEAR($A$1),MONTH($A$1)+2,DAY($A$1))&gt;$X14,DATE(YEAR($A$1),MONTH($A$1)+1,DAY($A$1))&lt;$X14)</formula>
    </cfRule>
  </conditionalFormatting>
  <conditionalFormatting sqref="X15">
    <cfRule type="expression" dxfId="308" priority="639">
      <formula>AND(DATE(YEAR($A$1),MONTH($A$1)+2,DAY($A$1))&gt;$X1048547,DATE(YEAR($A$1),MONTH($A$1)+1,DAY($A$1))&lt;$X1048547)</formula>
    </cfRule>
    <cfRule type="expression" dxfId="307" priority="658">
      <formula>"-"=$X15</formula>
    </cfRule>
    <cfRule type="expression" dxfId="306" priority="659">
      <formula>DATE(YEAR($A$1),MONTH($A$1)+2,DAY($A$1))&lt;$X15</formula>
    </cfRule>
    <cfRule type="expression" dxfId="305" priority="660">
      <formula>DATE(YEAR($A$1),MONTH($A$1)+2,DAY($A$1))&lt;$X1048541</formula>
    </cfRule>
    <cfRule type="expression" dxfId="304" priority="661">
      <formula>AND(DATE(YEAR($A$1),MONTH($A$1)+2,DAY($A$1))&gt;$X1048541,DATE(YEAR($A$1),MONTH($A$1)+1,DAY($A$1))&lt;$X1048541)</formula>
    </cfRule>
    <cfRule type="expression" dxfId="303" priority="662">
      <formula>DATE(YEAR($A$1),MONTH($A$1)+1,DAY($A$1))&gt;$X1048541</formula>
    </cfRule>
    <cfRule type="expression" dxfId="302" priority="663">
      <formula>"-"=$X15</formula>
    </cfRule>
    <cfRule type="expression" dxfId="301" priority="664">
      <formula>DATE(YEAR($A$1),MONTH($A$1)+2,DAY($A$1))&lt;$X15</formula>
    </cfRule>
    <cfRule type="expression" dxfId="300" priority="665">
      <formula>DATE(YEAR($A$1),MONTH($A$1)+2,DAY($A$1))&lt;$X1048541</formula>
    </cfRule>
  </conditionalFormatting>
  <conditionalFormatting sqref="X16">
    <cfRule type="expression" dxfId="299" priority="590">
      <formula>AND(DATE(YEAR($A$1),MONTH($A$1)+2,DAY($A$1))&gt;$X1048546,DATE(YEAR($A$1),MONTH($A$1)+1,DAY($A$1))&lt;$X1048546)</formula>
    </cfRule>
    <cfRule type="expression" dxfId="298" priority="592">
      <formula>"-"=$X16</formula>
    </cfRule>
    <cfRule type="expression" dxfId="297" priority="593">
      <formula>DATE(YEAR($A$1),MONTH($A$1)+2,DAY($A$1))&lt;$X16</formula>
    </cfRule>
    <cfRule type="expression" dxfId="296" priority="594">
      <formula>DATE(YEAR($A$1),MONTH($A$1)+2,DAY($A$1))&lt;$X1048540</formula>
    </cfRule>
    <cfRule type="expression" dxfId="295" priority="595">
      <formula>AND(DATE(YEAR($A$1),MONTH($A$1)+2,DAY($A$1))&gt;$X1048540,DATE(YEAR($A$1),MONTH($A$1)+1,DAY($A$1))&lt;$X1048540)</formula>
    </cfRule>
    <cfRule type="expression" dxfId="294" priority="596">
      <formula>DATE(YEAR($A$1),MONTH($A$1)+1,DAY($A$1))&gt;$X1048540</formula>
    </cfRule>
    <cfRule type="expression" dxfId="293" priority="597">
      <formula>"-"=$X16</formula>
    </cfRule>
    <cfRule type="expression" dxfId="292" priority="598">
      <formula>DATE(YEAR($A$1),MONTH($A$1)+2,DAY($A$1))&lt;$X16</formula>
    </cfRule>
    <cfRule type="expression" dxfId="291" priority="599">
      <formula>DATE(YEAR($A$1),MONTH($A$1)+2,DAY($A$1))&lt;$X1048540</formula>
    </cfRule>
  </conditionalFormatting>
  <conditionalFormatting sqref="X19">
    <cfRule type="expression" dxfId="290" priority="439">
      <formula>"-"=$X19</formula>
    </cfRule>
    <cfRule type="expression" dxfId="289" priority="440">
      <formula>DATE(YEAR($A$1),MONTH($A$1)+2,DAY($A$1))&lt;$X19</formula>
    </cfRule>
    <cfRule type="expression" dxfId="288" priority="441">
      <formula>DATE(YEAR($A$1),MONTH($A$1)+2,DAY($A$1))&lt;$X1048538</formula>
    </cfRule>
    <cfRule type="expression" dxfId="287" priority="442">
      <formula>AND(DATE(YEAR($A$1),MONTH($A$1)+2,DAY($A$1))&gt;$X1048538,DATE(YEAR($A$1),MONTH($A$1)+1,DAY($A$1))&lt;$X1048538)</formula>
    </cfRule>
    <cfRule type="expression" dxfId="286" priority="443">
      <formula>DATE(YEAR($A$1),MONTH($A$1)+1,DAY($A$1))&gt;$X1048538</formula>
    </cfRule>
    <cfRule type="expression" dxfId="285" priority="444">
      <formula>"-"=$X19</formula>
    </cfRule>
    <cfRule type="expression" dxfId="284" priority="445">
      <formula>DATE(YEAR($A$1),MONTH($A$1)+2,DAY($A$1))&lt;$X19</formula>
    </cfRule>
    <cfRule type="expression" dxfId="283" priority="446">
      <formula>DATE(YEAR($A$1),MONTH($A$1)+2,DAY($A$1))&lt;$X1048538</formula>
    </cfRule>
    <cfRule type="expression" dxfId="282" priority="458">
      <formula>AND(DATE(YEAR($A$1),MONTH($A$1)+2,DAY($A$1))&gt;$X1048545,DATE(YEAR($A$1),MONTH($A$1)+1,DAY($A$1))&lt;$X1048545)</formula>
    </cfRule>
  </conditionalFormatting>
  <conditionalFormatting sqref="Y3:Y5">
    <cfRule type="expression" dxfId="281" priority="991">
      <formula>DATE(YEAR($A$1),MONTH($A$1)+1,DAY($A$1))&gt;$Y3</formula>
    </cfRule>
    <cfRule type="expression" dxfId="280" priority="992">
      <formula>AND(DATE(YEAR($A$1),MONTH($A$1)+2,DAY($A$1))&gt;$Y3,DATE(YEAR($A$1),MONTH($A$1)+1,DAY($A$1))&lt;$Y3)</formula>
    </cfRule>
    <cfRule type="expression" dxfId="279" priority="993">
      <formula>OR("-"=$Y3," "=$Y3)</formula>
    </cfRule>
    <cfRule type="expression" dxfId="278" priority="994">
      <formula>DATE(YEAR($A$1),MONTH($A$1)+2,DAY($A$1))&lt;$Y3</formula>
    </cfRule>
  </conditionalFormatting>
  <conditionalFormatting sqref="Y7:Y13">
    <cfRule type="expression" dxfId="277" priority="734">
      <formula>DATE(YEAR($A$1),MONTH($A$1)+1,DAY($A$1))&gt;$Y7</formula>
    </cfRule>
    <cfRule type="expression" dxfId="276" priority="735">
      <formula>AND(DATE(YEAR($A$1),MONTH($A$1)+2,DAY($A$1))&gt;$Y7,DATE(YEAR($A$1),MONTH($A$1)+1,DAY($A$1))&lt;$Y7)</formula>
    </cfRule>
    <cfRule type="expression" dxfId="275" priority="736">
      <formula>OR("-"=$Y7," "=$Y7)</formula>
    </cfRule>
    <cfRule type="expression" dxfId="274" priority="737">
      <formula>DATE(YEAR($A$1),MONTH($A$1)+2,DAY($A$1))&lt;$Y7</formula>
    </cfRule>
  </conditionalFormatting>
  <conditionalFormatting sqref="Z14:Z19">
    <cfRule type="expression" dxfId="273" priority="408">
      <formula>DATE(YEAR($A$1),MONTH($A$1)+1,DAY($A$1))&gt;$Z14</formula>
    </cfRule>
    <cfRule type="expression" dxfId="272" priority="409">
      <formula>AND(DATE(YEAR($A$1),MONTH($A$1)+2,DAY($A$1))&gt;$Z14,DATE(YEAR($A$1),MONTH($A$1)+1,DAY($A$1))&lt;$Z14)</formula>
    </cfRule>
    <cfRule type="expression" dxfId="271" priority="410">
      <formula>OR("-"=$Z14," "=$Z14)</formula>
    </cfRule>
    <cfRule type="expression" dxfId="270" priority="411">
      <formula>DATE(YEAR($A$1),MONTH($A$1)+2,DAY($A$1))&lt;$Z14</formula>
    </cfRule>
  </conditionalFormatting>
  <conditionalFormatting sqref="AB21:AB35 AD21:AD35">
    <cfRule type="cellIs" dxfId="269" priority="163" operator="lessThan">
      <formula>DATE(YEAR($A$1),MONTH($A$1)+1,DAY($A$1))</formula>
    </cfRule>
    <cfRule type="cellIs" dxfId="268" priority="164" operator="between">
      <formula>DATE(YEAR($A$1),MONTH($A$1)+2,DAY($A$1))</formula>
      <formula>DATE(YEAR($A$1),MONTH($A$1)+1,DAY($A$1))</formula>
    </cfRule>
    <cfRule type="cellIs" dxfId="267" priority="165" operator="equal">
      <formula>"-"</formula>
    </cfRule>
    <cfRule type="cellIs" dxfId="266" priority="166" operator="greaterThan">
      <formula>DATE(YEAR($A$1),MONTH($A$1)+2,DAY($A$1))</formula>
    </cfRule>
  </conditionalFormatting>
  <conditionalFormatting sqref="AC14:AC19">
    <cfRule type="expression" dxfId="265" priority="404">
      <formula>DATE(YEAR($A$1),MONTH($A$1)+1,DAY($A$1))&gt;$AC14</formula>
    </cfRule>
    <cfRule type="expression" dxfId="264" priority="405">
      <formula>AND(DATE(YEAR($A$1),MONTH($A$1)+2,DAY($A$1))&gt;$AC14,DATE(YEAR($A$1),MONTH($A$1)+1,DAY($A$1))&lt;$AC14)</formula>
    </cfRule>
    <cfRule type="expression" dxfId="263" priority="406">
      <formula>OR("-"=$AC14," "=$AC14)</formula>
    </cfRule>
    <cfRule type="expression" dxfId="262" priority="407">
      <formula>DATE(YEAR($A$1),MONTH($A$1)+2,DAY($A$1))&lt;$AC14</formula>
    </cfRule>
  </conditionalFormatting>
  <conditionalFormatting sqref="AK36:AK38 Q36:R38 T36:AG38 J36:K38">
    <cfRule type="cellIs" dxfId="261" priority="152" operator="equal">
      <formula>"Надо"</formula>
    </cfRule>
  </conditionalFormatting>
  <conditionalFormatting sqref="AH36:AH38 AJ36:AJ38 S36:S38 O36:P38 L36:M38 E36:I38">
    <cfRule type="cellIs" dxfId="260" priority="145" operator="equal">
      <formula>" "</formula>
    </cfRule>
    <cfRule type="cellIs" dxfId="259" priority="146" operator="equal">
      <formula>"?"</formula>
    </cfRule>
    <cfRule type="cellIs" dxfId="258" priority="147" operator="equal">
      <formula>"-"</formula>
    </cfRule>
    <cfRule type="cellIs" dxfId="257" priority="148" operator="equal">
      <formula>"План"</formula>
    </cfRule>
    <cfRule type="cellIs" dxfId="256" priority="149" operator="lessThan">
      <formula>DATE(YEAR($A$1),MONTH($A$1)+1,DAY($A$1))</formula>
    </cfRule>
    <cfRule type="cellIs" dxfId="255" priority="150" operator="between">
      <formula>DATE(YEAR($A$1),MONTH($A$1)+2,DAY($A$1))</formula>
      <formula>DATE(YEAR($A$1),MONTH($A$1)+1,DAY($A$1))</formula>
    </cfRule>
    <cfRule type="cellIs" dxfId="254" priority="151" operator="greaterThan">
      <formula>DATE(YEAR($A$1),MONTH($A$1)+2,DAY($A$1))</formula>
    </cfRule>
  </conditionalFormatting>
  <conditionalFormatting sqref="Q36 U36 W36 Z36:AF36">
    <cfRule type="cellIs" dxfId="253" priority="141" operator="equal">
      <formula>"-"</formula>
    </cfRule>
  </conditionalFormatting>
  <conditionalFormatting sqref="Q36:R36 U36 W36 Y36:AG38">
    <cfRule type="cellIs" dxfId="252" priority="142" operator="equal">
      <formula>"?"</formula>
    </cfRule>
  </conditionalFormatting>
  <conditionalFormatting sqref="Q36 U36 W36 Z36:AF38">
    <cfRule type="cellIs" dxfId="251" priority="144" operator="greaterThan">
      <formula>DATE(YEAR($A$1),MONTH($A$1)+2,DAY($A$1))</formula>
    </cfRule>
  </conditionalFormatting>
  <conditionalFormatting sqref="AC37:AC38 AE37:AE38 AB36:AB38 AF36:AF38 AD36:AD38">
    <cfRule type="cellIs" dxfId="250" priority="143" operator="equal">
      <formula>"-"</formula>
    </cfRule>
  </conditionalFormatting>
  <conditionalFormatting sqref="Q37:R38">
    <cfRule type="cellIs" dxfId="249" priority="136" operator="equal">
      <formula>"?"</formula>
    </cfRule>
  </conditionalFormatting>
  <conditionalFormatting sqref="Q37:Q38">
    <cfRule type="cellIs" dxfId="248" priority="137" operator="equal">
      <formula>"-"</formula>
    </cfRule>
    <cfRule type="cellIs" dxfId="247" priority="138" operator="greaterThan">
      <formula>DATE(YEAR($A$1),MONTH($A$1)+2,DAY($A$1))</formula>
    </cfRule>
  </conditionalFormatting>
  <conditionalFormatting sqref="U37:U38 W37:W38 Z37:AF38">
    <cfRule type="cellIs" dxfId="246" priority="139" operator="equal">
      <formula>"-"</formula>
    </cfRule>
  </conditionalFormatting>
  <conditionalFormatting sqref="U37:U38 W37:W38">
    <cfRule type="cellIs" dxfId="245" priority="140" operator="greaterThan">
      <formula>DATE(YEAR($A$1),MONTH($A$1)+2,DAY($A$1))</formula>
    </cfRule>
  </conditionalFormatting>
  <conditionalFormatting sqref="U37:U38 W37:W38">
    <cfRule type="cellIs" dxfId="244" priority="135" operator="equal">
      <formula>"?"</formula>
    </cfRule>
  </conditionalFormatting>
  <conditionalFormatting sqref="S39 W39 Y39 AB39:AH39">
    <cfRule type="cellIs" dxfId="243" priority="133" operator="equal">
      <formula>"-"</formula>
    </cfRule>
  </conditionalFormatting>
  <conditionalFormatting sqref="S39 AB39:AH39 W39 Y39">
    <cfRule type="cellIs" dxfId="242" priority="134" operator="greaterThan">
      <formula>DATE(YEAR($A$1),MONTH($A$1)+2,DAY($A$1))</formula>
    </cfRule>
  </conditionalFormatting>
  <conditionalFormatting sqref="S39:T39 W39 Y39 AA39:AI39">
    <cfRule type="cellIs" dxfId="241" priority="132" operator="equal">
      <formula>"?"</formula>
    </cfRule>
  </conditionalFormatting>
  <conditionalFormatting sqref="S39:T39 J39:K39 V39:AI39 AM39">
    <cfRule type="cellIs" dxfId="240" priority="131" operator="equal">
      <formula>"Надо"</formula>
    </cfRule>
  </conditionalFormatting>
  <conditionalFormatting sqref="AJ39 AL39 U39 L39:M39 Q39:R39 E39:I39">
    <cfRule type="cellIs" dxfId="239" priority="124" operator="equal">
      <formula>" "</formula>
    </cfRule>
    <cfRule type="cellIs" dxfId="238" priority="125" operator="equal">
      <formula>"?"</formula>
    </cfRule>
    <cfRule type="cellIs" dxfId="237" priority="126" operator="equal">
      <formula>"-"</formula>
    </cfRule>
    <cfRule type="cellIs" dxfId="236" priority="127" operator="equal">
      <formula>"План"</formula>
    </cfRule>
    <cfRule type="cellIs" dxfId="235" priority="128" operator="lessThan">
      <formula>DATE(YEAR($A$1),MONTH($A$1)+1,DAY($A$1))</formula>
    </cfRule>
    <cfRule type="cellIs" dxfId="234" priority="129" operator="between">
      <formula>DATE(YEAR($A$1),MONTH($A$1)+2,DAY($A$1))</formula>
      <formula>DATE(YEAR($A$1),MONTH($A$1)+1,DAY($A$1))</formula>
    </cfRule>
    <cfRule type="cellIs" dxfId="233" priority="130" operator="greaterThan">
      <formula>DATE(YEAR($A$1),MONTH($A$1)+2,DAY($A$1))</formula>
    </cfRule>
  </conditionalFormatting>
  <conditionalFormatting sqref="S40 Y40 W40 AB40:AH40">
    <cfRule type="cellIs" dxfId="232" priority="122" operator="equal">
      <formula>"-"</formula>
    </cfRule>
  </conditionalFormatting>
  <conditionalFormatting sqref="S40:T40 W40 Y40 AA40:AI40">
    <cfRule type="cellIs" dxfId="231" priority="121" operator="equal">
      <formula>"?"</formula>
    </cfRule>
  </conditionalFormatting>
  <conditionalFormatting sqref="AM40 J40:K40 S40:T40 V40:AI40">
    <cfRule type="cellIs" dxfId="230" priority="120" operator="equal">
      <formula>"Надо"</formula>
    </cfRule>
  </conditionalFormatting>
  <conditionalFormatting sqref="E40:I40 L40:M40 U40 AL40 AJ40 Q40:R40">
    <cfRule type="cellIs" dxfId="229" priority="113" operator="equal">
      <formula>" "</formula>
    </cfRule>
    <cfRule type="cellIs" dxfId="228" priority="114" operator="equal">
      <formula>"?"</formula>
    </cfRule>
    <cfRule type="cellIs" dxfId="227" priority="115" operator="equal">
      <formula>"-"</formula>
    </cfRule>
    <cfRule type="cellIs" dxfId="226" priority="116" operator="equal">
      <formula>"План"</formula>
    </cfRule>
  </conditionalFormatting>
  <conditionalFormatting sqref="AB41:AH41 W41 Y41">
    <cfRule type="cellIs" dxfId="225" priority="109" operator="equal">
      <formula>"-"</formula>
    </cfRule>
  </conditionalFormatting>
  <conditionalFormatting sqref="S41">
    <cfRule type="cellIs" dxfId="224" priority="111" operator="equal">
      <formula>"-"</formula>
    </cfRule>
  </conditionalFormatting>
  <conditionalFormatting sqref="S41:T41 W41 Y41 AA41:AI41">
    <cfRule type="cellIs" dxfId="223" priority="108" operator="equal">
      <formula>"?"</formula>
    </cfRule>
  </conditionalFormatting>
  <conditionalFormatting sqref="S41:T41 J41:K41 V41:AI41 AM41">
    <cfRule type="cellIs" dxfId="222" priority="107" operator="equal">
      <formula>"Надо"</formula>
    </cfRule>
  </conditionalFormatting>
  <conditionalFormatting sqref="Q41:R41 AJ41 AL41 U41 L41:M41 E41:I41">
    <cfRule type="cellIs" dxfId="221" priority="100" operator="equal">
      <formula>" "</formula>
    </cfRule>
    <cfRule type="cellIs" dxfId="220" priority="101" operator="equal">
      <formula>"?"</formula>
    </cfRule>
    <cfRule type="cellIs" dxfId="219" priority="102" operator="equal">
      <formula>"-"</formula>
    </cfRule>
    <cfRule type="cellIs" dxfId="218" priority="103" operator="equal">
      <formula>"План"</formula>
    </cfRule>
  </conditionalFormatting>
  <conditionalFormatting sqref="N17:N18">
    <cfRule type="expression" dxfId="217" priority="48237">
      <formula>DATE(YEAR($A$1),MONTH($A$1)+2,DAY($A$1))&lt;$N17</formula>
    </cfRule>
    <cfRule type="expression" dxfId="216" priority="48238">
      <formula>AND(DATE(YEAR($A$1),MONTH($A$1)+2,DAY($A$1))&gt;$N17,DATE(YEAR($A$1),MONTH($A$1)+1,DAY($A$1))&lt;$N17)</formula>
    </cfRule>
    <cfRule type="expression" dxfId="215" priority="48239">
      <formula>DATE(YEAR($A$1),MONTH($A$1)+1,DAY($A$1))&gt;$N17</formula>
    </cfRule>
    <cfRule type="expression" dxfId="214" priority="48240">
      <formula>AND(DATE(YEAR($A$1),MONTH($A$1)+2,DAY($A$1))&gt;$N17,DATE(YEAR($A$1),MONTH($A$1)+1,DAY($A$1))&lt;$N17)</formula>
    </cfRule>
    <cfRule type="expression" dxfId="213" priority="48241">
      <formula>DATE(YEAR($A$1),MONTH($A$1)+2,DAY($A$1))&lt;$N55</formula>
    </cfRule>
    <cfRule type="expression" dxfId="212" priority="48242">
      <formula>DATE(YEAR($L$1),MONTH($L$1)+2,DAY($L$1))&lt;#REF!</formula>
    </cfRule>
  </conditionalFormatting>
  <conditionalFormatting sqref="T9:T10">
    <cfRule type="expression" dxfId="211" priority="48243">
      <formula>DATE(YEAR($A$1),MONTH($A$1)+2,DAY($A$1))&lt;$T1048505</formula>
    </cfRule>
    <cfRule type="expression" dxfId="210" priority="48244">
      <formula>AND(DATE(YEAR($A$1),MONTH($A$1)+2,DAY($A$1))&gt;$T1048505,DATE(YEAR($A$1),MONTH($A$1)+1,DAY($A$1))&lt;$T1048505)</formula>
    </cfRule>
    <cfRule type="expression" dxfId="209" priority="48245">
      <formula>DATE(YEAR($A$1),MONTH($A$1)+1,DAY($A$1))&gt;$T1048505</formula>
    </cfRule>
    <cfRule type="expression" dxfId="208" priority="48246">
      <formula>"-"=$T9</formula>
    </cfRule>
    <cfRule type="expression" dxfId="207" priority="48247">
      <formula>DATE(YEAR($A$1),MONTH($A$1)+2,DAY($A$1))&lt;$T9</formula>
    </cfRule>
    <cfRule type="expression" dxfId="206" priority="48248">
      <formula>DATE(YEAR($A$1),MONTH($A$1)+2,DAY($A$1))&lt;$T1048505</formula>
    </cfRule>
    <cfRule type="expression" dxfId="205" priority="48249">
      <formula>AND(DATE(YEAR($A$1),MONTH($A$1)+2,DAY($A$1))&gt;$T1048512,DATE(YEAR($A$1),MONTH($A$1)+1,DAY($A$1))&lt;$T1048512)</formula>
    </cfRule>
  </conditionalFormatting>
  <conditionalFormatting sqref="X17:X18">
    <cfRule type="expression" dxfId="204" priority="48250">
      <formula>AND(DATE(YEAR($A$1),MONTH($A$1)+2,DAY($A$1))&gt;$X1048546,DATE(YEAR($A$1),MONTH($A$1)+1,DAY($A$1))&lt;$X1048546)</formula>
    </cfRule>
    <cfRule type="expression" dxfId="203" priority="48251">
      <formula>"-"=$X17</formula>
    </cfRule>
    <cfRule type="expression" dxfId="202" priority="48252">
      <formula>DATE(YEAR($A$1),MONTH($A$1)+2,DAY($A$1))&lt;$X17</formula>
    </cfRule>
    <cfRule type="expression" dxfId="201" priority="48253">
      <formula>DATE(YEAR($A$1),MONTH($A$1)+2,DAY($A$1))&lt;$X1048539</formula>
    </cfRule>
    <cfRule type="expression" dxfId="200" priority="48254">
      <formula>AND(DATE(YEAR($A$1),MONTH($A$1)+2,DAY($A$1))&gt;$X1048539,DATE(YEAR($A$1),MONTH($A$1)+1,DAY($A$1))&lt;$X1048539)</formula>
    </cfRule>
    <cfRule type="expression" dxfId="199" priority="48255">
      <formula>DATE(YEAR($A$1),MONTH($A$1)+1,DAY($A$1))&gt;$X1048539</formula>
    </cfRule>
    <cfRule type="expression" dxfId="198" priority="48256">
      <formula>"-"=$X17</formula>
    </cfRule>
    <cfRule type="expression" dxfId="197" priority="48257">
      <formula>DATE(YEAR($A$1),MONTH($A$1)+2,DAY($A$1))&lt;$X17</formula>
    </cfRule>
    <cfRule type="expression" dxfId="196" priority="48258">
      <formula>DATE(YEAR($A$1),MONTH($A$1)+2,DAY($A$1))&lt;$X1048539</formula>
    </cfRule>
  </conditionalFormatting>
  <conditionalFormatting sqref="Y42 W42 AB42:AH42">
    <cfRule type="cellIs" dxfId="195" priority="93" operator="equal">
      <formula>"-"</formula>
    </cfRule>
  </conditionalFormatting>
  <conditionalFormatting sqref="S42">
    <cfRule type="cellIs" dxfId="194" priority="98" operator="equal">
      <formula>"-"</formula>
    </cfRule>
  </conditionalFormatting>
  <conditionalFormatting sqref="AA42:AI42 Y42 W42 S42:T42">
    <cfRule type="cellIs" dxfId="193" priority="92" operator="equal">
      <formula>"?"</formula>
    </cfRule>
  </conditionalFormatting>
  <conditionalFormatting sqref="AM42 V42:AI42 J42:K42 S42:T42">
    <cfRule type="cellIs" dxfId="192" priority="91" operator="equal">
      <formula>"Надо"</formula>
    </cfRule>
  </conditionalFormatting>
  <conditionalFormatting sqref="E42:I42 L42:M42 U42 AL42 AJ42 Q42:R42">
    <cfRule type="cellIs" dxfId="191" priority="84" operator="equal">
      <formula>" "</formula>
    </cfRule>
    <cfRule type="cellIs" dxfId="190" priority="85" operator="equal">
      <formula>"?"</formula>
    </cfRule>
    <cfRule type="cellIs" dxfId="189" priority="86" operator="equal">
      <formula>"-"</formula>
    </cfRule>
    <cfRule type="cellIs" dxfId="188" priority="87" operator="equal">
      <formula>"План"</formula>
    </cfRule>
  </conditionalFormatting>
  <conditionalFormatting sqref="W42">
    <cfRule type="cellIs" dxfId="187" priority="83" operator="equal">
      <formula>"-"</formula>
    </cfRule>
  </conditionalFormatting>
  <conditionalFormatting sqref="W42">
    <cfRule type="cellIs" dxfId="186" priority="81" operator="equal">
      <formula>"?"</formula>
    </cfRule>
  </conditionalFormatting>
  <conditionalFormatting sqref="Y42">
    <cfRule type="cellIs" dxfId="185" priority="80" operator="equal">
      <formula>"-"</formula>
    </cfRule>
  </conditionalFormatting>
  <conditionalFormatting sqref="Y42">
    <cfRule type="cellIs" dxfId="184" priority="78" operator="equal">
      <formula>"?"</formula>
    </cfRule>
  </conditionalFormatting>
  <conditionalFormatting sqref="AB42">
    <cfRule type="cellIs" dxfId="183" priority="77" operator="equal">
      <formula>"-"</formula>
    </cfRule>
  </conditionalFormatting>
  <conditionalFormatting sqref="S43 AB43:AH43 W43 Y43">
    <cfRule type="cellIs" dxfId="182" priority="74" operator="equal">
      <formula>"-"</formula>
    </cfRule>
  </conditionalFormatting>
  <conditionalFormatting sqref="AB43:AH43 S43 W43 Y43">
    <cfRule type="cellIs" dxfId="181" priority="75" operator="greaterThan">
      <formula>DATE(YEAR($A$1),MONTH($A$1)+2,DAY($A$1))</formula>
    </cfRule>
  </conditionalFormatting>
  <conditionalFormatting sqref="Y43 W43 S43:T43 AA43:AI43">
    <cfRule type="cellIs" dxfId="180" priority="73" operator="equal">
      <formula>"?"</formula>
    </cfRule>
  </conditionalFormatting>
  <conditionalFormatting sqref="V43:AI43 S43:T43 J43:K43 AM43">
    <cfRule type="cellIs" dxfId="179" priority="72" operator="equal">
      <formula>"План"</formula>
    </cfRule>
  </conditionalFormatting>
  <conditionalFormatting sqref="Q43:R43 AJ43 AL43 U43 L43:M43 E43:I43">
    <cfRule type="cellIs" dxfId="178" priority="65" operator="equal">
      <formula>" "</formula>
    </cfRule>
    <cfRule type="cellIs" dxfId="177" priority="66" operator="equal">
      <formula>"?"</formula>
    </cfRule>
    <cfRule type="cellIs" dxfId="176" priority="67" operator="equal">
      <formula>"-"</formula>
    </cfRule>
    <cfRule type="cellIs" dxfId="175" priority="68" operator="equal">
      <formula>"План"</formula>
    </cfRule>
    <cfRule type="cellIs" dxfId="174" priority="69" operator="lessThan">
      <formula>DATE(YEAR($A$1),MONTH($A$1)+1,DAY($A$1))</formula>
    </cfRule>
    <cfRule type="cellIs" dxfId="173" priority="70" operator="between">
      <formula>DATE(YEAR($A$1),MONTH($A$1)+2,DAY($A$1))</formula>
      <formula>DATE(YEAR($A$1),MONTH($A$1)+1,DAY($A$1))</formula>
    </cfRule>
    <cfRule type="cellIs" dxfId="172" priority="71" operator="greaterThan">
      <formula>DATE(YEAR($A$1),MONTH($A$1)+2,DAY($A$1))</formula>
    </cfRule>
  </conditionalFormatting>
  <conditionalFormatting sqref="Y44 W44 AB44:AH44 S44">
    <cfRule type="cellIs" dxfId="171" priority="63" operator="equal">
      <formula>"-"</formula>
    </cfRule>
  </conditionalFormatting>
  <conditionalFormatting sqref="Y44 W44 S44 AB44:AH44">
    <cfRule type="cellIs" dxfId="170" priority="64" operator="greaterThan">
      <formula>DATE(YEAR($A$1),MONTH($A$1)+2,DAY($A$1))</formula>
    </cfRule>
  </conditionalFormatting>
  <conditionalFormatting sqref="AA44:AI44 S44:T44 W44 Y44">
    <cfRule type="cellIs" dxfId="169" priority="62" operator="equal">
      <formula>"?"</formula>
    </cfRule>
  </conditionalFormatting>
  <conditionalFormatting sqref="AM44 J44:K44 S44:T44 V44:AI44">
    <cfRule type="cellIs" dxfId="168" priority="61" operator="equal">
      <formula>"План"</formula>
    </cfRule>
  </conditionalFormatting>
  <conditionalFormatting sqref="E44:I44 L44:M44 U44 AL44 AJ44 Q44:R44">
    <cfRule type="cellIs" dxfId="167" priority="54" operator="equal">
      <formula>" "</formula>
    </cfRule>
    <cfRule type="cellIs" dxfId="166" priority="55" operator="equal">
      <formula>"?"</formula>
    </cfRule>
    <cfRule type="cellIs" dxfId="165" priority="56" operator="equal">
      <formula>"-"</formula>
    </cfRule>
    <cfRule type="cellIs" dxfId="164" priority="57" operator="equal">
      <formula>"План"</formula>
    </cfRule>
    <cfRule type="cellIs" dxfId="163" priority="58" operator="lessThan">
      <formula>DATE(YEAR($A$1),MONTH($A$1)+1,DAY($A$1))</formula>
    </cfRule>
    <cfRule type="cellIs" dxfId="162" priority="59" operator="between">
      <formula>DATE(YEAR($A$1),MONTH($A$1)+2,DAY($A$1))</formula>
      <formula>DATE(YEAR($A$1),MONTH($A$1)+1,DAY($A$1))</formula>
    </cfRule>
    <cfRule type="cellIs" dxfId="161" priority="60" operator="greaterThan">
      <formula>DATE(YEAR($A$1),MONTH($A$1)+2,DAY($A$1))</formula>
    </cfRule>
  </conditionalFormatting>
  <conditionalFormatting sqref="AB45:AH45 W45 Y45">
    <cfRule type="cellIs" dxfId="160" priority="50" operator="equal">
      <formula>"-"</formula>
    </cfRule>
  </conditionalFormatting>
  <conditionalFormatting sqref="AB45:AH45 W45 Y45">
    <cfRule type="cellIs" dxfId="159" priority="51" operator="greaterThan">
      <formula>DATE(YEAR($A$1),MONTH($A$1)+2,DAY($A$1))</formula>
    </cfRule>
  </conditionalFormatting>
  <conditionalFormatting sqref="S45">
    <cfRule type="cellIs" dxfId="158" priority="52" operator="equal">
      <formula>"-"</formula>
    </cfRule>
    <cfRule type="cellIs" dxfId="157" priority="53" operator="greaterThan">
      <formula>DATE(YEAR($A$1),MONTH($A$1)+2,DAY($A$1))</formula>
    </cfRule>
  </conditionalFormatting>
  <conditionalFormatting sqref="S45:T45 W45 Y45 AA45:AI45">
    <cfRule type="cellIs" dxfId="156" priority="49" operator="equal">
      <formula>"?"</formula>
    </cfRule>
  </conditionalFormatting>
  <conditionalFormatting sqref="S45:T45 J45:K45 V45:AI45 AM45">
    <cfRule type="cellIs" dxfId="155" priority="48" operator="equal">
      <formula>"План"</formula>
    </cfRule>
  </conditionalFormatting>
  <conditionalFormatting sqref="Q45:R45 AJ45 AL45 U45 L45:M45 E45:I45">
    <cfRule type="cellIs" dxfId="154" priority="41" operator="equal">
      <formula>" "</formula>
    </cfRule>
    <cfRule type="cellIs" dxfId="153" priority="42" operator="equal">
      <formula>"?"</formula>
    </cfRule>
    <cfRule type="cellIs" dxfId="152" priority="43" operator="equal">
      <formula>"-"</formula>
    </cfRule>
    <cfRule type="cellIs" dxfId="151" priority="44" operator="equal">
      <formula>"План"</formula>
    </cfRule>
    <cfRule type="cellIs" dxfId="150" priority="45" operator="lessThan">
      <formula>DATE(YEAR($A$1),MONTH($A$1)+1,DAY($A$1))</formula>
    </cfRule>
    <cfRule type="cellIs" dxfId="149" priority="46" operator="between">
      <formula>DATE(YEAR($A$1),MONTH($A$1)+2,DAY($A$1))</formula>
      <formula>DATE(YEAR($A$1),MONTH($A$1)+1,DAY($A$1))</formula>
    </cfRule>
    <cfRule type="cellIs" dxfId="148" priority="47" operator="greaterThan">
      <formula>DATE(YEAR($A$1),MONTH($A$1)+2,DAY($A$1))</formula>
    </cfRule>
  </conditionalFormatting>
  <conditionalFormatting sqref="S46 AB46:AH46 W46 Y46">
    <cfRule type="cellIs" dxfId="147" priority="39" operator="equal">
      <formula>"-"</formula>
    </cfRule>
  </conditionalFormatting>
  <conditionalFormatting sqref="AB46:AH46 S46 W46 Y46">
    <cfRule type="cellIs" dxfId="146" priority="40" operator="greaterThan">
      <formula>DATE(YEAR($A$1),MONTH($A$1)+2,DAY($A$1))</formula>
    </cfRule>
  </conditionalFormatting>
  <conditionalFormatting sqref="Y46 W46 S46:T46 AA46:AI46">
    <cfRule type="cellIs" dxfId="145" priority="38" operator="equal">
      <formula>"?"</formula>
    </cfRule>
  </conditionalFormatting>
  <conditionalFormatting sqref="V46:AI46 S46:T46 J46:K46 AM46">
    <cfRule type="cellIs" dxfId="144" priority="37" operator="equal">
      <formula>"План"</formula>
    </cfRule>
  </conditionalFormatting>
  <conditionalFormatting sqref="Q46:R46 AJ46 AL46 U46 L46:M46 E46:I46">
    <cfRule type="cellIs" dxfId="143" priority="30" operator="equal">
      <formula>" "</formula>
    </cfRule>
    <cfRule type="cellIs" dxfId="142" priority="31" operator="equal">
      <formula>"?"</formula>
    </cfRule>
    <cfRule type="cellIs" dxfId="141" priority="32" operator="equal">
      <formula>"-"</formula>
    </cfRule>
    <cfRule type="cellIs" dxfId="140" priority="33" operator="equal">
      <formula>"План"</formula>
    </cfRule>
    <cfRule type="cellIs" dxfId="139" priority="34" operator="lessThan">
      <formula>DATE(YEAR($A$1),MONTH($A$1)+1,DAY($A$1))</formula>
    </cfRule>
    <cfRule type="cellIs" dxfId="138" priority="35" operator="between">
      <formula>DATE(YEAR($A$1),MONTH($A$1)+2,DAY($A$1))</formula>
      <formula>DATE(YEAR($A$1),MONTH($A$1)+1,DAY($A$1))</formula>
    </cfRule>
    <cfRule type="cellIs" dxfId="137" priority="36" operator="greaterThan">
      <formula>DATE(YEAR($A$1),MONTH($A$1)+2,DAY($A$1))</formula>
    </cfRule>
  </conditionalFormatting>
  <conditionalFormatting sqref="Y47 W47 AB47:AH47">
    <cfRule type="cellIs" dxfId="136" priority="26" operator="equal">
      <formula>"-"</formula>
    </cfRule>
  </conditionalFormatting>
  <conditionalFormatting sqref="Y47 W47 AB47:AH47">
    <cfRule type="cellIs" dxfId="135" priority="27" operator="greaterThan">
      <formula>DATE(YEAR($A$1),MONTH($A$1)+2,DAY($A$1))</formula>
    </cfRule>
  </conditionalFormatting>
  <conditionalFormatting sqref="S47">
    <cfRule type="cellIs" dxfId="134" priority="28" operator="equal">
      <formula>"-"</formula>
    </cfRule>
    <cfRule type="cellIs" dxfId="133" priority="29" operator="greaterThan">
      <formula>DATE(YEAR($A$1),MONTH($A$1)+2,DAY($A$1))</formula>
    </cfRule>
  </conditionalFormatting>
  <conditionalFormatting sqref="AA47:AI47 Y47 W47 S47:T47">
    <cfRule type="cellIs" dxfId="132" priority="25" operator="equal">
      <formula>"?"</formula>
    </cfRule>
  </conditionalFormatting>
  <conditionalFormatting sqref="V47:AI47 J47:K47 S47:T47 AM47">
    <cfRule type="cellIs" dxfId="131" priority="24" operator="equal">
      <formula>"План"</formula>
    </cfRule>
  </conditionalFormatting>
  <conditionalFormatting sqref="E47:I47 L47:M47 U47 AL47 AJ47 Q47:R47">
    <cfRule type="cellIs" dxfId="130" priority="17" operator="equal">
      <formula>" "</formula>
    </cfRule>
    <cfRule type="cellIs" dxfId="129" priority="18" operator="equal">
      <formula>"?"</formula>
    </cfRule>
    <cfRule type="cellIs" dxfId="128" priority="19" operator="equal">
      <formula>"-"</formula>
    </cfRule>
    <cfRule type="cellIs" dxfId="127" priority="20" operator="equal">
      <formula>"План"</formula>
    </cfRule>
    <cfRule type="cellIs" dxfId="126" priority="21" operator="lessThan">
      <formula>DATE(YEAR($A$1),MONTH($A$1)+1,DAY($A$1))</formula>
    </cfRule>
    <cfRule type="cellIs" dxfId="125" priority="22" operator="between">
      <formula>DATE(YEAR($A$1),MONTH($A$1)+2,DAY($A$1))</formula>
      <formula>DATE(YEAR($A$1),MONTH($A$1)+1,DAY($A$1))</formula>
    </cfRule>
    <cfRule type="cellIs" dxfId="124" priority="23" operator="greaterThan">
      <formula>DATE(YEAR($A$1),MONTH($A$1)+2,DAY($A$1))</formula>
    </cfRule>
  </conditionalFormatting>
  <conditionalFormatting sqref="AB48:AH48 W48 Y48">
    <cfRule type="cellIs" dxfId="123" priority="12" operator="equal">
      <formula>"-"</formula>
    </cfRule>
  </conditionalFormatting>
  <conditionalFormatting sqref="AB48:AH48 W48 Y48">
    <cfRule type="cellIs" dxfId="122" priority="13" operator="greaterThan">
      <formula>DATE(YEAR($A$1),MONTH($A$1)+2,DAY($A$1))</formula>
    </cfRule>
  </conditionalFormatting>
  <conditionalFormatting sqref="S48">
    <cfRule type="cellIs" dxfId="121" priority="14" operator="equal">
      <formula>"-"</formula>
    </cfRule>
    <cfRule type="cellIs" dxfId="120" priority="15" operator="greaterThan">
      <formula>DATE(YEAR($A$1),MONTH($A$1)+2,DAY($A$1))</formula>
    </cfRule>
  </conditionalFormatting>
  <conditionalFormatting sqref="S48:T48 W48 Y48 AA48:AI48">
    <cfRule type="cellIs" dxfId="119" priority="11" operator="equal">
      <formula>"?"</formula>
    </cfRule>
  </conditionalFormatting>
  <conditionalFormatting sqref="AB48">
    <cfRule type="cellIs" dxfId="118" priority="1" operator="equal">
      <formula>"-"</formula>
    </cfRule>
    <cfRule type="cellIs" dxfId="117" priority="9" operator="lessThan">
      <formula>DATE(YEAR($A$1),MONTH($A$1)+1,DAY($A$1))</formula>
    </cfRule>
  </conditionalFormatting>
  <conditionalFormatting sqref="AM48 S48:T48 J48:K48 V48:AI48">
    <cfRule type="cellIs" dxfId="116" priority="10" operator="equal">
      <formula>"План"</formula>
    </cfRule>
  </conditionalFormatting>
  <conditionalFormatting sqref="Q48:R48 AJ48 AL48 U48 E48:I48 L48:M48">
    <cfRule type="cellIs" dxfId="115" priority="2" operator="equal">
      <formula>" "</formula>
    </cfRule>
    <cfRule type="cellIs" dxfId="114" priority="3" operator="equal">
      <formula>"?"</formula>
    </cfRule>
    <cfRule type="cellIs" dxfId="113" priority="4" operator="equal">
      <formula>"-"</formula>
    </cfRule>
    <cfRule type="cellIs" dxfId="112" priority="5" operator="equal">
      <formula>"План"</formula>
    </cfRule>
    <cfRule type="cellIs" dxfId="111" priority="6" operator="lessThan">
      <formula>DATE(YEAR($A$1),MONTH($A$1)+1,DAY($A$1))</formula>
    </cfRule>
    <cfRule type="cellIs" dxfId="110" priority="7" operator="between">
      <formula>DATE(YEAR($A$1),MONTH($A$1)+2,DAY($A$1))</formula>
      <formula>DATE(YEAR($A$1),MONTH($A$1)+1,DAY($A$1))</formula>
    </cfRule>
    <cfRule type="cellIs" dxfId="109" priority="8" operator="greaterThan">
      <formula>DATE(YEAR($A$1),MONTH($A$1)+2,DAY($A$1))</formula>
    </cfRule>
  </conditionalFormatting>
  <conditionalFormatting sqref="AB48">
    <cfRule type="expression" dxfId="108" priority="16">
      <formula>AND(DATE(YEAR($A$1),MONTH($A$1)+2,DAY($A$1))&gt;$E30,DATE(YEAR($A$1),MONTH($A$1)+1,DAY($A$1))&lt;$E30)</formula>
    </cfRule>
  </conditionalFormatting>
  <hyperlinks>
    <hyperlink ref="A21" r:id="rId1"/>
    <hyperlink ref="A22" r:id="rId2"/>
    <hyperlink ref="A23" r:id="rId3"/>
    <hyperlink ref="A24" r:id="rId4"/>
    <hyperlink ref="A25" r:id="rId5"/>
    <hyperlink ref="A26" r:id="rId6"/>
    <hyperlink ref="A27" r:id="rId7"/>
    <hyperlink ref="A28" r:id="rId8"/>
    <hyperlink ref="A29" r:id="rId9"/>
    <hyperlink ref="A30" r:id="rId10"/>
    <hyperlink ref="A31" r:id="rId11"/>
    <hyperlink ref="A32" r:id="rId12"/>
    <hyperlink ref="A33" r:id="rId13"/>
    <hyperlink ref="A34" r:id="rId14"/>
    <hyperlink ref="A35" r:id="rId15"/>
    <hyperlink ref="A36" r:id="rId16"/>
    <hyperlink ref="A37" r:id="rId17"/>
    <hyperlink ref="A38" r:id="rId18"/>
    <hyperlink ref="A39" r:id="rId19"/>
    <hyperlink ref="A40" r:id="rId20"/>
    <hyperlink ref="A41" r:id="rId21"/>
    <hyperlink ref="A42" r:id="rId22" display="Сажев Владимир Евгеньевич"/>
    <hyperlink ref="A43" r:id="rId23"/>
    <hyperlink ref="A44" r:id="rId24"/>
    <hyperlink ref="A45" r:id="rId25"/>
    <hyperlink ref="A46" r:id="rId26"/>
    <hyperlink ref="A48" r:id="rId27"/>
  </hyperlinks>
  <pageMargins left="0.25" right="0.25" top="0.75" bottom="0.75" header="0.3" footer="0.3"/>
  <pageSetup paperSize="8" scale="59" orientation="landscape" r:id="rId28"/>
  <legacyDrawing r:id="rId29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8494" id="{263155BF-ED59-483B-A967-5B91CB860D16}">
            <xm:f>DATE(YEAR('Основная информация'!$A$1),MONTH('Основная информация'!$A$1)+1,DAY('Основная информация'!$A$1))&gt;'Основная информация'!#REF!</xm:f>
            <x14:dxf>
              <fill>
                <patternFill>
                  <bgColor rgb="FFFF0000"/>
                </patternFill>
              </fill>
            </x14:dxf>
          </x14:cfRule>
          <x14:cfRule type="expression" priority="38495" id="{0D186B2F-4195-4BF5-A5D9-D35EDB5EB2B4}">
            <xm:f>AND(DATE(YEAR('Основная информация'!$A$1),MONTH('Основная информация'!$A$1)+2,DAY('Основная информация'!$A$1))&gt;'Основная информация'!#REF!,DATE(YEAR('Основная информация'!$A$1),MONTH('Основная информация'!$A$1)+1,DAY('Основная информация'!$A$1))&lt;'Основная информация'!#REF!)</xm:f>
            <x14:dxf>
              <fill>
                <patternFill>
                  <bgColor rgb="FFFFC000"/>
                </patternFill>
              </fill>
            </x14:dxf>
          </x14:cfRule>
          <x14:cfRule type="expression" priority="38496" id="{626335F0-2CBC-4299-967E-75F45F259600}">
            <xm:f>"-"='Основная информация'!#REF!</xm:f>
            <x14:dxf>
              <fill>
                <patternFill>
                  <bgColor theme="0"/>
                </patternFill>
              </fill>
            </x14:dxf>
          </x14:cfRule>
          <x14:cfRule type="expression" priority="38497" id="{0E7669FA-AF65-46FC-9624-B06AD3BAD1D0}">
            <xm:f>DATE(YEAR('Основная информация'!$A$1),MONTH('Основная информация'!$A$1)+2,DAY('Основная информация'!$A$1))&lt;'Основная информация'!#REF!</xm:f>
            <x14:dxf>
              <fill>
                <patternFill>
                  <bgColor rgb="FF92D050"/>
                </patternFill>
              </fill>
            </x14:dxf>
          </x14:cfRule>
          <xm:sqref>G6</xm:sqref>
        </x14:conditionalFormatting>
        <x14:conditionalFormatting xmlns:xm="http://schemas.microsoft.com/office/excel/2006/main">
          <x14:cfRule type="cellIs" priority="333" operator="lessThan" id="{7668D1F5-3A62-4CFD-8439-37F2E30EF828}"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0000"/>
                </patternFill>
              </fill>
            </x14:dxf>
          </x14:cfRule>
          <x14:cfRule type="cellIs" priority="334" operator="between" id="{870DDACE-54C3-478F-8140-811AA1890E74}">
            <xm:f>DATE(YEAR('Основная информация'!$A$1),MONTH('Основная информация'!$A$1)+2,DAY('Основная информация'!$A$1))</xm:f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C000"/>
                </patternFill>
              </fill>
            </x14:dxf>
          </x14:cfRule>
          <x14:cfRule type="cellIs" priority="336" operator="greaterThan" id="{FAE316EC-AAD2-4F0A-9BB0-C08941901ED4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G20:H20</xm:sqref>
        </x14:conditionalFormatting>
        <x14:conditionalFormatting xmlns:xm="http://schemas.microsoft.com/office/excel/2006/main">
          <x14:cfRule type="cellIs" priority="337" operator="lessThan" id="{ED45E978-AEE5-4156-A00E-63B4308DA261}"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0000"/>
                </patternFill>
              </fill>
            </x14:dxf>
          </x14:cfRule>
          <x14:cfRule type="cellIs" priority="338" operator="between" id="{B4606ABE-D844-46C8-9D7C-496ED00E5B99}">
            <xm:f>DATE(YEAR('Основная информация'!$A$1),MONTH('Основная информация'!$A$1)+2,DAY('Основная информация'!$A$1))</xm:f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C000"/>
                </patternFill>
              </fill>
            </x14:dxf>
          </x14:cfRule>
          <x14:cfRule type="cellIs" priority="340" operator="greaterThan" id="{1DA32552-9096-41EC-97D3-018FCA109F17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S20 AB20 AD20</xm:sqref>
        </x14:conditionalFormatting>
        <x14:conditionalFormatting xmlns:xm="http://schemas.microsoft.com/office/excel/2006/main">
          <x14:cfRule type="cellIs" priority="123" operator="greaterThan" id="{4095E55D-7692-44A6-9176-BC996D89882B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S40 AB40:AH40 Y40 W40</xm:sqref>
        </x14:conditionalFormatting>
        <x14:conditionalFormatting xmlns:xm="http://schemas.microsoft.com/office/excel/2006/main">
          <x14:cfRule type="cellIs" priority="117" operator="lessThan" id="{B2EAEBB0-DE66-472C-8854-03BFE7A0B50F}"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0000"/>
                </patternFill>
              </fill>
            </x14:dxf>
          </x14:cfRule>
          <x14:cfRule type="cellIs" priority="118" operator="between" id="{FE8BFAA6-21E2-48C6-A6DE-027DA6BC260E}">
            <xm:f>DATE(YEAR('Основная информация'!$A$1),MONTH('Основная информация'!$A$1)+2,DAY('Основная информация'!$A$1))</xm:f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C000"/>
                </patternFill>
              </fill>
            </x14:dxf>
          </x14:cfRule>
          <x14:cfRule type="cellIs" priority="119" operator="greaterThan" id="{435B3764-D12F-4D74-9AE6-8AB91AD0FA39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E40:I40 L40:M40 U40 AL40 AJ40 Q40:R40</xm:sqref>
        </x14:conditionalFormatting>
        <x14:conditionalFormatting xmlns:xm="http://schemas.microsoft.com/office/excel/2006/main">
          <x14:cfRule type="cellIs" priority="110" operator="greaterThan" id="{3E4B2286-F6AF-4D10-9273-8A60EC8ACB75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AB41:AH41 W41 Y41</xm:sqref>
        </x14:conditionalFormatting>
        <x14:conditionalFormatting xmlns:xm="http://schemas.microsoft.com/office/excel/2006/main">
          <x14:cfRule type="cellIs" priority="112" operator="greaterThan" id="{A18394E8-DC73-4330-93BD-2ACCDDD6BE52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S41</xm:sqref>
        </x14:conditionalFormatting>
        <x14:conditionalFormatting xmlns:xm="http://schemas.microsoft.com/office/excel/2006/main">
          <x14:cfRule type="cellIs" priority="104" operator="lessThan" id="{CAAF70FD-52B7-43FF-B9AB-F7E4972457DD}"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0000"/>
                </patternFill>
              </fill>
            </x14:dxf>
          </x14:cfRule>
          <x14:cfRule type="cellIs" priority="105" operator="between" id="{B99B309B-6F25-47C7-9BAF-4E13B524D15A}">
            <xm:f>DATE(YEAR('Основная информация'!$A$1),MONTH('Основная информация'!$A$1)+2,DAY('Основная информация'!$A$1))</xm:f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C000"/>
                </patternFill>
              </fill>
            </x14:dxf>
          </x14:cfRule>
          <x14:cfRule type="cellIs" priority="106" operator="greaterThan" id="{D3A2BAD7-F7E0-425A-A81A-0480996CB65B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Q41:R41 AJ41 AL41 U41 L41:M41 E41:I41</xm:sqref>
        </x14:conditionalFormatting>
        <x14:conditionalFormatting xmlns:xm="http://schemas.microsoft.com/office/excel/2006/main">
          <x14:cfRule type="cellIs" priority="94" operator="greaterThan" id="{7106204C-8896-4B63-AEEA-B5C286A53769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Y42 W42 AD42:AH42</xm:sqref>
        </x14:conditionalFormatting>
        <x14:conditionalFormatting xmlns:xm="http://schemas.microsoft.com/office/excel/2006/main">
          <x14:cfRule type="cellIs" priority="99" operator="greaterThan" id="{A0EB229A-C533-45AA-8B98-4D40D924CC5E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S42</xm:sqref>
        </x14:conditionalFormatting>
        <x14:conditionalFormatting xmlns:xm="http://schemas.microsoft.com/office/excel/2006/main">
          <x14:cfRule type="cellIs" priority="97" operator="greaterThan" id="{B9ECAE29-1FFE-4095-9DE6-784C96DCB066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AB42:AH42</xm:sqref>
        </x14:conditionalFormatting>
        <x14:conditionalFormatting xmlns:xm="http://schemas.microsoft.com/office/excel/2006/main">
          <x14:cfRule type="cellIs" priority="95" operator="lessThan" id="{7820838A-F726-48B1-8006-1A243C06E733}"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0000"/>
                </patternFill>
              </fill>
            </x14:dxf>
          </x14:cfRule>
          <x14:cfRule type="cellIs" priority="96" operator="between" id="{7C630B87-0969-4C5A-BB83-2B1BDD1886F9}">
            <xm:f>DATE(YEAR('Основная информация'!$A$1),MONTH('Основная информация'!$A$1)+1,DAY('Основная информация'!$A$1))</xm:f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FFC000"/>
                </patternFill>
              </fill>
            </x14:dxf>
          </x14:cfRule>
          <xm:sqref>W42 Y42 AB42:AH42</xm:sqref>
        </x14:conditionalFormatting>
        <x14:conditionalFormatting xmlns:xm="http://schemas.microsoft.com/office/excel/2006/main">
          <x14:cfRule type="cellIs" priority="88" operator="lessThan" id="{692BFC9D-3638-428E-9C38-77769E266287}"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0000"/>
                </patternFill>
              </fill>
            </x14:dxf>
          </x14:cfRule>
          <x14:cfRule type="cellIs" priority="89" operator="between" id="{356702AF-C4B8-4488-B3F3-C854C1A7157B}">
            <xm:f>DATE(YEAR('Основная информация'!$A$1),MONTH('Основная информация'!$A$1)+2,DAY('Основная информация'!$A$1))</xm:f>
            <xm:f>DATE(YEAR('Основная информация'!$A$1),MONTH('Основная информация'!$A$1)+1,DAY('Основная информация'!$A$1))</xm:f>
            <x14:dxf>
              <fill>
                <patternFill>
                  <bgColor rgb="FFFFC000"/>
                </patternFill>
              </fill>
            </x14:dxf>
          </x14:cfRule>
          <x14:cfRule type="cellIs" priority="90" operator="greaterThan" id="{063B3BD1-A256-4484-A052-718433047D85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E42:I42 L42:M42 U42 AL42 AJ42 Q42:R42</xm:sqref>
        </x14:conditionalFormatting>
        <x14:conditionalFormatting xmlns:xm="http://schemas.microsoft.com/office/excel/2006/main">
          <x14:cfRule type="cellIs" priority="82" operator="greaterThan" id="{871C5430-92E2-4E13-9A46-89A7BCD4B7B2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W42</xm:sqref>
        </x14:conditionalFormatting>
        <x14:conditionalFormatting xmlns:xm="http://schemas.microsoft.com/office/excel/2006/main">
          <x14:cfRule type="cellIs" priority="79" operator="greaterThan" id="{EEF4C508-D1FB-4E0E-893F-AB456D6B338A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Y42</xm:sqref>
        </x14:conditionalFormatting>
        <x14:conditionalFormatting xmlns:xm="http://schemas.microsoft.com/office/excel/2006/main">
          <x14:cfRule type="cellIs" priority="76" operator="greaterThan" id="{DDF634F4-D526-4F83-BAEF-60DE62DD0A8E}">
            <xm:f>DATE(YEAR('Основная информация'!$A$1),MONTH('Основная информация'!$A$1)+2,DAY('Основная информация'!$A$1))</xm:f>
            <x14:dxf>
              <fill>
                <patternFill>
                  <bgColor rgb="FF92D050"/>
                </patternFill>
              </fill>
            </x14:dxf>
          </x14:cfRule>
          <xm:sqref>AB42</xm:sqref>
        </x14:conditionalFormatting>
        <x14:conditionalFormatting xmlns:xm="http://schemas.microsoft.com/office/excel/2006/main">
          <x14:cfRule type="expression" priority="48382" id="{46BAE9D0-954B-4D00-8FE2-C4B4C6CDFC29}">
            <xm:f>DATE(YEAR('Основная информация'!$A$1),MONTH('Основная информация'!$A$1)+1,DAY('Основная информация'!$A$1))&gt;'Основная информация'!$E5</xm:f>
            <x14:dxf>
              <fill>
                <patternFill>
                  <bgColor rgb="FFFF0000"/>
                </patternFill>
              </fill>
            </x14:dxf>
          </x14:cfRule>
          <x14:cfRule type="expression" priority="48383" id="{FC634F11-9A5C-4AEC-9BAC-12A10D8B7EDB}">
            <xm:f>AND(DATE(YEAR('Основная информация'!$A$1),MONTH('Основная информация'!$A$1)+2,DAY('Основная информация'!$A$1))&gt;'Основная информация'!$E5,DATE(YEAR('Основная информация'!$A$1),MONTH('Основная информация'!$A$1)+1,DAY('Основная информация'!$A$1))&lt;'Основная информация'!$E5)</xm:f>
            <x14:dxf>
              <fill>
                <patternFill>
                  <bgColor rgb="FFFFC000"/>
                </patternFill>
              </fill>
            </x14:dxf>
          </x14:cfRule>
          <x14:cfRule type="expression" priority="48384" id="{2780EFEC-0C8C-423D-91CF-3CDFCF2163D9}">
            <xm:f>"-"='Основная информация'!$E5</xm:f>
            <x14:dxf>
              <fill>
                <patternFill>
                  <bgColor theme="0"/>
                </patternFill>
              </fill>
            </x14:dxf>
          </x14:cfRule>
          <x14:cfRule type="expression" priority="48385" id="{88FD7040-09FA-445B-BEC9-A5E5CF1F76E1}">
            <xm:f>DATE(YEAR('Основная информация'!$A$1),MONTH('Основная информация'!$A$1)+2,DAY('Основная информация'!$A$1))&lt;'Основная информация'!$E5</xm:f>
            <x14:dxf>
              <fill>
                <patternFill>
                  <bgColor rgb="FF92D050"/>
                </patternFill>
              </fill>
            </x14:dxf>
          </x14:cfRule>
          <xm:sqref>D6 D20</xm:sqref>
        </x14:conditionalFormatting>
        <x14:conditionalFormatting xmlns:xm="http://schemas.microsoft.com/office/excel/2006/main">
          <x14:cfRule type="expression" priority="48395" id="{FF65211C-ABB9-44F9-B1B2-73DD892192FD}">
            <xm:f>DATE(YEAR('Основная информация'!$A$1),MONTH('Основная информация'!$A$1)+1,DAY('Основная информация'!$A$1))&gt;'Основная информация'!$G5</xm:f>
            <x14:dxf>
              <fill>
                <patternFill>
                  <bgColor rgb="FFFF0000"/>
                </patternFill>
              </fill>
            </x14:dxf>
          </x14:cfRule>
          <x14:cfRule type="expression" priority="48396" id="{D835A547-6243-43E2-BFF9-A02E1A79C6A7}">
            <xm:f>AND(DATE(YEAR('Основная информация'!$A$1),MONTH('Основная информация'!$A$1)+2,DAY('Основная информация'!$A$1))&gt;'Основная информация'!$G5,DATE(YEAR('Основная информация'!$A$1),MONTH('Основная информация'!$A$1)+1,DAY('Основная информация'!$A$1))&lt;'Основная информация'!$G5)</xm:f>
            <x14:dxf>
              <fill>
                <patternFill>
                  <bgColor rgb="FFFFC000"/>
                </patternFill>
              </fill>
            </x14:dxf>
          </x14:cfRule>
          <x14:cfRule type="expression" priority="48397" id="{0444B791-DEEA-4583-BF9F-799D2696DAC1}">
            <xm:f>"-"='Основная информация'!$G5</xm:f>
            <x14:dxf>
              <fill>
                <patternFill>
                  <bgColor theme="0"/>
                </patternFill>
              </fill>
            </x14:dxf>
          </x14:cfRule>
          <x14:cfRule type="expression" priority="48398" id="{90A04FF4-0DC3-4C34-AF92-EACF646AB784}">
            <xm:f>DATE(YEAR('Основная информация'!$A$1),MONTH('Основная информация'!$A$1)+2,DAY('Основная информация'!$A$1))&lt;'Основная информация'!$G5</xm:f>
            <x14:dxf>
              <fill>
                <patternFill>
                  <bgColor rgb="FF92D050"/>
                </patternFill>
              </fill>
            </x14:dxf>
          </x14:cfRule>
          <xm:sqref>F6 F20</xm:sqref>
        </x14:conditionalFormatting>
        <x14:conditionalFormatting xmlns:xm="http://schemas.microsoft.com/office/excel/2006/main">
          <x14:cfRule type="expression" priority="48411" id="{F976FBB7-263C-4104-B121-7095D6011AF9}">
            <xm:f>DATE(YEAR('Основная информация'!$A$1),MONTH('Основная информация'!$A$1)+1,DAY('Основная информация'!$A$1))&gt;'Основная информация'!$M5</xm:f>
            <x14:dxf>
              <fill>
                <patternFill>
                  <bgColor rgb="FFFF0000"/>
                </patternFill>
              </fill>
            </x14:dxf>
          </x14:cfRule>
          <x14:cfRule type="expression" priority="48412" id="{57F45692-0BB5-4388-8AFC-104E605C5F2B}">
            <xm:f>AND(DATE(YEAR('Основная информация'!$A$1),MONTH('Основная информация'!$A$1)+2,DAY('Основная информация'!$A$1))&gt;'Основная информация'!$M5,DATE(YEAR('Основная информация'!$A$1),MONTH('Основная информация'!$A$1)+1,DAY('Основная информация'!$A$1))&lt;'Основная информация'!$M5)</xm:f>
            <x14:dxf>
              <fill>
                <patternFill>
                  <bgColor rgb="FFFFC000"/>
                </patternFill>
              </fill>
            </x14:dxf>
          </x14:cfRule>
          <x14:cfRule type="expression" priority="48413" id="{3FD69E83-E635-46D4-ACF3-EE2BE76F9085}">
            <xm:f>"-"='Основная информация'!$M5</xm:f>
            <x14:dxf>
              <fill>
                <patternFill>
                  <bgColor theme="0"/>
                </patternFill>
              </fill>
            </x14:dxf>
          </x14:cfRule>
          <x14:cfRule type="expression" priority="48414" id="{3AC16594-8D64-4689-971C-8D438DBA80F4}">
            <xm:f>DATE(YEAR('Основная информация'!$A$1),MONTH('Основная информация'!$A$1)+2,DAY('Основная информация'!$A$1))&lt;'Основная информация'!$M5</xm:f>
            <x14:dxf>
              <fill>
                <patternFill>
                  <bgColor rgb="FF92D050"/>
                </patternFill>
              </fill>
            </x14:dxf>
          </x14:cfRule>
          <xm:sqref>K6 L20</xm:sqref>
        </x14:conditionalFormatting>
        <x14:conditionalFormatting xmlns:xm="http://schemas.microsoft.com/office/excel/2006/main">
          <x14:cfRule type="expression" priority="48419" id="{87967C63-A0AC-49EE-A472-ABA8715D6B6A}">
            <xm:f>DATE(YEAR('Основная информация'!$A$1),MONTH('Основная информация'!$A$1)+1,DAY('Основная информация'!$A$1))&gt;'Основная информация'!$O5</xm:f>
            <x14:dxf>
              <fill>
                <patternFill>
                  <bgColor rgb="FFFF0000"/>
                </patternFill>
              </fill>
            </x14:dxf>
          </x14:cfRule>
          <x14:cfRule type="expression" priority="48420" id="{87DC990F-B415-4C0C-9189-2D3D3D68F01A}">
            <xm:f>AND(DATE(YEAR('Основная информация'!$A$1),MONTH('Основная информация'!$A$1)+2,DAY('Основная информация'!$A$1))&gt;'Основная информация'!$O5,DATE(YEAR('Основная информация'!$A$1),MONTH('Основная информация'!$A$1)+1,DAY('Основная информация'!$A$1))&lt;'Основная информация'!$O5)</xm:f>
            <x14:dxf>
              <fill>
                <patternFill>
                  <bgColor rgb="FFFFC000"/>
                </patternFill>
              </fill>
            </x14:dxf>
          </x14:cfRule>
          <x14:cfRule type="expression" priority="48421" id="{3DBFFF89-0B65-4829-AAD0-2DEE80B0D3B5}">
            <xm:f>"-"='Основная информация'!$O5</xm:f>
            <x14:dxf>
              <fill>
                <patternFill>
                  <bgColor theme="0"/>
                </patternFill>
              </fill>
            </x14:dxf>
          </x14:cfRule>
          <x14:cfRule type="expression" priority="48422" id="{BCDE76CF-2C9D-4392-AFFC-A8E07D3E9573}">
            <xm:f>DATE(YEAR('Основная информация'!$A$1),MONTH('Основная информация'!$A$1)+2,DAY('Основная информация'!$A$1))&lt;'Основная информация'!#REF!</xm:f>
            <x14:dxf>
              <fill>
                <patternFill>
                  <bgColor rgb="FF92D050"/>
                </patternFill>
              </fill>
            </x14:dxf>
          </x14:cfRule>
          <xm:sqref>M6 N20</xm:sqref>
        </x14:conditionalFormatting>
        <x14:conditionalFormatting xmlns:xm="http://schemas.microsoft.com/office/excel/2006/main">
          <x14:cfRule type="expression" priority="48428" id="{33211E37-979B-4411-A779-160F8B915014}">
            <xm:f>"-"='Основная информация'!$Q5</xm:f>
            <x14:dxf>
              <fill>
                <patternFill>
                  <bgColor theme="0"/>
                </patternFill>
              </fill>
            </x14:dxf>
          </x14:cfRule>
          <x14:cfRule type="expression" priority="48429" id="{F94F7A0D-938E-40F4-AFE9-ED1D9229E035}">
            <xm:f>DATE(YEAR('Основная информация'!$A$1),MONTH('Основная информация'!$A$1)+2,DAY('Основная информация'!$A$1))&lt;'Основная информация'!$Q5</xm:f>
            <x14:dxf>
              <fill>
                <patternFill>
                  <bgColor rgb="FF92D050"/>
                </patternFill>
              </fill>
            </x14:dxf>
          </x14:cfRule>
          <x14:cfRule type="expression" priority="48430" id="{D1D31115-FC88-4C2A-B3C0-24A7E9E0B713}">
            <xm:f>"-"='Основная информация'!$Q5</xm:f>
            <x14:dxf>
              <fill>
                <patternFill>
                  <bgColor theme="0"/>
                </patternFill>
              </fill>
            </x14:dxf>
          </x14:cfRule>
          <x14:cfRule type="expression" priority="48431" id="{897530F1-4CE1-409E-BBA5-53EA00B66A14}">
            <xm:f>AND(DATE(YEAR('Основная информация'!$A$1),MONTH('Основная информация'!$A$1)+2,DAY('Основная информация'!$A$1))&gt;'Основная информация'!$Q5,DATE(YEAR('Основная информация'!$A$1),MONTH('Основная информация'!$A$1)+1,DAY('Основная информация'!$A$1))&lt;'Основная информация'!$Q5)</xm:f>
            <x14:dxf>
              <fill>
                <patternFill>
                  <bgColor rgb="FFFFC000"/>
                </patternFill>
              </fill>
            </x14:dxf>
          </x14:cfRule>
          <x14:cfRule type="expression" priority="48432" id="{16518147-D772-4999-B3EA-D6EFA00E8FEC}">
            <xm:f>DATE(YEAR('Основная информация'!$A$1),MONTH('Основная информация'!$A$1)+1,DAY('Основная информация'!$A$1))&gt;'Основная информация'!$Q5</xm:f>
            <x14:dxf>
              <fill>
                <patternFill>
                  <bgColor rgb="FFFF0000"/>
                </patternFill>
              </fill>
            </x14:dxf>
          </x14:cfRule>
          <xm:sqref>O6 P20</xm:sqref>
        </x14:conditionalFormatting>
        <x14:conditionalFormatting xmlns:xm="http://schemas.microsoft.com/office/excel/2006/main">
          <x14:cfRule type="expression" priority="48625" id="{906E160E-F333-4EE1-8B0B-2279FD613763}">
            <xm:f>"-"='Основная информация'!$L5</xm:f>
            <x14:dxf>
              <fill>
                <patternFill>
                  <bgColor theme="0"/>
                </patternFill>
              </fill>
            </x14:dxf>
          </x14:cfRule>
          <x14:cfRule type="expression" priority="48626" id="{BC56737A-B79C-4073-8BEB-02E864BAD073}">
            <xm:f>AND(DATE(YEAR('Основная информация'!$A$1),MONTH('Основная информация'!$A$1)+2,DAY('Основная информация'!$A$1))&gt;'Основная информация'!$L5,DATE(YEAR('Основная информация'!$A$1),MONTH('Основная информация'!$A$1)+1,DAY('Основная информация'!$A$1))&lt;'Основная информация'!$L5)</xm:f>
            <x14:dxf>
              <fill>
                <patternFill>
                  <bgColor rgb="FFFFC000"/>
                </patternFill>
              </fill>
            </x14:dxf>
          </x14:cfRule>
          <x14:cfRule type="expression" priority="48627" id="{CA7165E0-5DA8-4C31-8DF3-A49AFF254345}">
            <xm:f>DATE(YEAR('Основная информация'!$A$1),MONTH('Основная информация'!$A$1)+2,DAY('Основная информация'!$A$1))&lt;'Основная информация'!$L5</xm:f>
            <x14:dxf>
              <fill>
                <patternFill>
                  <bgColor rgb="FF92D050"/>
                </patternFill>
              </fill>
            </x14:dxf>
          </x14:cfRule>
          <x14:cfRule type="expression" priority="48628" id="{B4C6CCC5-1B70-4431-A9EA-8D76F5138DB2}">
            <xm:f>AND(DATE(YEAR('Основная информация'!$A$1),MONTH('Основная информация'!$A$1)+2,DAY('Основная информация'!$A$1))&gt;'Основная информация'!$L5,DATE(YEAR('Основная информация'!$A$1),MONTH('Основная информация'!$A$1)+1,DAY('Основная информация'!$A$1))&lt;'Основная информация'!$L5)</xm:f>
            <x14:dxf>
              <fill>
                <patternFill>
                  <bgColor rgb="FFFFC000"/>
                </patternFill>
              </fill>
            </x14:dxf>
          </x14:cfRule>
          <x14:cfRule type="expression" priority="48629" id="{32D3A574-8701-4367-A500-8A189BCA31A8}">
            <xm:f>DATE(YEAR('Основная информация'!$A$1),MONTH('Основная информация'!$A$1)+1,DAY('Основная информация'!$A$1))&gt;'Основная информация'!$L5</xm:f>
            <x14:dxf>
              <fill>
                <patternFill>
                  <bgColor rgb="FFFF0000"/>
                </patternFill>
              </fill>
            </x14:dxf>
          </x14:cfRule>
          <x14:cfRule type="expression" priority="48630" id="{C48B21B7-A877-4CED-87F7-5EA38D683E21}">
            <xm:f>AND(DATE(YEAR('Основная информация'!$A$1),MONTH('Основная информация'!$A$1)+2,DAY('Основная информация'!$A$1))&gt;'Основная информация'!$L5,DATE(YEAR('Основная информация'!$A$1),MONTH('Основная информация'!$A$1)+1,DAY('Основная информация'!$A$1))&lt;'Основная информация'!$L5)</xm:f>
            <x14:dxf>
              <fill>
                <patternFill>
                  <bgColor rgb="FFFFC000"/>
                </patternFill>
              </fill>
            </x14:dxf>
          </x14:cfRule>
          <x14:cfRule type="expression" priority="48631" id="{6D04783E-9063-4B5A-86F4-2E886D63CAB9}">
            <xm:f>DATE(YEAR('Основная информация'!$A$1),MONTH('Основная информация'!$A$1)+2,DAY('Основная информация'!$A$1))&lt;'Основная информация'!#REF!</xm:f>
            <x14:dxf>
              <fill>
                <patternFill>
                  <bgColor rgb="FF92D050"/>
                </patternFill>
              </fill>
            </x14:dxf>
          </x14:cfRule>
          <x14:cfRule type="expression" priority="48632" id="{70312892-1CBD-4696-8054-746363ED6C19}">
            <xm:f>DATE(YEAR('Основная информация'!$J$1),MONTH('Основная информация'!$J$1)+2,DAY('Основная информация'!$J$1))&lt;'Основная информация'!#REF!</xm:f>
            <x14:dxf>
              <fill>
                <patternFill>
                  <bgColor rgb="FF92D050"/>
                </patternFill>
              </fill>
            </x14:dxf>
          </x14:cfRule>
          <xm:sqref>J6 K20</xm:sqref>
        </x14:conditionalFormatting>
        <x14:conditionalFormatting xmlns:xm="http://schemas.microsoft.com/office/excel/2006/main">
          <x14:cfRule type="expression" priority="48646" id="{244A5512-5D4F-4C5B-B4AD-F4DA02245DAB}">
            <xm:f>DATE(YEAR('Основная информация'!$A$1),MONTH('Основная информация'!$A$1)+1,DAY('Основная информация'!$A$1))&gt;'Основная информация'!$U5</xm:f>
            <x14:dxf>
              <fill>
                <patternFill>
                  <bgColor rgb="FFFF0000"/>
                </patternFill>
              </fill>
            </x14:dxf>
          </x14:cfRule>
          <x14:cfRule type="expression" priority="48647" id="{E7402ABD-8A2C-4472-B7A4-401E26977D1C}">
            <xm:f>AND(DATE(YEAR('Основная информация'!$A$1),MONTH('Основная информация'!$A$1)+2,DAY('Основная информация'!$A$1))&gt;'Основная информация'!$U5,DATE(YEAR('Основная информация'!$A$1),MONTH('Основная информация'!$A$1)+1,DAY('Основная информация'!$A$1))&lt;'Основная информация'!$U5)</xm:f>
            <x14:dxf>
              <fill>
                <patternFill>
                  <bgColor rgb="FFFFC000"/>
                </patternFill>
              </fill>
            </x14:dxf>
          </x14:cfRule>
          <x14:cfRule type="expression" priority="48648" id="{294DA1F9-DFB0-4A33-897E-73368EA19C6E}">
            <xm:f>"-"='Основная информация'!$U5</xm:f>
            <x14:dxf>
              <fill>
                <patternFill>
                  <bgColor theme="0"/>
                </patternFill>
              </fill>
            </x14:dxf>
          </x14:cfRule>
          <x14:cfRule type="expression" priority="48649" id="{D3E2432E-2AFF-42C3-83C3-A69113EAC878}">
            <xm:f>"-"='Основная информация'!#REF!+'Основная информация'!$U5</xm:f>
            <x14:dxf>
              <fill>
                <patternFill>
                  <bgColor theme="0"/>
                </patternFill>
              </fill>
            </x14:dxf>
          </x14:cfRule>
          <x14:cfRule type="expression" priority="48650" id="{59B81A49-A9DD-48D0-A6C0-7E1738D10A9F}">
            <xm:f>DATE(YEAR('Основная информация'!$A$1),MONTH('Основная информация'!$A$1)+2,DAY('Основная информация'!$A$1))&lt;'Основная информация'!#REF!</xm:f>
            <x14:dxf>
              <fill>
                <patternFill>
                  <bgColor rgb="FF92D050"/>
                </patternFill>
              </fill>
            </x14:dxf>
          </x14:cfRule>
          <xm:sqref>R6</xm:sqref>
        </x14:conditionalFormatting>
        <x14:conditionalFormatting xmlns:xm="http://schemas.microsoft.com/office/excel/2006/main">
          <x14:cfRule type="expression" priority="48663" id="{081E5802-CBB6-4BA3-B5DF-D54D06D7177D}">
            <xm:f>DATE(YEAR('Основная информация'!$A$1),MONTH('Основная информация'!$A$1)+1,DAY('Основная информация'!$A$1))&gt;'Основная информация'!$F19</xm:f>
            <x14:dxf>
              <fill>
                <patternFill>
                  <bgColor rgb="FFFF0000"/>
                </patternFill>
              </fill>
            </x14:dxf>
          </x14:cfRule>
          <x14:cfRule type="expression" priority="48664" id="{DB4E077F-927A-4CCB-AB6A-04BF35787B78}">
            <xm:f>AND(DATE(YEAR('Основная информация'!$A$1),MONTH('Основная информация'!$A$1)+2,DAY('Основная информация'!$A$1))&gt;'Основная информация'!$F19,DATE(YEAR('Основная информация'!$A$1),MONTH('Основная информация'!$A$1)+1,DAY('Основная информация'!$A$1))&lt;'Основная информация'!$F19)</xm:f>
            <x14:dxf>
              <fill>
                <patternFill>
                  <bgColor rgb="FFFFC000"/>
                </patternFill>
              </fill>
            </x14:dxf>
          </x14:cfRule>
          <x14:cfRule type="expression" priority="48665" id="{E6AA8C74-9E18-41BE-AA31-600F36C87636}">
            <xm:f>OR("-"='Основная информация'!$F19," "='Основная информация'!$F19)</xm:f>
            <x14:dxf>
              <fill>
                <patternFill>
                  <bgColor theme="0"/>
                </patternFill>
              </fill>
            </x14:dxf>
          </x14:cfRule>
          <x14:cfRule type="expression" priority="48666" id="{DA62F113-6CD8-40CD-914F-4AD2A98152C4}">
            <xm:f>DATE(YEAR('Основная информация'!$A$1),MONTH('Основная информация'!$A$1)+2,DAY('Основная информация'!$A$1))&lt;'Основная информация'!$F19</xm:f>
            <x14:dxf>
              <fill>
                <patternFill>
                  <bgColor rgb="FF92D050"/>
                </patternFill>
              </fill>
            </x14:dxf>
          </x14:cfRule>
          <x14:cfRule type="expression" priority="48667" id="{8C5181C5-7F27-4095-90E8-4BF590592561}">
            <xm:f>DATE(YEAR('Основная информация'!$A$1),MONTH('Основная информация'!$A$1)+2,DAY('Основная информация'!$A$1))&lt;'Основная информация'!#REF!</xm:f>
            <x14:dxf>
              <fill>
                <patternFill>
                  <bgColor rgb="FF92D050"/>
                </patternFill>
              </fill>
            </x14:dxf>
          </x14:cfRule>
          <xm:sqref>E20</xm:sqref>
        </x14:conditionalFormatting>
        <x14:conditionalFormatting xmlns:xm="http://schemas.microsoft.com/office/excel/2006/main">
          <x14:cfRule type="expression" priority="48685" id="{1C023407-B0EF-42FC-81F2-27FCE13C7889}">
            <xm:f>DATE(YEAR('Основная информация'!$A$1),MONTH('Основная информация'!$A$1)+1,DAY('Основная информация'!$A$1))&gt;'Основная информация'!$U19</xm:f>
            <x14:dxf>
              <fill>
                <patternFill>
                  <bgColor rgb="FFFF0000"/>
                </patternFill>
              </fill>
            </x14:dxf>
          </x14:cfRule>
          <x14:cfRule type="expression" priority="48686" id="{1AE0EC94-2371-4DD5-84CD-6E47DD4BCCD0}">
            <xm:f>AND(DATE(YEAR('Основная информация'!$A$1),MONTH('Основная информация'!$A$1)+2,DAY('Основная информация'!$A$1))&gt;'Основная информация'!$U19,DATE(YEAR('Основная информация'!$A$1),MONTH('Основная информация'!$A$1)+1,DAY('Основная информация'!$A$1))&lt;'Основная информация'!$U19)</xm:f>
            <x14:dxf>
              <fill>
                <patternFill>
                  <bgColor rgb="FFFFC000"/>
                </patternFill>
              </fill>
            </x14:dxf>
          </x14:cfRule>
          <x14:cfRule type="expression" priority="48687" id="{543C6AC8-3B73-4116-92A3-6C92DD06248F}">
            <xm:f>"-"='Основная информация'!$U19</xm:f>
            <x14:dxf>
              <fill>
                <patternFill>
                  <bgColor theme="0"/>
                </patternFill>
              </fill>
            </x14:dxf>
          </x14:cfRule>
          <x14:cfRule type="expression" priority="48688" id="{DB44BF76-A5B8-4E35-BF01-13A65E0F1510}">
            <xm:f>"-"='Основная информация'!#REF!+'Основная информация'!$U19</xm:f>
            <x14:dxf>
              <fill>
                <patternFill>
                  <bgColor theme="0"/>
                </patternFill>
              </fill>
            </x14:dxf>
          </x14:cfRule>
          <x14:cfRule type="expression" priority="48689" id="{EE53F2B8-3E64-48F7-B245-E9D084C05D97}">
            <xm:f>DATE(YEAR('Основная информация'!$A$1),MONTH('Основная информация'!$A$1)+2,DAY('Основная информация'!$A$1))&lt;'Основная информация'!#REF!</xm:f>
            <x14:dxf>
              <fill>
                <patternFill>
                  <bgColor rgb="FF92D050"/>
                </patternFill>
              </fill>
            </x14:dxf>
          </x14:cfRule>
          <x14:cfRule type="expression" priority="48690" id="{4C88C6DF-4B07-469B-BBE5-73555CD4022F}">
            <xm:f>DATE(YEAR('Основная информация'!$A$1),MONTH('Основная информация'!$A$1)+1,DAY('Основная информация'!$A$1))&gt;'Основная информация'!$U19</xm:f>
            <x14:dxf>
              <fill>
                <patternFill>
                  <bgColor rgb="FFFF0000"/>
                </patternFill>
              </fill>
            </x14:dxf>
          </x14:cfRule>
          <xm:sqref>S20</xm:sqref>
        </x14:conditionalFormatting>
        <x14:conditionalFormatting xmlns:xm="http://schemas.microsoft.com/office/excel/2006/main">
          <x14:cfRule type="expression" priority="48699" id="{55FE3CFD-CDE7-43D6-8A1F-3BA11AA19353}">
            <xm:f>DATE(YEAR('Основная информация'!$A$1),MONTH('Основная информация'!$A$1)+1,DAY('Основная информация'!$A$1))&gt;'Основная информация'!$F5</xm:f>
            <x14:dxf>
              <fill>
                <patternFill>
                  <bgColor rgb="FFFF0000"/>
                </patternFill>
              </fill>
            </x14:dxf>
          </x14:cfRule>
          <x14:cfRule type="expression" priority="48700" id="{80F302C7-5CA1-4362-BB5A-1005524F508A}">
            <xm:f>AND(DATE(YEAR('Основная информация'!$A$1),MONTH('Основная информация'!$A$1)+2,DAY('Основная информация'!$A$1))&gt;'Основная информация'!$F5,DATE(YEAR('Основная информация'!$A$1),MONTH('Основная информация'!$A$1)+1,DAY('Основная информация'!$A$1))&lt;'Основная информация'!$F5)</xm:f>
            <x14:dxf>
              <fill>
                <patternFill>
                  <bgColor rgb="FFFFC000"/>
                </patternFill>
              </fill>
            </x14:dxf>
          </x14:cfRule>
          <x14:cfRule type="expression" priority="48701" id="{DAF73C95-E9EA-480E-AD8F-F5B5A31440B5}">
            <xm:f>OR("-"='Основная информация'!$F5," "='Основная информация'!$F5)</xm:f>
            <x14:dxf>
              <fill>
                <patternFill>
                  <bgColor theme="0"/>
                </patternFill>
              </fill>
            </x14:dxf>
          </x14:cfRule>
          <x14:cfRule type="expression" priority="48702" id="{B070A5C3-93BB-4E9B-9EC2-44CA32C14A22}">
            <xm:f>DATE(YEAR('Основная информация'!$A$1),MONTH('Основная информация'!$A$1)+2,DAY('Основная информация'!$A$1))&lt;'Основная информация'!$F5</xm:f>
            <x14:dxf>
              <fill>
                <patternFill>
                  <bgColor rgb="FF92D050"/>
                </patternFill>
              </fill>
            </x14:dxf>
          </x14:cfRule>
          <x14:cfRule type="expression" priority="48703" id="{E41A8B89-E8BF-43DC-BD17-E81A16247156}">
            <xm:f>DATE(YEAR('Основная информация'!$A$1),MONTH('Основная информация'!$A$1)+2,DAY('Основная информация'!$A$1))&lt;'Основная информация'!$F31</xm:f>
            <x14:dxf>
              <fill>
                <patternFill>
                  <bgColor rgb="FF92D050"/>
                </patternFill>
              </fill>
            </x14:dxf>
          </x14:cfRule>
          <xm:sqref>E6</xm:sqref>
        </x14:conditionalFormatting>
        <x14:conditionalFormatting xmlns:xm="http://schemas.microsoft.com/office/excel/2006/main">
          <x14:cfRule type="expression" priority="49332" id="{FEFAB94C-AD12-447B-99E0-A95068909BD7}">
            <xm:f>AND(DATE(YEAR('Основная информация'!$A$1),MONTH('Основная информация'!$A$1)+2,DAY('Основная информация'!$A$1))&gt;'Основная информация'!$V5,DATE(YEAR('Основная информация'!$A$1),MONTH('Основная информация'!$A$1)+1,DAY('Основная информация'!$A$1))&lt;'Основная информация'!$V5)</xm:f>
            <x14:dxf>
              <fill>
                <patternFill>
                  <bgColor rgb="FFFFC000"/>
                </patternFill>
              </fill>
            </x14:dxf>
          </x14:cfRule>
          <x14:cfRule type="expression" priority="49333" id="{C142ABEC-0107-4374-AE1F-0D0CB8D5D480}">
            <xm:f>"-"='Основная информация'!$V5</xm:f>
            <x14:dxf>
              <fill>
                <patternFill>
                  <bgColor theme="0"/>
                </patternFill>
              </fill>
            </x14:dxf>
          </x14:cfRule>
          <x14:cfRule type="expression" priority="49334" id="{F969F2E5-6027-4702-8DAB-83762CA59FB5}">
            <xm:f>DATE(YEAR('Основная информация'!$A$1),MONTH('Основная информация'!$A$1)+2,DAY('Основная информация'!$A$1))&lt;'Основная информация'!$V5</xm:f>
            <x14:dxf>
              <fill>
                <patternFill>
                  <bgColor rgb="FF92D050"/>
                </patternFill>
              </fill>
            </x14:dxf>
          </x14:cfRule>
          <x14:cfRule type="expression" priority="49335" id="{9B197633-FA66-43BB-A5AA-62078F866612}">
            <xm:f>DATE(YEAR('Основная информация'!$A$1),MONTH('Основная информация'!$A$1)+2,DAY('Основная информация'!$A$1))&lt;'Основная информация'!$V1048524</xm:f>
            <x14:dxf>
              <fill>
                <patternFill>
                  <bgColor rgb="FF92D050"/>
                </patternFill>
              </fill>
            </x14:dxf>
          </x14:cfRule>
          <x14:cfRule type="expression" priority="49336" id="{40BFA8CD-ED88-4518-8251-81C47085A49F}">
            <xm:f>AND(DATE(YEAR('Основная информация'!$A$1),MONTH('Основная информация'!$A$1)+2,DAY('Основная информация'!$A$1))&gt;'Основная информация'!$V1048524,DATE(YEAR('Основная информация'!$A$1),MONTH('Основная информация'!$A$1)+1,DAY('Основная информация'!$A$1))&lt;'Основная информация'!$V1048524)</xm:f>
            <x14:dxf>
              <fill>
                <patternFill>
                  <bgColor rgb="FFFFC000"/>
                </patternFill>
              </fill>
            </x14:dxf>
          </x14:cfRule>
          <x14:cfRule type="expression" priority="49337" id="{F36C6CA9-9FC3-4173-B991-E577E3399E10}">
            <xm:f>DATE(YEAR('Основная информация'!$A$1),MONTH('Основная информация'!$A$1)+1,DAY('Основная информация'!$A$1))&gt;'Основная информация'!$V1048524</xm:f>
            <x14:dxf>
              <fill>
                <patternFill>
                  <bgColor rgb="FFFF0000"/>
                </patternFill>
              </fill>
            </x14:dxf>
          </x14:cfRule>
          <x14:cfRule type="expression" priority="49338" id="{6D4FE901-C38A-47F3-A96F-2FC5AC9680BA}">
            <xm:f>"-"='Основная информация'!$V5</xm:f>
            <x14:dxf>
              <fill>
                <patternFill>
                  <bgColor theme="0"/>
                </patternFill>
              </fill>
            </x14:dxf>
          </x14:cfRule>
          <x14:cfRule type="expression" priority="49339" id="{9F1ACD2B-E0A0-4508-94F4-C7CCC10E2784}">
            <xm:f>DATE(YEAR('Основная информация'!$A$1),MONTH('Основная информация'!$A$1)+2,DAY('Основная информация'!$A$1))&lt;'Основная информация'!$V5</xm:f>
            <x14:dxf>
              <fill>
                <patternFill>
                  <bgColor rgb="FF92D050"/>
                </patternFill>
              </fill>
            </x14:dxf>
          </x14:cfRule>
          <x14:cfRule type="expression" priority="49340" id="{E623F474-B9DA-4AEE-9CDD-6CFD00376AD9}">
            <xm:f>DATE(YEAR('Основная информация'!$A$1),MONTH('Основная информация'!$A$1)+2,DAY('Основная информация'!$A$1))&lt;'Основная информация'!$V1048524</xm:f>
            <x14:dxf>
              <fill>
                <patternFill>
                  <bgColor rgb="FF92D050"/>
                </patternFill>
              </fill>
            </x14:dxf>
          </x14:cfRule>
          <x14:cfRule type="expression" priority="49341" id="{EBE1D001-CB7B-4FD5-97D8-03FB3A209616}">
            <xm:f>AND(DATE(YEAR('Основная информация'!$A$1),MONTH('Основная информация'!$A$1)+2,DAY('Основная информация'!$A$1))&gt;'Основная информация'!$V1048530,DATE(YEAR('Основная информация'!$A$1),MONTH('Основная информация'!$A$1)+1,DAY('Основная информация'!$A$1))&lt;'Основная информация'!$V1048530)</xm:f>
            <x14:dxf>
              <fill>
                <patternFill>
                  <bgColor rgb="FFFFC000"/>
                </patternFill>
              </fill>
            </x14:dxf>
          </x14:cfRule>
          <xm:sqref>T6</xm:sqref>
        </x14:conditionalFormatting>
        <x14:conditionalFormatting xmlns:xm="http://schemas.microsoft.com/office/excel/2006/main">
          <x14:cfRule type="expression" priority="49342" id="{EBE1D001-CB7B-4FD5-97D8-03FB3A209616}">
            <xm:f>AND(DATE(YEAR('Основная информация'!$A$1),MONTH('Основная информация'!$A$1)+2,DAY('Основная информация'!$A$1))&gt;'Основная информация'!$V1048546,DATE(YEAR('Основная информация'!$A$1),MONTH('Основная информация'!$A$1)+1,DAY('Основная информация'!$A$1))&lt;'Основная информация'!$V1048546)</xm:f>
            <x14:dxf>
              <fill>
                <patternFill>
                  <bgColor rgb="FFFFC000"/>
                </patternFill>
              </fill>
            </x14:dxf>
          </x14:cfRule>
          <x14:cfRule type="expression" priority="49343" id="{D936A754-543C-4825-A3C7-D177D294EF04}">
            <xm:f>AND(DATE(YEAR('Основная информация'!$A$1),MONTH('Основная информация'!$A$1)+2,DAY('Основная информация'!$A$1))&gt;'Основная информация'!$V19,DATE(YEAR('Основная информация'!$A$1),MONTH('Основная информация'!$A$1)+1,DAY('Основная информация'!$A$1))&lt;'Основная информация'!$V19)</xm:f>
            <x14:dxf>
              <fill>
                <patternFill>
                  <bgColor rgb="FFFFC000"/>
                </patternFill>
              </fill>
            </x14:dxf>
          </x14:cfRule>
          <x14:cfRule type="expression" priority="49344" id="{A75D9730-12FE-47EC-BE35-310254247E7D}">
            <xm:f>"-"='Основная информация'!$V19</xm:f>
            <x14:dxf>
              <fill>
                <patternFill>
                  <bgColor theme="0"/>
                </patternFill>
              </fill>
            </x14:dxf>
          </x14:cfRule>
          <x14:cfRule type="expression" priority="49345" id="{5FF66592-ED42-431F-8792-E7EE8108EAFE}">
            <xm:f>DATE(YEAR('Основная информация'!$A$1),MONTH('Основная информация'!$A$1)+2,DAY('Основная информация'!$A$1))&lt;'Основная информация'!$V19</xm:f>
            <x14:dxf>
              <fill>
                <patternFill>
                  <bgColor rgb="FF92D050"/>
                </patternFill>
              </fill>
            </x14:dxf>
          </x14:cfRule>
          <x14:cfRule type="expression" priority="49346" id="{8EFA4F75-3227-480B-B4B1-8688FEC80638}">
            <xm:f>DATE(YEAR('Основная информация'!$A$1),MONTH('Основная информация'!$A$1)+2,DAY('Основная информация'!$A$1))&lt;'Основная информация'!$V1048539</xm:f>
            <x14:dxf>
              <fill>
                <patternFill>
                  <bgColor rgb="FF92D050"/>
                </patternFill>
              </fill>
            </x14:dxf>
          </x14:cfRule>
          <x14:cfRule type="expression" priority="49347" id="{5199E670-222C-4666-B23B-388E1D61ED6B}">
            <xm:f>AND(DATE(YEAR('Основная информация'!$A$1),MONTH('Основная информация'!$A$1)+2,DAY('Основная информация'!$A$1))&gt;'Основная информация'!$V1048539,DATE(YEAR('Основная информация'!$A$1),MONTH('Основная информация'!$A$1)+1,DAY('Основная информация'!$A$1))&lt;'Основная информация'!$V1048539)</xm:f>
            <x14:dxf>
              <fill>
                <patternFill>
                  <bgColor rgb="FFFFC000"/>
                </patternFill>
              </fill>
            </x14:dxf>
          </x14:cfRule>
          <x14:cfRule type="expression" priority="49348" id="{630889CE-90A2-4C9D-8171-A2F2B9E74B08}">
            <xm:f>DATE(YEAR('Основная информация'!$A$1),MONTH('Основная информация'!$A$1)+1,DAY('Основная информация'!$A$1))&gt;'Основная информация'!$V1048539</xm:f>
            <x14:dxf>
              <fill>
                <patternFill>
                  <bgColor rgb="FFFF0000"/>
                </patternFill>
              </fill>
            </x14:dxf>
          </x14:cfRule>
          <x14:cfRule type="expression" priority="49349" id="{20439AEC-DEEB-4842-8370-8F45E5F609BB}">
            <xm:f>"-"='Основная информация'!$V19</xm:f>
            <x14:dxf>
              <fill>
                <patternFill>
                  <bgColor theme="0"/>
                </patternFill>
              </fill>
            </x14:dxf>
          </x14:cfRule>
          <x14:cfRule type="expression" priority="49350" id="{24453F92-CA78-46B9-8629-1D7254B5B672}">
            <xm:f>DATE(YEAR('Основная информация'!$A$1),MONTH('Основная информация'!$A$1)+2,DAY('Основная информация'!$A$1))&lt;'Основная информация'!$V19</xm:f>
            <x14:dxf>
              <fill>
                <patternFill>
                  <bgColor rgb="FF92D050"/>
                </patternFill>
              </fill>
            </x14:dxf>
          </x14:cfRule>
          <x14:cfRule type="expression" priority="49351" id="{86CED42F-F341-40C9-B474-879AA3128CA3}">
            <xm:f>DATE(YEAR('Основная информация'!$A$1),MONTH('Основная информация'!$A$1)+2,DAY('Основная информация'!$A$1))&lt;'Основная информация'!$V1048539</xm:f>
            <x14:dxf>
              <fill>
                <patternFill>
                  <bgColor rgb="FF92D050"/>
                </patternFill>
              </fill>
            </x14:dxf>
          </x14:cfRule>
          <xm:sqref>U20</xm:sqref>
        </x14:conditionalFormatting>
        <x14:conditionalFormatting xmlns:xm="http://schemas.microsoft.com/office/excel/2006/main">
          <x14:cfRule type="expression" priority="49433" id="{0143E071-8823-487A-AA09-1BEF36495091}">
            <xm:f>DATE(YEAR('Основная информация'!$A$1),MONTH('Основная информация'!$A$1)+1,DAY('Основная информация'!$A$1))&gt;'Основная информация'!$W5</xm:f>
            <x14:dxf>
              <fill>
                <patternFill>
                  <bgColor rgb="FFFF0000"/>
                </patternFill>
              </fill>
            </x14:dxf>
          </x14:cfRule>
          <x14:cfRule type="expression" priority="49434" id="{1A33D046-3544-4AE7-B86C-93C97E903082}">
            <xm:f>AND(DATE(YEAR('Основная информация'!$A$1),MONTH('Основная информация'!$A$1)+2,DAY('Основная информация'!$A$1))&gt;'Основная информация'!$W5,DATE(YEAR('Основная информация'!$A$1),MONTH('Основная информация'!$A$1)+1,DAY('Основная информация'!$A$1))&lt;'Основная информация'!$W5)</xm:f>
            <x14:dxf>
              <fill>
                <patternFill>
                  <bgColor rgb="FFFFC000"/>
                </patternFill>
              </fill>
            </x14:dxf>
          </x14:cfRule>
          <x14:cfRule type="expression" priority="49435" id="{8551470F-CEDE-47FB-B4DD-22BA1C58AD50}">
            <xm:f>OR("-"='Основная информация'!$W5," "='Основная информация'!$W5)</xm:f>
            <x14:dxf>
              <fill>
                <patternFill>
                  <bgColor theme="0"/>
                </patternFill>
              </fill>
            </x14:dxf>
          </x14:cfRule>
          <x14:cfRule type="expression" priority="49436" id="{8DB1FC47-FFA7-4AE2-8748-448307ED707D}">
            <xm:f>DATE(YEAR('Основная информация'!$A$1),MONTH('Основная информация'!$A$1)+2,DAY('Основная информация'!$A$1))&lt;'Основная информация'!$W5</xm:f>
            <x14:dxf>
              <fill>
                <patternFill>
                  <bgColor rgb="FF92D050"/>
                </patternFill>
              </fill>
            </x14:dxf>
          </x14:cfRule>
          <xm:sqref>V6 W20</xm:sqref>
        </x14:conditionalFormatting>
        <x14:conditionalFormatting xmlns:xm="http://schemas.microsoft.com/office/excel/2006/main">
          <x14:cfRule type="expression" priority="49554" id="{DCEC6C00-492F-411B-B142-7E4E5B90584B}">
            <xm:f>DATE(YEAR('Основная информация'!$A$1),MONTH('Основная информация'!$A$1)+1,DAY('Основная информация'!$A$1))&gt;'Основная информация'!$Y5</xm:f>
            <x14:dxf>
              <fill>
                <patternFill>
                  <bgColor rgb="FFFF0000"/>
                </patternFill>
              </fill>
            </x14:dxf>
          </x14:cfRule>
          <x14:cfRule type="expression" priority="49555" id="{698390F4-919A-4712-983A-7BA53A5F267F}">
            <xm:f>AND(DATE(YEAR('Основная информация'!$A$1),MONTH('Основная информация'!$A$1)+2,DAY('Основная информация'!$A$1))&gt;'Основная информация'!$Y5,DATE(YEAR('Основная информация'!$A$1),MONTH('Основная информация'!$A$1)+1,DAY('Основная информация'!$A$1))&lt;'Основная информация'!$Y5)</xm:f>
            <x14:dxf>
              <fill>
                <patternFill>
                  <bgColor rgb="FFFFC000"/>
                </patternFill>
              </fill>
            </x14:dxf>
          </x14:cfRule>
          <x14:cfRule type="expression" priority="49556" id="{3069FA56-95E6-4B40-B60D-D97DAAB8BDD5}">
            <xm:f>OR("-"='Основная информация'!$Y5," "='Основная информация'!$Y5)</xm:f>
            <x14:dxf>
              <fill>
                <patternFill>
                  <bgColor theme="0"/>
                </patternFill>
              </fill>
            </x14:dxf>
          </x14:cfRule>
          <x14:cfRule type="expression" priority="49557" id="{E9DEC3A0-75F7-441B-B235-4179C40207D4}">
            <xm:f>DATE(YEAR('Основная информация'!$A$1),MONTH('Основная информация'!$A$1)+2,DAY('Основная информация'!$A$1))&lt;'Основная информация'!$Y5</xm:f>
            <x14:dxf>
              <fill>
                <patternFill>
                  <bgColor rgb="FF92D050"/>
                </patternFill>
              </fill>
            </x14:dxf>
          </x14:cfRule>
          <xm:sqref>Y6 Z20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267"/>
  <sheetViews>
    <sheetView tabSelected="1" view="pageBreakPreview" zoomScale="115" zoomScaleNormal="130" zoomScaleSheetLayoutView="115" workbookViewId="0">
      <selection activeCell="A4" sqref="A4:XFD4"/>
    </sheetView>
  </sheetViews>
  <sheetFormatPr defaultRowHeight="15"/>
  <cols>
    <col min="1" max="179" width="0.85546875" customWidth="1"/>
  </cols>
  <sheetData>
    <row r="1" spans="1:179" ht="15.75">
      <c r="A1" s="591" t="s">
        <v>931</v>
      </c>
      <c r="B1" s="591"/>
      <c r="C1" s="591"/>
      <c r="D1" s="591"/>
      <c r="E1" s="591"/>
      <c r="F1" s="591"/>
      <c r="G1" s="591"/>
      <c r="H1" s="591"/>
      <c r="I1" s="591"/>
      <c r="J1" s="591"/>
      <c r="K1" s="591"/>
      <c r="L1" s="591"/>
      <c r="M1" s="591"/>
      <c r="N1" s="591"/>
      <c r="O1" s="591"/>
      <c r="P1" s="591"/>
      <c r="Q1" s="591"/>
      <c r="R1" s="591"/>
      <c r="S1" s="591"/>
      <c r="T1" s="591"/>
      <c r="U1" s="591"/>
      <c r="V1" s="591"/>
      <c r="W1" s="591"/>
      <c r="X1" s="591"/>
      <c r="Y1" s="591"/>
      <c r="Z1" s="591"/>
      <c r="AA1" s="591"/>
      <c r="AB1" s="591"/>
      <c r="AC1" s="591"/>
      <c r="AD1" s="591"/>
      <c r="AE1" s="591"/>
      <c r="AF1" s="591"/>
      <c r="AG1" s="591"/>
      <c r="AH1" s="591"/>
      <c r="AI1" s="591"/>
      <c r="AJ1" s="591"/>
      <c r="AK1" s="591"/>
      <c r="AL1" s="591"/>
      <c r="AM1" s="591"/>
      <c r="AN1" s="591"/>
      <c r="AO1" s="591"/>
      <c r="AP1" s="591"/>
      <c r="AQ1" s="591"/>
      <c r="AR1" s="591"/>
      <c r="AS1" s="591"/>
      <c r="AT1" s="591"/>
      <c r="AU1" s="591"/>
      <c r="AV1" s="591"/>
      <c r="AW1" s="591"/>
      <c r="AX1" s="591"/>
      <c r="AY1" s="591"/>
      <c r="AZ1" s="591"/>
      <c r="BA1" s="591"/>
      <c r="BB1" s="591"/>
      <c r="BC1" s="591"/>
      <c r="BD1" s="591"/>
      <c r="BE1" s="591"/>
      <c r="BF1" s="591"/>
      <c r="BG1" s="591"/>
      <c r="BH1" s="591"/>
      <c r="BI1" s="591"/>
      <c r="BJ1" s="591"/>
      <c r="BK1" s="591"/>
      <c r="BL1" s="591"/>
      <c r="BM1" s="591"/>
      <c r="BN1" s="591"/>
      <c r="BO1" s="591"/>
      <c r="BP1" s="591"/>
      <c r="BQ1" s="591"/>
      <c r="BR1" s="591"/>
      <c r="BS1" s="591"/>
      <c r="BT1" s="591"/>
      <c r="BU1" s="591"/>
      <c r="BV1" s="591"/>
      <c r="BW1" s="591"/>
      <c r="BX1" s="591"/>
      <c r="BY1" s="591"/>
      <c r="BZ1" s="591"/>
      <c r="CA1" s="591"/>
      <c r="CB1" s="591"/>
      <c r="CC1" s="591"/>
      <c r="CD1" s="591"/>
      <c r="CE1" s="591"/>
      <c r="CF1" s="591"/>
      <c r="CG1" s="591"/>
      <c r="CH1" s="591"/>
      <c r="CI1" s="591"/>
      <c r="CJ1" s="591"/>
      <c r="CK1" s="591"/>
      <c r="CL1" s="591"/>
      <c r="CM1" s="591"/>
      <c r="CN1" s="591"/>
      <c r="CO1" s="591"/>
      <c r="CP1" s="591"/>
      <c r="CQ1" s="591"/>
      <c r="CR1" s="591"/>
      <c r="CS1" s="591"/>
      <c r="CT1" s="591"/>
      <c r="CU1" s="591"/>
      <c r="CV1" s="591"/>
      <c r="CW1" s="591"/>
      <c r="CX1" s="591"/>
      <c r="CY1" s="61"/>
    </row>
    <row r="2" spans="1:179" ht="6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</row>
    <row r="3" spans="1:179" ht="15.75">
      <c r="A3" s="464" t="s">
        <v>932</v>
      </c>
      <c r="B3" s="465"/>
      <c r="C3" s="465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5"/>
      <c r="T3" s="465"/>
      <c r="U3" s="465"/>
      <c r="V3" s="465"/>
      <c r="W3" s="465"/>
      <c r="X3" s="465"/>
      <c r="Y3" s="465"/>
      <c r="Z3" s="465"/>
      <c r="AA3" s="465"/>
      <c r="AB3" s="465"/>
      <c r="AC3" s="465"/>
      <c r="AD3" s="465"/>
      <c r="AE3" s="465"/>
      <c r="AF3" s="465"/>
      <c r="AG3" s="465"/>
      <c r="AH3" s="465"/>
      <c r="AI3" s="465"/>
      <c r="AJ3" s="465"/>
      <c r="AK3" s="465"/>
      <c r="AL3" s="465"/>
      <c r="AM3" s="465"/>
      <c r="AN3" s="465"/>
      <c r="AO3" s="465"/>
      <c r="AP3" s="465"/>
      <c r="AQ3" s="465"/>
      <c r="AR3" s="465"/>
      <c r="AS3" s="465"/>
      <c r="AT3" s="465"/>
      <c r="AU3" s="465"/>
      <c r="AV3" s="465"/>
      <c r="AW3" s="465"/>
      <c r="AX3" s="465"/>
      <c r="AY3" s="465"/>
      <c r="AZ3" s="465"/>
      <c r="BA3" s="465"/>
      <c r="BB3" s="465"/>
      <c r="BC3" s="465"/>
      <c r="BD3" s="465"/>
      <c r="BE3" s="465"/>
      <c r="BF3" s="465"/>
      <c r="BG3" s="465"/>
      <c r="BH3" s="465"/>
      <c r="BI3" s="465"/>
      <c r="BJ3" s="465"/>
      <c r="BK3" s="465"/>
      <c r="BL3" s="465"/>
      <c r="BM3" s="465"/>
      <c r="BN3" s="465"/>
      <c r="BO3" s="465"/>
      <c r="BP3" s="465"/>
      <c r="BQ3" s="465"/>
      <c r="BR3" s="465"/>
      <c r="BS3" s="465"/>
      <c r="BT3" s="465"/>
      <c r="BU3" s="465"/>
      <c r="BV3" s="465"/>
      <c r="BW3" s="465"/>
      <c r="BX3" s="465"/>
      <c r="BY3" s="465"/>
      <c r="BZ3" s="465"/>
      <c r="CA3" s="465"/>
      <c r="CB3" s="465"/>
      <c r="CC3" s="465"/>
      <c r="CD3" s="465"/>
      <c r="CE3" s="465"/>
      <c r="CF3" s="465"/>
      <c r="CG3" s="465"/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5"/>
      <c r="CU3" s="465"/>
      <c r="CV3" s="465"/>
      <c r="CW3" s="465"/>
      <c r="CX3" s="465"/>
      <c r="CY3" s="61"/>
    </row>
    <row r="4" spans="1:179" ht="15.75">
      <c r="A4" s="592" t="str">
        <f>'Для заполнения док-ов'!N214</f>
        <v>Зеленский Вячеслав Андреевич</v>
      </c>
      <c r="B4" s="592"/>
      <c r="C4" s="592"/>
      <c r="D4" s="592"/>
      <c r="E4" s="592"/>
      <c r="F4" s="592"/>
      <c r="G4" s="592"/>
      <c r="H4" s="592"/>
      <c r="I4" s="592"/>
      <c r="J4" s="592"/>
      <c r="K4" s="592"/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  <c r="AF4" s="592"/>
      <c r="AG4" s="592"/>
      <c r="AH4" s="592"/>
      <c r="AI4" s="592"/>
      <c r="AJ4" s="592"/>
      <c r="AK4" s="592"/>
      <c r="AL4" s="592"/>
      <c r="AM4" s="592"/>
      <c r="AN4" s="592"/>
      <c r="AO4" s="592"/>
      <c r="AP4" s="592"/>
      <c r="AQ4" s="592"/>
      <c r="AR4" s="592"/>
      <c r="AS4" s="592"/>
      <c r="AT4" s="592"/>
      <c r="AU4" s="592"/>
      <c r="AV4" s="592"/>
      <c r="AW4" s="592"/>
      <c r="AX4" s="592"/>
      <c r="AY4" s="592"/>
      <c r="AZ4" s="592"/>
      <c r="BA4" s="592"/>
      <c r="BB4" s="592"/>
      <c r="BC4" s="592"/>
      <c r="BD4" s="592"/>
      <c r="BE4" s="592"/>
      <c r="BF4" s="592"/>
      <c r="BG4" s="592"/>
      <c r="BH4" s="592"/>
      <c r="BI4" s="592"/>
      <c r="BJ4" s="592"/>
      <c r="BK4" s="592"/>
      <c r="BL4" s="592"/>
      <c r="BM4" s="592"/>
      <c r="BN4" s="592"/>
      <c r="BO4" s="592"/>
      <c r="BP4" s="592"/>
      <c r="BQ4" s="592"/>
      <c r="BR4" s="592"/>
      <c r="BS4" s="592"/>
      <c r="BT4" s="592"/>
      <c r="BU4" s="592"/>
      <c r="BV4" s="592"/>
      <c r="BW4" s="592"/>
      <c r="BX4" s="592"/>
      <c r="BY4" s="592"/>
      <c r="BZ4" s="592"/>
      <c r="CA4" s="592"/>
      <c r="CB4" s="592"/>
      <c r="CC4" s="592"/>
      <c r="CD4" s="592"/>
      <c r="CE4" s="592"/>
      <c r="CF4" s="592"/>
      <c r="CG4" s="592"/>
      <c r="CH4" s="592"/>
      <c r="CI4" s="592"/>
      <c r="CJ4" s="592"/>
      <c r="CK4" s="592"/>
      <c r="CL4" s="592"/>
      <c r="CM4" s="592"/>
      <c r="CN4" s="592"/>
      <c r="CO4" s="592"/>
      <c r="CP4" s="592"/>
      <c r="CQ4" s="592"/>
      <c r="CR4" s="592"/>
      <c r="CS4" s="592"/>
      <c r="CT4" s="592"/>
      <c r="CU4" s="592"/>
      <c r="CV4" s="592"/>
      <c r="CW4" s="592"/>
      <c r="CX4" s="592"/>
      <c r="CY4" s="61"/>
    </row>
    <row r="5" spans="1:179" ht="13.5" customHeight="1">
      <c r="A5" s="593" t="s">
        <v>933</v>
      </c>
      <c r="B5" s="593"/>
      <c r="C5" s="593"/>
      <c r="D5" s="593"/>
      <c r="E5" s="593"/>
      <c r="F5" s="593"/>
      <c r="G5" s="593"/>
      <c r="H5" s="593"/>
      <c r="I5" s="593"/>
      <c r="J5" s="593"/>
      <c r="K5" s="593"/>
      <c r="L5" s="593"/>
      <c r="M5" s="593"/>
      <c r="N5" s="593"/>
      <c r="O5" s="593"/>
      <c r="P5" s="593"/>
      <c r="Q5" s="593"/>
      <c r="R5" s="593"/>
      <c r="S5" s="593"/>
      <c r="T5" s="593"/>
      <c r="U5" s="593"/>
      <c r="V5" s="593"/>
      <c r="W5" s="593"/>
      <c r="X5" s="593"/>
      <c r="Y5" s="593"/>
      <c r="Z5" s="593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  <c r="AZ5" s="593"/>
      <c r="BA5" s="593"/>
      <c r="BB5" s="593"/>
      <c r="BC5" s="593"/>
      <c r="BD5" s="593"/>
      <c r="BE5" s="593"/>
      <c r="BF5" s="593"/>
      <c r="BG5" s="593"/>
      <c r="BH5" s="593"/>
      <c r="BI5" s="593"/>
      <c r="BJ5" s="593"/>
      <c r="BK5" s="593"/>
      <c r="BL5" s="593"/>
      <c r="BM5" s="593"/>
      <c r="BN5" s="593"/>
      <c r="BO5" s="593"/>
      <c r="BP5" s="593"/>
      <c r="BQ5" s="593"/>
      <c r="BR5" s="593"/>
      <c r="BS5" s="593"/>
      <c r="BT5" s="593"/>
      <c r="BU5" s="593"/>
      <c r="BV5" s="593"/>
      <c r="BW5" s="593"/>
      <c r="BX5" s="593"/>
      <c r="BY5" s="593"/>
      <c r="BZ5" s="593"/>
      <c r="CA5" s="593"/>
      <c r="CB5" s="593"/>
      <c r="CC5" s="593"/>
      <c r="CD5" s="593"/>
      <c r="CE5" s="593"/>
      <c r="CF5" s="593"/>
      <c r="CG5" s="593"/>
      <c r="CH5" s="593"/>
      <c r="CI5" s="593"/>
      <c r="CJ5" s="593"/>
      <c r="CK5" s="593"/>
      <c r="CL5" s="593"/>
      <c r="CM5" s="593"/>
      <c r="CN5" s="593"/>
      <c r="CO5" s="593"/>
      <c r="CP5" s="593"/>
      <c r="CQ5" s="593"/>
      <c r="CR5" s="593"/>
      <c r="CS5" s="593"/>
      <c r="CT5" s="593"/>
      <c r="CU5" s="593"/>
      <c r="CV5" s="593"/>
      <c r="CW5" s="593"/>
      <c r="CX5" s="593"/>
      <c r="CY5" s="61"/>
    </row>
    <row r="6" spans="1:179" ht="15.75">
      <c r="A6" s="61"/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79" ht="61.5" customHeight="1">
      <c r="A7" s="594" t="s">
        <v>934</v>
      </c>
      <c r="B7" s="594"/>
      <c r="C7" s="594"/>
      <c r="D7" s="594"/>
      <c r="E7" s="594"/>
      <c r="F7" s="594"/>
      <c r="G7" s="594"/>
      <c r="H7" s="594"/>
      <c r="I7" s="594"/>
      <c r="J7" s="594"/>
      <c r="K7" s="594"/>
      <c r="L7" s="594"/>
      <c r="M7" s="594"/>
      <c r="N7" s="594"/>
      <c r="O7" s="594"/>
      <c r="P7" s="594"/>
      <c r="Q7" s="594"/>
      <c r="R7" s="594"/>
      <c r="S7" s="594"/>
      <c r="T7" s="594"/>
      <c r="U7" s="594"/>
      <c r="V7" s="594"/>
      <c r="W7" s="594"/>
      <c r="X7" s="594"/>
      <c r="Y7" s="594"/>
      <c r="Z7" s="594"/>
      <c r="AA7" s="594"/>
      <c r="AB7" s="594"/>
      <c r="AC7" s="594"/>
      <c r="AD7" s="594"/>
      <c r="AE7" s="594"/>
      <c r="AF7" s="594"/>
      <c r="AG7" s="594"/>
      <c r="AH7" s="594"/>
      <c r="AI7" s="594"/>
      <c r="AJ7" s="594"/>
      <c r="AK7" s="594"/>
      <c r="AL7" s="594"/>
      <c r="AM7" s="594"/>
      <c r="AN7" s="594"/>
      <c r="AO7" s="594"/>
      <c r="AP7" s="594"/>
      <c r="AQ7" s="594"/>
      <c r="AR7" s="594"/>
      <c r="AS7" s="594"/>
      <c r="AT7" s="594"/>
      <c r="AU7" s="594"/>
      <c r="AV7" s="594"/>
      <c r="AW7" s="594"/>
      <c r="AX7" s="594"/>
      <c r="AY7" s="594"/>
      <c r="AZ7" s="594"/>
      <c r="BA7" s="594"/>
      <c r="BB7" s="594"/>
      <c r="BC7" s="594"/>
      <c r="BD7" s="594"/>
      <c r="BE7" s="594"/>
      <c r="BF7" s="594"/>
      <c r="BG7" s="594"/>
      <c r="BH7" s="594"/>
      <c r="BI7" s="594"/>
      <c r="BJ7" s="594"/>
      <c r="BK7" s="594"/>
      <c r="BL7" s="594"/>
      <c r="BM7" s="594"/>
      <c r="BN7" s="594"/>
      <c r="BO7" s="594"/>
      <c r="BP7" s="594"/>
      <c r="BQ7" s="594"/>
      <c r="BR7" s="594"/>
      <c r="BS7" s="594"/>
      <c r="BT7" s="594"/>
      <c r="BU7" s="594"/>
      <c r="BV7" s="594"/>
      <c r="BW7" s="594"/>
      <c r="BX7" s="594"/>
      <c r="BY7" s="594"/>
      <c r="BZ7" s="594"/>
      <c r="CA7" s="594"/>
      <c r="CB7" s="594"/>
      <c r="CC7" s="594"/>
      <c r="CD7" s="594"/>
      <c r="CE7" s="594"/>
      <c r="CF7" s="594"/>
      <c r="CG7" s="594"/>
      <c r="CH7" s="594"/>
      <c r="CI7" s="594"/>
      <c r="CJ7" s="594"/>
      <c r="CK7" s="594"/>
      <c r="CL7" s="594"/>
      <c r="CM7" s="594"/>
      <c r="CN7" s="594"/>
      <c r="CO7" s="594"/>
      <c r="CP7" s="594"/>
      <c r="CQ7" s="594"/>
      <c r="CR7" s="594"/>
      <c r="CS7" s="594"/>
      <c r="CT7" s="594"/>
      <c r="CU7" s="594"/>
      <c r="CV7" s="594"/>
      <c r="CW7" s="594"/>
      <c r="CX7" s="594"/>
      <c r="CY7" s="61"/>
      <c r="FW7" s="468"/>
    </row>
    <row r="8" spans="1:179" ht="8.25" customHeight="1">
      <c r="A8" s="442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442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442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442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442"/>
      <c r="BV8" s="442"/>
      <c r="BW8" s="442"/>
      <c r="BX8" s="442"/>
      <c r="BY8" s="442"/>
      <c r="BZ8" s="442"/>
      <c r="CA8" s="442"/>
      <c r="CB8" s="442"/>
      <c r="CC8" s="442"/>
      <c r="CD8" s="442"/>
      <c r="CE8" s="442"/>
      <c r="CF8" s="442"/>
      <c r="CG8" s="442"/>
      <c r="CH8" s="442"/>
      <c r="CI8" s="442"/>
      <c r="CJ8" s="442"/>
      <c r="CK8" s="442"/>
      <c r="CL8" s="442"/>
      <c r="CM8" s="442"/>
      <c r="CN8" s="442"/>
      <c r="CO8" s="442"/>
      <c r="CP8" s="442"/>
      <c r="CQ8" s="442"/>
      <c r="CR8" s="442"/>
      <c r="CS8" s="442"/>
      <c r="CT8" s="442"/>
      <c r="CU8" s="442"/>
      <c r="CV8" s="442"/>
      <c r="CW8" s="442"/>
      <c r="CX8" s="442"/>
      <c r="CY8" s="61"/>
    </row>
    <row r="9" spans="1:179" ht="32.25" customHeight="1">
      <c r="A9" s="594" t="s">
        <v>954</v>
      </c>
      <c r="B9" s="594"/>
      <c r="C9" s="594"/>
      <c r="D9" s="594"/>
      <c r="E9" s="594"/>
      <c r="F9" s="594"/>
      <c r="G9" s="594"/>
      <c r="H9" s="594"/>
      <c r="I9" s="594"/>
      <c r="J9" s="594"/>
      <c r="K9" s="594"/>
      <c r="L9" s="594"/>
      <c r="M9" s="594"/>
      <c r="N9" s="594"/>
      <c r="O9" s="594"/>
      <c r="P9" s="594"/>
      <c r="Q9" s="594"/>
      <c r="R9" s="594"/>
      <c r="S9" s="594"/>
      <c r="T9" s="594"/>
      <c r="U9" s="594"/>
      <c r="V9" s="594"/>
      <c r="W9" s="594"/>
      <c r="X9" s="594"/>
      <c r="Y9" s="594"/>
      <c r="Z9" s="594"/>
      <c r="AA9" s="594"/>
      <c r="AB9" s="594"/>
      <c r="AC9" s="594"/>
      <c r="AD9" s="594"/>
      <c r="AE9" s="594"/>
      <c r="AF9" s="594"/>
      <c r="AG9" s="594"/>
      <c r="AH9" s="594"/>
      <c r="AI9" s="594"/>
      <c r="AJ9" s="594"/>
      <c r="AK9" s="594"/>
      <c r="AL9" s="594"/>
      <c r="AM9" s="594"/>
      <c r="AN9" s="594"/>
      <c r="AO9" s="594"/>
      <c r="AP9" s="594"/>
      <c r="AQ9" s="594"/>
      <c r="AR9" s="594"/>
      <c r="AS9" s="594"/>
      <c r="AT9" s="594"/>
      <c r="AU9" s="594"/>
      <c r="AV9" s="594"/>
      <c r="AW9" s="594"/>
      <c r="AX9" s="594"/>
      <c r="AY9" s="594"/>
      <c r="AZ9" s="594"/>
      <c r="BA9" s="594"/>
      <c r="BB9" s="594"/>
      <c r="BC9" s="594"/>
      <c r="BD9" s="594"/>
      <c r="BE9" s="594"/>
      <c r="BF9" s="594"/>
      <c r="BG9" s="594"/>
      <c r="BH9" s="594"/>
      <c r="BI9" s="594"/>
      <c r="BJ9" s="594"/>
      <c r="BK9" s="594"/>
      <c r="BL9" s="594"/>
      <c r="BM9" s="594"/>
      <c r="BN9" s="594"/>
      <c r="BO9" s="594"/>
      <c r="BP9" s="594"/>
      <c r="BQ9" s="594"/>
      <c r="BR9" s="594"/>
      <c r="BS9" s="594"/>
      <c r="BT9" s="594"/>
      <c r="BU9" s="594"/>
      <c r="BV9" s="594"/>
      <c r="BW9" s="594"/>
      <c r="BX9" s="594"/>
      <c r="BY9" s="594"/>
      <c r="BZ9" s="594"/>
      <c r="CA9" s="594"/>
      <c r="CB9" s="594"/>
      <c r="CC9" s="594"/>
      <c r="CD9" s="594"/>
      <c r="CE9" s="594"/>
      <c r="CF9" s="594"/>
      <c r="CG9" s="594"/>
      <c r="CH9" s="594"/>
      <c r="CI9" s="594"/>
      <c r="CJ9" s="594"/>
      <c r="CK9" s="594"/>
      <c r="CL9" s="594"/>
      <c r="CM9" s="594"/>
      <c r="CN9" s="594"/>
      <c r="CO9" s="594"/>
      <c r="CP9" s="594"/>
      <c r="CQ9" s="594"/>
      <c r="CR9" s="594"/>
      <c r="CS9" s="594"/>
      <c r="CT9" s="594"/>
      <c r="CU9" s="594"/>
      <c r="CV9" s="594"/>
      <c r="CW9" s="594"/>
      <c r="CX9" s="594"/>
      <c r="CY9" s="61"/>
    </row>
    <row r="10" spans="1:179" ht="8.25" customHeight="1">
      <c r="A10" s="442"/>
      <c r="B10" s="442"/>
      <c r="C10" s="442"/>
      <c r="D10" s="442"/>
      <c r="E10" s="442"/>
      <c r="F10" s="442"/>
      <c r="G10" s="442"/>
      <c r="H10" s="442"/>
      <c r="I10" s="442"/>
      <c r="J10" s="442"/>
      <c r="K10" s="442"/>
      <c r="L10" s="442"/>
      <c r="M10" s="442"/>
      <c r="N10" s="442"/>
      <c r="O10" s="442"/>
      <c r="P10" s="442"/>
      <c r="Q10" s="442"/>
      <c r="R10" s="442"/>
      <c r="S10" s="442"/>
      <c r="T10" s="442"/>
      <c r="U10" s="442"/>
      <c r="V10" s="442"/>
      <c r="W10" s="442"/>
      <c r="X10" s="442"/>
      <c r="Y10" s="442"/>
      <c r="Z10" s="442"/>
      <c r="AA10" s="442"/>
      <c r="AB10" s="442"/>
      <c r="AC10" s="442"/>
      <c r="AD10" s="442"/>
      <c r="AE10" s="442"/>
      <c r="AF10" s="442"/>
      <c r="AG10" s="442"/>
      <c r="AH10" s="442"/>
      <c r="AI10" s="442"/>
      <c r="AJ10" s="442"/>
      <c r="AK10" s="442"/>
      <c r="AL10" s="442"/>
      <c r="AM10" s="442"/>
      <c r="AN10" s="442"/>
      <c r="AO10" s="442"/>
      <c r="AP10" s="442"/>
      <c r="AQ10" s="442"/>
      <c r="AR10" s="442"/>
      <c r="AS10" s="442"/>
      <c r="AT10" s="442"/>
      <c r="AU10" s="442"/>
      <c r="AV10" s="442"/>
      <c r="AW10" s="442"/>
      <c r="AX10" s="442"/>
      <c r="AY10" s="442"/>
      <c r="AZ10" s="442"/>
      <c r="BA10" s="442"/>
      <c r="BB10" s="442"/>
      <c r="BC10" s="442"/>
      <c r="BD10" s="442"/>
      <c r="BE10" s="442"/>
      <c r="BF10" s="442"/>
      <c r="BG10" s="442"/>
      <c r="BH10" s="442"/>
      <c r="BI10" s="442"/>
      <c r="BJ10" s="442"/>
      <c r="BK10" s="442"/>
      <c r="BL10" s="442"/>
      <c r="BM10" s="442"/>
      <c r="BN10" s="442"/>
      <c r="BO10" s="442"/>
      <c r="BP10" s="442"/>
      <c r="BQ10" s="442"/>
      <c r="BR10" s="442"/>
      <c r="BS10" s="442"/>
      <c r="BT10" s="442"/>
      <c r="BU10" s="442"/>
      <c r="BV10" s="442"/>
      <c r="BW10" s="442"/>
      <c r="BX10" s="442"/>
      <c r="BY10" s="442"/>
      <c r="BZ10" s="442"/>
      <c r="CA10" s="442"/>
      <c r="CB10" s="442"/>
      <c r="CC10" s="442"/>
      <c r="CD10" s="442"/>
      <c r="CE10" s="442"/>
      <c r="CF10" s="442"/>
      <c r="CG10" s="442"/>
      <c r="CH10" s="442"/>
      <c r="CI10" s="442"/>
      <c r="CJ10" s="442"/>
      <c r="CK10" s="442"/>
      <c r="CL10" s="442"/>
      <c r="CM10" s="442"/>
      <c r="CN10" s="442"/>
      <c r="CO10" s="442"/>
      <c r="CP10" s="442"/>
      <c r="CQ10" s="442"/>
      <c r="CR10" s="442"/>
      <c r="CS10" s="442"/>
      <c r="CT10" s="442"/>
      <c r="CU10" s="442"/>
      <c r="CV10" s="442"/>
      <c r="CW10" s="442"/>
      <c r="CX10" s="442"/>
      <c r="CY10" s="61"/>
    </row>
    <row r="11" spans="1:179" ht="15.75">
      <c r="A11" s="594" t="s">
        <v>955</v>
      </c>
      <c r="B11" s="594"/>
      <c r="C11" s="594"/>
      <c r="D11" s="594"/>
      <c r="E11" s="594"/>
      <c r="F11" s="594"/>
      <c r="G11" s="594"/>
      <c r="H11" s="594"/>
      <c r="I11" s="594"/>
      <c r="J11" s="594"/>
      <c r="K11" s="594"/>
      <c r="L11" s="594"/>
      <c r="M11" s="594"/>
      <c r="N11" s="594"/>
      <c r="O11" s="594"/>
      <c r="P11" s="594"/>
      <c r="Q11" s="594"/>
      <c r="R11" s="594"/>
      <c r="S11" s="594"/>
      <c r="T11" s="594"/>
      <c r="U11" s="594"/>
      <c r="V11" s="594"/>
      <c r="W11" s="594"/>
      <c r="X11" s="594"/>
      <c r="Y11" s="594"/>
      <c r="Z11" s="594"/>
      <c r="AA11" s="594"/>
      <c r="AB11" s="594"/>
      <c r="AC11" s="594"/>
      <c r="AD11" s="594"/>
      <c r="AE11" s="594"/>
      <c r="AF11" s="594"/>
      <c r="AG11" s="594"/>
      <c r="AH11" s="594"/>
      <c r="AI11" s="594"/>
      <c r="AJ11" s="594"/>
      <c r="AK11" s="594"/>
      <c r="AL11" s="594"/>
      <c r="AM11" s="594"/>
      <c r="AN11" s="594"/>
      <c r="AO11" s="594"/>
      <c r="AP11" s="594"/>
      <c r="AQ11" s="594"/>
      <c r="AR11" s="594"/>
      <c r="AS11" s="594"/>
      <c r="AT11" s="594"/>
      <c r="AU11" s="594"/>
      <c r="AV11" s="594"/>
      <c r="AW11" s="594"/>
      <c r="AX11" s="594"/>
      <c r="AY11" s="594"/>
      <c r="AZ11" s="594"/>
      <c r="BA11" s="594"/>
      <c r="BB11" s="594"/>
      <c r="BC11" s="594"/>
      <c r="BD11" s="594"/>
      <c r="BE11" s="594"/>
      <c r="BF11" s="594"/>
      <c r="BG11" s="594"/>
      <c r="BH11" s="594"/>
      <c r="BI11" s="594"/>
      <c r="BJ11" s="594"/>
      <c r="BK11" s="594"/>
      <c r="BL11" s="594"/>
      <c r="BM11" s="594"/>
      <c r="BN11" s="594"/>
      <c r="BO11" s="594"/>
      <c r="BP11" s="594"/>
      <c r="BQ11" s="594"/>
      <c r="BR11" s="594"/>
      <c r="BS11" s="594"/>
      <c r="BT11" s="594"/>
      <c r="BU11" s="594"/>
      <c r="BV11" s="594"/>
      <c r="BW11" s="594"/>
      <c r="BX11" s="594"/>
      <c r="BY11" s="594"/>
      <c r="BZ11" s="594"/>
      <c r="CA11" s="594"/>
      <c r="CB11" s="594"/>
      <c r="CC11" s="594"/>
      <c r="CD11" s="594"/>
      <c r="CE11" s="594"/>
      <c r="CF11" s="594"/>
      <c r="CG11" s="594"/>
      <c r="CH11" s="594"/>
      <c r="CI11" s="594"/>
      <c r="CJ11" s="594"/>
      <c r="CK11" s="594"/>
      <c r="CL11" s="594"/>
      <c r="CM11" s="594"/>
      <c r="CN11" s="594"/>
      <c r="CO11" s="594"/>
      <c r="CP11" s="594"/>
      <c r="CQ11" s="594"/>
      <c r="CR11" s="594"/>
      <c r="CS11" s="594"/>
      <c r="CT11" s="594"/>
      <c r="CU11" s="594"/>
      <c r="CV11" s="594"/>
      <c r="CW11" s="594"/>
      <c r="CX11" s="594"/>
      <c r="CY11" s="61"/>
    </row>
    <row r="12" spans="1:179" ht="15.75">
      <c r="D12" s="588" t="s">
        <v>935</v>
      </c>
      <c r="E12" s="588"/>
      <c r="F12" s="588"/>
      <c r="G12" s="586" t="s">
        <v>936</v>
      </c>
      <c r="H12" s="586"/>
      <c r="I12" s="586"/>
      <c r="J12" s="586"/>
      <c r="K12" s="586"/>
      <c r="L12" s="586"/>
      <c r="M12" s="586"/>
      <c r="N12" s="586"/>
      <c r="O12" s="586"/>
      <c r="P12" s="586"/>
      <c r="Q12" s="586"/>
      <c r="R12" s="586"/>
      <c r="S12" s="586"/>
      <c r="T12" s="586"/>
      <c r="U12" s="586"/>
      <c r="V12" s="586"/>
      <c r="W12" s="586"/>
      <c r="X12" s="586"/>
      <c r="Y12" s="586"/>
      <c r="Z12" s="586"/>
      <c r="AA12" s="586"/>
      <c r="AB12" s="586"/>
      <c r="AC12" s="586"/>
      <c r="AD12" s="586"/>
      <c r="AE12" s="586"/>
      <c r="AF12" s="586"/>
      <c r="AG12" s="586"/>
      <c r="AH12" s="586"/>
      <c r="AI12" s="586"/>
      <c r="AJ12" s="586"/>
      <c r="AK12" s="586"/>
      <c r="AL12" s="587" t="str">
        <f>'Для заполнения док-ов'!N214</f>
        <v>Зеленский Вячеслав Андреевич</v>
      </c>
      <c r="AM12" s="587"/>
      <c r="AN12" s="587"/>
      <c r="AO12" s="587"/>
      <c r="AP12" s="587"/>
      <c r="AQ12" s="587"/>
      <c r="AR12" s="587"/>
      <c r="AS12" s="587"/>
      <c r="AT12" s="587"/>
      <c r="AU12" s="587"/>
      <c r="AV12" s="587"/>
      <c r="AW12" s="587"/>
      <c r="AX12" s="587"/>
      <c r="AY12" s="587"/>
      <c r="AZ12" s="587"/>
      <c r="BA12" s="587"/>
      <c r="BB12" s="587"/>
      <c r="BC12" s="587"/>
      <c r="BD12" s="587"/>
      <c r="BE12" s="587"/>
      <c r="BF12" s="587"/>
      <c r="BG12" s="587"/>
      <c r="BH12" s="587"/>
      <c r="BI12" s="587"/>
      <c r="BJ12" s="587"/>
      <c r="BK12" s="587"/>
      <c r="BL12" s="587"/>
      <c r="BM12" s="587"/>
      <c r="BN12" s="587"/>
      <c r="BO12" s="587"/>
      <c r="BP12" s="587"/>
      <c r="BQ12" s="587"/>
      <c r="BR12" s="587"/>
      <c r="BS12" s="587"/>
      <c r="BT12" s="587"/>
      <c r="BU12" s="587"/>
      <c r="BV12" s="587"/>
      <c r="BW12" s="587"/>
      <c r="BX12" s="587"/>
      <c r="BY12" s="587"/>
      <c r="BZ12" s="587"/>
      <c r="CA12" s="587"/>
      <c r="CB12" s="587"/>
      <c r="CC12" s="587"/>
      <c r="CD12" s="587"/>
      <c r="CE12" s="587"/>
      <c r="CF12" s="587"/>
      <c r="CG12" s="587"/>
      <c r="CH12" s="587"/>
      <c r="CI12" s="587"/>
      <c r="CJ12" s="587"/>
      <c r="CK12" s="587"/>
      <c r="CL12" s="587"/>
      <c r="CM12" s="587"/>
      <c r="CN12" s="587"/>
      <c r="CO12" s="587"/>
      <c r="CP12" s="587"/>
      <c r="CQ12" s="587"/>
      <c r="CR12" s="587"/>
      <c r="CS12" s="587"/>
      <c r="CT12" s="587"/>
      <c r="CU12" s="587"/>
      <c r="CV12" s="587"/>
      <c r="CW12" s="587"/>
      <c r="CX12" s="587"/>
      <c r="CY12" s="61"/>
    </row>
    <row r="13" spans="1:179" ht="15.75">
      <c r="A13" s="61"/>
      <c r="B13" s="61"/>
      <c r="C13" s="61"/>
      <c r="D13" s="588" t="s">
        <v>937</v>
      </c>
      <c r="E13" s="588"/>
      <c r="F13" s="588"/>
      <c r="G13" s="586" t="s">
        <v>945</v>
      </c>
      <c r="H13" s="586"/>
      <c r="I13" s="586"/>
      <c r="J13" s="586"/>
      <c r="K13" s="586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586"/>
      <c r="X13" s="586"/>
      <c r="Y13" s="586"/>
      <c r="Z13" s="586"/>
      <c r="AA13" s="586"/>
      <c r="AB13" s="586"/>
      <c r="AC13" s="586"/>
      <c r="AD13" s="586"/>
      <c r="AE13" s="586"/>
      <c r="AF13" s="586"/>
      <c r="AG13" s="586"/>
      <c r="AH13" s="586"/>
      <c r="AI13" s="586"/>
      <c r="AJ13" s="586"/>
      <c r="AK13" s="586"/>
      <c r="AL13" s="587" t="s">
        <v>246</v>
      </c>
      <c r="AM13" s="587"/>
      <c r="AN13" s="587"/>
      <c r="AO13" s="587"/>
      <c r="AP13" s="587"/>
      <c r="AQ13" s="587"/>
      <c r="AR13" s="587"/>
      <c r="AS13" s="587"/>
      <c r="AT13" s="587"/>
      <c r="AU13" s="587"/>
      <c r="AV13" s="587"/>
      <c r="AW13" s="587"/>
      <c r="AX13" s="587"/>
      <c r="AY13" s="587"/>
      <c r="AZ13" s="587"/>
      <c r="BA13" s="587"/>
      <c r="BB13" s="587"/>
      <c r="BC13" s="587"/>
      <c r="BD13" s="587"/>
      <c r="BE13" s="587"/>
      <c r="BF13" s="587"/>
      <c r="BG13" s="587"/>
      <c r="BH13" s="587"/>
      <c r="BI13" s="587"/>
      <c r="BJ13" s="587"/>
      <c r="BK13" s="587"/>
      <c r="BL13" s="587"/>
      <c r="BM13" s="587"/>
      <c r="BN13" s="587"/>
      <c r="BO13" s="587"/>
      <c r="BP13" s="587"/>
      <c r="BQ13" s="587"/>
      <c r="BR13" s="587"/>
      <c r="BS13" s="587"/>
      <c r="BT13" s="587"/>
      <c r="BU13" s="587"/>
      <c r="BV13" s="587"/>
      <c r="BW13" s="587"/>
      <c r="BX13" s="587"/>
      <c r="BY13" s="587"/>
      <c r="BZ13" s="587"/>
      <c r="CA13" s="587"/>
      <c r="CB13" s="587"/>
      <c r="CC13" s="587"/>
      <c r="CD13" s="587"/>
      <c r="CE13" s="587"/>
      <c r="CF13" s="587"/>
      <c r="CG13" s="587"/>
      <c r="CH13" s="587"/>
      <c r="CI13" s="587"/>
      <c r="CJ13" s="587"/>
      <c r="CK13" s="587"/>
      <c r="CL13" s="587"/>
      <c r="CM13" s="587"/>
      <c r="CN13" s="587"/>
      <c r="CO13" s="587"/>
      <c r="CP13" s="587"/>
      <c r="CQ13" s="587"/>
      <c r="CR13" s="587"/>
      <c r="CS13" s="587"/>
      <c r="CT13" s="587"/>
      <c r="CU13" s="587"/>
      <c r="CV13" s="587"/>
      <c r="CW13" s="587"/>
      <c r="CX13" s="587"/>
      <c r="CY13" s="61"/>
    </row>
    <row r="14" spans="1:179" ht="15.75">
      <c r="A14" s="61"/>
      <c r="B14" s="61"/>
      <c r="C14" s="61"/>
      <c r="D14" s="588" t="s">
        <v>938</v>
      </c>
      <c r="E14" s="588"/>
      <c r="F14" s="588"/>
      <c r="G14" s="586" t="s">
        <v>946</v>
      </c>
      <c r="H14" s="586"/>
      <c r="I14" s="586"/>
      <c r="J14" s="586"/>
      <c r="K14" s="586"/>
      <c r="L14" s="586"/>
      <c r="M14" s="586"/>
      <c r="N14" s="586"/>
      <c r="O14" s="586"/>
      <c r="P14" s="586"/>
      <c r="Q14" s="586"/>
      <c r="R14" s="586"/>
      <c r="S14" s="586"/>
      <c r="T14" s="586"/>
      <c r="U14" s="586"/>
      <c r="V14" s="586"/>
      <c r="W14" s="586"/>
      <c r="X14" s="586"/>
      <c r="Y14" s="586"/>
      <c r="Z14" s="586"/>
      <c r="AA14" s="586"/>
      <c r="AB14" s="586"/>
      <c r="AC14" s="586"/>
      <c r="AD14" s="586"/>
      <c r="AE14" s="586"/>
      <c r="AF14" s="586"/>
      <c r="AG14" s="586"/>
      <c r="AH14" s="586"/>
      <c r="AI14" s="586"/>
      <c r="AJ14" s="586"/>
      <c r="AK14" s="586"/>
      <c r="AL14" s="786" t="s">
        <v>1034</v>
      </c>
      <c r="AM14" s="785"/>
      <c r="AN14" s="785"/>
      <c r="AO14" s="785"/>
      <c r="AP14" s="785"/>
      <c r="AQ14" s="785"/>
      <c r="AR14" s="785"/>
      <c r="AS14" s="785"/>
      <c r="AT14" s="785"/>
      <c r="AU14" s="785"/>
      <c r="AV14" s="785"/>
      <c r="AW14" s="785"/>
      <c r="AX14" s="785"/>
      <c r="AY14" s="785"/>
      <c r="AZ14" s="785"/>
      <c r="BA14" s="785"/>
      <c r="BB14" s="785"/>
      <c r="BC14" s="785"/>
      <c r="BD14" s="785"/>
      <c r="BE14" s="785"/>
      <c r="BF14" s="785"/>
      <c r="BG14" s="785"/>
      <c r="BH14" s="785"/>
      <c r="BI14" s="785"/>
      <c r="BJ14" s="785"/>
      <c r="BK14" s="785"/>
      <c r="BL14" s="785"/>
      <c r="BM14" s="785"/>
      <c r="BN14" s="785"/>
      <c r="BO14" s="785"/>
      <c r="BP14" s="785"/>
      <c r="BQ14" s="785"/>
      <c r="BR14" s="785"/>
      <c r="BS14" s="785"/>
      <c r="BT14" s="785"/>
      <c r="BU14" s="785"/>
      <c r="BV14" s="785"/>
      <c r="BW14" s="785"/>
      <c r="BX14" s="785"/>
      <c r="BY14" s="785"/>
      <c r="BZ14" s="785"/>
      <c r="CA14" s="785"/>
      <c r="CB14" s="785"/>
      <c r="CC14" s="785"/>
      <c r="CD14" s="785"/>
      <c r="CE14" s="785"/>
      <c r="CF14" s="785"/>
      <c r="CG14" s="785"/>
      <c r="CH14" s="785"/>
      <c r="CI14" s="785"/>
      <c r="CJ14" s="785"/>
      <c r="CK14" s="785"/>
      <c r="CL14" s="785"/>
      <c r="CM14" s="785"/>
      <c r="CN14" s="785"/>
      <c r="CO14" s="785"/>
      <c r="CP14" s="785"/>
      <c r="CQ14" s="785"/>
      <c r="CR14" s="785"/>
      <c r="CS14" s="785"/>
      <c r="CT14" s="785"/>
      <c r="CU14" s="785"/>
      <c r="CV14" s="785"/>
      <c r="CW14" s="785"/>
      <c r="CX14" s="785"/>
      <c r="CY14" s="61"/>
    </row>
    <row r="15" spans="1:179" ht="15.75">
      <c r="A15" s="61"/>
      <c r="B15" s="61"/>
      <c r="C15" s="61"/>
      <c r="D15" s="588" t="s">
        <v>939</v>
      </c>
      <c r="E15" s="588"/>
      <c r="F15" s="588"/>
      <c r="G15" s="586" t="s">
        <v>312</v>
      </c>
      <c r="H15" s="586"/>
      <c r="I15" s="586"/>
      <c r="J15" s="586"/>
      <c r="K15" s="586"/>
      <c r="L15" s="586"/>
      <c r="M15" s="586"/>
      <c r="N15" s="586"/>
      <c r="O15" s="586"/>
      <c r="P15" s="586"/>
      <c r="Q15" s="586"/>
      <c r="R15" s="586"/>
      <c r="S15" s="586"/>
      <c r="T15" s="586"/>
      <c r="U15" s="586"/>
      <c r="V15" s="586"/>
      <c r="W15" s="586"/>
      <c r="X15" s="586"/>
      <c r="Y15" s="586"/>
      <c r="Z15" s="586"/>
      <c r="AA15" s="586"/>
      <c r="AB15" s="586"/>
      <c r="AC15" s="586"/>
      <c r="AD15" s="586"/>
      <c r="AE15" s="586"/>
      <c r="AF15" s="586"/>
      <c r="AG15" s="586"/>
      <c r="AH15" s="586"/>
      <c r="AI15" s="586"/>
      <c r="AJ15" s="586"/>
      <c r="AK15" s="586"/>
      <c r="AL15" s="590">
        <f>'Для заполнения док-ов'!P214</f>
        <v>30442</v>
      </c>
      <c r="AM15" s="587"/>
      <c r="AN15" s="587"/>
      <c r="AO15" s="587"/>
      <c r="AP15" s="587"/>
      <c r="AQ15" s="587"/>
      <c r="AR15" s="587"/>
      <c r="AS15" s="587"/>
      <c r="AT15" s="587"/>
      <c r="AU15" s="587"/>
      <c r="AV15" s="587"/>
      <c r="AW15" s="587"/>
      <c r="AX15" s="587"/>
      <c r="AY15" s="587"/>
      <c r="AZ15" s="587"/>
      <c r="BA15" s="587"/>
      <c r="BB15" s="587"/>
      <c r="BC15" s="587"/>
      <c r="BD15" s="587"/>
      <c r="BE15" s="587"/>
      <c r="BF15" s="587"/>
      <c r="BG15" s="587"/>
      <c r="BH15" s="587"/>
      <c r="BI15" s="587"/>
      <c r="BJ15" s="587"/>
      <c r="BK15" s="587"/>
      <c r="BL15" s="587"/>
      <c r="BM15" s="587"/>
      <c r="BN15" s="587"/>
      <c r="BO15" s="587"/>
      <c r="BP15" s="587"/>
      <c r="BQ15" s="587"/>
      <c r="BR15" s="587"/>
      <c r="BS15" s="587"/>
      <c r="BT15" s="587"/>
      <c r="BU15" s="587"/>
      <c r="BV15" s="587"/>
      <c r="BW15" s="587"/>
      <c r="BX15" s="587"/>
      <c r="BY15" s="587"/>
      <c r="BZ15" s="587"/>
      <c r="CA15" s="587"/>
      <c r="CB15" s="587"/>
      <c r="CC15" s="587"/>
      <c r="CD15" s="587"/>
      <c r="CE15" s="587"/>
      <c r="CF15" s="587"/>
      <c r="CG15" s="587"/>
      <c r="CH15" s="587"/>
      <c r="CI15" s="587"/>
      <c r="CJ15" s="587"/>
      <c r="CK15" s="587"/>
      <c r="CL15" s="587"/>
      <c r="CM15" s="587"/>
      <c r="CN15" s="587"/>
      <c r="CO15" s="587"/>
      <c r="CP15" s="587"/>
      <c r="CQ15" s="587"/>
      <c r="CR15" s="587"/>
      <c r="CS15" s="587"/>
      <c r="CT15" s="587"/>
      <c r="CU15" s="587"/>
      <c r="CV15" s="587"/>
      <c r="CW15" s="587"/>
      <c r="CX15" s="587"/>
      <c r="CY15" s="61"/>
    </row>
    <row r="16" spans="1:179" ht="15.75">
      <c r="A16" s="61"/>
      <c r="B16" s="61"/>
      <c r="C16" s="61"/>
      <c r="D16" s="588" t="s">
        <v>940</v>
      </c>
      <c r="E16" s="588"/>
      <c r="F16" s="588"/>
      <c r="G16" s="586" t="s">
        <v>947</v>
      </c>
      <c r="H16" s="586"/>
      <c r="I16" s="586"/>
      <c r="J16" s="586"/>
      <c r="K16" s="586"/>
      <c r="L16" s="586"/>
      <c r="M16" s="586"/>
      <c r="N16" s="586"/>
      <c r="O16" s="586"/>
      <c r="P16" s="586"/>
      <c r="Q16" s="586"/>
      <c r="R16" s="586"/>
      <c r="S16" s="586"/>
      <c r="T16" s="586"/>
      <c r="U16" s="586"/>
      <c r="V16" s="586"/>
      <c r="W16" s="586"/>
      <c r="X16" s="586"/>
      <c r="Y16" s="586"/>
      <c r="Z16" s="586"/>
      <c r="AA16" s="586"/>
      <c r="AB16" s="586"/>
      <c r="AC16" s="586"/>
      <c r="AD16" s="586"/>
      <c r="AE16" s="586"/>
      <c r="AF16" s="586"/>
      <c r="AG16" s="586"/>
      <c r="AH16" s="586"/>
      <c r="AI16" s="586"/>
      <c r="AJ16" s="586"/>
      <c r="AK16" s="586"/>
      <c r="AL16" s="587" t="s">
        <v>963</v>
      </c>
      <c r="AM16" s="587"/>
      <c r="AN16" s="587"/>
      <c r="AO16" s="587"/>
      <c r="AP16" s="587"/>
      <c r="AQ16" s="587"/>
      <c r="AR16" s="587"/>
      <c r="AS16" s="587"/>
      <c r="AT16" s="587"/>
      <c r="AU16" s="587"/>
      <c r="AV16" s="587"/>
      <c r="AW16" s="587"/>
      <c r="AX16" s="587"/>
      <c r="AY16" s="587"/>
      <c r="AZ16" s="587"/>
      <c r="BA16" s="587"/>
      <c r="BB16" s="587"/>
      <c r="BC16" s="587"/>
      <c r="BD16" s="587"/>
      <c r="BE16" s="587"/>
      <c r="BF16" s="587"/>
      <c r="BG16" s="587"/>
      <c r="BH16" s="587"/>
      <c r="BI16" s="587"/>
      <c r="BJ16" s="587"/>
      <c r="BK16" s="587"/>
      <c r="BL16" s="587"/>
      <c r="BM16" s="587"/>
      <c r="BN16" s="587"/>
      <c r="BO16" s="587"/>
      <c r="BP16" s="587"/>
      <c r="BQ16" s="587"/>
      <c r="BR16" s="587"/>
      <c r="BS16" s="587"/>
      <c r="BT16" s="587"/>
      <c r="BU16" s="587"/>
      <c r="BV16" s="587"/>
      <c r="BW16" s="587"/>
      <c r="BX16" s="587"/>
      <c r="BY16" s="587"/>
      <c r="BZ16" s="587"/>
      <c r="CA16" s="587"/>
      <c r="CB16" s="587"/>
      <c r="CC16" s="587"/>
      <c r="CD16" s="587"/>
      <c r="CE16" s="587"/>
      <c r="CF16" s="587"/>
      <c r="CG16" s="587"/>
      <c r="CH16" s="587"/>
      <c r="CI16" s="587"/>
      <c r="CJ16" s="587"/>
      <c r="CK16" s="587"/>
      <c r="CL16" s="587"/>
      <c r="CM16" s="587"/>
      <c r="CN16" s="587"/>
      <c r="CO16" s="587"/>
      <c r="CP16" s="587"/>
      <c r="CQ16" s="587"/>
      <c r="CR16" s="587"/>
      <c r="CS16" s="587"/>
      <c r="CT16" s="587"/>
      <c r="CU16" s="587"/>
      <c r="CV16" s="587"/>
      <c r="CW16" s="587"/>
      <c r="CX16" s="587"/>
      <c r="CY16" s="61"/>
    </row>
    <row r="17" spans="1:103" ht="15.75">
      <c r="A17" s="61"/>
      <c r="B17" s="61"/>
      <c r="C17" s="61"/>
      <c r="D17" s="589" t="s">
        <v>941</v>
      </c>
      <c r="E17" s="588"/>
      <c r="F17" s="588"/>
      <c r="G17" s="586" t="s">
        <v>948</v>
      </c>
      <c r="H17" s="586"/>
      <c r="I17" s="586"/>
      <c r="J17" s="586"/>
      <c r="K17" s="586"/>
      <c r="L17" s="586"/>
      <c r="M17" s="586"/>
      <c r="N17" s="586"/>
      <c r="O17" s="586"/>
      <c r="P17" s="586"/>
      <c r="Q17" s="586"/>
      <c r="R17" s="586"/>
      <c r="S17" s="586"/>
      <c r="T17" s="586"/>
      <c r="U17" s="586"/>
      <c r="V17" s="586"/>
      <c r="W17" s="586"/>
      <c r="X17" s="586"/>
      <c r="Y17" s="586"/>
      <c r="Z17" s="586"/>
      <c r="AA17" s="586"/>
      <c r="AB17" s="586"/>
      <c r="AC17" s="586"/>
      <c r="AD17" s="586"/>
      <c r="AE17" s="586"/>
      <c r="AF17" s="586"/>
      <c r="AG17" s="586"/>
      <c r="AH17" s="586"/>
      <c r="AI17" s="586"/>
      <c r="AJ17" s="586"/>
      <c r="AK17" s="586"/>
      <c r="AL17" s="587" t="s">
        <v>960</v>
      </c>
      <c r="AM17" s="587"/>
      <c r="AN17" s="587"/>
      <c r="AO17" s="587"/>
      <c r="AP17" s="587"/>
      <c r="AQ17" s="587"/>
      <c r="AR17" s="587"/>
      <c r="AS17" s="587"/>
      <c r="AT17" s="587"/>
      <c r="AU17" s="587"/>
      <c r="AV17" s="587"/>
      <c r="AW17" s="587"/>
      <c r="AX17" s="587"/>
      <c r="AY17" s="587"/>
      <c r="AZ17" s="587"/>
      <c r="BA17" s="587"/>
      <c r="BB17" s="587"/>
      <c r="BC17" s="587"/>
      <c r="BD17" s="587"/>
      <c r="BE17" s="587"/>
      <c r="BF17" s="587"/>
      <c r="BG17" s="587"/>
      <c r="BH17" s="587"/>
      <c r="BI17" s="587"/>
      <c r="BJ17" s="587"/>
      <c r="BK17" s="587"/>
      <c r="BL17" s="587"/>
      <c r="BM17" s="587"/>
      <c r="BN17" s="587"/>
      <c r="BO17" s="587"/>
      <c r="BP17" s="587"/>
      <c r="BQ17" s="587"/>
      <c r="BR17" s="587"/>
      <c r="BS17" s="587"/>
      <c r="BT17" s="587"/>
      <c r="BU17" s="587"/>
      <c r="BV17" s="587"/>
      <c r="BW17" s="587"/>
      <c r="BX17" s="587"/>
      <c r="BY17" s="587"/>
      <c r="BZ17" s="587"/>
      <c r="CA17" s="587"/>
      <c r="CB17" s="587"/>
      <c r="CC17" s="587"/>
      <c r="CD17" s="587"/>
      <c r="CE17" s="587"/>
      <c r="CF17" s="587"/>
      <c r="CG17" s="587"/>
      <c r="CH17" s="587"/>
      <c r="CI17" s="587"/>
      <c r="CJ17" s="587"/>
      <c r="CK17" s="587"/>
      <c r="CL17" s="587"/>
      <c r="CM17" s="587"/>
      <c r="CN17" s="587"/>
      <c r="CO17" s="587"/>
      <c r="CP17" s="587"/>
      <c r="CQ17" s="587"/>
      <c r="CR17" s="587"/>
      <c r="CS17" s="587"/>
      <c r="CT17" s="587"/>
      <c r="CU17" s="587"/>
      <c r="CV17" s="587"/>
      <c r="CW17" s="587"/>
      <c r="CX17" s="587"/>
      <c r="CY17" s="61"/>
    </row>
    <row r="18" spans="1:103" ht="15.75">
      <c r="A18" s="61"/>
      <c r="B18" s="61"/>
      <c r="C18" s="61"/>
      <c r="D18" s="588" t="s">
        <v>942</v>
      </c>
      <c r="E18" s="588"/>
      <c r="F18" s="588"/>
      <c r="G18" s="586" t="s">
        <v>949</v>
      </c>
      <c r="H18" s="586"/>
      <c r="I18" s="586"/>
      <c r="J18" s="586"/>
      <c r="K18" s="586"/>
      <c r="L18" s="586"/>
      <c r="M18" s="586"/>
      <c r="N18" s="586"/>
      <c r="O18" s="586"/>
      <c r="P18" s="586"/>
      <c r="Q18" s="586"/>
      <c r="R18" s="586"/>
      <c r="S18" s="586"/>
      <c r="T18" s="586"/>
      <c r="U18" s="586"/>
      <c r="V18" s="586"/>
      <c r="W18" s="586"/>
      <c r="X18" s="586"/>
      <c r="Y18" s="586"/>
      <c r="Z18" s="586"/>
      <c r="AA18" s="586"/>
      <c r="AB18" s="586"/>
      <c r="AC18" s="586"/>
      <c r="AD18" s="586"/>
      <c r="AE18" s="586"/>
      <c r="AF18" s="586"/>
      <c r="AG18" s="586"/>
      <c r="AH18" s="586"/>
      <c r="AI18" s="586"/>
      <c r="AJ18" s="586"/>
      <c r="AK18" s="586"/>
      <c r="AL18" s="587" t="str">
        <f>'Для заполнения док-ов'!W214</f>
        <v>057-195-689 01</v>
      </c>
      <c r="AM18" s="587"/>
      <c r="AN18" s="587"/>
      <c r="AO18" s="587"/>
      <c r="AP18" s="587"/>
      <c r="AQ18" s="587"/>
      <c r="AR18" s="587"/>
      <c r="AS18" s="587"/>
      <c r="AT18" s="587"/>
      <c r="AU18" s="587"/>
      <c r="AV18" s="587"/>
      <c r="AW18" s="587"/>
      <c r="AX18" s="587"/>
      <c r="AY18" s="587"/>
      <c r="AZ18" s="587"/>
      <c r="BA18" s="587"/>
      <c r="BB18" s="587"/>
      <c r="BC18" s="587"/>
      <c r="BD18" s="587"/>
      <c r="BE18" s="587"/>
      <c r="BF18" s="587"/>
      <c r="BG18" s="587"/>
      <c r="BH18" s="587"/>
      <c r="BI18" s="587"/>
      <c r="BJ18" s="587"/>
      <c r="BK18" s="587"/>
      <c r="BL18" s="587"/>
      <c r="BM18" s="587"/>
      <c r="BN18" s="587"/>
      <c r="BO18" s="587"/>
      <c r="BP18" s="587"/>
      <c r="BQ18" s="587"/>
      <c r="BR18" s="587"/>
      <c r="BS18" s="587"/>
      <c r="BT18" s="587"/>
      <c r="BU18" s="587"/>
      <c r="BV18" s="587"/>
      <c r="BW18" s="587"/>
      <c r="BX18" s="587"/>
      <c r="BY18" s="587"/>
      <c r="BZ18" s="587"/>
      <c r="CA18" s="587"/>
      <c r="CB18" s="587"/>
      <c r="CC18" s="587"/>
      <c r="CD18" s="587"/>
      <c r="CE18" s="587"/>
      <c r="CF18" s="587"/>
      <c r="CG18" s="587"/>
      <c r="CH18" s="587"/>
      <c r="CI18" s="587"/>
      <c r="CJ18" s="587"/>
      <c r="CK18" s="587"/>
      <c r="CL18" s="587"/>
      <c r="CM18" s="587"/>
      <c r="CN18" s="587"/>
      <c r="CO18" s="587"/>
      <c r="CP18" s="587"/>
      <c r="CQ18" s="587"/>
      <c r="CR18" s="587"/>
      <c r="CS18" s="587"/>
      <c r="CT18" s="587"/>
      <c r="CU18" s="587"/>
      <c r="CV18" s="587"/>
      <c r="CW18" s="587"/>
      <c r="CX18" s="587"/>
      <c r="CY18" s="61"/>
    </row>
    <row r="19" spans="1:103" ht="15.75">
      <c r="A19" s="61"/>
      <c r="B19" s="61"/>
      <c r="C19" s="61"/>
      <c r="D19" s="588" t="s">
        <v>943</v>
      </c>
      <c r="E19" s="588"/>
      <c r="F19" s="588"/>
      <c r="G19" s="586" t="s">
        <v>950</v>
      </c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586"/>
      <c r="V19" s="586"/>
      <c r="W19" s="586"/>
      <c r="X19" s="586"/>
      <c r="Y19" s="586"/>
      <c r="Z19" s="586"/>
      <c r="AA19" s="586"/>
      <c r="AB19" s="586"/>
      <c r="AC19" s="586"/>
      <c r="AD19" s="586"/>
      <c r="AE19" s="586"/>
      <c r="AF19" s="586"/>
      <c r="AG19" s="586"/>
      <c r="AH19" s="586"/>
      <c r="AI19" s="586"/>
      <c r="AJ19" s="586"/>
      <c r="AK19" s="586"/>
      <c r="AL19" s="587" t="str">
        <f>'Для заполнения док-ов'!M214</f>
        <v>среднее</v>
      </c>
      <c r="AM19" s="587"/>
      <c r="AN19" s="587"/>
      <c r="AO19" s="587"/>
      <c r="AP19" s="587"/>
      <c r="AQ19" s="587"/>
      <c r="AR19" s="587"/>
      <c r="AS19" s="587"/>
      <c r="AT19" s="587"/>
      <c r="AU19" s="587"/>
      <c r="AV19" s="587"/>
      <c r="AW19" s="587"/>
      <c r="AX19" s="587"/>
      <c r="AY19" s="587"/>
      <c r="AZ19" s="587"/>
      <c r="BA19" s="587"/>
      <c r="BB19" s="587"/>
      <c r="BC19" s="587"/>
      <c r="BD19" s="587"/>
      <c r="BE19" s="587"/>
      <c r="BF19" s="587"/>
      <c r="BG19" s="587"/>
      <c r="BH19" s="587"/>
      <c r="BI19" s="587"/>
      <c r="BJ19" s="587"/>
      <c r="BK19" s="587"/>
      <c r="BL19" s="587"/>
      <c r="BM19" s="587"/>
      <c r="BN19" s="587"/>
      <c r="BO19" s="587"/>
      <c r="BP19" s="587"/>
      <c r="BQ19" s="587"/>
      <c r="BR19" s="587"/>
      <c r="BS19" s="587"/>
      <c r="BT19" s="587"/>
      <c r="BU19" s="587"/>
      <c r="BV19" s="587"/>
      <c r="BW19" s="587"/>
      <c r="BX19" s="587"/>
      <c r="BY19" s="587"/>
      <c r="BZ19" s="587"/>
      <c r="CA19" s="587"/>
      <c r="CB19" s="587"/>
      <c r="CC19" s="587"/>
      <c r="CD19" s="587"/>
      <c r="CE19" s="587"/>
      <c r="CF19" s="587"/>
      <c r="CG19" s="587"/>
      <c r="CH19" s="587"/>
      <c r="CI19" s="587"/>
      <c r="CJ19" s="587"/>
      <c r="CK19" s="587"/>
      <c r="CL19" s="587"/>
      <c r="CM19" s="587"/>
      <c r="CN19" s="587"/>
      <c r="CO19" s="587"/>
      <c r="CP19" s="587"/>
      <c r="CQ19" s="587"/>
      <c r="CR19" s="587"/>
      <c r="CS19" s="587"/>
      <c r="CT19" s="587"/>
      <c r="CU19" s="587"/>
      <c r="CV19" s="587"/>
      <c r="CW19" s="587"/>
      <c r="CX19" s="587"/>
      <c r="CY19" s="61"/>
    </row>
    <row r="20" spans="1:103" ht="15.75">
      <c r="A20" s="61"/>
      <c r="B20" s="61"/>
      <c r="C20" s="61"/>
      <c r="D20" s="588" t="s">
        <v>944</v>
      </c>
      <c r="E20" s="588"/>
      <c r="F20" s="588"/>
      <c r="G20" s="586" t="s">
        <v>951</v>
      </c>
      <c r="H20" s="586"/>
      <c r="I20" s="586"/>
      <c r="J20" s="586"/>
      <c r="K20" s="586"/>
      <c r="L20" s="586"/>
      <c r="M20" s="586"/>
      <c r="N20" s="586"/>
      <c r="O20" s="586"/>
      <c r="P20" s="586"/>
      <c r="Q20" s="586"/>
      <c r="R20" s="586"/>
      <c r="S20" s="586"/>
      <c r="T20" s="586"/>
      <c r="U20" s="586"/>
      <c r="V20" s="586"/>
      <c r="W20" s="586"/>
      <c r="X20" s="586"/>
      <c r="Y20" s="586"/>
      <c r="Z20" s="586"/>
      <c r="AA20" s="586"/>
      <c r="AB20" s="586"/>
      <c r="AC20" s="586"/>
      <c r="AD20" s="586"/>
      <c r="AE20" s="586"/>
      <c r="AF20" s="586"/>
      <c r="AG20" s="586"/>
      <c r="AH20" s="586"/>
      <c r="AI20" s="586"/>
      <c r="AJ20" s="586"/>
      <c r="AK20" s="586"/>
      <c r="AL20" s="587" t="s">
        <v>1033</v>
      </c>
      <c r="AM20" s="587"/>
      <c r="AN20" s="587"/>
      <c r="AO20" s="587"/>
      <c r="AP20" s="587"/>
      <c r="AQ20" s="587"/>
      <c r="AR20" s="587"/>
      <c r="AS20" s="587"/>
      <c r="AT20" s="587"/>
      <c r="AU20" s="587"/>
      <c r="AV20" s="587"/>
      <c r="AW20" s="587"/>
      <c r="AX20" s="587"/>
      <c r="AY20" s="587"/>
      <c r="AZ20" s="587"/>
      <c r="BA20" s="587"/>
      <c r="BB20" s="587"/>
      <c r="BC20" s="587"/>
      <c r="BD20" s="587"/>
      <c r="BE20" s="587"/>
      <c r="BF20" s="587"/>
      <c r="BG20" s="587"/>
      <c r="BH20" s="587"/>
      <c r="BI20" s="587"/>
      <c r="BJ20" s="587"/>
      <c r="BK20" s="587"/>
      <c r="BL20" s="587"/>
      <c r="BM20" s="587"/>
      <c r="BN20" s="587"/>
      <c r="BO20" s="587"/>
      <c r="BP20" s="587"/>
      <c r="BQ20" s="587"/>
      <c r="BR20" s="587"/>
      <c r="BS20" s="587"/>
      <c r="BT20" s="587"/>
      <c r="BU20" s="587"/>
      <c r="BV20" s="587"/>
      <c r="BW20" s="587"/>
      <c r="BX20" s="587"/>
      <c r="BY20" s="587"/>
      <c r="BZ20" s="587"/>
      <c r="CA20" s="587"/>
      <c r="CB20" s="587"/>
      <c r="CC20" s="587"/>
      <c r="CD20" s="587"/>
      <c r="CE20" s="587"/>
      <c r="CF20" s="587"/>
      <c r="CG20" s="587"/>
      <c r="CH20" s="587"/>
      <c r="CI20" s="587"/>
      <c r="CJ20" s="587"/>
      <c r="CK20" s="587"/>
      <c r="CL20" s="587"/>
      <c r="CM20" s="587"/>
      <c r="CN20" s="587"/>
      <c r="CO20" s="587"/>
      <c r="CP20" s="587"/>
      <c r="CQ20" s="587"/>
      <c r="CR20" s="587"/>
      <c r="CS20" s="587"/>
      <c r="CT20" s="587"/>
      <c r="CU20" s="587"/>
      <c r="CV20" s="587"/>
      <c r="CW20" s="587"/>
      <c r="CX20" s="587"/>
      <c r="CY20" s="61"/>
    </row>
    <row r="21" spans="1:103" ht="15.75">
      <c r="A21" s="61"/>
      <c r="B21" s="61"/>
      <c r="C21" s="61"/>
      <c r="D21" s="588" t="s">
        <v>952</v>
      </c>
      <c r="E21" s="588"/>
      <c r="F21" s="588"/>
      <c r="G21" s="586" t="s">
        <v>953</v>
      </c>
      <c r="H21" s="586"/>
      <c r="I21" s="586"/>
      <c r="J21" s="586"/>
      <c r="K21" s="586"/>
      <c r="L21" s="586"/>
      <c r="M21" s="586"/>
      <c r="N21" s="586"/>
      <c r="O21" s="586"/>
      <c r="P21" s="586"/>
      <c r="Q21" s="586"/>
      <c r="R21" s="586"/>
      <c r="S21" s="586"/>
      <c r="T21" s="586"/>
      <c r="U21" s="586"/>
      <c r="V21" s="586"/>
      <c r="W21" s="586"/>
      <c r="X21" s="586"/>
      <c r="Y21" s="586"/>
      <c r="Z21" s="586"/>
      <c r="AA21" s="586"/>
      <c r="AB21" s="586"/>
      <c r="AC21" s="586"/>
      <c r="AD21" s="586"/>
      <c r="AE21" s="586"/>
      <c r="AF21" s="586"/>
      <c r="AG21" s="586"/>
      <c r="AH21" s="586"/>
      <c r="AI21" s="586"/>
      <c r="AJ21" s="586"/>
      <c r="AK21" s="586"/>
      <c r="AL21" s="595" t="str">
        <f>'Для заполнения док-ов'!O214</f>
        <v>Электромонтажник</v>
      </c>
      <c r="AM21" s="595"/>
      <c r="AN21" s="595"/>
      <c r="AO21" s="595"/>
      <c r="AP21" s="595"/>
      <c r="AQ21" s="595"/>
      <c r="AR21" s="595"/>
      <c r="AS21" s="595"/>
      <c r="AT21" s="595"/>
      <c r="AU21" s="595"/>
      <c r="AV21" s="595"/>
      <c r="AW21" s="595"/>
      <c r="AX21" s="595"/>
      <c r="AY21" s="595"/>
      <c r="AZ21" s="595"/>
      <c r="BA21" s="595"/>
      <c r="BB21" s="595"/>
      <c r="BC21" s="595"/>
      <c r="BD21" s="595"/>
      <c r="BE21" s="595"/>
      <c r="BF21" s="595"/>
      <c r="BG21" s="595"/>
      <c r="BH21" s="595"/>
      <c r="BI21" s="595"/>
      <c r="BJ21" s="595"/>
      <c r="BK21" s="595"/>
      <c r="BL21" s="595"/>
      <c r="BM21" s="595"/>
      <c r="BN21" s="595"/>
      <c r="BO21" s="595"/>
      <c r="BP21" s="595"/>
      <c r="BQ21" s="595"/>
      <c r="BR21" s="595"/>
      <c r="BS21" s="595"/>
      <c r="BT21" s="595"/>
      <c r="BU21" s="595"/>
      <c r="BV21" s="595"/>
      <c r="BW21" s="595"/>
      <c r="BX21" s="595"/>
      <c r="BY21" s="595"/>
      <c r="BZ21" s="595"/>
      <c r="CA21" s="595"/>
      <c r="CB21" s="595"/>
      <c r="CC21" s="595"/>
      <c r="CD21" s="595"/>
      <c r="CE21" s="595"/>
      <c r="CF21" s="595"/>
      <c r="CG21" s="595"/>
      <c r="CH21" s="595"/>
      <c r="CI21" s="595"/>
      <c r="CJ21" s="595"/>
      <c r="CK21" s="595"/>
      <c r="CL21" s="595"/>
      <c r="CM21" s="595"/>
      <c r="CN21" s="595"/>
      <c r="CO21" s="595"/>
      <c r="CP21" s="595"/>
      <c r="CQ21" s="595"/>
      <c r="CR21" s="595"/>
      <c r="CS21" s="595"/>
      <c r="CT21" s="595"/>
      <c r="CU21" s="595"/>
      <c r="CV21" s="595"/>
      <c r="CW21" s="595"/>
      <c r="CX21" s="595"/>
      <c r="CY21" s="61"/>
    </row>
    <row r="22" spans="1:103" ht="8.25" customHeight="1">
      <c r="A22" s="61"/>
      <c r="B22" s="61"/>
      <c r="C22" s="61"/>
      <c r="D22" s="440"/>
      <c r="E22" s="440"/>
      <c r="F22" s="440"/>
      <c r="G22" s="441"/>
      <c r="H22" s="441"/>
      <c r="I22" s="441"/>
      <c r="J22" s="441"/>
      <c r="K22" s="441"/>
      <c r="L22" s="441"/>
      <c r="M22" s="441"/>
      <c r="N22" s="441"/>
      <c r="O22" s="441"/>
      <c r="P22" s="441"/>
      <c r="Q22" s="441"/>
      <c r="R22" s="441"/>
      <c r="S22" s="441"/>
      <c r="T22" s="441"/>
      <c r="U22" s="441"/>
      <c r="V22" s="441"/>
      <c r="W22" s="441"/>
      <c r="X22" s="441"/>
      <c r="Y22" s="441"/>
      <c r="Z22" s="441"/>
      <c r="AA22" s="441"/>
      <c r="AB22" s="441"/>
      <c r="AC22" s="441"/>
      <c r="AD22" s="441"/>
      <c r="AE22" s="441"/>
      <c r="AF22" s="441"/>
      <c r="AG22" s="441"/>
      <c r="AH22" s="441"/>
      <c r="AI22" s="441"/>
      <c r="AJ22" s="441"/>
      <c r="AK22" s="441"/>
      <c r="AL22" s="466"/>
      <c r="AM22" s="466"/>
      <c r="AN22" s="466"/>
      <c r="AO22" s="466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6"/>
      <c r="BB22" s="466"/>
      <c r="BC22" s="466"/>
      <c r="BD22" s="466"/>
      <c r="BE22" s="466"/>
      <c r="BF22" s="466"/>
      <c r="BG22" s="466"/>
      <c r="BH22" s="466"/>
      <c r="BI22" s="466"/>
      <c r="BJ22" s="466"/>
      <c r="BK22" s="466"/>
      <c r="BL22" s="466"/>
      <c r="BM22" s="466"/>
      <c r="BN22" s="466"/>
      <c r="BO22" s="466"/>
      <c r="BP22" s="466"/>
      <c r="BQ22" s="466"/>
      <c r="BR22" s="466"/>
      <c r="BS22" s="466"/>
      <c r="BT22" s="466"/>
      <c r="BU22" s="466"/>
      <c r="BV22" s="466"/>
      <c r="BW22" s="466"/>
      <c r="BX22" s="466"/>
      <c r="BY22" s="466"/>
      <c r="BZ22" s="466"/>
      <c r="CA22" s="466"/>
      <c r="CB22" s="466"/>
      <c r="CC22" s="466"/>
      <c r="CD22" s="466"/>
      <c r="CE22" s="466"/>
      <c r="CF22" s="466"/>
      <c r="CG22" s="466"/>
      <c r="CH22" s="466"/>
      <c r="CI22" s="466"/>
      <c r="CJ22" s="466"/>
      <c r="CK22" s="466"/>
      <c r="CL22" s="466"/>
      <c r="CM22" s="466"/>
      <c r="CN22" s="466"/>
      <c r="CO22" s="466"/>
      <c r="CP22" s="466"/>
      <c r="CQ22" s="466"/>
      <c r="CR22" s="466"/>
      <c r="CS22" s="466"/>
      <c r="CT22" s="466"/>
      <c r="CU22" s="466"/>
      <c r="CV22" s="466"/>
      <c r="CW22" s="466"/>
      <c r="CX22" s="466"/>
      <c r="CY22" s="61"/>
    </row>
    <row r="23" spans="1:103" ht="93" customHeight="1">
      <c r="A23" s="594" t="s">
        <v>993</v>
      </c>
      <c r="B23" s="594"/>
      <c r="C23" s="594"/>
      <c r="D23" s="594"/>
      <c r="E23" s="594"/>
      <c r="F23" s="594"/>
      <c r="G23" s="594"/>
      <c r="H23" s="594"/>
      <c r="I23" s="594"/>
      <c r="J23" s="594"/>
      <c r="K23" s="594"/>
      <c r="L23" s="594"/>
      <c r="M23" s="594"/>
      <c r="N23" s="594"/>
      <c r="O23" s="594"/>
      <c r="P23" s="594"/>
      <c r="Q23" s="594"/>
      <c r="R23" s="594"/>
      <c r="S23" s="594"/>
      <c r="T23" s="594"/>
      <c r="U23" s="594"/>
      <c r="V23" s="594"/>
      <c r="W23" s="594"/>
      <c r="X23" s="594"/>
      <c r="Y23" s="594"/>
      <c r="Z23" s="594"/>
      <c r="AA23" s="594"/>
      <c r="AB23" s="594"/>
      <c r="AC23" s="594"/>
      <c r="AD23" s="594"/>
      <c r="AE23" s="594"/>
      <c r="AF23" s="594"/>
      <c r="AG23" s="594"/>
      <c r="AH23" s="594"/>
      <c r="AI23" s="594"/>
      <c r="AJ23" s="594"/>
      <c r="AK23" s="594"/>
      <c r="AL23" s="594"/>
      <c r="AM23" s="594"/>
      <c r="AN23" s="594"/>
      <c r="AO23" s="594"/>
      <c r="AP23" s="594"/>
      <c r="AQ23" s="594"/>
      <c r="AR23" s="594"/>
      <c r="AS23" s="594"/>
      <c r="AT23" s="594"/>
      <c r="AU23" s="594"/>
      <c r="AV23" s="594"/>
      <c r="AW23" s="594"/>
      <c r="AX23" s="594"/>
      <c r="AY23" s="594"/>
      <c r="AZ23" s="594"/>
      <c r="BA23" s="594"/>
      <c r="BB23" s="594"/>
      <c r="BC23" s="594"/>
      <c r="BD23" s="594"/>
      <c r="BE23" s="594"/>
      <c r="BF23" s="594"/>
      <c r="BG23" s="594"/>
      <c r="BH23" s="594"/>
      <c r="BI23" s="594"/>
      <c r="BJ23" s="594"/>
      <c r="BK23" s="594"/>
      <c r="BL23" s="594"/>
      <c r="BM23" s="594"/>
      <c r="BN23" s="594"/>
      <c r="BO23" s="594"/>
      <c r="BP23" s="594"/>
      <c r="BQ23" s="594"/>
      <c r="BR23" s="594"/>
      <c r="BS23" s="594"/>
      <c r="BT23" s="594"/>
      <c r="BU23" s="594"/>
      <c r="BV23" s="594"/>
      <c r="BW23" s="594"/>
      <c r="BX23" s="594"/>
      <c r="BY23" s="594"/>
      <c r="BZ23" s="594"/>
      <c r="CA23" s="594"/>
      <c r="CB23" s="594"/>
      <c r="CC23" s="594"/>
      <c r="CD23" s="594"/>
      <c r="CE23" s="594"/>
      <c r="CF23" s="594"/>
      <c r="CG23" s="594"/>
      <c r="CH23" s="594"/>
      <c r="CI23" s="594"/>
      <c r="CJ23" s="594"/>
      <c r="CK23" s="594"/>
      <c r="CL23" s="594"/>
      <c r="CM23" s="594"/>
      <c r="CN23" s="594"/>
      <c r="CO23" s="594"/>
      <c r="CP23" s="594"/>
      <c r="CQ23" s="594"/>
      <c r="CR23" s="594"/>
      <c r="CS23" s="594"/>
      <c r="CT23" s="594"/>
      <c r="CU23" s="594"/>
      <c r="CV23" s="594"/>
      <c r="CW23" s="594"/>
      <c r="CX23" s="594"/>
      <c r="CY23" s="61"/>
    </row>
    <row r="24" spans="1:103" ht="8.25" customHeight="1">
      <c r="A24" s="442"/>
      <c r="B24" s="442"/>
      <c r="C24" s="442"/>
      <c r="D24" s="442"/>
      <c r="E24" s="442"/>
      <c r="F24" s="442"/>
      <c r="G24" s="442"/>
      <c r="H24" s="442"/>
      <c r="I24" s="442"/>
      <c r="J24" s="442"/>
      <c r="K24" s="442"/>
      <c r="L24" s="442"/>
      <c r="M24" s="442"/>
      <c r="N24" s="442"/>
      <c r="O24" s="442"/>
      <c r="P24" s="442"/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  <c r="AN24" s="442"/>
      <c r="AO24" s="442"/>
      <c r="AP24" s="442"/>
      <c r="AQ24" s="442"/>
      <c r="AR24" s="442"/>
      <c r="AS24" s="442"/>
      <c r="AT24" s="442"/>
      <c r="AU24" s="442"/>
      <c r="AV24" s="442"/>
      <c r="AW24" s="442"/>
      <c r="AX24" s="442"/>
      <c r="AY24" s="442"/>
      <c r="AZ24" s="442"/>
      <c r="BA24" s="442"/>
      <c r="BB24" s="442"/>
      <c r="BC24" s="442"/>
      <c r="BD24" s="442"/>
      <c r="BE24" s="442"/>
      <c r="BF24" s="442"/>
      <c r="BG24" s="442"/>
      <c r="BH24" s="442"/>
      <c r="BI24" s="442"/>
      <c r="BJ24" s="442"/>
      <c r="BK24" s="442"/>
      <c r="BL24" s="442"/>
      <c r="BM24" s="442"/>
      <c r="BN24" s="442"/>
      <c r="BO24" s="442"/>
      <c r="BP24" s="442"/>
      <c r="BQ24" s="442"/>
      <c r="BR24" s="442"/>
      <c r="BS24" s="442"/>
      <c r="BT24" s="442"/>
      <c r="BU24" s="442"/>
      <c r="BV24" s="442"/>
      <c r="BW24" s="442"/>
      <c r="BX24" s="442"/>
      <c r="BY24" s="442"/>
      <c r="BZ24" s="442"/>
      <c r="CA24" s="442"/>
      <c r="CB24" s="442"/>
      <c r="CC24" s="442"/>
      <c r="CD24" s="442"/>
      <c r="CE24" s="442"/>
      <c r="CF24" s="442"/>
      <c r="CG24" s="442"/>
      <c r="CH24" s="442"/>
      <c r="CI24" s="442"/>
      <c r="CJ24" s="442"/>
      <c r="CK24" s="442"/>
      <c r="CL24" s="442"/>
      <c r="CM24" s="442"/>
      <c r="CN24" s="442"/>
      <c r="CO24" s="442"/>
      <c r="CP24" s="442"/>
      <c r="CQ24" s="442"/>
      <c r="CR24" s="442"/>
      <c r="CS24" s="442"/>
      <c r="CT24" s="442"/>
      <c r="CU24" s="442"/>
      <c r="CV24" s="442"/>
      <c r="CW24" s="442"/>
      <c r="CX24" s="442"/>
      <c r="CY24" s="61"/>
    </row>
    <row r="25" spans="1:103" ht="47.25" customHeight="1">
      <c r="A25" s="594" t="s">
        <v>956</v>
      </c>
      <c r="B25" s="594"/>
      <c r="C25" s="594"/>
      <c r="D25" s="594"/>
      <c r="E25" s="594"/>
      <c r="F25" s="594"/>
      <c r="G25" s="594"/>
      <c r="H25" s="594"/>
      <c r="I25" s="594"/>
      <c r="J25" s="594"/>
      <c r="K25" s="594"/>
      <c r="L25" s="594"/>
      <c r="M25" s="594"/>
      <c r="N25" s="594"/>
      <c r="O25" s="594"/>
      <c r="P25" s="594"/>
      <c r="Q25" s="594"/>
      <c r="R25" s="594"/>
      <c r="S25" s="594"/>
      <c r="T25" s="594"/>
      <c r="U25" s="594"/>
      <c r="V25" s="594"/>
      <c r="W25" s="594"/>
      <c r="X25" s="594"/>
      <c r="Y25" s="594"/>
      <c r="Z25" s="594"/>
      <c r="AA25" s="594"/>
      <c r="AB25" s="594"/>
      <c r="AC25" s="594"/>
      <c r="AD25" s="594"/>
      <c r="AE25" s="594"/>
      <c r="AF25" s="594"/>
      <c r="AG25" s="594"/>
      <c r="AH25" s="594"/>
      <c r="AI25" s="594"/>
      <c r="AJ25" s="594"/>
      <c r="AK25" s="594"/>
      <c r="AL25" s="594"/>
      <c r="AM25" s="594"/>
      <c r="AN25" s="594"/>
      <c r="AO25" s="594"/>
      <c r="AP25" s="594"/>
      <c r="AQ25" s="594"/>
      <c r="AR25" s="594"/>
      <c r="AS25" s="594"/>
      <c r="AT25" s="594"/>
      <c r="AU25" s="594"/>
      <c r="AV25" s="594"/>
      <c r="AW25" s="594"/>
      <c r="AX25" s="594"/>
      <c r="AY25" s="594"/>
      <c r="AZ25" s="594"/>
      <c r="BA25" s="594"/>
      <c r="BB25" s="594"/>
      <c r="BC25" s="594"/>
      <c r="BD25" s="594"/>
      <c r="BE25" s="594"/>
      <c r="BF25" s="594"/>
      <c r="BG25" s="594"/>
      <c r="BH25" s="594"/>
      <c r="BI25" s="594"/>
      <c r="BJ25" s="594"/>
      <c r="BK25" s="594"/>
      <c r="BL25" s="594"/>
      <c r="BM25" s="594"/>
      <c r="BN25" s="594"/>
      <c r="BO25" s="594"/>
      <c r="BP25" s="594"/>
      <c r="BQ25" s="594"/>
      <c r="BR25" s="594"/>
      <c r="BS25" s="594"/>
      <c r="BT25" s="594"/>
      <c r="BU25" s="594"/>
      <c r="BV25" s="594"/>
      <c r="BW25" s="594"/>
      <c r="BX25" s="594"/>
      <c r="BY25" s="594"/>
      <c r="BZ25" s="594"/>
      <c r="CA25" s="594"/>
      <c r="CB25" s="594"/>
      <c r="CC25" s="594"/>
      <c r="CD25" s="594"/>
      <c r="CE25" s="594"/>
      <c r="CF25" s="594"/>
      <c r="CG25" s="594"/>
      <c r="CH25" s="594"/>
      <c r="CI25" s="594"/>
      <c r="CJ25" s="594"/>
      <c r="CK25" s="594"/>
      <c r="CL25" s="594"/>
      <c r="CM25" s="594"/>
      <c r="CN25" s="594"/>
      <c r="CO25" s="594"/>
      <c r="CP25" s="594"/>
      <c r="CQ25" s="594"/>
      <c r="CR25" s="594"/>
      <c r="CS25" s="594"/>
      <c r="CT25" s="594"/>
      <c r="CU25" s="594"/>
      <c r="CV25" s="594"/>
      <c r="CW25" s="594"/>
      <c r="CX25" s="594"/>
      <c r="CY25" s="61"/>
    </row>
    <row r="26" spans="1:103" ht="8.25" customHeight="1">
      <c r="A26" s="442"/>
      <c r="B26" s="442"/>
      <c r="C26" s="442"/>
      <c r="D26" s="442"/>
      <c r="E26" s="442"/>
      <c r="F26" s="442"/>
      <c r="G26" s="442"/>
      <c r="H26" s="442"/>
      <c r="I26" s="442"/>
      <c r="J26" s="442"/>
      <c r="K26" s="442"/>
      <c r="L26" s="442"/>
      <c r="M26" s="442"/>
      <c r="N26" s="442"/>
      <c r="O26" s="442"/>
      <c r="P26" s="442"/>
      <c r="Q26" s="442"/>
      <c r="R26" s="442"/>
      <c r="S26" s="442"/>
      <c r="T26" s="442"/>
      <c r="U26" s="442"/>
      <c r="V26" s="442"/>
      <c r="W26" s="442"/>
      <c r="X26" s="442"/>
      <c r="Y26" s="442"/>
      <c r="Z26" s="442"/>
      <c r="AA26" s="442"/>
      <c r="AB26" s="442"/>
      <c r="AC26" s="442"/>
      <c r="AD26" s="442"/>
      <c r="AE26" s="442"/>
      <c r="AF26" s="442"/>
      <c r="AG26" s="442"/>
      <c r="AH26" s="442"/>
      <c r="AI26" s="442"/>
      <c r="AJ26" s="442"/>
      <c r="AK26" s="442"/>
      <c r="AL26" s="442"/>
      <c r="AM26" s="442"/>
      <c r="AN26" s="442"/>
      <c r="AO26" s="442"/>
      <c r="AP26" s="442"/>
      <c r="AQ26" s="442"/>
      <c r="AR26" s="442"/>
      <c r="AS26" s="442"/>
      <c r="AT26" s="442"/>
      <c r="AU26" s="442"/>
      <c r="AV26" s="442"/>
      <c r="AW26" s="442"/>
      <c r="AX26" s="442"/>
      <c r="AY26" s="442"/>
      <c r="AZ26" s="442"/>
      <c r="BA26" s="442"/>
      <c r="BB26" s="442"/>
      <c r="BC26" s="442"/>
      <c r="BD26" s="442"/>
      <c r="BE26" s="442"/>
      <c r="BF26" s="442"/>
      <c r="BG26" s="442"/>
      <c r="BH26" s="442"/>
      <c r="BI26" s="442"/>
      <c r="BJ26" s="442"/>
      <c r="BK26" s="442"/>
      <c r="BL26" s="442"/>
      <c r="BM26" s="442"/>
      <c r="BN26" s="442"/>
      <c r="BO26" s="442"/>
      <c r="BP26" s="442"/>
      <c r="BQ26" s="442"/>
      <c r="BR26" s="442"/>
      <c r="BS26" s="442"/>
      <c r="BT26" s="442"/>
      <c r="BU26" s="442"/>
      <c r="BV26" s="442"/>
      <c r="BW26" s="442"/>
      <c r="BX26" s="442"/>
      <c r="BY26" s="442"/>
      <c r="BZ26" s="442"/>
      <c r="CA26" s="442"/>
      <c r="CB26" s="442"/>
      <c r="CC26" s="442"/>
      <c r="CD26" s="442"/>
      <c r="CE26" s="442"/>
      <c r="CF26" s="442"/>
      <c r="CG26" s="442"/>
      <c r="CH26" s="442"/>
      <c r="CI26" s="442"/>
      <c r="CJ26" s="442"/>
      <c r="CK26" s="442"/>
      <c r="CL26" s="442"/>
      <c r="CM26" s="442"/>
      <c r="CN26" s="442"/>
      <c r="CO26" s="442"/>
      <c r="CP26" s="442"/>
      <c r="CQ26" s="442"/>
      <c r="CR26" s="442"/>
      <c r="CS26" s="442"/>
      <c r="CT26" s="442"/>
      <c r="CU26" s="442"/>
      <c r="CV26" s="442"/>
      <c r="CW26" s="442"/>
      <c r="CX26" s="442"/>
      <c r="CY26" s="61"/>
    </row>
    <row r="27" spans="1:103" ht="63.75" customHeight="1">
      <c r="A27" s="594" t="s">
        <v>957</v>
      </c>
      <c r="B27" s="594"/>
      <c r="C27" s="594"/>
      <c r="D27" s="594"/>
      <c r="E27" s="594"/>
      <c r="F27" s="594"/>
      <c r="G27" s="594"/>
      <c r="H27" s="594"/>
      <c r="I27" s="594"/>
      <c r="J27" s="594"/>
      <c r="K27" s="594"/>
      <c r="L27" s="594"/>
      <c r="M27" s="594"/>
      <c r="N27" s="594"/>
      <c r="O27" s="594"/>
      <c r="P27" s="594"/>
      <c r="Q27" s="594"/>
      <c r="R27" s="594"/>
      <c r="S27" s="594"/>
      <c r="T27" s="594"/>
      <c r="U27" s="594"/>
      <c r="V27" s="594"/>
      <c r="W27" s="594"/>
      <c r="X27" s="594"/>
      <c r="Y27" s="594"/>
      <c r="Z27" s="594"/>
      <c r="AA27" s="594"/>
      <c r="AB27" s="594"/>
      <c r="AC27" s="594"/>
      <c r="AD27" s="594"/>
      <c r="AE27" s="594"/>
      <c r="AF27" s="594"/>
      <c r="AG27" s="594"/>
      <c r="AH27" s="594"/>
      <c r="AI27" s="594"/>
      <c r="AJ27" s="594"/>
      <c r="AK27" s="594"/>
      <c r="AL27" s="594"/>
      <c r="AM27" s="594"/>
      <c r="AN27" s="594"/>
      <c r="AO27" s="594"/>
      <c r="AP27" s="594"/>
      <c r="AQ27" s="594"/>
      <c r="AR27" s="594"/>
      <c r="AS27" s="594"/>
      <c r="AT27" s="594"/>
      <c r="AU27" s="594"/>
      <c r="AV27" s="594"/>
      <c r="AW27" s="594"/>
      <c r="AX27" s="594"/>
      <c r="AY27" s="594"/>
      <c r="AZ27" s="594"/>
      <c r="BA27" s="594"/>
      <c r="BB27" s="594"/>
      <c r="BC27" s="594"/>
      <c r="BD27" s="594"/>
      <c r="BE27" s="594"/>
      <c r="BF27" s="594"/>
      <c r="BG27" s="594"/>
      <c r="BH27" s="594"/>
      <c r="BI27" s="594"/>
      <c r="BJ27" s="594"/>
      <c r="BK27" s="594"/>
      <c r="BL27" s="594"/>
      <c r="BM27" s="594"/>
      <c r="BN27" s="594"/>
      <c r="BO27" s="594"/>
      <c r="BP27" s="594"/>
      <c r="BQ27" s="594"/>
      <c r="BR27" s="594"/>
      <c r="BS27" s="594"/>
      <c r="BT27" s="594"/>
      <c r="BU27" s="594"/>
      <c r="BV27" s="594"/>
      <c r="BW27" s="594"/>
      <c r="BX27" s="594"/>
      <c r="BY27" s="594"/>
      <c r="BZ27" s="594"/>
      <c r="CA27" s="594"/>
      <c r="CB27" s="594"/>
      <c r="CC27" s="594"/>
      <c r="CD27" s="594"/>
      <c r="CE27" s="594"/>
      <c r="CF27" s="594"/>
      <c r="CG27" s="594"/>
      <c r="CH27" s="594"/>
      <c r="CI27" s="594"/>
      <c r="CJ27" s="594"/>
      <c r="CK27" s="594"/>
      <c r="CL27" s="594"/>
      <c r="CM27" s="594"/>
      <c r="CN27" s="594"/>
      <c r="CO27" s="594"/>
      <c r="CP27" s="594"/>
      <c r="CQ27" s="594"/>
      <c r="CR27" s="594"/>
      <c r="CS27" s="594"/>
      <c r="CT27" s="594"/>
      <c r="CU27" s="594"/>
      <c r="CV27" s="594"/>
      <c r="CW27" s="594"/>
      <c r="CX27" s="594"/>
      <c r="CY27" s="61"/>
    </row>
    <row r="28" spans="1:103" ht="8.25" customHeight="1">
      <c r="A28" s="442"/>
      <c r="B28" s="442"/>
      <c r="C28" s="442"/>
      <c r="D28" s="442"/>
      <c r="E28" s="442"/>
      <c r="F28" s="442"/>
      <c r="G28" s="442"/>
      <c r="H28" s="442"/>
      <c r="I28" s="442"/>
      <c r="J28" s="442"/>
      <c r="K28" s="442"/>
      <c r="L28" s="442"/>
      <c r="M28" s="442"/>
      <c r="N28" s="442"/>
      <c r="O28" s="442"/>
      <c r="P28" s="442"/>
      <c r="Q28" s="442"/>
      <c r="R28" s="442"/>
      <c r="S28" s="442"/>
      <c r="T28" s="442"/>
      <c r="U28" s="442"/>
      <c r="V28" s="442"/>
      <c r="W28" s="442"/>
      <c r="X28" s="442"/>
      <c r="Y28" s="442"/>
      <c r="Z28" s="442"/>
      <c r="AA28" s="442"/>
      <c r="AB28" s="442"/>
      <c r="AC28" s="442"/>
      <c r="AD28" s="442"/>
      <c r="AE28" s="442"/>
      <c r="AF28" s="442"/>
      <c r="AG28" s="442"/>
      <c r="AH28" s="442"/>
      <c r="AI28" s="442"/>
      <c r="AJ28" s="442"/>
      <c r="AK28" s="442"/>
      <c r="AL28" s="442"/>
      <c r="AM28" s="442"/>
      <c r="AN28" s="442"/>
      <c r="AO28" s="442"/>
      <c r="AP28" s="442"/>
      <c r="AQ28" s="442"/>
      <c r="AR28" s="442"/>
      <c r="AS28" s="442"/>
      <c r="AT28" s="442"/>
      <c r="AU28" s="442"/>
      <c r="AV28" s="442"/>
      <c r="AW28" s="442"/>
      <c r="AX28" s="442"/>
      <c r="AY28" s="442"/>
      <c r="AZ28" s="442"/>
      <c r="BA28" s="442"/>
      <c r="BB28" s="442"/>
      <c r="BC28" s="442"/>
      <c r="BD28" s="442"/>
      <c r="BE28" s="442"/>
      <c r="BF28" s="442"/>
      <c r="BG28" s="442"/>
      <c r="BH28" s="442"/>
      <c r="BI28" s="442"/>
      <c r="BJ28" s="442"/>
      <c r="BK28" s="442"/>
      <c r="BL28" s="442"/>
      <c r="BM28" s="442"/>
      <c r="BN28" s="442"/>
      <c r="BO28" s="442"/>
      <c r="BP28" s="442"/>
      <c r="BQ28" s="442"/>
      <c r="BR28" s="442"/>
      <c r="BS28" s="442"/>
      <c r="BT28" s="442"/>
      <c r="BU28" s="442"/>
      <c r="BV28" s="442"/>
      <c r="BW28" s="442"/>
      <c r="BX28" s="442"/>
      <c r="BY28" s="442"/>
      <c r="BZ28" s="442"/>
      <c r="CA28" s="442"/>
      <c r="CB28" s="442"/>
      <c r="CC28" s="442"/>
      <c r="CD28" s="442"/>
      <c r="CE28" s="442"/>
      <c r="CF28" s="442"/>
      <c r="CG28" s="442"/>
      <c r="CH28" s="442"/>
      <c r="CI28" s="442"/>
      <c r="CJ28" s="442"/>
      <c r="CK28" s="442"/>
      <c r="CL28" s="442"/>
      <c r="CM28" s="442"/>
      <c r="CN28" s="442"/>
      <c r="CO28" s="442"/>
      <c r="CP28" s="442"/>
      <c r="CQ28" s="442"/>
      <c r="CR28" s="442"/>
      <c r="CS28" s="442"/>
      <c r="CT28" s="442"/>
      <c r="CU28" s="442"/>
      <c r="CV28" s="442"/>
      <c r="CW28" s="442"/>
      <c r="CX28" s="442"/>
      <c r="CY28" s="61"/>
    </row>
    <row r="29" spans="1:103" ht="33" customHeight="1">
      <c r="A29" s="594" t="s">
        <v>958</v>
      </c>
      <c r="B29" s="594"/>
      <c r="C29" s="594"/>
      <c r="D29" s="594"/>
      <c r="E29" s="594"/>
      <c r="F29" s="594"/>
      <c r="G29" s="594"/>
      <c r="H29" s="594"/>
      <c r="I29" s="594"/>
      <c r="J29" s="594"/>
      <c r="K29" s="594"/>
      <c r="L29" s="594"/>
      <c r="M29" s="594"/>
      <c r="N29" s="594"/>
      <c r="O29" s="594"/>
      <c r="P29" s="594"/>
      <c r="Q29" s="594"/>
      <c r="R29" s="594"/>
      <c r="S29" s="594"/>
      <c r="T29" s="594"/>
      <c r="U29" s="594"/>
      <c r="V29" s="594"/>
      <c r="W29" s="594"/>
      <c r="X29" s="594"/>
      <c r="Y29" s="594"/>
      <c r="Z29" s="594"/>
      <c r="AA29" s="594"/>
      <c r="AB29" s="594"/>
      <c r="AC29" s="594"/>
      <c r="AD29" s="594"/>
      <c r="AE29" s="594"/>
      <c r="AF29" s="594"/>
      <c r="AG29" s="594"/>
      <c r="AH29" s="594"/>
      <c r="AI29" s="594"/>
      <c r="AJ29" s="594"/>
      <c r="AK29" s="594"/>
      <c r="AL29" s="594"/>
      <c r="AM29" s="594"/>
      <c r="AN29" s="594"/>
      <c r="AO29" s="594"/>
      <c r="AP29" s="594"/>
      <c r="AQ29" s="594"/>
      <c r="AR29" s="594"/>
      <c r="AS29" s="594"/>
      <c r="AT29" s="594"/>
      <c r="AU29" s="594"/>
      <c r="AV29" s="594"/>
      <c r="AW29" s="594"/>
      <c r="AX29" s="594"/>
      <c r="AY29" s="594"/>
      <c r="AZ29" s="594"/>
      <c r="BA29" s="594"/>
      <c r="BB29" s="594"/>
      <c r="BC29" s="594"/>
      <c r="BD29" s="594"/>
      <c r="BE29" s="594"/>
      <c r="BF29" s="594"/>
      <c r="BG29" s="594"/>
      <c r="BH29" s="594"/>
      <c r="BI29" s="594"/>
      <c r="BJ29" s="594"/>
      <c r="BK29" s="594"/>
      <c r="BL29" s="594"/>
      <c r="BM29" s="594"/>
      <c r="BN29" s="594"/>
      <c r="BO29" s="594"/>
      <c r="BP29" s="594"/>
      <c r="BQ29" s="594"/>
      <c r="BR29" s="594"/>
      <c r="BS29" s="594"/>
      <c r="BT29" s="594"/>
      <c r="BU29" s="594"/>
      <c r="BV29" s="594"/>
      <c r="BW29" s="594"/>
      <c r="BX29" s="594"/>
      <c r="BY29" s="594"/>
      <c r="BZ29" s="594"/>
      <c r="CA29" s="594"/>
      <c r="CB29" s="594"/>
      <c r="CC29" s="594"/>
      <c r="CD29" s="594"/>
      <c r="CE29" s="594"/>
      <c r="CF29" s="594"/>
      <c r="CG29" s="594"/>
      <c r="CH29" s="594"/>
      <c r="CI29" s="594"/>
      <c r="CJ29" s="594"/>
      <c r="CK29" s="594"/>
      <c r="CL29" s="594"/>
      <c r="CM29" s="594"/>
      <c r="CN29" s="594"/>
      <c r="CO29" s="594"/>
      <c r="CP29" s="594"/>
      <c r="CQ29" s="594"/>
      <c r="CR29" s="594"/>
      <c r="CS29" s="594"/>
      <c r="CT29" s="594"/>
      <c r="CU29" s="594"/>
      <c r="CV29" s="594"/>
      <c r="CW29" s="594"/>
      <c r="CX29" s="594"/>
      <c r="CY29" s="61"/>
    </row>
    <row r="30" spans="1:103" ht="15.75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</row>
    <row r="31" spans="1:103" ht="15.75">
      <c r="A31" s="588" t="s">
        <v>961</v>
      </c>
      <c r="B31" s="588"/>
      <c r="C31" s="588"/>
      <c r="D31" s="588"/>
      <c r="E31" s="588"/>
      <c r="F31" s="588"/>
      <c r="G31" s="588"/>
      <c r="H31" s="588"/>
      <c r="I31" s="588"/>
      <c r="J31" s="588"/>
      <c r="K31" s="588"/>
      <c r="L31" s="588"/>
      <c r="M31" s="588"/>
      <c r="N31" s="588"/>
      <c r="O31" s="588"/>
      <c r="P31" s="588"/>
      <c r="Q31" s="588"/>
      <c r="R31" s="588"/>
      <c r="S31" s="588"/>
      <c r="T31" s="588"/>
      <c r="U31" s="588"/>
      <c r="V31" s="588"/>
      <c r="W31" s="588"/>
      <c r="X31" s="588"/>
      <c r="Y31" s="588"/>
      <c r="Z31" s="588"/>
      <c r="AD31" s="61"/>
      <c r="AE31" s="61"/>
      <c r="AF31" s="61"/>
      <c r="AG31" s="597"/>
      <c r="AH31" s="597"/>
      <c r="AI31" s="597"/>
      <c r="AJ31" s="597"/>
      <c r="AK31" s="597"/>
      <c r="AL31" s="597"/>
      <c r="AM31" s="597"/>
      <c r="AN31" s="597"/>
      <c r="AO31" s="597"/>
      <c r="AP31" s="597"/>
      <c r="AQ31" s="597"/>
      <c r="AR31" s="597"/>
      <c r="AS31" s="597"/>
      <c r="AT31" s="597"/>
      <c r="AU31" s="597"/>
      <c r="AV31" s="597"/>
      <c r="AW31" s="597"/>
      <c r="AX31" s="597"/>
      <c r="AY31" s="597"/>
      <c r="AZ31" s="597"/>
      <c r="BA31" s="597"/>
      <c r="BB31" s="597"/>
      <c r="BC31" s="597"/>
      <c r="BD31" s="597"/>
      <c r="BE31" s="597"/>
      <c r="BF31" s="597"/>
      <c r="BG31" s="597"/>
      <c r="BH31" s="597"/>
      <c r="BI31" s="597"/>
      <c r="BJ31" s="61"/>
      <c r="BK31" s="61"/>
      <c r="BL31" s="61"/>
      <c r="BM31" s="588" t="s">
        <v>887</v>
      </c>
      <c r="BN31" s="588"/>
      <c r="BO31" s="61"/>
      <c r="BP31" s="61"/>
      <c r="BQ31" s="61"/>
      <c r="BR31" s="597" t="str">
        <f>LEFT(A4,FIND(" ",A4,1)+1)&amp;"."&amp;MID(A4,FIND(" ",A4,FIND(" ",A4,1)+1)+1,1)&amp;"."</f>
        <v>Зеленский В.А.</v>
      </c>
      <c r="BS31" s="597"/>
      <c r="BT31" s="597"/>
      <c r="BU31" s="597"/>
      <c r="BV31" s="597"/>
      <c r="BW31" s="597"/>
      <c r="BX31" s="597"/>
      <c r="BY31" s="597"/>
      <c r="BZ31" s="597"/>
      <c r="CA31" s="597"/>
      <c r="CB31" s="597"/>
      <c r="CC31" s="597"/>
      <c r="CD31" s="597"/>
      <c r="CE31" s="597"/>
      <c r="CF31" s="597"/>
      <c r="CG31" s="597"/>
      <c r="CH31" s="597"/>
      <c r="CI31" s="597"/>
      <c r="CJ31" s="597"/>
      <c r="CK31" s="597"/>
      <c r="CL31" s="597"/>
      <c r="CM31" s="597"/>
      <c r="CN31" s="597"/>
      <c r="CO31" s="597"/>
      <c r="CP31" s="597"/>
      <c r="CQ31" s="597"/>
      <c r="CR31" s="597"/>
      <c r="CS31" s="597"/>
      <c r="CT31" s="597"/>
      <c r="CU31" s="597"/>
      <c r="CV31" s="597"/>
      <c r="CW31" s="597"/>
      <c r="CX31" s="597"/>
      <c r="CY31" s="61"/>
    </row>
    <row r="32" spans="1:103" ht="13.5" customHeight="1">
      <c r="A32" s="61"/>
      <c r="B32" s="61"/>
      <c r="AC32" s="61"/>
      <c r="AD32" s="61"/>
      <c r="AE32" s="61"/>
      <c r="AF32" s="61"/>
      <c r="AG32" s="596" t="s">
        <v>165</v>
      </c>
      <c r="AH32" s="596"/>
      <c r="AI32" s="596"/>
      <c r="AJ32" s="596"/>
      <c r="AK32" s="596"/>
      <c r="AL32" s="596"/>
      <c r="AM32" s="596"/>
      <c r="AN32" s="596"/>
      <c r="AO32" s="596"/>
      <c r="AP32" s="596"/>
      <c r="AQ32" s="596"/>
      <c r="AR32" s="596"/>
      <c r="AS32" s="596"/>
      <c r="AT32" s="596"/>
      <c r="AU32" s="596"/>
      <c r="AV32" s="596"/>
      <c r="AW32" s="596"/>
      <c r="AX32" s="596"/>
      <c r="AY32" s="596"/>
      <c r="AZ32" s="596"/>
      <c r="BA32" s="596"/>
      <c r="BB32" s="596"/>
      <c r="BC32" s="596"/>
      <c r="BD32" s="596"/>
      <c r="BE32" s="596"/>
      <c r="BF32" s="596"/>
      <c r="BG32" s="596"/>
      <c r="BH32" s="596"/>
      <c r="BI32" s="596"/>
      <c r="BJ32" s="61"/>
      <c r="BK32" s="61"/>
      <c r="BL32" s="61"/>
      <c r="BM32" s="61"/>
      <c r="BN32" s="61"/>
      <c r="BO32" s="61"/>
      <c r="BP32" s="61"/>
      <c r="BQ32" s="61"/>
      <c r="BR32" s="598" t="s">
        <v>962</v>
      </c>
      <c r="BS32" s="598"/>
      <c r="BT32" s="598"/>
      <c r="BU32" s="598"/>
      <c r="BV32" s="598"/>
      <c r="BW32" s="598"/>
      <c r="BX32" s="598"/>
      <c r="BY32" s="598"/>
      <c r="BZ32" s="598"/>
      <c r="CA32" s="598"/>
      <c r="CB32" s="598"/>
      <c r="CC32" s="598"/>
      <c r="CD32" s="598"/>
      <c r="CE32" s="598"/>
      <c r="CF32" s="598"/>
      <c r="CG32" s="598"/>
      <c r="CH32" s="598"/>
      <c r="CI32" s="598"/>
      <c r="CJ32" s="598"/>
      <c r="CK32" s="598"/>
      <c r="CL32" s="598"/>
      <c r="CM32" s="598"/>
      <c r="CN32" s="598"/>
      <c r="CO32" s="598"/>
      <c r="CP32" s="598"/>
      <c r="CQ32" s="598"/>
      <c r="CR32" s="598"/>
      <c r="CS32" s="598"/>
      <c r="CT32" s="598"/>
      <c r="CU32" s="598"/>
      <c r="CV32" s="598"/>
      <c r="CW32" s="598"/>
      <c r="CX32" s="598"/>
      <c r="CY32" s="61"/>
    </row>
    <row r="33" spans="1:103" ht="15.75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</row>
    <row r="34" spans="1:103" ht="15.75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</row>
    <row r="35" spans="1:103" ht="15.7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</row>
    <row r="36" spans="1:103" ht="15.7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</row>
    <row r="37" spans="1:103" ht="15.75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</row>
    <row r="38" spans="1:103" ht="15.75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</row>
    <row r="39" spans="1:103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03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</row>
    <row r="41" spans="1:103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03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03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03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</row>
    <row r="45" spans="1:103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</row>
    <row r="46" spans="1:103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03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</row>
    <row r="48" spans="1:103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  <row r="267" spans="1:102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</row>
  </sheetData>
  <mergeCells count="46">
    <mergeCell ref="AL18:CX18"/>
    <mergeCell ref="AL19:CX19"/>
    <mergeCell ref="AL20:CX20"/>
    <mergeCell ref="AL21:CX21"/>
    <mergeCell ref="AG32:BI32"/>
    <mergeCell ref="BR31:CX31"/>
    <mergeCell ref="BR32:CX32"/>
    <mergeCell ref="BM31:BN31"/>
    <mergeCell ref="A23:CX23"/>
    <mergeCell ref="A25:CX25"/>
    <mergeCell ref="A27:CX27"/>
    <mergeCell ref="A29:CX29"/>
    <mergeCell ref="A31:Z31"/>
    <mergeCell ref="AG31:BI31"/>
    <mergeCell ref="D21:F21"/>
    <mergeCell ref="G21:AK21"/>
    <mergeCell ref="D18:F18"/>
    <mergeCell ref="D19:F19"/>
    <mergeCell ref="D20:F20"/>
    <mergeCell ref="G19:AK19"/>
    <mergeCell ref="G20:AK20"/>
    <mergeCell ref="G18:AK18"/>
    <mergeCell ref="A1:CX1"/>
    <mergeCell ref="D14:F14"/>
    <mergeCell ref="G17:AK17"/>
    <mergeCell ref="G16:AK16"/>
    <mergeCell ref="G15:AK15"/>
    <mergeCell ref="A4:CX4"/>
    <mergeCell ref="A5:CX5"/>
    <mergeCell ref="A7:CX7"/>
    <mergeCell ref="D12:F12"/>
    <mergeCell ref="D13:F13"/>
    <mergeCell ref="A9:CX9"/>
    <mergeCell ref="A11:CX11"/>
    <mergeCell ref="G14:AK14"/>
    <mergeCell ref="AL12:CX12"/>
    <mergeCell ref="AL13:CX13"/>
    <mergeCell ref="AL14:CX14"/>
    <mergeCell ref="G13:AK13"/>
    <mergeCell ref="G12:AK12"/>
    <mergeCell ref="AL17:CX17"/>
    <mergeCell ref="D15:F15"/>
    <mergeCell ref="D16:F16"/>
    <mergeCell ref="D17:F17"/>
    <mergeCell ref="AL15:CX15"/>
    <mergeCell ref="AL16:CX16"/>
  </mergeCells>
  <dataValidations count="1">
    <dataValidation type="list" allowBlank="1" showInputMessage="1" showErrorMessage="1" sqref="AL16:CX16">
      <formula1>"Ж,М"</formula1>
    </dataValidation>
  </dataValidations>
  <hyperlinks>
    <hyperlink ref="AL14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68"/>
  <sheetViews>
    <sheetView view="pageBreakPreview" topLeftCell="A13" zoomScale="130" zoomScaleNormal="130" zoomScaleSheetLayoutView="130" workbookViewId="0">
      <selection activeCell="A22" sqref="A22:CX22"/>
    </sheetView>
  </sheetViews>
  <sheetFormatPr defaultRowHeight="15"/>
  <cols>
    <col min="1" max="179" width="0.85546875" customWidth="1"/>
  </cols>
  <sheetData>
    <row r="1" spans="1:103" ht="25.5">
      <c r="A1" s="603" t="s">
        <v>729</v>
      </c>
      <c r="B1" s="603"/>
      <c r="C1" s="603"/>
      <c r="D1" s="603"/>
      <c r="E1" s="603"/>
      <c r="F1" s="603"/>
      <c r="G1" s="603"/>
      <c r="H1" s="603"/>
      <c r="I1" s="603"/>
      <c r="J1" s="603"/>
      <c r="K1" s="603"/>
      <c r="L1" s="603"/>
      <c r="M1" s="603"/>
      <c r="N1" s="603"/>
      <c r="O1" s="603"/>
      <c r="P1" s="603"/>
      <c r="Q1" s="603"/>
      <c r="R1" s="603"/>
      <c r="S1" s="603"/>
      <c r="T1" s="603"/>
      <c r="U1" s="603"/>
      <c r="V1" s="603"/>
      <c r="W1" s="603"/>
      <c r="X1" s="603"/>
      <c r="Y1" s="603"/>
      <c r="Z1" s="603"/>
      <c r="AA1" s="603"/>
      <c r="AB1" s="603"/>
      <c r="AC1" s="603"/>
      <c r="AD1" s="603"/>
      <c r="AE1" s="603"/>
      <c r="AF1" s="603"/>
      <c r="AG1" s="603"/>
      <c r="AH1" s="603"/>
      <c r="AI1" s="603"/>
      <c r="AJ1" s="603"/>
      <c r="AK1" s="603"/>
      <c r="AL1" s="603"/>
      <c r="AM1" s="603"/>
      <c r="AN1" s="603"/>
      <c r="AO1" s="603"/>
      <c r="AP1" s="603"/>
      <c r="AQ1" s="603"/>
      <c r="AR1" s="603"/>
      <c r="AS1" s="603"/>
      <c r="AT1" s="603"/>
      <c r="AU1" s="603"/>
      <c r="AV1" s="603"/>
      <c r="AW1" s="603"/>
      <c r="AX1" s="603"/>
      <c r="AY1" s="603"/>
      <c r="AZ1" s="603"/>
      <c r="BA1" s="603"/>
      <c r="BB1" s="603"/>
      <c r="BC1" s="603"/>
      <c r="BD1" s="603"/>
      <c r="BE1" s="603"/>
      <c r="BF1" s="603"/>
      <c r="BG1" s="603"/>
      <c r="BH1" s="603"/>
      <c r="BI1" s="603"/>
      <c r="BJ1" s="603"/>
      <c r="BK1" s="603"/>
      <c r="BL1" s="603"/>
      <c r="BM1" s="603"/>
      <c r="BN1" s="603"/>
      <c r="BO1" s="603"/>
      <c r="BP1" s="603"/>
      <c r="BQ1" s="603"/>
      <c r="BR1" s="603"/>
      <c r="BS1" s="603"/>
      <c r="BT1" s="603"/>
      <c r="BU1" s="603"/>
      <c r="BV1" s="603"/>
      <c r="BW1" s="603"/>
      <c r="BX1" s="603"/>
      <c r="BY1" s="603"/>
      <c r="BZ1" s="603"/>
      <c r="CA1" s="603"/>
      <c r="CB1" s="603"/>
      <c r="CC1" s="603"/>
      <c r="CD1" s="603"/>
      <c r="CE1" s="603"/>
      <c r="CF1" s="603"/>
      <c r="CG1" s="603"/>
      <c r="CH1" s="603"/>
      <c r="CI1" s="603"/>
      <c r="CJ1" s="603"/>
      <c r="CK1" s="603"/>
      <c r="CL1" s="603"/>
      <c r="CM1" s="603"/>
      <c r="CN1" s="603"/>
      <c r="CO1" s="603"/>
      <c r="CP1" s="603"/>
      <c r="CQ1" s="603"/>
      <c r="CR1" s="603"/>
      <c r="CS1" s="603"/>
      <c r="CT1" s="603"/>
      <c r="CU1" s="603"/>
      <c r="CV1" s="603"/>
      <c r="CW1" s="603"/>
      <c r="CX1" s="603"/>
      <c r="CY1" s="61"/>
    </row>
    <row r="2" spans="1:103" ht="6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</row>
    <row r="3" spans="1:103" ht="70.5" customHeight="1">
      <c r="A3" s="604" t="s">
        <v>730</v>
      </c>
      <c r="B3" s="604"/>
      <c r="C3" s="604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604"/>
      <c r="Z3" s="604"/>
      <c r="AA3" s="604"/>
      <c r="AB3" s="604"/>
      <c r="AC3" s="604"/>
      <c r="AD3" s="604"/>
      <c r="AE3" s="604"/>
      <c r="AF3" s="604"/>
      <c r="AG3" s="604"/>
      <c r="AH3" s="604"/>
      <c r="AI3" s="604"/>
      <c r="AJ3" s="604"/>
      <c r="AK3" s="604"/>
      <c r="AL3" s="604"/>
      <c r="AM3" s="604"/>
      <c r="AN3" s="604"/>
      <c r="AO3" s="604"/>
      <c r="AP3" s="604"/>
      <c r="AQ3" s="604"/>
      <c r="AR3" s="604"/>
      <c r="AS3" s="604"/>
      <c r="AT3" s="604"/>
      <c r="AU3" s="604"/>
      <c r="AV3" s="604"/>
      <c r="AW3" s="604"/>
      <c r="AX3" s="604"/>
      <c r="AY3" s="604"/>
      <c r="AZ3" s="604"/>
      <c r="BA3" s="604"/>
      <c r="BB3" s="604"/>
      <c r="BC3" s="604"/>
      <c r="BD3" s="604"/>
      <c r="BE3" s="604"/>
      <c r="BF3" s="604"/>
      <c r="BG3" s="604"/>
      <c r="BH3" s="604"/>
      <c r="BI3" s="604"/>
      <c r="BJ3" s="604"/>
      <c r="BK3" s="604"/>
      <c r="BL3" s="604"/>
      <c r="BM3" s="604"/>
      <c r="BN3" s="604"/>
      <c r="BO3" s="604"/>
      <c r="BP3" s="604"/>
      <c r="BQ3" s="604"/>
      <c r="BR3" s="604"/>
      <c r="BS3" s="604"/>
      <c r="BT3" s="604"/>
      <c r="BU3" s="604"/>
      <c r="BV3" s="604"/>
      <c r="BW3" s="604"/>
      <c r="BX3" s="604"/>
      <c r="BY3" s="604"/>
      <c r="BZ3" s="604"/>
      <c r="CA3" s="604"/>
      <c r="CB3" s="604"/>
      <c r="CC3" s="604"/>
      <c r="CD3" s="604"/>
      <c r="CE3" s="604"/>
      <c r="CF3" s="604"/>
      <c r="CG3" s="604"/>
      <c r="CH3" s="604"/>
      <c r="CI3" s="604"/>
      <c r="CJ3" s="604"/>
      <c r="CK3" s="604"/>
      <c r="CL3" s="604"/>
      <c r="CM3" s="604"/>
      <c r="CN3" s="604"/>
      <c r="CO3" s="604"/>
      <c r="CP3" s="604"/>
      <c r="CQ3" s="604"/>
      <c r="CR3" s="604"/>
      <c r="CS3" s="604"/>
      <c r="CT3" s="604"/>
      <c r="CU3" s="604"/>
      <c r="CV3" s="604"/>
      <c r="CW3" s="604"/>
      <c r="CX3" s="604"/>
      <c r="CY3" s="61"/>
    </row>
    <row r="4" spans="1:103" ht="15.75">
      <c r="A4" s="61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</row>
    <row r="5" spans="1:103" ht="15.75">
      <c r="A5" s="61" t="s">
        <v>731</v>
      </c>
      <c r="B5" s="61"/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05" t="str">
        <f>'Для заполнения док-ов'!Y82</f>
        <v>ООО «Ясень-Электро»</v>
      </c>
      <c r="R5" s="605"/>
      <c r="S5" s="605"/>
      <c r="T5" s="605"/>
      <c r="U5" s="605"/>
      <c r="V5" s="605"/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605"/>
      <c r="AL5" s="605"/>
      <c r="AM5" s="605"/>
      <c r="AN5" s="605"/>
      <c r="AO5" s="605"/>
      <c r="AP5" s="605"/>
      <c r="AQ5" s="605"/>
      <c r="AR5" s="605"/>
      <c r="AS5" s="605"/>
      <c r="AT5" s="605"/>
      <c r="AU5" s="605"/>
      <c r="AV5" s="605"/>
      <c r="AW5" s="605"/>
      <c r="AX5" s="605"/>
      <c r="AY5" s="605"/>
      <c r="AZ5" s="605"/>
      <c r="BA5" s="605"/>
      <c r="BB5" s="605"/>
      <c r="BC5" s="605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</row>
    <row r="6" spans="1:103" ht="15.75">
      <c r="A6" s="61"/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</row>
    <row r="7" spans="1:103" ht="15.75">
      <c r="A7" s="330" t="s">
        <v>732</v>
      </c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</row>
    <row r="8" spans="1:103" ht="15.75">
      <c r="A8" s="599" t="s">
        <v>733</v>
      </c>
      <c r="B8" s="599"/>
      <c r="C8" s="599"/>
      <c r="D8" s="599"/>
      <c r="E8" s="599"/>
      <c r="F8" s="599"/>
      <c r="G8" s="599"/>
      <c r="H8" s="599"/>
      <c r="I8" s="599"/>
      <c r="J8" s="599"/>
      <c r="K8" s="599"/>
      <c r="L8" s="599"/>
      <c r="M8" s="599"/>
      <c r="N8" s="599"/>
      <c r="O8" s="599"/>
      <c r="P8" s="599"/>
      <c r="Q8" s="599"/>
      <c r="R8" s="599"/>
      <c r="S8" s="599"/>
      <c r="T8" s="599"/>
      <c r="U8" s="599"/>
      <c r="V8" s="599"/>
      <c r="W8" s="599"/>
      <c r="X8" s="599"/>
      <c r="Y8" s="599"/>
      <c r="Z8" s="599"/>
      <c r="AA8" s="599"/>
      <c r="AB8" s="599"/>
      <c r="AC8" s="599"/>
      <c r="AD8" s="599"/>
      <c r="AE8" s="599"/>
      <c r="AF8" s="599"/>
      <c r="AG8" s="599"/>
      <c r="AH8" s="599"/>
      <c r="AI8" s="599"/>
      <c r="AJ8" s="599"/>
      <c r="AK8" s="599"/>
      <c r="AL8" s="599"/>
      <c r="AM8" s="599"/>
      <c r="AN8" s="599"/>
      <c r="AO8" s="599"/>
      <c r="AP8" s="599"/>
      <c r="AQ8" s="599"/>
      <c r="AR8" s="599"/>
      <c r="AS8" s="61"/>
      <c r="AT8" s="61"/>
      <c r="AU8" s="61"/>
      <c r="AV8" s="61"/>
      <c r="AW8" s="61"/>
      <c r="AX8" s="595" t="str">
        <f>'Для заполнения док-ов'!N84</f>
        <v>Самсонов Марк Дмитриевич</v>
      </c>
      <c r="AY8" s="595"/>
      <c r="AZ8" s="595"/>
      <c r="BA8" s="595"/>
      <c r="BB8" s="595"/>
      <c r="BC8" s="595"/>
      <c r="BD8" s="595"/>
      <c r="BE8" s="595"/>
      <c r="BF8" s="595"/>
      <c r="BG8" s="595"/>
      <c r="BH8" s="595"/>
      <c r="BI8" s="595"/>
      <c r="BJ8" s="595"/>
      <c r="BK8" s="595"/>
      <c r="BL8" s="595"/>
      <c r="BM8" s="595"/>
      <c r="BN8" s="595"/>
      <c r="BO8" s="595"/>
      <c r="BP8" s="595"/>
      <c r="BQ8" s="595"/>
      <c r="BR8" s="595"/>
      <c r="BS8" s="595"/>
      <c r="BT8" s="595"/>
      <c r="BU8" s="595"/>
      <c r="BV8" s="595"/>
      <c r="BW8" s="595"/>
      <c r="BX8" s="595"/>
      <c r="BY8" s="595"/>
      <c r="BZ8" s="595"/>
      <c r="CA8" s="595"/>
      <c r="CB8" s="595"/>
      <c r="CC8" s="595"/>
      <c r="CD8" s="595"/>
      <c r="CE8" s="595"/>
      <c r="CF8" s="595"/>
      <c r="CG8" s="595"/>
      <c r="CH8" s="595"/>
      <c r="CI8" s="595"/>
      <c r="CJ8" s="595"/>
      <c r="CK8" s="595"/>
      <c r="CL8" s="595"/>
      <c r="CM8" s="595"/>
      <c r="CN8" s="595"/>
      <c r="CO8" s="595"/>
      <c r="CP8" s="595"/>
      <c r="CQ8" s="595"/>
      <c r="CR8" s="595"/>
      <c r="CS8" s="595"/>
      <c r="CT8" s="595"/>
      <c r="CU8" s="595"/>
      <c r="CV8" s="595"/>
      <c r="CW8" s="595"/>
      <c r="CX8" s="595"/>
      <c r="CY8" s="61"/>
    </row>
    <row r="9" spans="1:103" ht="9.75" customHeight="1">
      <c r="A9" s="332"/>
      <c r="B9" s="332"/>
      <c r="C9" s="332"/>
      <c r="D9" s="332"/>
      <c r="E9" s="332"/>
      <c r="F9" s="332"/>
      <c r="G9" s="332"/>
      <c r="H9" s="332"/>
      <c r="I9" s="332"/>
      <c r="J9" s="332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  <c r="AE9" s="332"/>
      <c r="AF9" s="332"/>
      <c r="AG9" s="332"/>
      <c r="AH9" s="332"/>
      <c r="AI9" s="332"/>
      <c r="AJ9" s="332"/>
      <c r="AK9" s="332"/>
      <c r="AL9" s="332"/>
      <c r="AM9" s="332"/>
      <c r="AN9" s="332"/>
      <c r="AO9" s="332"/>
      <c r="AP9" s="332"/>
      <c r="AQ9" s="332"/>
      <c r="AR9" s="332"/>
      <c r="AS9" s="61"/>
      <c r="AT9" s="61"/>
      <c r="AU9" s="61"/>
      <c r="AV9" s="61"/>
      <c r="AW9" s="61"/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29"/>
      <c r="BQ9" s="329"/>
      <c r="BR9" s="329"/>
      <c r="BS9" s="329"/>
      <c r="BT9" s="329"/>
      <c r="BU9" s="329"/>
      <c r="BV9" s="329"/>
      <c r="BW9" s="329"/>
      <c r="BX9" s="329"/>
      <c r="BY9" s="329"/>
      <c r="BZ9" s="329"/>
      <c r="CA9" s="329"/>
      <c r="CB9" s="329"/>
      <c r="CC9" s="329"/>
      <c r="CD9" s="329"/>
      <c r="CE9" s="329"/>
      <c r="CF9" s="329"/>
      <c r="CG9" s="329"/>
      <c r="CH9" s="329"/>
      <c r="CI9" s="329"/>
      <c r="CJ9" s="329"/>
      <c r="CK9" s="329"/>
      <c r="CL9" s="329"/>
      <c r="CM9" s="329"/>
      <c r="CN9" s="329"/>
      <c r="CO9" s="329"/>
      <c r="CP9" s="329"/>
      <c r="CQ9" s="329"/>
      <c r="CR9" s="329"/>
      <c r="CS9" s="329"/>
      <c r="CT9" s="329"/>
      <c r="CU9" s="329"/>
      <c r="CV9" s="329"/>
      <c r="CW9" s="329"/>
      <c r="CX9" s="329"/>
      <c r="CY9" s="61"/>
    </row>
    <row r="10" spans="1:103" ht="15.75">
      <c r="A10" s="599" t="s">
        <v>734</v>
      </c>
      <c r="B10" s="599"/>
      <c r="C10" s="599"/>
      <c r="D10" s="599"/>
      <c r="E10" s="599"/>
      <c r="F10" s="599"/>
      <c r="G10" s="599"/>
      <c r="H10" s="599"/>
      <c r="I10" s="599"/>
      <c r="J10" s="599"/>
      <c r="K10" s="599"/>
      <c r="L10" s="599"/>
      <c r="M10" s="599"/>
      <c r="N10" s="599"/>
      <c r="O10" s="599"/>
      <c r="P10" s="599"/>
      <c r="Q10" s="599"/>
      <c r="R10" s="599"/>
      <c r="S10" s="599"/>
      <c r="T10" s="599"/>
      <c r="U10" s="599"/>
      <c r="V10" s="599"/>
      <c r="W10" s="599"/>
      <c r="X10" s="599"/>
      <c r="Y10" s="599"/>
      <c r="Z10" s="599"/>
      <c r="AA10" s="599"/>
      <c r="AB10" s="599"/>
      <c r="AC10" s="599"/>
      <c r="AD10" s="599"/>
      <c r="AE10" s="599"/>
      <c r="AF10" s="599"/>
      <c r="AG10" s="599"/>
      <c r="AH10" s="599"/>
      <c r="AI10" s="599"/>
      <c r="AJ10" s="599"/>
      <c r="AK10" s="599"/>
      <c r="AL10" s="599"/>
      <c r="AM10" s="599"/>
      <c r="AN10" s="599"/>
      <c r="AO10" s="599"/>
      <c r="AP10" s="599"/>
      <c r="AQ10" s="599"/>
      <c r="AR10" s="599"/>
      <c r="AS10" s="61"/>
      <c r="AT10" s="61"/>
      <c r="AU10" s="61"/>
      <c r="AV10" s="61"/>
      <c r="AW10" s="61"/>
      <c r="AX10" s="595" t="str">
        <f>'Для заполнения док-ов'!O84</f>
        <v>Электромонтажник</v>
      </c>
      <c r="AY10" s="595"/>
      <c r="AZ10" s="595"/>
      <c r="BA10" s="595"/>
      <c r="BB10" s="595"/>
      <c r="BC10" s="595"/>
      <c r="BD10" s="595"/>
      <c r="BE10" s="595"/>
      <c r="BF10" s="595"/>
      <c r="BG10" s="595"/>
      <c r="BH10" s="595"/>
      <c r="BI10" s="595"/>
      <c r="BJ10" s="595"/>
      <c r="BK10" s="595"/>
      <c r="BL10" s="595"/>
      <c r="BM10" s="595"/>
      <c r="BN10" s="595"/>
      <c r="BO10" s="595"/>
      <c r="BP10" s="595"/>
      <c r="BQ10" s="595"/>
      <c r="BR10" s="595"/>
      <c r="BS10" s="595"/>
      <c r="BT10" s="595"/>
      <c r="BU10" s="595"/>
      <c r="BV10" s="595"/>
      <c r="BW10" s="595"/>
      <c r="BX10" s="595"/>
      <c r="BY10" s="595"/>
      <c r="BZ10" s="595"/>
      <c r="CA10" s="595"/>
      <c r="CB10" s="595"/>
      <c r="CC10" s="595"/>
      <c r="CD10" s="595"/>
      <c r="CE10" s="595"/>
      <c r="CF10" s="595"/>
      <c r="CG10" s="595"/>
      <c r="CH10" s="595"/>
      <c r="CI10" s="595"/>
      <c r="CJ10" s="595"/>
      <c r="CK10" s="595"/>
      <c r="CL10" s="595"/>
      <c r="CM10" s="595"/>
      <c r="CN10" s="595"/>
      <c r="CO10" s="595"/>
      <c r="CP10" s="595"/>
      <c r="CQ10" s="595"/>
      <c r="CR10" s="595"/>
      <c r="CS10" s="595"/>
      <c r="CT10" s="595"/>
      <c r="CU10" s="595"/>
      <c r="CV10" s="595"/>
      <c r="CW10" s="595"/>
      <c r="CX10" s="595"/>
      <c r="CY10" s="61"/>
    </row>
    <row r="11" spans="1:103" ht="21.75" customHeight="1">
      <c r="A11" s="153" t="s">
        <v>735</v>
      </c>
      <c r="B11" s="153"/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331"/>
      <c r="O11" s="331"/>
      <c r="P11" s="331"/>
      <c r="Q11" s="331"/>
      <c r="R11" s="331"/>
      <c r="S11" s="331"/>
      <c r="T11" s="331"/>
      <c r="U11" s="331"/>
      <c r="V11" s="331"/>
      <c r="W11" s="331"/>
      <c r="X11" s="331"/>
      <c r="Y11" s="331"/>
      <c r="Z11" s="331"/>
      <c r="AA11" s="331"/>
      <c r="AB11" s="331"/>
      <c r="AC11" s="331"/>
      <c r="AD11" s="331"/>
      <c r="AE11" s="331"/>
      <c r="AF11" s="331"/>
      <c r="AG11" s="331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61">
        <f>'Для заполнения док-ов'!N86</f>
        <v>0</v>
      </c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</row>
    <row r="12" spans="1:103" ht="15.75">
      <c r="A12" s="153" t="s">
        <v>736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595" t="str">
        <f>'Для заполнения док-ов'!V84</f>
        <v>ОЭР</v>
      </c>
      <c r="AY12" s="595"/>
      <c r="AZ12" s="595"/>
      <c r="BA12" s="595"/>
      <c r="BB12" s="595"/>
      <c r="BC12" s="595"/>
      <c r="BD12" s="595"/>
      <c r="BE12" s="595"/>
      <c r="BF12" s="595"/>
      <c r="BG12" s="595"/>
      <c r="BH12" s="595"/>
      <c r="BI12" s="595"/>
      <c r="BJ12" s="595"/>
      <c r="BK12" s="595"/>
      <c r="BL12" s="595"/>
      <c r="BM12" s="595"/>
      <c r="BN12" s="595"/>
      <c r="BO12" s="595"/>
      <c r="BP12" s="595"/>
      <c r="BQ12" s="595"/>
      <c r="BR12" s="595"/>
      <c r="BS12" s="595"/>
      <c r="BT12" s="595"/>
      <c r="BU12" s="595"/>
      <c r="BV12" s="595"/>
      <c r="BW12" s="595"/>
      <c r="BX12" s="595"/>
      <c r="BY12" s="595"/>
      <c r="BZ12" s="595"/>
      <c r="CA12" s="595"/>
      <c r="CB12" s="595"/>
      <c r="CC12" s="595"/>
      <c r="CD12" s="595"/>
      <c r="CE12" s="595"/>
      <c r="CF12" s="595"/>
      <c r="CG12" s="595"/>
      <c r="CH12" s="595"/>
      <c r="CI12" s="595"/>
      <c r="CJ12" s="595"/>
      <c r="CK12" s="595"/>
      <c r="CL12" s="595"/>
      <c r="CM12" s="595"/>
      <c r="CN12" s="595"/>
      <c r="CO12" s="595"/>
      <c r="CP12" s="595"/>
      <c r="CQ12" s="595"/>
      <c r="CR12" s="595"/>
      <c r="CS12" s="595"/>
      <c r="CT12" s="595"/>
      <c r="CU12" s="595"/>
      <c r="CV12" s="595"/>
      <c r="CW12" s="595"/>
      <c r="CX12" s="595"/>
      <c r="CY12" s="61"/>
    </row>
    <row r="13" spans="1:103" ht="15.75">
      <c r="A13" s="305"/>
      <c r="B13" s="305"/>
      <c r="C13" s="305"/>
      <c r="D13" s="305"/>
      <c r="E13" s="305"/>
      <c r="F13" s="305"/>
      <c r="G13" s="305"/>
      <c r="H13" s="305"/>
      <c r="I13" s="305"/>
      <c r="J13" s="305"/>
      <c r="K13" s="305"/>
      <c r="L13" s="305"/>
      <c r="M13" s="305"/>
      <c r="N13" s="305"/>
      <c r="O13" s="305"/>
      <c r="P13" s="305"/>
      <c r="Q13" s="305"/>
      <c r="R13" s="305"/>
      <c r="S13" s="305"/>
      <c r="T13" s="305"/>
      <c r="U13" s="305"/>
      <c r="V13" s="305"/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305"/>
      <c r="AL13" s="305"/>
      <c r="AM13" s="305"/>
      <c r="AN13" s="305"/>
      <c r="AO13" s="305"/>
      <c r="AP13" s="305"/>
      <c r="AQ13" s="305"/>
      <c r="AR13" s="305"/>
      <c r="AS13" s="305"/>
      <c r="AT13" s="305"/>
      <c r="AU13" s="305"/>
      <c r="AV13" s="305"/>
      <c r="AW13" s="305"/>
      <c r="AX13" s="305"/>
      <c r="AY13" s="305"/>
      <c r="AZ13" s="305"/>
      <c r="BA13" s="305"/>
      <c r="BB13" s="305"/>
      <c r="BC13" s="305"/>
      <c r="BD13" s="305"/>
      <c r="BE13" s="305"/>
      <c r="BF13" s="305"/>
      <c r="BG13" s="305"/>
      <c r="BH13" s="305"/>
      <c r="BI13" s="305"/>
      <c r="BJ13" s="305"/>
      <c r="BK13" s="305"/>
      <c r="BL13" s="305"/>
      <c r="BM13" s="305"/>
      <c r="BN13" s="305"/>
      <c r="BO13" s="305"/>
      <c r="BP13" s="305"/>
      <c r="BQ13" s="305"/>
      <c r="BR13" s="305"/>
      <c r="BS13" s="305"/>
      <c r="BT13" s="305"/>
      <c r="BU13" s="305"/>
      <c r="BV13" s="305"/>
      <c r="BW13" s="305"/>
      <c r="BX13" s="305"/>
      <c r="BY13" s="305"/>
      <c r="BZ13" s="305"/>
      <c r="CA13" s="305"/>
      <c r="CB13" s="305"/>
      <c r="CC13" s="305"/>
      <c r="CD13" s="305"/>
      <c r="CE13" s="305"/>
      <c r="CF13" s="305"/>
      <c r="CG13" s="305"/>
      <c r="CH13" s="305"/>
      <c r="CI13" s="305"/>
      <c r="CJ13" s="305"/>
      <c r="CK13" s="305"/>
      <c r="CL13" s="305"/>
      <c r="CM13" s="305"/>
      <c r="CN13" s="305"/>
      <c r="CO13" s="305"/>
      <c r="CP13" s="305"/>
      <c r="CQ13" s="305"/>
      <c r="CR13" s="305"/>
      <c r="CS13" s="305"/>
      <c r="CT13" s="305"/>
      <c r="CU13" s="305"/>
      <c r="CV13" s="305"/>
      <c r="CW13" s="305"/>
      <c r="CX13" s="305"/>
      <c r="CY13" s="61"/>
    </row>
    <row r="14" spans="1:103" ht="15.75">
      <c r="A14" s="237" t="s">
        <v>737</v>
      </c>
      <c r="B14" s="247"/>
      <c r="C14" s="247"/>
      <c r="D14" s="247"/>
      <c r="E14" s="247"/>
      <c r="F14" s="247"/>
      <c r="G14" s="247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  <c r="AF14" s="247"/>
      <c r="AG14" s="247"/>
      <c r="AH14" s="247"/>
      <c r="AI14" s="247"/>
      <c r="AJ14" s="247"/>
      <c r="AK14" s="247"/>
      <c r="AL14" s="247"/>
      <c r="AM14" s="247"/>
      <c r="AN14" s="247"/>
      <c r="AO14" s="247"/>
      <c r="AP14" s="247"/>
      <c r="AQ14" s="247"/>
      <c r="AR14" s="247"/>
      <c r="AS14" s="247"/>
      <c r="AT14" s="247"/>
      <c r="AU14" s="247"/>
      <c r="AV14" s="247"/>
      <c r="AW14" s="247"/>
      <c r="AX14" s="247"/>
      <c r="AY14" s="247"/>
      <c r="AZ14" s="247"/>
      <c r="BA14" s="247"/>
      <c r="BB14" s="247"/>
      <c r="BC14" s="247"/>
      <c r="BD14" s="247"/>
      <c r="BE14" s="247"/>
      <c r="BF14" s="247"/>
      <c r="BG14" s="247"/>
      <c r="BH14" s="247"/>
      <c r="BI14" s="247"/>
      <c r="BJ14" s="247"/>
      <c r="BK14" s="247"/>
      <c r="BL14" s="247"/>
      <c r="BM14" s="247"/>
      <c r="BN14" s="247"/>
      <c r="BO14" s="247"/>
      <c r="BP14" s="247"/>
      <c r="BQ14" s="247"/>
      <c r="BR14" s="247"/>
      <c r="BS14" s="247"/>
      <c r="BT14" s="247"/>
      <c r="BU14" s="247"/>
      <c r="BV14" s="247"/>
      <c r="BW14" s="247"/>
      <c r="BX14" s="247"/>
      <c r="BY14" s="247"/>
      <c r="BZ14" s="247"/>
      <c r="CA14" s="247"/>
      <c r="CB14" s="247"/>
      <c r="CC14" s="247"/>
      <c r="CD14" s="247"/>
      <c r="CE14" s="247"/>
      <c r="CF14" s="247"/>
      <c r="CG14" s="247"/>
      <c r="CH14" s="247"/>
      <c r="CI14" s="247"/>
      <c r="CJ14" s="247"/>
      <c r="CK14" s="247"/>
      <c r="CL14" s="247"/>
      <c r="CM14" s="247"/>
      <c r="CN14" s="247"/>
      <c r="CO14" s="247"/>
      <c r="CP14" s="247"/>
      <c r="CQ14" s="247"/>
      <c r="CR14" s="247"/>
      <c r="CS14" s="247"/>
      <c r="CT14" s="247"/>
      <c r="CU14" s="247"/>
      <c r="CV14" s="247"/>
      <c r="CW14" s="247"/>
      <c r="CX14" s="247"/>
      <c r="CY14" s="61"/>
    </row>
    <row r="15" spans="1:103" ht="15.75">
      <c r="A15" s="599" t="s">
        <v>733</v>
      </c>
      <c r="B15" s="599"/>
      <c r="C15" s="599"/>
      <c r="D15" s="599"/>
      <c r="E15" s="599"/>
      <c r="F15" s="599"/>
      <c r="G15" s="599"/>
      <c r="H15" s="599"/>
      <c r="I15" s="599"/>
      <c r="J15" s="599"/>
      <c r="K15" s="599"/>
      <c r="L15" s="599"/>
      <c r="M15" s="599"/>
      <c r="N15" s="599"/>
      <c r="O15" s="599"/>
      <c r="P15" s="599"/>
      <c r="Q15" s="599"/>
      <c r="R15" s="599"/>
      <c r="S15" s="599"/>
      <c r="T15" s="599"/>
      <c r="U15" s="599"/>
      <c r="V15" s="599"/>
      <c r="W15" s="599"/>
      <c r="X15" s="599"/>
      <c r="Y15" s="599"/>
      <c r="Z15" s="599"/>
      <c r="AA15" s="599"/>
      <c r="AB15" s="599"/>
      <c r="AC15" s="599"/>
      <c r="AD15" s="599"/>
      <c r="AE15" s="599"/>
      <c r="AF15" s="599"/>
      <c r="AG15" s="599"/>
      <c r="AH15" s="599"/>
      <c r="AI15" s="599"/>
      <c r="AJ15" s="599"/>
      <c r="AK15" s="599"/>
      <c r="AL15" s="599"/>
      <c r="AM15" s="599"/>
      <c r="AN15" s="599"/>
      <c r="AO15" s="599"/>
      <c r="AP15" s="599"/>
      <c r="AQ15" s="599"/>
      <c r="AR15" s="599"/>
      <c r="AS15" s="61"/>
      <c r="AT15" s="61"/>
      <c r="AU15" s="61"/>
      <c r="AV15" s="61"/>
      <c r="AW15" s="61"/>
      <c r="AX15" s="595" t="s">
        <v>23</v>
      </c>
      <c r="AY15" s="595"/>
      <c r="AZ15" s="595"/>
      <c r="BA15" s="595"/>
      <c r="BB15" s="595"/>
      <c r="BC15" s="595"/>
      <c r="BD15" s="595"/>
      <c r="BE15" s="595"/>
      <c r="BF15" s="595"/>
      <c r="BG15" s="595"/>
      <c r="BH15" s="595"/>
      <c r="BI15" s="595"/>
      <c r="BJ15" s="595"/>
      <c r="BK15" s="595"/>
      <c r="BL15" s="595"/>
      <c r="BM15" s="595"/>
      <c r="BN15" s="595"/>
      <c r="BO15" s="595"/>
      <c r="BP15" s="595"/>
      <c r="BQ15" s="595"/>
      <c r="BR15" s="595"/>
      <c r="BS15" s="595"/>
      <c r="BT15" s="595"/>
      <c r="BU15" s="595"/>
      <c r="BV15" s="595"/>
      <c r="BW15" s="595"/>
      <c r="BX15" s="595"/>
      <c r="BY15" s="595"/>
      <c r="BZ15" s="595"/>
      <c r="CA15" s="595"/>
      <c r="CB15" s="595"/>
      <c r="CC15" s="595"/>
      <c r="CD15" s="595"/>
      <c r="CE15" s="595"/>
      <c r="CF15" s="595"/>
      <c r="CG15" s="595"/>
      <c r="CH15" s="595"/>
      <c r="CI15" s="595"/>
      <c r="CJ15" s="595"/>
      <c r="CK15" s="595"/>
      <c r="CL15" s="595"/>
      <c r="CM15" s="595"/>
      <c r="CN15" s="595"/>
      <c r="CO15" s="595"/>
      <c r="CP15" s="595"/>
      <c r="CQ15" s="595"/>
      <c r="CR15" s="595"/>
      <c r="CS15" s="595"/>
      <c r="CT15" s="595"/>
      <c r="CU15" s="595"/>
      <c r="CV15" s="595"/>
      <c r="CW15" s="595"/>
      <c r="CX15" s="595"/>
      <c r="CY15" s="61"/>
    </row>
    <row r="16" spans="1:103" ht="9.75" customHeight="1">
      <c r="A16" s="332"/>
      <c r="B16" s="332"/>
      <c r="C16" s="332"/>
      <c r="D16" s="332"/>
      <c r="E16" s="332"/>
      <c r="F16" s="332"/>
      <c r="G16" s="332"/>
      <c r="H16" s="332"/>
      <c r="I16" s="332"/>
      <c r="J16" s="332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  <c r="AE16" s="332"/>
      <c r="AF16" s="332"/>
      <c r="AG16" s="332"/>
      <c r="AH16" s="332"/>
      <c r="AI16" s="332"/>
      <c r="AJ16" s="332"/>
      <c r="AK16" s="332"/>
      <c r="AL16" s="332"/>
      <c r="AM16" s="332"/>
      <c r="AN16" s="332"/>
      <c r="AO16" s="332"/>
      <c r="AP16" s="332"/>
      <c r="AQ16" s="332"/>
      <c r="AR16" s="332"/>
      <c r="AS16" s="61"/>
      <c r="AT16" s="61"/>
      <c r="AU16" s="61"/>
      <c r="AV16" s="61"/>
      <c r="AW16" s="61"/>
      <c r="AX16" s="329"/>
      <c r="AY16" s="329"/>
      <c r="AZ16" s="329"/>
      <c r="BA16" s="329"/>
      <c r="BB16" s="329"/>
      <c r="BC16" s="329"/>
      <c r="BD16" s="329"/>
      <c r="BE16" s="329"/>
      <c r="BF16" s="329"/>
      <c r="BG16" s="329"/>
      <c r="BH16" s="329"/>
      <c r="BI16" s="329"/>
      <c r="BJ16" s="329"/>
      <c r="BK16" s="329"/>
      <c r="BL16" s="329"/>
      <c r="BM16" s="329"/>
      <c r="BN16" s="329"/>
      <c r="BO16" s="329"/>
      <c r="BP16" s="329"/>
      <c r="BQ16" s="329"/>
      <c r="BR16" s="329"/>
      <c r="BS16" s="329"/>
      <c r="BT16" s="329"/>
      <c r="BU16" s="329"/>
      <c r="BV16" s="329"/>
      <c r="BW16" s="329"/>
      <c r="BX16" s="329"/>
      <c r="BY16" s="329"/>
      <c r="BZ16" s="329"/>
      <c r="CA16" s="329"/>
      <c r="CB16" s="329"/>
      <c r="CC16" s="329"/>
      <c r="CD16" s="329"/>
      <c r="CE16" s="329"/>
      <c r="CF16" s="329"/>
      <c r="CG16" s="329"/>
      <c r="CH16" s="329"/>
      <c r="CI16" s="329"/>
      <c r="CJ16" s="329"/>
      <c r="CK16" s="329"/>
      <c r="CL16" s="329"/>
      <c r="CM16" s="329"/>
      <c r="CN16" s="329"/>
      <c r="CO16" s="329"/>
      <c r="CP16" s="329"/>
      <c r="CQ16" s="329"/>
      <c r="CR16" s="329"/>
      <c r="CS16" s="329"/>
      <c r="CT16" s="329"/>
      <c r="CU16" s="329"/>
      <c r="CV16" s="329"/>
      <c r="CW16" s="329"/>
      <c r="CX16" s="329"/>
      <c r="CY16" s="61"/>
    </row>
    <row r="17" spans="1:103" ht="15.75">
      <c r="A17" s="599" t="s">
        <v>734</v>
      </c>
      <c r="B17" s="599"/>
      <c r="C17" s="599"/>
      <c r="D17" s="599"/>
      <c r="E17" s="599"/>
      <c r="F17" s="599"/>
      <c r="G17" s="599"/>
      <c r="H17" s="599"/>
      <c r="I17" s="599"/>
      <c r="J17" s="599"/>
      <c r="K17" s="599"/>
      <c r="L17" s="599"/>
      <c r="M17" s="599"/>
      <c r="N17" s="599"/>
      <c r="O17" s="599"/>
      <c r="P17" s="599"/>
      <c r="Q17" s="599"/>
      <c r="R17" s="599"/>
      <c r="S17" s="599"/>
      <c r="T17" s="599"/>
      <c r="U17" s="599"/>
      <c r="V17" s="599"/>
      <c r="W17" s="599"/>
      <c r="X17" s="599"/>
      <c r="Y17" s="599"/>
      <c r="Z17" s="599"/>
      <c r="AA17" s="599"/>
      <c r="AB17" s="599"/>
      <c r="AC17" s="599"/>
      <c r="AD17" s="599"/>
      <c r="AE17" s="599"/>
      <c r="AF17" s="599"/>
      <c r="AG17" s="599"/>
      <c r="AH17" s="599"/>
      <c r="AI17" s="599"/>
      <c r="AJ17" s="599"/>
      <c r="AK17" s="599"/>
      <c r="AL17" s="599"/>
      <c r="AM17" s="599"/>
      <c r="AN17" s="599"/>
      <c r="AO17" s="599"/>
      <c r="AP17" s="599"/>
      <c r="AQ17" s="599"/>
      <c r="AR17" s="599"/>
      <c r="AS17" s="61"/>
      <c r="AT17" s="61"/>
      <c r="AU17" s="61"/>
      <c r="AV17" s="61"/>
      <c r="AW17" s="61"/>
      <c r="AX17" s="595" t="s">
        <v>26</v>
      </c>
      <c r="AY17" s="595"/>
      <c r="AZ17" s="595"/>
      <c r="BA17" s="595"/>
      <c r="BB17" s="595"/>
      <c r="BC17" s="595"/>
      <c r="BD17" s="595"/>
      <c r="BE17" s="595"/>
      <c r="BF17" s="595"/>
      <c r="BG17" s="595"/>
      <c r="BH17" s="595"/>
      <c r="BI17" s="595"/>
      <c r="BJ17" s="595"/>
      <c r="BK17" s="595"/>
      <c r="BL17" s="595"/>
      <c r="BM17" s="595"/>
      <c r="BN17" s="595"/>
      <c r="BO17" s="595"/>
      <c r="BP17" s="595"/>
      <c r="BQ17" s="595"/>
      <c r="BR17" s="595"/>
      <c r="BS17" s="595"/>
      <c r="BT17" s="595"/>
      <c r="BU17" s="595"/>
      <c r="BV17" s="595"/>
      <c r="BW17" s="595"/>
      <c r="BX17" s="595"/>
      <c r="BY17" s="595"/>
      <c r="BZ17" s="595"/>
      <c r="CA17" s="595"/>
      <c r="CB17" s="595"/>
      <c r="CC17" s="595"/>
      <c r="CD17" s="595"/>
      <c r="CE17" s="595"/>
      <c r="CF17" s="595"/>
      <c r="CG17" s="595"/>
      <c r="CH17" s="595"/>
      <c r="CI17" s="595"/>
      <c r="CJ17" s="595"/>
      <c r="CK17" s="595"/>
      <c r="CL17" s="595"/>
      <c r="CM17" s="595"/>
      <c r="CN17" s="595"/>
      <c r="CO17" s="595"/>
      <c r="CP17" s="595"/>
      <c r="CQ17" s="595"/>
      <c r="CR17" s="595"/>
      <c r="CS17" s="595"/>
      <c r="CT17" s="595"/>
      <c r="CU17" s="595"/>
      <c r="CV17" s="595"/>
      <c r="CW17" s="595"/>
      <c r="CX17" s="595"/>
      <c r="CY17" s="61"/>
    </row>
    <row r="18" spans="1:103" ht="15.75">
      <c r="A18" s="153" t="s">
        <v>735</v>
      </c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331"/>
      <c r="O18" s="331"/>
      <c r="P18" s="331"/>
      <c r="Q18" s="331"/>
      <c r="R18" s="331"/>
      <c r="S18" s="331"/>
      <c r="T18" s="331"/>
      <c r="U18" s="331"/>
      <c r="V18" s="331"/>
      <c r="W18" s="331"/>
      <c r="X18" s="331"/>
      <c r="Y18" s="331"/>
      <c r="Z18" s="331"/>
      <c r="AA18" s="331"/>
      <c r="AB18" s="331"/>
      <c r="AC18" s="331"/>
      <c r="AD18" s="331"/>
      <c r="AE18" s="331"/>
      <c r="AF18" s="331"/>
      <c r="AG18" s="331"/>
      <c r="AH18" s="153"/>
      <c r="AI18" s="153"/>
      <c r="AJ18" s="153"/>
      <c r="AK18" s="153"/>
      <c r="AL18" s="153"/>
      <c r="AM18" s="153"/>
      <c r="AN18" s="153"/>
      <c r="AO18" s="153"/>
      <c r="AP18" s="153"/>
      <c r="AQ18" s="153"/>
      <c r="AR18" s="153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</row>
    <row r="19" spans="1:103" ht="15.75">
      <c r="A19" s="153" t="s">
        <v>736</v>
      </c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595" t="s">
        <v>147</v>
      </c>
      <c r="AY19" s="595"/>
      <c r="AZ19" s="595"/>
      <c r="BA19" s="595"/>
      <c r="BB19" s="595"/>
      <c r="BC19" s="595"/>
      <c r="BD19" s="595"/>
      <c r="BE19" s="595"/>
      <c r="BF19" s="595"/>
      <c r="BG19" s="595"/>
      <c r="BH19" s="595"/>
      <c r="BI19" s="595"/>
      <c r="BJ19" s="595"/>
      <c r="BK19" s="595"/>
      <c r="BL19" s="595"/>
      <c r="BM19" s="595"/>
      <c r="BN19" s="595"/>
      <c r="BO19" s="595"/>
      <c r="BP19" s="595"/>
      <c r="BQ19" s="595"/>
      <c r="BR19" s="595"/>
      <c r="BS19" s="595"/>
      <c r="BT19" s="595"/>
      <c r="BU19" s="595"/>
      <c r="BV19" s="595"/>
      <c r="BW19" s="595"/>
      <c r="BX19" s="595"/>
      <c r="BY19" s="595"/>
      <c r="BZ19" s="595"/>
      <c r="CA19" s="595"/>
      <c r="CB19" s="595"/>
      <c r="CC19" s="595"/>
      <c r="CD19" s="595"/>
      <c r="CE19" s="595"/>
      <c r="CF19" s="595"/>
      <c r="CG19" s="595"/>
      <c r="CH19" s="595"/>
      <c r="CI19" s="595"/>
      <c r="CJ19" s="595"/>
      <c r="CK19" s="595"/>
      <c r="CL19" s="595"/>
      <c r="CM19" s="595"/>
      <c r="CN19" s="595"/>
      <c r="CO19" s="595"/>
      <c r="CP19" s="595"/>
      <c r="CQ19" s="595"/>
      <c r="CR19" s="595"/>
      <c r="CS19" s="595"/>
      <c r="CT19" s="595"/>
      <c r="CU19" s="595"/>
      <c r="CV19" s="595"/>
      <c r="CW19" s="595"/>
      <c r="CX19" s="595"/>
      <c r="CY19" s="61"/>
    </row>
    <row r="20" spans="1:103" ht="15.75">
      <c r="A20" s="305"/>
      <c r="B20" s="305"/>
      <c r="C20" s="305"/>
      <c r="D20" s="305"/>
      <c r="E20" s="305"/>
      <c r="F20" s="305"/>
      <c r="G20" s="305"/>
      <c r="H20" s="305"/>
      <c r="I20" s="305"/>
      <c r="J20" s="305"/>
      <c r="K20" s="305"/>
      <c r="L20" s="305"/>
      <c r="M20" s="305"/>
      <c r="N20" s="305"/>
      <c r="O20" s="305"/>
      <c r="P20" s="305"/>
      <c r="Q20" s="305"/>
      <c r="R20" s="305"/>
      <c r="S20" s="305"/>
      <c r="T20" s="305"/>
      <c r="U20" s="305"/>
      <c r="V20" s="305"/>
      <c r="W20" s="305"/>
      <c r="X20" s="305"/>
      <c r="Y20" s="305"/>
      <c r="Z20" s="305"/>
      <c r="AA20" s="305"/>
      <c r="AB20" s="305"/>
      <c r="AC20" s="305"/>
      <c r="AD20" s="305"/>
      <c r="AE20" s="305"/>
      <c r="AF20" s="305"/>
      <c r="AG20" s="305"/>
      <c r="AH20" s="305"/>
      <c r="AI20" s="305"/>
      <c r="AJ20" s="305"/>
      <c r="AK20" s="305"/>
      <c r="AL20" s="305"/>
      <c r="AM20" s="305"/>
      <c r="AN20" s="305"/>
      <c r="AO20" s="305"/>
      <c r="AP20" s="305"/>
      <c r="AQ20" s="305"/>
      <c r="AR20" s="305"/>
      <c r="AS20" s="305"/>
      <c r="AT20" s="305"/>
      <c r="AU20" s="305"/>
      <c r="AV20" s="305"/>
      <c r="AW20" s="305"/>
      <c r="AX20" s="305"/>
      <c r="AY20" s="305"/>
      <c r="AZ20" s="305"/>
      <c r="BA20" s="305"/>
      <c r="BB20" s="305"/>
      <c r="BC20" s="305"/>
      <c r="BD20" s="305"/>
      <c r="BE20" s="305"/>
      <c r="BF20" s="305"/>
      <c r="BG20" s="305"/>
      <c r="BH20" s="305"/>
      <c r="BI20" s="305"/>
      <c r="BJ20" s="305"/>
      <c r="BK20" s="305"/>
      <c r="BL20" s="305"/>
      <c r="BM20" s="305"/>
      <c r="BN20" s="305"/>
      <c r="BO20" s="305"/>
      <c r="BP20" s="305"/>
      <c r="BQ20" s="305"/>
      <c r="BR20" s="305"/>
      <c r="BS20" s="305"/>
      <c r="BT20" s="305"/>
      <c r="BU20" s="305"/>
      <c r="BV20" s="305"/>
      <c r="BW20" s="305"/>
      <c r="BX20" s="305"/>
      <c r="BY20" s="305"/>
      <c r="BZ20" s="305"/>
      <c r="CA20" s="305"/>
      <c r="CB20" s="305"/>
      <c r="CC20" s="305"/>
      <c r="CD20" s="305"/>
      <c r="CE20" s="305"/>
      <c r="CF20" s="305"/>
      <c r="CG20" s="305"/>
      <c r="CH20" s="305"/>
      <c r="CI20" s="305"/>
      <c r="CJ20" s="305"/>
      <c r="CK20" s="305"/>
      <c r="CL20" s="305"/>
      <c r="CM20" s="305"/>
      <c r="CN20" s="305"/>
      <c r="CO20" s="305"/>
      <c r="CP20" s="305"/>
      <c r="CQ20" s="305"/>
      <c r="CR20" s="305"/>
      <c r="CS20" s="305"/>
      <c r="CT20" s="305"/>
      <c r="CU20" s="305"/>
      <c r="CV20" s="305"/>
      <c r="CW20" s="305"/>
      <c r="CX20" s="305"/>
      <c r="CY20" s="61"/>
    </row>
    <row r="21" spans="1:103" s="335" customFormat="1" ht="15.75">
      <c r="A21" s="237" t="s">
        <v>738</v>
      </c>
      <c r="B21" s="333"/>
      <c r="C21" s="333"/>
      <c r="D21" s="333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  <c r="P21" s="333"/>
      <c r="Q21" s="333"/>
      <c r="R21" s="333"/>
      <c r="S21" s="333"/>
      <c r="T21" s="333"/>
      <c r="U21" s="333"/>
      <c r="V21" s="333"/>
      <c r="W21" s="333"/>
      <c r="X21" s="333"/>
      <c r="Y21" s="333"/>
      <c r="Z21" s="333"/>
      <c r="AA21" s="333"/>
      <c r="AB21" s="333"/>
      <c r="AC21" s="333"/>
      <c r="AD21" s="333"/>
      <c r="AE21" s="333"/>
      <c r="AF21" s="333"/>
      <c r="AG21" s="333"/>
      <c r="AH21" s="333"/>
      <c r="AI21" s="333"/>
      <c r="AJ21" s="333"/>
      <c r="AK21" s="333"/>
      <c r="AL21" s="333"/>
      <c r="AM21" s="333"/>
      <c r="AN21" s="333"/>
      <c r="AO21" s="333"/>
      <c r="AP21" s="333"/>
      <c r="AQ21" s="333"/>
      <c r="AR21" s="333"/>
      <c r="AS21" s="333"/>
      <c r="AT21" s="333"/>
      <c r="AU21" s="333"/>
      <c r="AV21" s="333"/>
      <c r="AW21" s="333"/>
      <c r="AX21" s="333"/>
      <c r="AY21" s="333"/>
      <c r="AZ21" s="333"/>
      <c r="BA21" s="333"/>
      <c r="BB21" s="333"/>
      <c r="BC21" s="333"/>
      <c r="BD21" s="333"/>
      <c r="BE21" s="333"/>
      <c r="BF21" s="334"/>
      <c r="BG21" s="333"/>
      <c r="BH21" s="333"/>
      <c r="BI21" s="333"/>
      <c r="BJ21" s="333"/>
      <c r="BK21" s="333"/>
      <c r="BL21" s="333"/>
      <c r="BM21" s="333"/>
      <c r="BN21" s="333"/>
      <c r="BO21" s="333"/>
      <c r="BP21" s="333"/>
      <c r="BQ21" s="333"/>
      <c r="BR21" s="333"/>
      <c r="BS21" s="333"/>
      <c r="BT21" s="333"/>
      <c r="BU21" s="333"/>
      <c r="BV21" s="333"/>
      <c r="BW21" s="333"/>
      <c r="BX21" s="333"/>
      <c r="BY21" s="333"/>
      <c r="BZ21" s="333"/>
      <c r="CA21" s="333"/>
      <c r="CB21" s="333"/>
      <c r="CC21" s="333"/>
      <c r="CD21" s="333"/>
      <c r="CE21" s="333"/>
      <c r="CF21" s="333"/>
      <c r="CG21" s="333"/>
      <c r="CH21" s="333"/>
      <c r="CI21" s="333"/>
      <c r="CJ21" s="333"/>
      <c r="CK21" s="333"/>
      <c r="CL21" s="333"/>
      <c r="CM21" s="333"/>
      <c r="CN21" s="333"/>
      <c r="CO21" s="333"/>
      <c r="CP21" s="333"/>
      <c r="CQ21" s="333"/>
      <c r="CR21" s="333"/>
      <c r="CS21" s="333"/>
      <c r="CT21" s="333"/>
      <c r="CU21" s="333"/>
      <c r="CV21" s="333"/>
      <c r="CW21" s="333"/>
      <c r="CX21" s="62"/>
      <c r="CY21" s="62"/>
    </row>
    <row r="22" spans="1:103" ht="15.75">
      <c r="A22" s="595" t="s">
        <v>739</v>
      </c>
      <c r="B22" s="595"/>
      <c r="C22" s="595"/>
      <c r="D22" s="595"/>
      <c r="E22" s="595"/>
      <c r="F22" s="595"/>
      <c r="G22" s="595"/>
      <c r="H22" s="595"/>
      <c r="I22" s="595"/>
      <c r="J22" s="595"/>
      <c r="K22" s="595"/>
      <c r="L22" s="595"/>
      <c r="M22" s="595"/>
      <c r="N22" s="595"/>
      <c r="O22" s="595"/>
      <c r="P22" s="595"/>
      <c r="Q22" s="595"/>
      <c r="R22" s="595"/>
      <c r="S22" s="595"/>
      <c r="T22" s="595"/>
      <c r="U22" s="595"/>
      <c r="V22" s="595"/>
      <c r="W22" s="595"/>
      <c r="X22" s="595"/>
      <c r="Y22" s="595"/>
      <c r="Z22" s="595"/>
      <c r="AA22" s="595"/>
      <c r="AB22" s="595"/>
      <c r="AC22" s="595"/>
      <c r="AD22" s="595"/>
      <c r="AE22" s="595"/>
      <c r="AF22" s="595"/>
      <c r="AG22" s="595"/>
      <c r="AH22" s="595"/>
      <c r="AI22" s="595"/>
      <c r="AJ22" s="595"/>
      <c r="AK22" s="595"/>
      <c r="AL22" s="595"/>
      <c r="AM22" s="595"/>
      <c r="AN22" s="595"/>
      <c r="AO22" s="595"/>
      <c r="AP22" s="595"/>
      <c r="AQ22" s="595"/>
      <c r="AR22" s="595"/>
      <c r="AS22" s="595"/>
      <c r="AT22" s="595"/>
      <c r="AU22" s="595"/>
      <c r="AV22" s="595"/>
      <c r="AW22" s="595"/>
      <c r="AX22" s="595"/>
      <c r="AY22" s="595"/>
      <c r="AZ22" s="595"/>
      <c r="BA22" s="595"/>
      <c r="BB22" s="595"/>
      <c r="BC22" s="595"/>
      <c r="BD22" s="595"/>
      <c r="BE22" s="595"/>
      <c r="BF22" s="595"/>
      <c r="BG22" s="595"/>
      <c r="BH22" s="595"/>
      <c r="BI22" s="595"/>
      <c r="BJ22" s="595"/>
      <c r="BK22" s="595"/>
      <c r="BL22" s="595"/>
      <c r="BM22" s="595"/>
      <c r="BN22" s="595"/>
      <c r="BO22" s="595"/>
      <c r="BP22" s="595"/>
      <c r="BQ22" s="595"/>
      <c r="BR22" s="595"/>
      <c r="BS22" s="595"/>
      <c r="BT22" s="595"/>
      <c r="BU22" s="595"/>
      <c r="BV22" s="595"/>
      <c r="BW22" s="595"/>
      <c r="BX22" s="595"/>
      <c r="BY22" s="595"/>
      <c r="BZ22" s="595"/>
      <c r="CA22" s="595"/>
      <c r="CB22" s="595"/>
      <c r="CC22" s="595"/>
      <c r="CD22" s="595"/>
      <c r="CE22" s="595"/>
      <c r="CF22" s="595"/>
      <c r="CG22" s="595"/>
      <c r="CH22" s="595"/>
      <c r="CI22" s="595"/>
      <c r="CJ22" s="595"/>
      <c r="CK22" s="595"/>
      <c r="CL22" s="595"/>
      <c r="CM22" s="595"/>
      <c r="CN22" s="595"/>
      <c r="CO22" s="595"/>
      <c r="CP22" s="595"/>
      <c r="CQ22" s="595"/>
      <c r="CR22" s="595"/>
      <c r="CS22" s="595"/>
      <c r="CT22" s="595"/>
      <c r="CU22" s="595"/>
      <c r="CV22" s="595"/>
      <c r="CW22" s="595"/>
      <c r="CX22" s="595"/>
      <c r="CY22" s="61"/>
    </row>
    <row r="23" spans="1:103" ht="15.75">
      <c r="A23" s="61"/>
      <c r="B23" s="327"/>
      <c r="C23" s="327"/>
      <c r="D23" s="327"/>
      <c r="E23" s="327"/>
      <c r="F23" s="327"/>
      <c r="G23" s="327"/>
      <c r="H23" s="327"/>
      <c r="I23" s="327"/>
      <c r="J23" s="327"/>
      <c r="K23" s="327"/>
      <c r="L23" s="327"/>
      <c r="M23" s="327"/>
      <c r="N23" s="327"/>
      <c r="O23" s="327"/>
      <c r="P23" s="327"/>
      <c r="Q23" s="327"/>
      <c r="R23" s="327"/>
      <c r="S23" s="327"/>
      <c r="T23" s="327"/>
      <c r="U23" s="327"/>
      <c r="V23" s="327"/>
      <c r="W23" s="327"/>
      <c r="X23" s="327"/>
      <c r="Y23" s="327"/>
      <c r="Z23" s="327"/>
      <c r="AA23" s="327"/>
      <c r="AB23" s="327"/>
      <c r="AC23" s="327"/>
      <c r="AD23" s="327"/>
      <c r="AE23" s="327"/>
      <c r="AF23" s="327"/>
      <c r="AG23" s="327"/>
      <c r="AH23" s="327"/>
      <c r="AI23" s="327"/>
      <c r="AJ23" s="327"/>
      <c r="AK23" s="327"/>
      <c r="AL23" s="327"/>
      <c r="AM23" s="327"/>
      <c r="AN23" s="327"/>
      <c r="AO23" s="327"/>
      <c r="AP23" s="327"/>
      <c r="AQ23" s="327"/>
      <c r="AR23" s="327"/>
      <c r="AS23" s="327"/>
      <c r="AT23" s="327"/>
      <c r="AU23" s="327"/>
      <c r="AV23" s="327"/>
      <c r="AW23" s="327"/>
      <c r="AX23" s="327"/>
      <c r="AY23" s="327"/>
      <c r="AZ23" s="327"/>
      <c r="BA23" s="327"/>
      <c r="BB23" s="327"/>
      <c r="BC23" s="327"/>
      <c r="BD23" s="327"/>
      <c r="BE23" s="327"/>
      <c r="BF23" s="328"/>
      <c r="BG23" s="327"/>
      <c r="BH23" s="327"/>
      <c r="BI23" s="327"/>
      <c r="BJ23" s="327"/>
      <c r="BK23" s="327"/>
      <c r="BL23" s="327"/>
      <c r="BM23" s="327"/>
      <c r="BN23" s="327"/>
      <c r="BO23" s="327"/>
      <c r="BP23" s="327"/>
      <c r="BQ23" s="327"/>
      <c r="BR23" s="327"/>
      <c r="BS23" s="327"/>
      <c r="BT23" s="327"/>
      <c r="BU23" s="327"/>
      <c r="BV23" s="327"/>
      <c r="BW23" s="327"/>
      <c r="BX23" s="327"/>
      <c r="BY23" s="327"/>
      <c r="BZ23" s="327"/>
      <c r="CA23" s="327"/>
      <c r="CB23" s="327"/>
      <c r="CC23" s="327"/>
      <c r="CD23" s="327"/>
      <c r="CE23" s="327"/>
      <c r="CF23" s="327"/>
      <c r="CG23" s="327"/>
      <c r="CH23" s="327"/>
      <c r="CI23" s="327"/>
      <c r="CJ23" s="327"/>
      <c r="CK23" s="327"/>
      <c r="CL23" s="327"/>
      <c r="CM23" s="327"/>
      <c r="CN23" s="327"/>
      <c r="CO23" s="327"/>
      <c r="CP23" s="327"/>
      <c r="CQ23" s="327"/>
      <c r="CR23" s="327"/>
      <c r="CS23" s="327"/>
      <c r="CT23" s="327"/>
      <c r="CU23" s="327"/>
      <c r="CV23" s="327"/>
      <c r="CW23" s="327"/>
      <c r="CX23" s="61"/>
      <c r="CY23" s="61"/>
    </row>
    <row r="24" spans="1:103" ht="15.75">
      <c r="A24" s="237" t="s">
        <v>740</v>
      </c>
      <c r="B24" s="327"/>
      <c r="C24" s="327"/>
      <c r="D24" s="327"/>
      <c r="E24" s="327"/>
      <c r="F24" s="327"/>
      <c r="G24" s="327"/>
      <c r="H24" s="327"/>
      <c r="I24" s="327"/>
      <c r="J24" s="327"/>
      <c r="K24" s="327"/>
      <c r="L24" s="327"/>
      <c r="M24" s="327"/>
      <c r="N24" s="327"/>
      <c r="O24" s="327"/>
      <c r="P24" s="327"/>
      <c r="Q24" s="327"/>
      <c r="R24" s="327"/>
      <c r="S24" s="327"/>
      <c r="T24" s="327"/>
      <c r="U24" s="327"/>
      <c r="V24" s="327"/>
      <c r="W24" s="327"/>
      <c r="X24" s="327"/>
      <c r="Y24" s="327"/>
      <c r="Z24" s="327"/>
      <c r="AA24" s="327"/>
      <c r="AB24" s="327"/>
      <c r="AC24" s="327"/>
      <c r="AD24" s="327"/>
      <c r="AE24" s="327"/>
      <c r="AF24" s="327"/>
      <c r="AG24" s="327"/>
      <c r="AH24" s="327"/>
      <c r="AI24" s="327"/>
      <c r="AJ24" s="327"/>
      <c r="AK24" s="327"/>
      <c r="AL24" s="327"/>
      <c r="AM24" s="327"/>
      <c r="AN24" s="327"/>
      <c r="AO24" s="327"/>
      <c r="AP24" s="327"/>
      <c r="AQ24" s="327"/>
      <c r="AR24" s="327"/>
      <c r="AS24" s="327"/>
      <c r="AT24" s="327"/>
      <c r="AU24" s="327"/>
      <c r="AV24" s="327"/>
      <c r="AW24" s="327"/>
      <c r="AX24" s="327"/>
      <c r="AY24" s="327"/>
      <c r="AZ24" s="327"/>
      <c r="BA24" s="327"/>
      <c r="BB24" s="327"/>
      <c r="BC24" s="327"/>
      <c r="BD24" s="327"/>
      <c r="BE24" s="327"/>
      <c r="BF24" s="328"/>
      <c r="BG24" s="327"/>
      <c r="BH24" s="327"/>
      <c r="BI24" s="602" t="s">
        <v>196</v>
      </c>
      <c r="BJ24" s="602"/>
      <c r="BK24" s="602"/>
      <c r="BL24" s="602"/>
      <c r="BM24" s="602"/>
      <c r="BN24" s="602"/>
      <c r="BO24" s="602"/>
      <c r="BP24" s="602"/>
      <c r="BQ24" s="602"/>
      <c r="BR24" s="327"/>
      <c r="BS24" s="327"/>
      <c r="BT24" s="327"/>
      <c r="BU24" s="327"/>
      <c r="BV24" s="327"/>
      <c r="BW24" s="327"/>
      <c r="BX24" s="327"/>
      <c r="BY24" s="327"/>
      <c r="BZ24" s="327"/>
      <c r="CA24" s="327"/>
      <c r="CB24" s="327"/>
      <c r="CC24" s="327"/>
      <c r="CD24" s="327"/>
      <c r="CE24" s="327"/>
      <c r="CF24" s="327"/>
      <c r="CG24" s="327"/>
      <c r="CH24" s="327"/>
      <c r="CI24" s="327"/>
      <c r="CJ24" s="327"/>
      <c r="CK24" s="327"/>
      <c r="CL24" s="327"/>
      <c r="CM24" s="327"/>
      <c r="CN24" s="327"/>
      <c r="CO24" s="327"/>
      <c r="CP24" s="327"/>
      <c r="CQ24" s="327"/>
      <c r="CR24" s="327"/>
      <c r="CS24" s="327"/>
      <c r="CT24" s="327"/>
      <c r="CU24" s="327"/>
      <c r="CV24" s="327"/>
      <c r="CW24" s="327"/>
      <c r="CX24" s="61"/>
      <c r="CY24" s="61"/>
    </row>
    <row r="25" spans="1:103" ht="15.75">
      <c r="A25" s="77"/>
      <c r="B25" s="327"/>
      <c r="C25" s="327"/>
      <c r="D25" s="327"/>
      <c r="E25" s="327"/>
      <c r="F25" s="327"/>
      <c r="G25" s="327"/>
      <c r="H25" s="327"/>
      <c r="I25" s="327"/>
      <c r="J25" s="327"/>
      <c r="K25" s="327"/>
      <c r="L25" s="327"/>
      <c r="M25" s="327"/>
      <c r="N25" s="327"/>
      <c r="O25" s="327"/>
      <c r="P25" s="327"/>
      <c r="Q25" s="327"/>
      <c r="R25" s="327"/>
      <c r="S25" s="327"/>
      <c r="T25" s="327"/>
      <c r="U25" s="327"/>
      <c r="V25" s="327"/>
      <c r="W25" s="327"/>
      <c r="X25" s="327"/>
      <c r="Y25" s="327"/>
      <c r="Z25" s="327"/>
      <c r="AA25" s="327"/>
      <c r="AB25" s="327"/>
      <c r="AC25" s="327"/>
      <c r="AD25" s="327"/>
      <c r="AE25" s="327"/>
      <c r="AF25" s="327"/>
      <c r="AG25" s="327"/>
      <c r="AH25" s="327"/>
      <c r="AI25" s="327"/>
      <c r="AJ25" s="327"/>
      <c r="AK25" s="327"/>
      <c r="AL25" s="327"/>
      <c r="AM25" s="327"/>
      <c r="AN25" s="327"/>
      <c r="AO25" s="327"/>
      <c r="AP25" s="327"/>
      <c r="AQ25" s="327"/>
      <c r="AR25" s="327"/>
      <c r="AS25" s="327"/>
      <c r="AT25" s="327"/>
      <c r="AU25" s="327"/>
      <c r="AV25" s="327"/>
      <c r="AW25" s="327"/>
      <c r="AX25" s="327"/>
      <c r="AY25" s="327"/>
      <c r="AZ25" s="327"/>
      <c r="BA25" s="327"/>
      <c r="BB25" s="327"/>
      <c r="BC25" s="327"/>
      <c r="BD25" s="327"/>
      <c r="BE25" s="327"/>
      <c r="BF25" s="328"/>
      <c r="BG25" s="327"/>
      <c r="BH25" s="327"/>
      <c r="BI25" s="327"/>
      <c r="BJ25" s="327"/>
      <c r="BK25" s="327"/>
      <c r="BL25" s="327"/>
      <c r="BM25" s="327"/>
      <c r="BN25" s="327"/>
      <c r="BO25" s="327"/>
      <c r="BP25" s="327"/>
      <c r="BQ25" s="327"/>
      <c r="BR25" s="327"/>
      <c r="BS25" s="327"/>
      <c r="BT25" s="327"/>
      <c r="BU25" s="327"/>
      <c r="BV25" s="327"/>
      <c r="BW25" s="327"/>
      <c r="BX25" s="327"/>
      <c r="BY25" s="327"/>
      <c r="BZ25" s="327"/>
      <c r="CA25" s="327"/>
      <c r="CB25" s="327"/>
      <c r="CC25" s="327"/>
      <c r="CD25" s="327"/>
      <c r="CE25" s="327"/>
      <c r="CF25" s="327"/>
      <c r="CG25" s="327"/>
      <c r="CH25" s="327"/>
      <c r="CI25" s="327"/>
      <c r="CJ25" s="327"/>
      <c r="CK25" s="327"/>
      <c r="CL25" s="327"/>
      <c r="CM25" s="327"/>
      <c r="CN25" s="327"/>
      <c r="CO25" s="327"/>
      <c r="CP25" s="327"/>
      <c r="CQ25" s="327"/>
      <c r="CR25" s="327"/>
      <c r="CS25" s="327"/>
      <c r="CT25" s="327"/>
      <c r="CU25" s="327"/>
      <c r="CV25" s="327"/>
      <c r="CW25" s="327"/>
      <c r="CX25" s="61"/>
      <c r="CY25" s="61"/>
    </row>
    <row r="26" spans="1:103" ht="15.75" customHeight="1">
      <c r="A26" s="237" t="s">
        <v>741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327"/>
      <c r="T26" s="327"/>
      <c r="U26" s="327"/>
      <c r="V26" s="327"/>
      <c r="W26" s="327"/>
      <c r="X26" s="327"/>
      <c r="Y26" s="327"/>
      <c r="Z26" s="327"/>
      <c r="AA26" s="327"/>
      <c r="AB26" s="327"/>
      <c r="AC26" s="327"/>
      <c r="AD26" s="327"/>
      <c r="AE26" s="327"/>
      <c r="AF26" s="327"/>
      <c r="AG26" s="327"/>
      <c r="AH26" s="327"/>
      <c r="AI26" s="327"/>
      <c r="AJ26" s="327"/>
      <c r="AK26" s="327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327"/>
      <c r="BD26" s="327"/>
      <c r="BE26" s="327"/>
      <c r="BF26" s="328"/>
      <c r="BG26" s="327"/>
      <c r="BH26" s="327"/>
      <c r="BI26" s="327"/>
      <c r="BJ26" s="327"/>
      <c r="BK26" s="61" t="s">
        <v>743</v>
      </c>
      <c r="BL26" s="76"/>
      <c r="BM26" s="601"/>
      <c r="BN26" s="597"/>
      <c r="BO26" s="597"/>
      <c r="BP26" s="597"/>
      <c r="BQ26" s="597"/>
      <c r="BR26" s="597"/>
      <c r="BS26" s="597"/>
      <c r="BT26" s="597"/>
      <c r="BU26" s="597"/>
      <c r="BV26" s="597"/>
      <c r="BW26" s="597"/>
      <c r="BX26" s="597"/>
      <c r="BY26" s="597"/>
      <c r="BZ26" s="61" t="s">
        <v>744</v>
      </c>
      <c r="CA26" s="76"/>
      <c r="CB26" s="76"/>
      <c r="CC26" s="76"/>
      <c r="CD26" s="601"/>
      <c r="CE26" s="597"/>
      <c r="CF26" s="597"/>
      <c r="CG26" s="597"/>
      <c r="CH26" s="597"/>
      <c r="CI26" s="597"/>
      <c r="CJ26" s="597"/>
      <c r="CK26" s="597"/>
      <c r="CL26" s="597"/>
      <c r="CM26" s="597"/>
      <c r="CN26" s="597"/>
      <c r="CO26" s="597"/>
      <c r="CP26" s="597"/>
      <c r="CQ26" s="327"/>
      <c r="CR26" s="327"/>
      <c r="CS26" s="327"/>
      <c r="CT26" s="327"/>
      <c r="CU26" s="327"/>
      <c r="CV26" s="327"/>
      <c r="CW26" s="327"/>
      <c r="CX26" s="61"/>
      <c r="CY26" s="61"/>
    </row>
    <row r="27" spans="1:103" ht="15.75">
      <c r="A27" s="61"/>
      <c r="B27" s="327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  <c r="AF27" s="327"/>
      <c r="AG27" s="327"/>
      <c r="AH27" s="327"/>
      <c r="AI27" s="327"/>
      <c r="AJ27" s="327"/>
      <c r="AK27" s="327"/>
      <c r="AL27" s="327"/>
      <c r="AM27" s="327"/>
      <c r="AN27" s="327"/>
      <c r="AO27" s="327"/>
      <c r="AP27" s="327"/>
      <c r="AQ27" s="327"/>
      <c r="AR27" s="327"/>
      <c r="AS27" s="327"/>
      <c r="AT27" s="327"/>
      <c r="AU27" s="327"/>
      <c r="AV27" s="327"/>
      <c r="AW27" s="327"/>
      <c r="AX27" s="327"/>
      <c r="AY27" s="327"/>
      <c r="AZ27" s="327"/>
      <c r="BA27" s="327"/>
      <c r="BB27" s="327"/>
      <c r="BC27" s="327"/>
      <c r="BD27" s="327"/>
      <c r="BE27" s="327"/>
      <c r="BF27" s="328"/>
      <c r="BG27" s="327"/>
      <c r="BH27" s="327"/>
      <c r="BI27" s="327"/>
      <c r="BJ27" s="327"/>
      <c r="BK27" s="327"/>
      <c r="BL27" s="327"/>
      <c r="BM27" s="327"/>
      <c r="BN27" s="327"/>
      <c r="BO27" s="327"/>
      <c r="BP27" s="327"/>
      <c r="BQ27" s="327"/>
      <c r="BR27" s="327"/>
      <c r="BS27" s="327"/>
      <c r="BT27" s="327"/>
      <c r="BU27" s="327"/>
      <c r="BV27" s="327"/>
      <c r="BW27" s="327"/>
      <c r="BX27" s="327"/>
      <c r="BY27" s="327"/>
      <c r="BZ27" s="327"/>
      <c r="CA27" s="327"/>
      <c r="CB27" s="327"/>
      <c r="CC27" s="327"/>
      <c r="CD27" s="327"/>
      <c r="CE27" s="327"/>
      <c r="CF27" s="327"/>
      <c r="CG27" s="327"/>
      <c r="CH27" s="327"/>
      <c r="CI27" s="327"/>
      <c r="CJ27" s="327"/>
      <c r="CK27" s="327"/>
      <c r="CL27" s="327"/>
      <c r="CM27" s="327"/>
      <c r="CN27" s="327"/>
      <c r="CO27" s="327"/>
      <c r="CP27" s="327"/>
      <c r="CQ27" s="327"/>
      <c r="CR27" s="327"/>
      <c r="CS27" s="327"/>
      <c r="CT27" s="327"/>
      <c r="CU27" s="327"/>
      <c r="CV27" s="327"/>
      <c r="CW27" s="327"/>
      <c r="CX27" s="61"/>
      <c r="CY27" s="61"/>
    </row>
    <row r="28" spans="1:103" ht="15.75">
      <c r="A28" s="237" t="s">
        <v>742</v>
      </c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01"/>
      <c r="BM28" s="597"/>
      <c r="BN28" s="597"/>
      <c r="BO28" s="597"/>
      <c r="BP28" s="597"/>
      <c r="BQ28" s="597"/>
      <c r="BR28" s="597"/>
      <c r="BS28" s="597"/>
      <c r="BT28" s="597"/>
      <c r="BU28" s="597"/>
      <c r="BV28" s="597"/>
      <c r="BW28" s="597"/>
      <c r="BX28" s="597"/>
      <c r="BY28" s="597"/>
      <c r="BZ28" s="597"/>
      <c r="CA28" s="597"/>
      <c r="CB28" s="597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</row>
    <row r="29" spans="1:103" ht="15.75">
      <c r="A29" s="326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</row>
    <row r="30" spans="1:103" ht="15.75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336"/>
      <c r="BK30" s="336"/>
      <c r="BL30" s="336"/>
      <c r="BM30" s="336"/>
      <c r="BN30" s="336"/>
      <c r="BO30" s="336"/>
      <c r="BP30" s="336"/>
      <c r="BQ30" s="336"/>
      <c r="BR30" s="336"/>
      <c r="BS30" s="336"/>
      <c r="BT30" s="336"/>
      <c r="BU30" s="336"/>
      <c r="BV30" s="336"/>
      <c r="BW30" s="336"/>
      <c r="BX30" s="336"/>
      <c r="BY30" s="336"/>
      <c r="BZ30" s="336"/>
      <c r="CA30" s="336"/>
      <c r="CB30" s="336"/>
      <c r="CC30" s="336"/>
      <c r="CD30" s="336"/>
      <c r="CE30" s="336"/>
      <c r="CF30" s="336"/>
      <c r="CG30" s="336"/>
      <c r="CH30" s="336"/>
      <c r="CI30" s="336"/>
      <c r="CJ30" s="336"/>
      <c r="CK30" s="336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</row>
    <row r="31" spans="1:103" ht="15.75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</row>
    <row r="32" spans="1:103" ht="15.75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</row>
    <row r="33" spans="1:103" ht="15.75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</row>
    <row r="34" spans="1:103" ht="15.75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</row>
    <row r="35" spans="1:103" ht="15.7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</row>
    <row r="36" spans="1:103" ht="15.75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</row>
    <row r="37" spans="1:103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</row>
    <row r="38" spans="1:103" ht="15.75">
      <c r="A38" s="78" t="s">
        <v>150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606"/>
      <c r="AL38" s="606"/>
      <c r="AM38" s="606"/>
      <c r="AN38" s="606"/>
      <c r="AO38" s="606"/>
      <c r="AP38" s="606"/>
      <c r="AQ38" s="606"/>
      <c r="AR38" s="606"/>
      <c r="AS38" s="606"/>
      <c r="AT38" s="606"/>
      <c r="AU38" s="606"/>
      <c r="AV38" s="606"/>
      <c r="AW38" s="606"/>
      <c r="AX38" s="606"/>
      <c r="AY38" s="606"/>
      <c r="AZ38" s="606"/>
      <c r="BA38" s="606"/>
      <c r="BB38" s="606"/>
      <c r="BC38" s="60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606" t="s">
        <v>104</v>
      </c>
      <c r="BU38" s="606"/>
      <c r="BV38" s="606"/>
      <c r="BW38" s="606"/>
      <c r="BX38" s="606"/>
      <c r="BY38" s="606"/>
      <c r="BZ38" s="606"/>
      <c r="CA38" s="606"/>
      <c r="CB38" s="606"/>
      <c r="CC38" s="606"/>
      <c r="CD38" s="606"/>
      <c r="CE38" s="606"/>
      <c r="CF38" s="606"/>
      <c r="CG38" s="606"/>
      <c r="CH38" s="606"/>
      <c r="CI38" s="606"/>
      <c r="CJ38" s="606"/>
      <c r="CK38" s="606"/>
      <c r="CL38" s="606"/>
      <c r="CM38" s="606"/>
      <c r="CN38" s="606"/>
      <c r="CO38" s="606"/>
      <c r="CP38" s="606"/>
      <c r="CQ38" s="606"/>
      <c r="CR38" s="606"/>
      <c r="CS38" s="606"/>
      <c r="CT38" s="606"/>
      <c r="CU38" s="606"/>
      <c r="CV38" s="606"/>
      <c r="CW38" s="606"/>
      <c r="CX38" s="606"/>
    </row>
    <row r="39" spans="1:103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600" t="s">
        <v>165</v>
      </c>
      <c r="AL39" s="600"/>
      <c r="AM39" s="600"/>
      <c r="AN39" s="600"/>
      <c r="AO39" s="600"/>
      <c r="AP39" s="600"/>
      <c r="AQ39" s="600"/>
      <c r="AR39" s="600"/>
      <c r="AS39" s="600"/>
      <c r="AT39" s="600"/>
      <c r="AU39" s="600"/>
      <c r="AV39" s="600"/>
      <c r="AW39" s="600"/>
      <c r="AX39" s="600"/>
      <c r="AY39" s="600"/>
      <c r="AZ39" s="600"/>
      <c r="BA39" s="600"/>
      <c r="BB39" s="600"/>
      <c r="BC39" s="600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03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</row>
    <row r="41" spans="1:103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03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03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03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</row>
    <row r="45" spans="1:103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</row>
    <row r="46" spans="1:103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03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</row>
    <row r="48" spans="1:103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  <row r="267" spans="1:102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</row>
    <row r="268" spans="1:102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  <c r="BV268" s="76"/>
      <c r="BW268" s="76"/>
      <c r="BX268" s="76"/>
      <c r="BY268" s="76"/>
      <c r="BZ268" s="76"/>
      <c r="CA268" s="76"/>
      <c r="CB268" s="76"/>
      <c r="CC268" s="76"/>
      <c r="CD268" s="76"/>
      <c r="CE268" s="76"/>
      <c r="CF268" s="76"/>
      <c r="CG268" s="76"/>
      <c r="CH268" s="76"/>
      <c r="CI268" s="76"/>
      <c r="CJ268" s="76"/>
      <c r="CK268" s="76"/>
      <c r="CL268" s="76"/>
      <c r="CM268" s="76"/>
      <c r="CN268" s="76"/>
      <c r="CO268" s="76"/>
      <c r="CP268" s="76"/>
      <c r="CQ268" s="76"/>
      <c r="CR268" s="76"/>
      <c r="CS268" s="76"/>
      <c r="CT268" s="76"/>
      <c r="CU268" s="76"/>
      <c r="CV268" s="76"/>
      <c r="CW268" s="76"/>
      <c r="CX268" s="76"/>
    </row>
  </sheetData>
  <mergeCells count="21">
    <mergeCell ref="AK39:BC39"/>
    <mergeCell ref="BL28:CB28"/>
    <mergeCell ref="BI24:BQ24"/>
    <mergeCell ref="BM26:BY26"/>
    <mergeCell ref="A1:CX1"/>
    <mergeCell ref="A3:CX3"/>
    <mergeCell ref="Q5:BC5"/>
    <mergeCell ref="AK38:BC38"/>
    <mergeCell ref="BT38:CX38"/>
    <mergeCell ref="CD26:CP26"/>
    <mergeCell ref="A22:CX22"/>
    <mergeCell ref="A10:AR10"/>
    <mergeCell ref="A8:AR8"/>
    <mergeCell ref="AX12:CX12"/>
    <mergeCell ref="AX8:CX8"/>
    <mergeCell ref="AX10:CX10"/>
    <mergeCell ref="A15:AR15"/>
    <mergeCell ref="AX15:CX15"/>
    <mergeCell ref="A17:AR17"/>
    <mergeCell ref="AX17:CX17"/>
    <mergeCell ref="AX19:CX19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B651"/>
  <sheetViews>
    <sheetView zoomScaleNormal="100" workbookViewId="0">
      <pane ySplit="2" topLeftCell="A3" activePane="bottomLeft" state="frozen"/>
      <selection activeCell="K42" sqref="K42"/>
      <selection pane="bottomLeft" activeCell="A3" sqref="A3:K3"/>
    </sheetView>
  </sheetViews>
  <sheetFormatPr defaultRowHeight="15"/>
  <cols>
    <col min="1" max="1" width="36.28515625" customWidth="1"/>
    <col min="2" max="2" width="35.5703125" customWidth="1"/>
    <col min="3" max="3" width="16.140625" customWidth="1"/>
    <col min="4" max="4" width="15.7109375" customWidth="1"/>
    <col min="5" max="5" width="11.42578125" customWidth="1"/>
    <col min="6" max="6" width="16.140625" customWidth="1"/>
    <col min="7" max="7" width="20.5703125" customWidth="1"/>
    <col min="8" max="8" width="24.28515625" style="150" customWidth="1"/>
    <col min="9" max="9" width="31" customWidth="1"/>
    <col min="10" max="10" width="25.5703125" customWidth="1"/>
    <col min="11" max="11" width="15.140625" customWidth="1"/>
    <col min="12" max="12" width="12.42578125" customWidth="1"/>
    <col min="13" max="13" width="9.28515625" customWidth="1"/>
    <col min="14" max="14" width="25.5703125" customWidth="1"/>
    <col min="15" max="15" width="15.42578125" customWidth="1"/>
    <col min="16" max="16" width="18" bestFit="1" customWidth="1"/>
    <col min="17" max="17" width="23.28515625" customWidth="1"/>
    <col min="18" max="18" width="13.42578125" customWidth="1"/>
    <col min="19" max="19" width="11.42578125" customWidth="1"/>
    <col min="20" max="20" width="15.5703125" customWidth="1"/>
    <col min="22" max="22" width="15.5703125" customWidth="1"/>
    <col min="23" max="23" width="16" customWidth="1"/>
    <col min="24" max="24" width="15" customWidth="1"/>
    <col min="25" max="25" width="18.5703125" customWidth="1"/>
    <col min="26" max="26" width="14.28515625" customWidth="1"/>
    <col min="27" max="27" width="16.140625" customWidth="1"/>
  </cols>
  <sheetData>
    <row r="1" spans="1:2706" ht="15.75" thickBot="1"/>
    <row r="2" spans="1:2706" ht="30.75" thickBot="1">
      <c r="A2" s="248" t="s">
        <v>0</v>
      </c>
      <c r="B2" s="249" t="s">
        <v>19</v>
      </c>
      <c r="C2" s="250" t="s">
        <v>140</v>
      </c>
      <c r="D2" s="256" t="s">
        <v>351</v>
      </c>
      <c r="E2" s="256" t="s">
        <v>347</v>
      </c>
      <c r="F2" s="251" t="s">
        <v>352</v>
      </c>
      <c r="G2" s="252" t="s">
        <v>353</v>
      </c>
      <c r="H2" s="249" t="s">
        <v>354</v>
      </c>
      <c r="I2" s="254" t="s">
        <v>409</v>
      </c>
      <c r="J2" s="255" t="s">
        <v>410</v>
      </c>
      <c r="K2" s="546" t="s">
        <v>1010</v>
      </c>
    </row>
    <row r="3" spans="1:2706">
      <c r="A3" s="401" t="s">
        <v>1027</v>
      </c>
      <c r="B3" s="402" t="s">
        <v>32</v>
      </c>
      <c r="C3" s="13">
        <v>30442</v>
      </c>
      <c r="D3" s="3" t="s">
        <v>1030</v>
      </c>
      <c r="E3" s="13">
        <v>38131</v>
      </c>
      <c r="F3" s="3" t="s">
        <v>1028</v>
      </c>
      <c r="G3" s="3" t="s">
        <v>14</v>
      </c>
      <c r="H3" s="261"/>
      <c r="I3" s="286" t="s">
        <v>147</v>
      </c>
      <c r="J3" s="3" t="s">
        <v>1029</v>
      </c>
      <c r="K3" s="242" t="s">
        <v>1011</v>
      </c>
      <c r="L3" s="242"/>
      <c r="M3" s="242"/>
    </row>
    <row r="4" spans="1:2706">
      <c r="A4" s="258"/>
      <c r="B4" s="258"/>
      <c r="C4" s="13"/>
      <c r="D4" s="3"/>
      <c r="E4" s="259"/>
      <c r="F4" s="3"/>
      <c r="G4" s="3"/>
      <c r="H4" s="261"/>
      <c r="I4" s="3"/>
      <c r="J4" s="313"/>
      <c r="K4" s="3"/>
      <c r="L4" s="3"/>
      <c r="M4" s="242"/>
    </row>
    <row r="5" spans="1:2706">
      <c r="A5" s="3"/>
      <c r="B5" s="3"/>
      <c r="C5" s="13"/>
      <c r="D5" s="3"/>
      <c r="E5" s="13"/>
      <c r="F5" s="3"/>
      <c r="G5" s="13"/>
      <c r="H5" s="261"/>
      <c r="I5" s="3"/>
      <c r="J5" s="3"/>
      <c r="K5" s="260"/>
      <c r="L5" s="260"/>
      <c r="M5" s="242"/>
    </row>
    <row r="6" spans="1:2706">
      <c r="A6" s="258"/>
      <c r="B6" s="258"/>
      <c r="C6" s="13"/>
      <c r="D6" s="262"/>
      <c r="E6" s="259"/>
      <c r="F6" s="3"/>
      <c r="G6" s="3"/>
      <c r="H6" s="3"/>
      <c r="I6" s="3"/>
      <c r="J6" s="260"/>
      <c r="K6" s="260"/>
      <c r="L6" s="260"/>
      <c r="M6" s="242"/>
    </row>
    <row r="7" spans="1:2706" s="240" customFormat="1">
      <c r="A7" s="258"/>
      <c r="B7" s="258"/>
      <c r="C7" s="13"/>
      <c r="D7" s="262"/>
      <c r="E7" s="259"/>
      <c r="F7" s="3"/>
      <c r="G7" s="3"/>
      <c r="H7" s="261"/>
      <c r="I7" s="3"/>
      <c r="J7" s="260"/>
      <c r="K7" s="313"/>
      <c r="L7" s="313"/>
      <c r="M7" s="243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</row>
    <row r="8" spans="1:2706" s="240" customFormat="1">
      <c r="A8" s="258"/>
      <c r="B8" s="258"/>
      <c r="C8" s="13"/>
      <c r="D8" s="262"/>
      <c r="E8" s="259"/>
      <c r="F8" s="3"/>
      <c r="G8" s="3"/>
      <c r="H8" s="13"/>
      <c r="I8" s="3"/>
      <c r="J8" s="260"/>
      <c r="K8" s="313"/>
      <c r="L8" s="313"/>
      <c r="M8" s="243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</row>
    <row r="9" spans="1:2706" s="240" customFormat="1" ht="15" customHeight="1">
      <c r="A9" s="258"/>
      <c r="B9" s="258"/>
      <c r="C9" s="13"/>
      <c r="D9" s="3"/>
      <c r="E9" s="259"/>
      <c r="F9" s="3"/>
      <c r="G9" s="3"/>
      <c r="H9" s="261"/>
      <c r="I9" s="3"/>
      <c r="J9" s="3"/>
      <c r="K9" s="293"/>
      <c r="L9" s="293"/>
      <c r="M9" s="244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</row>
    <row r="10" spans="1:2706" s="240" customFormat="1" ht="15" customHeight="1">
      <c r="A10" s="258"/>
      <c r="B10" s="258"/>
      <c r="C10" s="13"/>
      <c r="D10" s="3"/>
      <c r="E10" s="259"/>
      <c r="F10" s="3"/>
      <c r="G10" s="3"/>
      <c r="H10" s="261"/>
      <c r="I10" s="3"/>
      <c r="J10" s="313"/>
      <c r="K10" s="293"/>
      <c r="L10" s="293"/>
      <c r="M10" s="244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</row>
    <row r="11" spans="1:2706" s="240" customFormat="1" ht="14.25" customHeight="1">
      <c r="A11" s="258"/>
      <c r="B11" s="258"/>
      <c r="C11" s="13"/>
      <c r="D11" s="3"/>
      <c r="E11" s="259"/>
      <c r="F11" s="3"/>
      <c r="G11" s="3"/>
      <c r="H11" s="261"/>
      <c r="I11" s="3"/>
      <c r="J11" s="313"/>
      <c r="K11" s="3"/>
      <c r="L11" s="3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</row>
    <row r="12" spans="1:2706">
      <c r="A12" s="258"/>
      <c r="B12" s="258"/>
      <c r="C12" s="13"/>
      <c r="D12" s="3"/>
      <c r="E12" s="295"/>
      <c r="F12" s="3"/>
      <c r="G12" s="3"/>
      <c r="H12" s="261"/>
      <c r="I12" s="3"/>
      <c r="J12" s="3"/>
      <c r="K12" s="260"/>
      <c r="L12" s="260"/>
      <c r="M12" s="242"/>
    </row>
    <row r="13" spans="1:2706">
      <c r="A13" s="258"/>
      <c r="B13" s="258"/>
      <c r="C13" s="13"/>
      <c r="D13" s="3"/>
      <c r="E13" s="295"/>
      <c r="F13" s="3"/>
      <c r="G13" s="3"/>
      <c r="H13" s="261"/>
      <c r="I13" s="3"/>
      <c r="J13" s="293"/>
      <c r="K13" s="260"/>
      <c r="L13" s="260"/>
      <c r="M13" s="242"/>
      <c r="AX13" t="e">
        <f>'БАЗА по работягам'!W114ъ</f>
        <v>#NAME?</v>
      </c>
    </row>
    <row r="14" spans="1:2706">
      <c r="A14" s="258"/>
      <c r="B14" s="258"/>
      <c r="C14" s="13"/>
      <c r="D14" s="3"/>
      <c r="E14" s="259"/>
      <c r="F14" s="3"/>
      <c r="G14" s="3"/>
      <c r="H14" s="261"/>
      <c r="I14" s="3"/>
      <c r="J14" s="3"/>
      <c r="K14" s="260"/>
      <c r="L14" s="260"/>
      <c r="M14" s="242"/>
    </row>
    <row r="15" spans="1:2706">
      <c r="A15" s="258"/>
      <c r="B15" s="258"/>
      <c r="C15" s="13"/>
      <c r="D15" s="3"/>
      <c r="E15" s="262"/>
      <c r="F15" s="3"/>
      <c r="G15" s="3"/>
      <c r="H15" s="3"/>
      <c r="I15" s="3"/>
      <c r="J15" s="3"/>
      <c r="K15" s="260"/>
      <c r="L15" s="260"/>
      <c r="M15" s="242"/>
    </row>
    <row r="16" spans="1:2706">
      <c r="A16" s="404"/>
      <c r="B16" s="404"/>
      <c r="C16" s="13"/>
      <c r="D16" s="3"/>
      <c r="E16" s="259"/>
      <c r="F16" s="3"/>
      <c r="G16" s="3"/>
      <c r="H16" s="3"/>
      <c r="I16" s="3"/>
      <c r="J16" s="3"/>
      <c r="K16" s="260"/>
      <c r="L16" s="260"/>
      <c r="M16" s="242"/>
    </row>
    <row r="17" spans="1:2706">
      <c r="A17" s="420"/>
      <c r="B17" s="258"/>
      <c r="C17" s="13"/>
      <c r="D17" s="3"/>
      <c r="E17" s="259"/>
      <c r="F17" s="3"/>
      <c r="G17" s="3"/>
      <c r="H17" s="261"/>
      <c r="I17" s="3"/>
      <c r="J17" s="3"/>
      <c r="K17" s="260"/>
      <c r="L17" s="260"/>
      <c r="M17" s="242"/>
    </row>
    <row r="18" spans="1:2706">
      <c r="A18" s="258"/>
      <c r="B18" s="258"/>
      <c r="C18" s="13"/>
      <c r="D18" s="3"/>
      <c r="E18" s="259"/>
      <c r="F18" s="3"/>
      <c r="G18" s="3"/>
      <c r="H18" s="261"/>
      <c r="I18" s="3"/>
      <c r="J18" s="3"/>
      <c r="K18" s="260"/>
      <c r="L18" s="260"/>
      <c r="M18" s="242"/>
    </row>
    <row r="19" spans="1:2706">
      <c r="A19" s="401"/>
      <c r="B19" s="402"/>
      <c r="C19" s="13"/>
      <c r="D19" s="3"/>
      <c r="E19" s="13"/>
      <c r="F19" s="3"/>
      <c r="G19" s="3"/>
      <c r="H19" s="261"/>
      <c r="I19" s="13"/>
      <c r="J19" s="3"/>
      <c r="K19" s="260"/>
      <c r="L19" s="260"/>
      <c r="M19" s="242"/>
    </row>
    <row r="20" spans="1:2706">
      <c r="A20" s="420"/>
      <c r="B20" s="3"/>
      <c r="C20" s="13"/>
      <c r="D20" s="3"/>
      <c r="E20" s="13"/>
      <c r="F20" s="3"/>
      <c r="G20" s="3"/>
      <c r="H20" s="261"/>
      <c r="I20" s="3"/>
      <c r="J20" s="3"/>
      <c r="K20" s="260"/>
      <c r="L20" s="260"/>
      <c r="M20" s="242"/>
    </row>
    <row r="21" spans="1:2706">
      <c r="A21" s="401"/>
      <c r="B21" s="402"/>
      <c r="C21" s="13"/>
      <c r="D21" s="3"/>
      <c r="E21" s="13"/>
      <c r="F21" s="3"/>
      <c r="G21" s="3"/>
      <c r="H21" s="261"/>
      <c r="I21" s="13"/>
      <c r="J21" s="3"/>
      <c r="K21" s="260"/>
      <c r="L21" s="260"/>
      <c r="M21" s="242"/>
    </row>
    <row r="22" spans="1:2706">
      <c r="A22" s="420"/>
      <c r="B22" s="258"/>
      <c r="C22" s="13"/>
      <c r="D22" s="3"/>
      <c r="E22" s="13"/>
      <c r="F22" s="3"/>
      <c r="G22" s="3"/>
      <c r="H22" s="261"/>
      <c r="I22" s="3"/>
      <c r="J22" s="3"/>
      <c r="K22" s="260"/>
      <c r="L22" s="260"/>
      <c r="M22" s="242"/>
    </row>
    <row r="23" spans="1:2706">
      <c r="A23" s="420"/>
      <c r="B23" s="258"/>
      <c r="C23" s="13"/>
      <c r="D23" s="3"/>
      <c r="E23" s="13"/>
      <c r="F23" s="3"/>
      <c r="G23" s="3"/>
      <c r="H23" s="261"/>
      <c r="I23" s="3"/>
      <c r="J23" s="3"/>
      <c r="K23" s="260"/>
      <c r="L23" s="260"/>
      <c r="M23" s="242"/>
    </row>
    <row r="24" spans="1:2706" s="240" customFormat="1">
      <c r="A24" s="258"/>
      <c r="B24" s="258"/>
      <c r="C24" s="13"/>
      <c r="D24" s="261"/>
      <c r="E24" s="13"/>
      <c r="F24" s="3"/>
      <c r="G24" s="3"/>
      <c r="H24" s="3"/>
      <c r="I24" s="3"/>
      <c r="J24" s="260"/>
      <c r="K24" s="3"/>
      <c r="L24" s="3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</row>
    <row r="25" spans="1:2706" s="240" customFormat="1">
      <c r="A25" s="258"/>
      <c r="B25" s="258"/>
      <c r="C25" s="13"/>
      <c r="D25" s="3"/>
      <c r="E25" s="259"/>
      <c r="F25" s="3"/>
      <c r="G25" s="3"/>
      <c r="H25" s="3"/>
      <c r="I25" s="3"/>
      <c r="J25" s="260"/>
      <c r="K25" s="3"/>
      <c r="L25" s="3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</row>
    <row r="26" spans="1:2706">
      <c r="A26" s="403"/>
      <c r="B26" s="402"/>
      <c r="C26" s="13"/>
      <c r="D26" s="3"/>
      <c r="E26" s="13"/>
      <c r="F26" s="3"/>
      <c r="G26" s="3"/>
      <c r="H26" s="261"/>
      <c r="I26" s="13"/>
      <c r="J26" s="3"/>
      <c r="K26" s="260"/>
      <c r="L26" s="260"/>
      <c r="M26" s="242"/>
    </row>
    <row r="27" spans="1:2706">
      <c r="A27" s="258"/>
      <c r="B27" s="258"/>
      <c r="C27" s="13"/>
      <c r="D27" s="3"/>
      <c r="E27" s="259"/>
      <c r="F27" s="3"/>
      <c r="G27" s="3"/>
      <c r="H27" s="3"/>
      <c r="I27" s="3"/>
      <c r="J27" s="260"/>
      <c r="K27" s="260"/>
      <c r="L27" s="260"/>
      <c r="M27" s="242"/>
    </row>
    <row r="28" spans="1:2706">
      <c r="A28" s="258"/>
      <c r="B28" s="258"/>
      <c r="C28" s="13"/>
      <c r="D28" s="261"/>
      <c r="E28" s="13"/>
      <c r="F28" s="3"/>
      <c r="G28" s="3"/>
      <c r="H28" s="3"/>
      <c r="I28" s="3"/>
      <c r="J28" s="260"/>
      <c r="K28" s="260"/>
      <c r="L28" s="260"/>
      <c r="M28" s="242"/>
    </row>
    <row r="29" spans="1:2706">
      <c r="A29" s="3"/>
      <c r="B29" s="3"/>
      <c r="C29" s="13"/>
      <c r="D29" s="3"/>
      <c r="E29" s="13"/>
      <c r="F29" s="3"/>
      <c r="G29" s="3"/>
      <c r="H29" s="261"/>
      <c r="I29" s="3"/>
      <c r="J29" s="3"/>
      <c r="K29" s="3"/>
      <c r="L29" s="3"/>
    </row>
    <row r="30" spans="1:2706" s="240" customFormat="1">
      <c r="A30" s="424"/>
      <c r="B30" s="258"/>
      <c r="C30" s="362"/>
      <c r="D30" s="3"/>
      <c r="E30" s="259"/>
      <c r="F30" s="3"/>
      <c r="G30" s="3"/>
      <c r="H30" s="3"/>
      <c r="I30" s="3"/>
      <c r="J30" s="260"/>
      <c r="K30" s="3"/>
      <c r="L30" s="3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</row>
    <row r="31" spans="1:2706">
      <c r="A31" s="3"/>
      <c r="B31" s="3"/>
      <c r="C31" s="13"/>
      <c r="D31" s="261"/>
      <c r="E31" s="13"/>
      <c r="F31" s="3"/>
      <c r="G31" s="3"/>
      <c r="H31" s="261"/>
      <c r="I31" s="3"/>
      <c r="J31" s="260"/>
      <c r="K31" s="3"/>
      <c r="L31" s="3"/>
    </row>
    <row r="32" spans="1:2706" s="223" customFormat="1">
      <c r="A32" s="3"/>
      <c r="B32" s="3"/>
      <c r="C32" s="13"/>
      <c r="D32" s="261"/>
      <c r="E32" s="13"/>
      <c r="F32" s="3"/>
      <c r="G32" s="3"/>
      <c r="H32" s="13"/>
      <c r="I32" s="3"/>
      <c r="J32" s="260"/>
      <c r="K32" s="3"/>
      <c r="L32" s="3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</row>
    <row r="33" spans="1:2706">
      <c r="A33" s="258"/>
      <c r="B33" s="258"/>
      <c r="C33" s="13"/>
      <c r="D33" s="313"/>
      <c r="E33" s="259"/>
      <c r="F33" s="3"/>
      <c r="G33" s="3"/>
      <c r="H33" s="261"/>
      <c r="I33" s="3"/>
      <c r="J33" s="3"/>
      <c r="K33" s="3"/>
      <c r="L33" s="3"/>
    </row>
    <row r="34" spans="1:2706">
      <c r="A34" s="258"/>
      <c r="B34" s="258"/>
      <c r="C34" s="13"/>
      <c r="D34" s="313"/>
      <c r="E34" s="259"/>
      <c r="F34" s="3"/>
      <c r="G34" s="3"/>
      <c r="H34" s="261"/>
      <c r="I34" s="3"/>
      <c r="J34" s="3"/>
      <c r="K34" s="3"/>
      <c r="L34" s="3"/>
    </row>
    <row r="35" spans="1:2706" s="222" customFormat="1">
      <c r="A35" s="258"/>
      <c r="B35" s="258"/>
      <c r="C35" s="13"/>
      <c r="D35" s="3"/>
      <c r="E35" s="259"/>
      <c r="F35" s="3"/>
      <c r="G35" s="3"/>
      <c r="H35" s="261"/>
      <c r="I35" s="3"/>
      <c r="J35" s="3"/>
      <c r="K35" s="3"/>
      <c r="L35" s="3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</row>
    <row r="36" spans="1:2706" s="223" customFormat="1">
      <c r="A36" s="258"/>
      <c r="B36" s="258"/>
      <c r="C36" s="13"/>
      <c r="D36" s="3"/>
      <c r="E36" s="13"/>
      <c r="F36" s="3"/>
      <c r="G36" s="3"/>
      <c r="H36" s="261"/>
      <c r="I36" s="3"/>
      <c r="J36" s="3"/>
      <c r="K36" s="3"/>
      <c r="L36" s="3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</row>
    <row r="37" spans="1:2706">
      <c r="A37" s="258"/>
      <c r="B37" s="258"/>
      <c r="C37" s="13"/>
      <c r="D37" s="261"/>
      <c r="E37" s="259"/>
      <c r="F37" s="3"/>
      <c r="G37" s="3"/>
      <c r="H37" s="3"/>
      <c r="I37" s="3"/>
      <c r="J37" s="260"/>
      <c r="K37" s="260"/>
      <c r="L37" s="260"/>
      <c r="M37" s="242"/>
    </row>
    <row r="38" spans="1:2706">
      <c r="A38" s="258"/>
      <c r="B38" s="258"/>
      <c r="C38" s="13"/>
      <c r="D38" s="3"/>
      <c r="E38" s="259"/>
      <c r="F38" s="3"/>
      <c r="G38" s="3"/>
      <c r="H38" s="3"/>
      <c r="I38" s="3"/>
      <c r="J38" s="260"/>
      <c r="K38" s="3"/>
      <c r="L38" s="3"/>
    </row>
    <row r="39" spans="1:2706" s="223" customFormat="1">
      <c r="A39" s="3"/>
      <c r="B39" s="3"/>
      <c r="C39" s="13"/>
      <c r="D39" s="3"/>
      <c r="E39" s="13"/>
      <c r="F39" s="3"/>
      <c r="G39" s="3"/>
      <c r="H39" s="3"/>
      <c r="I39" s="3"/>
      <c r="J39" s="3"/>
      <c r="K39" s="3"/>
      <c r="L39" s="3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</row>
    <row r="40" spans="1:2706" s="222" customFormat="1">
      <c r="A40" s="258"/>
      <c r="B40" s="258"/>
      <c r="C40" s="13"/>
      <c r="D40" s="3"/>
      <c r="E40" s="259"/>
      <c r="F40" s="3"/>
      <c r="G40" s="3"/>
      <c r="H40" s="261"/>
      <c r="I40" s="3"/>
      <c r="J40" s="3"/>
      <c r="K40" s="3"/>
      <c r="L40" s="3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</row>
    <row r="41" spans="1:2706">
      <c r="A41" s="258"/>
      <c r="B41" s="258"/>
      <c r="C41" s="13"/>
      <c r="D41" s="3"/>
      <c r="E41" s="259"/>
      <c r="F41" s="3"/>
      <c r="G41" s="3"/>
      <c r="H41" s="3"/>
      <c r="I41" s="3"/>
      <c r="J41" s="260"/>
      <c r="K41" s="3"/>
      <c r="L41" s="3"/>
      <c r="AG41" s="231"/>
      <c r="AH41" s="231"/>
      <c r="AI41" s="231"/>
      <c r="AJ41" s="231"/>
      <c r="AK41" s="231"/>
      <c r="AL41" s="231"/>
      <c r="AM41" s="231"/>
    </row>
    <row r="42" spans="1:2706">
      <c r="A42" s="3"/>
      <c r="B42" s="258"/>
      <c r="C42" s="13"/>
      <c r="D42" s="3"/>
      <c r="E42" s="13"/>
      <c r="F42" s="3"/>
      <c r="G42" s="3"/>
      <c r="H42" s="261"/>
      <c r="I42" s="3"/>
      <c r="J42" s="3"/>
      <c r="K42" s="3"/>
      <c r="L42" s="3"/>
    </row>
    <row r="43" spans="1:2706">
      <c r="A43" s="258"/>
      <c r="B43" s="258"/>
      <c r="C43" s="13"/>
      <c r="D43" s="261"/>
      <c r="E43" s="13"/>
      <c r="F43" s="3"/>
      <c r="G43" s="3"/>
      <c r="H43" s="3"/>
      <c r="I43" s="3"/>
      <c r="J43" s="260"/>
      <c r="K43" s="3"/>
      <c r="L43" s="3"/>
    </row>
    <row r="44" spans="1:2706">
      <c r="A44" s="258"/>
      <c r="B44" s="258"/>
      <c r="C44" s="13"/>
      <c r="D44" s="261"/>
      <c r="E44" s="13"/>
      <c r="F44" s="3"/>
      <c r="G44" s="3"/>
      <c r="H44" s="3"/>
      <c r="I44" s="3"/>
      <c r="J44" s="3"/>
      <c r="K44" s="3"/>
      <c r="L44" s="3"/>
    </row>
    <row r="45" spans="1:2706" s="221" customFormat="1">
      <c r="A45" s="258"/>
      <c r="B45" s="258"/>
      <c r="C45" s="13"/>
      <c r="D45" s="3"/>
      <c r="E45" s="259"/>
      <c r="F45" s="3"/>
      <c r="G45" s="3"/>
      <c r="H45" s="3"/>
      <c r="I45" s="3"/>
      <c r="J45" s="3"/>
      <c r="K45" s="3"/>
      <c r="L45" s="3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</row>
    <row r="46" spans="1:2706" s="221" customFormat="1">
      <c r="A46" s="3"/>
      <c r="B46" s="3"/>
      <c r="C46" s="13"/>
      <c r="D46" s="3"/>
      <c r="E46" s="13"/>
      <c r="F46" s="3"/>
      <c r="G46" s="261"/>
      <c r="H46" s="3"/>
      <c r="I46" s="3"/>
      <c r="J46" s="13"/>
      <c r="K46" s="3"/>
      <c r="L46" s="3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</row>
    <row r="47" spans="1:2706">
      <c r="A47" s="401"/>
      <c r="B47" s="402"/>
      <c r="C47" s="13"/>
      <c r="D47" s="3"/>
      <c r="E47" s="13"/>
      <c r="F47" s="3"/>
      <c r="G47" s="3"/>
      <c r="H47" s="261"/>
      <c r="I47" s="13"/>
      <c r="J47" s="3"/>
      <c r="K47" s="3"/>
      <c r="L47" s="3"/>
    </row>
    <row r="48" spans="1:2706" s="223" customFormat="1">
      <c r="A48" s="258"/>
      <c r="B48" s="258"/>
      <c r="C48" s="13"/>
      <c r="D48" s="3"/>
      <c r="E48" s="259"/>
      <c r="F48" s="3"/>
      <c r="G48" s="3"/>
      <c r="H48" s="3"/>
      <c r="I48" s="3"/>
      <c r="J48" s="260"/>
      <c r="K48" s="3"/>
      <c r="L48" s="3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</row>
    <row r="49" spans="1:2706" s="223" customFormat="1" ht="15.75">
      <c r="A49" s="70"/>
      <c r="B49" s="419"/>
      <c r="C49" s="13"/>
      <c r="D49" s="3"/>
      <c r="E49" s="13"/>
      <c r="F49" s="3"/>
      <c r="G49" s="3"/>
      <c r="H49" s="433"/>
      <c r="I49" s="3"/>
      <c r="J49" s="3"/>
      <c r="K49" s="3"/>
      <c r="L49" s="3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</row>
    <row r="50" spans="1:2706" s="223" customFormat="1">
      <c r="A50" s="68"/>
      <c r="B50" s="230"/>
      <c r="C50" s="13"/>
      <c r="D50" s="3"/>
      <c r="E50" s="259"/>
      <c r="F50" s="3"/>
      <c r="G50" s="3"/>
      <c r="H50" s="261"/>
      <c r="I50" s="3"/>
      <c r="J50" s="260"/>
      <c r="K50" s="3"/>
      <c r="L50" s="3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</row>
    <row r="51" spans="1:2706">
      <c r="A51" s="258"/>
      <c r="B51" s="258"/>
      <c r="C51" s="13"/>
      <c r="D51" s="3"/>
      <c r="E51" s="259"/>
      <c r="F51" s="3"/>
      <c r="G51" s="3"/>
      <c r="H51" s="261"/>
      <c r="I51" s="3"/>
      <c r="J51" s="3"/>
      <c r="K51" s="3"/>
      <c r="L51" s="3"/>
    </row>
    <row r="52" spans="1:2706">
      <c r="A52" s="3"/>
      <c r="B52" s="258"/>
      <c r="C52" s="13"/>
      <c r="D52" s="261"/>
      <c r="E52" s="259"/>
      <c r="F52" s="3"/>
      <c r="G52" s="3"/>
      <c r="H52" s="261"/>
      <c r="I52" s="3"/>
      <c r="J52" s="3"/>
      <c r="K52" s="3"/>
      <c r="L52" s="3"/>
    </row>
    <row r="53" spans="1:2706">
      <c r="A53" s="3"/>
      <c r="B53" s="258"/>
      <c r="C53" s="13"/>
      <c r="D53" s="261"/>
      <c r="E53" s="259"/>
      <c r="F53" s="3"/>
      <c r="G53" s="3"/>
      <c r="H53" s="261"/>
      <c r="I53" s="3"/>
      <c r="J53" s="3"/>
      <c r="K53" s="3"/>
      <c r="L53" s="3"/>
    </row>
    <row r="54" spans="1:2706" s="221" customFormat="1">
      <c r="A54" s="258"/>
      <c r="B54" s="258"/>
      <c r="C54" s="13"/>
      <c r="D54" s="3"/>
      <c r="E54" s="259"/>
      <c r="F54" s="3"/>
      <c r="G54" s="3"/>
      <c r="H54" s="261"/>
      <c r="I54" s="3"/>
      <c r="J54" s="313"/>
      <c r="K54" s="3"/>
      <c r="L54" s="3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</row>
    <row r="55" spans="1:2706" s="221" customFormat="1">
      <c r="A55" s="258"/>
      <c r="B55" s="258"/>
      <c r="C55" s="13"/>
      <c r="D55" s="3"/>
      <c r="E55" s="259"/>
      <c r="F55" s="3"/>
      <c r="G55" s="3"/>
      <c r="H55" s="3"/>
      <c r="I55" s="3"/>
      <c r="J55" s="313"/>
      <c r="K55" s="3"/>
      <c r="L55" s="3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</row>
    <row r="56" spans="1:2706" s="221" customFormat="1">
      <c r="A56" s="3"/>
      <c r="B56" s="3"/>
      <c r="C56" s="13"/>
      <c r="D56" s="3"/>
      <c r="E56" s="259"/>
      <c r="F56" s="3"/>
      <c r="G56" s="3"/>
      <c r="H56" s="261"/>
      <c r="I56" s="3"/>
      <c r="J56" s="3"/>
      <c r="K56" s="3"/>
      <c r="L56" s="3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</row>
    <row r="57" spans="1:2706" s="221" customFormat="1">
      <c r="A57" s="258"/>
      <c r="B57" s="258"/>
      <c r="C57" s="13"/>
      <c r="D57" s="313"/>
      <c r="E57" s="259"/>
      <c r="F57" s="3"/>
      <c r="G57" s="3"/>
      <c r="H57" s="261"/>
      <c r="I57" s="3"/>
      <c r="J57" s="313"/>
      <c r="K57" s="3"/>
      <c r="L57" s="3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</row>
    <row r="58" spans="1:2706" s="221" customFormat="1">
      <c r="A58" s="258"/>
      <c r="B58" s="258"/>
      <c r="C58" s="13"/>
      <c r="D58" s="261"/>
      <c r="E58" s="259"/>
      <c r="F58" s="3"/>
      <c r="G58" s="3"/>
      <c r="H58" s="3"/>
      <c r="I58" s="3"/>
      <c r="J58" s="313"/>
      <c r="K58" s="3"/>
      <c r="L58" s="3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</row>
    <row r="59" spans="1:2706" s="221" customFormat="1">
      <c r="A59" s="523"/>
      <c r="B59" s="473"/>
      <c r="C59" s="362"/>
      <c r="D59" s="261"/>
      <c r="E59" s="259"/>
      <c r="F59" s="3"/>
      <c r="G59" s="3"/>
      <c r="H59" s="3"/>
      <c r="I59" s="3"/>
      <c r="J59" s="313"/>
      <c r="K59" s="3"/>
      <c r="L59" s="3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</row>
    <row r="60" spans="1:2706" s="221" customFormat="1">
      <c r="A60" s="523"/>
      <c r="B60" s="473"/>
      <c r="C60" s="362"/>
      <c r="D60" s="261"/>
      <c r="E60" s="259"/>
      <c r="F60" s="3"/>
      <c r="G60" s="3"/>
      <c r="H60" s="3"/>
      <c r="I60" s="3"/>
      <c r="J60" s="313"/>
      <c r="K60" s="3"/>
      <c r="L60" s="3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</row>
    <row r="61" spans="1:2706" s="221" customFormat="1">
      <c r="A61" s="523"/>
      <c r="B61" s="473"/>
      <c r="C61" s="362"/>
      <c r="D61" s="261"/>
      <c r="E61" s="259"/>
      <c r="F61" s="3"/>
      <c r="G61" s="3"/>
      <c r="H61" s="261"/>
      <c r="I61" s="3"/>
      <c r="J61" s="313"/>
      <c r="K61" s="3"/>
      <c r="L61" s="3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</row>
    <row r="62" spans="1:2706" ht="13.5" customHeight="1">
      <c r="A62" s="3"/>
      <c r="B62" s="3"/>
      <c r="C62" s="13"/>
      <c r="D62" s="3"/>
      <c r="E62" s="13"/>
      <c r="F62" s="3"/>
      <c r="G62" s="3"/>
      <c r="H62" s="3"/>
      <c r="I62" s="3"/>
      <c r="J62" s="3"/>
      <c r="K62" s="3"/>
      <c r="L62" s="3"/>
    </row>
    <row r="63" spans="1:2706">
      <c r="A63" s="258"/>
      <c r="B63" s="258"/>
      <c r="C63" s="13"/>
      <c r="D63" s="3"/>
      <c r="E63" s="262"/>
      <c r="F63" s="3"/>
      <c r="G63" s="3"/>
      <c r="H63" s="3"/>
      <c r="I63" s="3"/>
      <c r="J63" s="51"/>
      <c r="K63" s="3"/>
      <c r="L63" s="3"/>
    </row>
    <row r="64" spans="1:2706" s="223" customFormat="1">
      <c r="A64" s="258"/>
      <c r="B64" s="258"/>
      <c r="C64" s="13"/>
      <c r="D64" s="3"/>
      <c r="E64" s="259"/>
      <c r="F64" s="3"/>
      <c r="G64" s="3"/>
      <c r="H64" s="261"/>
      <c r="I64" s="405"/>
      <c r="J64" s="303"/>
      <c r="K64" s="3"/>
      <c r="L64" s="3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</row>
    <row r="65" spans="1:2706">
      <c r="A65" s="258"/>
      <c r="B65" s="258"/>
      <c r="C65" s="13"/>
      <c r="D65" s="3"/>
      <c r="E65" s="259"/>
      <c r="F65" s="3"/>
      <c r="G65" s="3"/>
      <c r="H65" s="261"/>
      <c r="I65" s="405"/>
      <c r="J65" s="3"/>
      <c r="K65" s="421"/>
      <c r="L65" s="421"/>
    </row>
    <row r="66" spans="1:2706">
      <c r="A66" s="422"/>
      <c r="B66" s="426"/>
      <c r="C66" s="428"/>
      <c r="D66" s="292"/>
      <c r="E66" s="431"/>
      <c r="F66" s="292"/>
      <c r="G66" s="292"/>
      <c r="H66" s="429"/>
      <c r="I66" s="405"/>
      <c r="J66" s="292"/>
      <c r="K66" s="3"/>
      <c r="L66" s="3"/>
    </row>
    <row r="67" spans="1:2706">
      <c r="A67" s="423"/>
      <c r="B67" s="426"/>
      <c r="C67" s="428"/>
      <c r="D67" s="292"/>
      <c r="E67" s="431"/>
      <c r="F67" s="292"/>
      <c r="G67" s="292"/>
      <c r="H67" s="429"/>
      <c r="I67" s="405"/>
      <c r="J67" s="292"/>
      <c r="K67" s="3"/>
      <c r="L67" s="3"/>
    </row>
    <row r="68" spans="1:2706">
      <c r="A68" s="3"/>
      <c r="B68" s="3"/>
      <c r="C68" s="13"/>
      <c r="D68" s="3"/>
      <c r="E68" s="259"/>
      <c r="F68" s="3"/>
      <c r="G68" s="3"/>
      <c r="H68" s="261"/>
      <c r="I68" s="405"/>
      <c r="J68" s="302"/>
      <c r="K68" s="3"/>
      <c r="L68" s="3"/>
    </row>
    <row r="69" spans="1:2706">
      <c r="A69" s="3"/>
      <c r="B69" s="3"/>
      <c r="C69" s="13"/>
      <c r="D69" s="3"/>
      <c r="E69" s="13"/>
      <c r="F69" s="3"/>
      <c r="G69" s="3"/>
      <c r="H69" s="261"/>
      <c r="I69" s="405"/>
      <c r="J69" s="3"/>
      <c r="K69" s="3"/>
      <c r="L69" s="3"/>
    </row>
    <row r="70" spans="1:2706">
      <c r="A70" s="3"/>
      <c r="B70" s="3"/>
      <c r="C70" s="13"/>
      <c r="D70" s="3"/>
      <c r="E70" s="259"/>
      <c r="F70" s="3"/>
      <c r="G70" s="3"/>
      <c r="H70" s="261"/>
      <c r="I70" s="405"/>
      <c r="J70" s="292"/>
      <c r="K70" s="3"/>
      <c r="L70" s="3"/>
      <c r="AA70" s="228"/>
    </row>
    <row r="71" spans="1:2706" s="223" customFormat="1">
      <c r="A71" s="425"/>
      <c r="B71" s="427"/>
      <c r="C71" s="227"/>
      <c r="D71" s="430"/>
      <c r="E71" s="227"/>
      <c r="F71" s="430"/>
      <c r="G71" s="430"/>
      <c r="H71" s="430"/>
      <c r="I71" s="430"/>
      <c r="J71" s="435"/>
      <c r="K71" s="3"/>
      <c r="L71" s="3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 t="s">
        <v>250</v>
      </c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</row>
    <row r="72" spans="1:2706" s="223" customFormat="1">
      <c r="A72" s="258"/>
      <c r="B72" s="258"/>
      <c r="C72" s="13"/>
      <c r="D72" s="3"/>
      <c r="E72" s="259"/>
      <c r="F72" s="3"/>
      <c r="G72" s="3"/>
      <c r="H72" s="261"/>
      <c r="I72" s="405"/>
      <c r="J72" s="435"/>
      <c r="K72" s="3"/>
      <c r="L72" s="3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</row>
    <row r="73" spans="1:2706" s="223" customFormat="1">
      <c r="A73" s="258"/>
      <c r="B73" s="3"/>
      <c r="C73" s="13"/>
      <c r="D73" s="3"/>
      <c r="E73" s="259"/>
      <c r="F73" s="3"/>
      <c r="G73" s="3"/>
      <c r="H73" s="261"/>
      <c r="I73" s="405"/>
      <c r="J73" s="303"/>
      <c r="K73" s="3"/>
      <c r="L73" s="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</row>
    <row r="74" spans="1:2706" s="223" customFormat="1">
      <c r="A74" s="3"/>
      <c r="B74" s="3"/>
      <c r="C74" s="13"/>
      <c r="D74" s="3"/>
      <c r="E74" s="259"/>
      <c r="F74" s="262"/>
      <c r="G74" s="3"/>
      <c r="H74" s="261"/>
      <c r="I74" s="405"/>
      <c r="J74" s="17"/>
      <c r="K74" s="3"/>
      <c r="L74" s="3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</row>
    <row r="75" spans="1:2706">
      <c r="A75" s="3"/>
      <c r="B75" s="3"/>
      <c r="C75" s="13"/>
      <c r="D75" s="3"/>
      <c r="E75" s="259"/>
      <c r="F75" s="262"/>
      <c r="G75" s="3"/>
      <c r="H75" s="429"/>
      <c r="I75" s="430"/>
      <c r="J75" s="187"/>
      <c r="K75" s="3"/>
      <c r="L75" s="3"/>
    </row>
    <row r="76" spans="1:2706">
      <c r="A76" s="258"/>
      <c r="B76" s="258"/>
      <c r="C76" s="13"/>
      <c r="D76" s="3"/>
      <c r="E76" s="259"/>
      <c r="F76" s="3"/>
      <c r="G76" s="3"/>
      <c r="H76" s="3"/>
      <c r="I76" s="3"/>
      <c r="J76" s="313"/>
      <c r="K76" s="3"/>
      <c r="L76" s="3"/>
      <c r="AB76" s="229"/>
      <c r="AC76" s="229"/>
      <c r="AD76" s="229"/>
      <c r="AE76" s="229"/>
      <c r="AF76" s="229"/>
    </row>
    <row r="77" spans="1:2706">
      <c r="A77" s="422"/>
      <c r="B77" s="258"/>
      <c r="C77" s="428"/>
      <c r="D77" s="429"/>
      <c r="E77" s="431"/>
      <c r="F77" s="430"/>
      <c r="G77" s="430"/>
      <c r="H77" s="430"/>
      <c r="I77" s="3"/>
      <c r="J77" s="434"/>
      <c r="K77" s="3"/>
      <c r="L77" s="3"/>
      <c r="AB77" s="229"/>
      <c r="AC77" s="229"/>
      <c r="AD77" s="229"/>
      <c r="AE77" s="229"/>
      <c r="AF77" s="229"/>
    </row>
    <row r="78" spans="1:2706">
      <c r="A78" s="375"/>
      <c r="B78" s="258"/>
      <c r="C78" s="428"/>
      <c r="D78" s="430"/>
      <c r="E78" s="431"/>
      <c r="F78" s="430"/>
      <c r="G78" s="3"/>
      <c r="H78" s="429"/>
      <c r="I78" s="3"/>
      <c r="J78" s="187"/>
      <c r="K78" s="3"/>
      <c r="L78" s="3"/>
    </row>
    <row r="79" spans="1:2706">
      <c r="A79" s="258"/>
      <c r="B79" s="258"/>
      <c r="C79" s="13"/>
      <c r="D79" s="3"/>
      <c r="E79" s="259"/>
      <c r="F79" s="3"/>
      <c r="G79" s="3"/>
      <c r="H79" s="261"/>
      <c r="I79" s="3"/>
      <c r="J79" s="3"/>
      <c r="K79" s="3"/>
      <c r="L79" s="3"/>
    </row>
    <row r="80" spans="1:2706">
      <c r="A80" s="258"/>
      <c r="B80" s="258"/>
      <c r="C80" s="13"/>
      <c r="D80" s="3"/>
      <c r="E80" s="259"/>
      <c r="F80" s="3"/>
      <c r="G80" s="3"/>
      <c r="H80" s="3"/>
      <c r="I80" s="3"/>
      <c r="J80" s="110"/>
      <c r="K80" s="3"/>
      <c r="L80" s="3"/>
    </row>
    <row r="81" spans="1:12">
      <c r="A81" s="258"/>
      <c r="B81" s="258"/>
      <c r="C81" s="13"/>
      <c r="D81" s="3"/>
      <c r="E81" s="259"/>
      <c r="F81" s="3"/>
      <c r="G81" s="3"/>
      <c r="H81" s="261"/>
      <c r="I81" s="3"/>
      <c r="J81" s="3"/>
      <c r="K81" s="421"/>
      <c r="L81" s="421"/>
    </row>
    <row r="82" spans="1:12" ht="15.75">
      <c r="A82" s="3"/>
      <c r="B82" s="418"/>
      <c r="C82" s="13"/>
      <c r="D82" s="3"/>
      <c r="E82" s="13"/>
      <c r="F82" s="3"/>
      <c r="G82" s="3"/>
      <c r="H82" s="432"/>
      <c r="I82" s="3"/>
      <c r="J82" s="3"/>
      <c r="K82" s="421"/>
      <c r="L82" s="421"/>
    </row>
    <row r="83" spans="1:12">
      <c r="A83" s="258"/>
      <c r="B83" s="258"/>
      <c r="C83" s="13"/>
      <c r="D83" s="261"/>
      <c r="E83" s="13"/>
      <c r="F83" s="3"/>
      <c r="G83" s="3"/>
      <c r="H83" s="3"/>
      <c r="I83" s="3"/>
      <c r="J83" s="260"/>
      <c r="K83" s="421"/>
      <c r="L83" s="421"/>
    </row>
    <row r="84" spans="1:12">
      <c r="A84" s="421"/>
      <c r="B84" s="3"/>
      <c r="C84" s="3"/>
      <c r="D84" s="3"/>
      <c r="E84" s="3"/>
      <c r="F84" s="3"/>
      <c r="G84" s="3"/>
      <c r="H84" s="261"/>
      <c r="I84" s="3"/>
      <c r="J84" s="3"/>
      <c r="K84" s="3"/>
    </row>
    <row r="651" spans="4:4">
      <c r="D651" s="296" t="s">
        <v>661</v>
      </c>
    </row>
  </sheetData>
  <autoFilter ref="A2:J2">
    <sortState ref="A3:J78">
      <sortCondition ref="A2"/>
    </sortState>
  </autoFilter>
  <pageMargins left="0.78740157480314965" right="0.39370078740157483" top="0.59055118110236215" bottom="0.5905511811023621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CZB1257"/>
  <sheetViews>
    <sheetView topLeftCell="I1" zoomScale="85" zoomScaleNormal="85" workbookViewId="0">
      <pane ySplit="2" topLeftCell="A201" activePane="bottomLeft" state="frozen"/>
      <selection activeCell="K42" sqref="K42"/>
      <selection pane="bottomLeft" activeCell="I240" sqref="I240"/>
    </sheetView>
  </sheetViews>
  <sheetFormatPr defaultRowHeight="15"/>
  <cols>
    <col min="1" max="1" width="36.28515625" customWidth="1"/>
    <col min="2" max="2" width="35.5703125" customWidth="1"/>
    <col min="3" max="3" width="16.140625" customWidth="1"/>
    <col min="4" max="4" width="15.7109375" customWidth="1"/>
    <col min="5" max="5" width="10" customWidth="1"/>
    <col min="6" max="6" width="16.140625" customWidth="1"/>
    <col min="7" max="7" width="20.85546875" customWidth="1"/>
    <col min="8" max="8" width="24.28515625" style="150" customWidth="1"/>
    <col min="9" max="9" width="31" customWidth="1"/>
    <col min="10" max="10" width="25.5703125" customWidth="1"/>
    <col min="11" max="13" width="9.28515625" customWidth="1"/>
    <col min="14" max="14" width="25.5703125" customWidth="1"/>
    <col min="15" max="15" width="17.7109375" customWidth="1"/>
    <col min="16" max="16" width="18" bestFit="1" customWidth="1"/>
    <col min="17" max="17" width="23.28515625" customWidth="1"/>
    <col min="18" max="18" width="13.42578125" customWidth="1"/>
    <col min="19" max="19" width="11.42578125" customWidth="1"/>
    <col min="20" max="20" width="15.5703125" customWidth="1"/>
    <col min="22" max="22" width="15.5703125" customWidth="1"/>
    <col min="23" max="23" width="16" customWidth="1"/>
    <col min="24" max="24" width="15" customWidth="1"/>
    <col min="25" max="25" width="18.5703125" customWidth="1"/>
    <col min="26" max="26" width="14.28515625" customWidth="1"/>
    <col min="27" max="27" width="16.140625" customWidth="1"/>
  </cols>
  <sheetData>
    <row r="1" spans="1:2706" ht="15.75" thickBot="1"/>
    <row r="2" spans="1:2706" ht="30.75" thickBot="1">
      <c r="A2" s="248" t="s">
        <v>0</v>
      </c>
      <c r="B2" s="249" t="s">
        <v>19</v>
      </c>
      <c r="C2" s="250" t="s">
        <v>140</v>
      </c>
      <c r="D2" s="256" t="s">
        <v>351</v>
      </c>
      <c r="E2" s="256" t="s">
        <v>347</v>
      </c>
      <c r="F2" s="251" t="s">
        <v>352</v>
      </c>
      <c r="G2" s="252" t="s">
        <v>353</v>
      </c>
      <c r="H2" s="253" t="s">
        <v>354</v>
      </c>
      <c r="I2" s="254" t="s">
        <v>409</v>
      </c>
      <c r="J2" s="255" t="s">
        <v>410</v>
      </c>
    </row>
    <row r="3" spans="1:2706">
      <c r="A3" s="285" t="s">
        <v>18</v>
      </c>
      <c r="B3" s="285" t="s">
        <v>26</v>
      </c>
      <c r="C3" s="286">
        <v>28711</v>
      </c>
      <c r="D3" s="17" t="s">
        <v>398</v>
      </c>
      <c r="E3" s="287">
        <v>37625</v>
      </c>
      <c r="F3" s="17" t="s">
        <v>399</v>
      </c>
      <c r="G3" s="17" t="s">
        <v>400</v>
      </c>
      <c r="H3" s="17" t="s">
        <v>382</v>
      </c>
      <c r="I3" s="17" t="s">
        <v>147</v>
      </c>
      <c r="J3" s="288" t="s">
        <v>569</v>
      </c>
      <c r="K3" s="242"/>
      <c r="L3" s="242"/>
      <c r="M3" s="242"/>
    </row>
    <row r="4" spans="1:2706">
      <c r="A4" s="3" t="s">
        <v>329</v>
      </c>
      <c r="B4" s="3" t="s">
        <v>32</v>
      </c>
      <c r="C4" s="13">
        <v>33755</v>
      </c>
      <c r="D4" s="3" t="s">
        <v>505</v>
      </c>
      <c r="E4" s="13">
        <v>42934</v>
      </c>
      <c r="F4" s="3" t="s">
        <v>506</v>
      </c>
      <c r="G4" s="13" t="s">
        <v>507</v>
      </c>
      <c r="H4" s="261" t="s">
        <v>389</v>
      </c>
      <c r="I4" s="17" t="s">
        <v>147</v>
      </c>
      <c r="J4" s="3" t="s">
        <v>671</v>
      </c>
      <c r="K4" s="242"/>
      <c r="L4" s="242"/>
      <c r="M4" s="242"/>
    </row>
    <row r="5" spans="1:2706">
      <c r="A5" s="258" t="s">
        <v>33</v>
      </c>
      <c r="B5" s="258" t="s">
        <v>32</v>
      </c>
      <c r="C5" s="13">
        <v>33085</v>
      </c>
      <c r="D5" s="3" t="s">
        <v>411</v>
      </c>
      <c r="E5" s="259">
        <v>40407</v>
      </c>
      <c r="F5" s="3" t="s">
        <v>425</v>
      </c>
      <c r="G5" s="3" t="s">
        <v>412</v>
      </c>
      <c r="H5" s="261" t="s">
        <v>382</v>
      </c>
      <c r="I5" s="17" t="s">
        <v>147</v>
      </c>
      <c r="J5" s="260" t="s">
        <v>570</v>
      </c>
      <c r="K5" s="242"/>
      <c r="L5" s="242"/>
      <c r="M5" s="242"/>
    </row>
    <row r="6" spans="1:2706">
      <c r="A6" s="258" t="s">
        <v>662</v>
      </c>
      <c r="B6" s="258" t="s">
        <v>32</v>
      </c>
      <c r="C6" s="13">
        <v>37962</v>
      </c>
      <c r="D6" s="3" t="s">
        <v>663</v>
      </c>
      <c r="E6" s="259">
        <v>43084</v>
      </c>
      <c r="F6" s="3" t="s">
        <v>664</v>
      </c>
      <c r="G6" s="3" t="s">
        <v>665</v>
      </c>
      <c r="H6" s="261" t="s">
        <v>389</v>
      </c>
      <c r="I6" s="3" t="s">
        <v>147</v>
      </c>
      <c r="J6" s="13" t="s">
        <v>666</v>
      </c>
      <c r="K6" s="242"/>
      <c r="L6" s="242"/>
      <c r="M6" s="242"/>
    </row>
    <row r="7" spans="1:2706">
      <c r="A7" s="258" t="s">
        <v>49</v>
      </c>
      <c r="B7" s="258" t="s">
        <v>32</v>
      </c>
      <c r="C7" s="13">
        <v>35944</v>
      </c>
      <c r="D7" s="262" t="s">
        <v>413</v>
      </c>
      <c r="E7" s="259">
        <v>43260</v>
      </c>
      <c r="F7" s="3" t="s">
        <v>414</v>
      </c>
      <c r="G7" s="3" t="s">
        <v>415</v>
      </c>
      <c r="H7" s="3" t="s">
        <v>390</v>
      </c>
      <c r="I7" s="3" t="s">
        <v>147</v>
      </c>
      <c r="J7" s="260" t="s">
        <v>571</v>
      </c>
      <c r="K7" s="242"/>
      <c r="L7" s="242"/>
      <c r="M7" s="242"/>
    </row>
    <row r="8" spans="1:2706">
      <c r="A8" s="263" t="s">
        <v>50</v>
      </c>
      <c r="B8" s="263" t="s">
        <v>32</v>
      </c>
      <c r="C8" s="264">
        <v>27882</v>
      </c>
      <c r="D8" s="265" t="s">
        <v>416</v>
      </c>
      <c r="E8" s="266">
        <v>44330</v>
      </c>
      <c r="F8" s="265" t="s">
        <v>414</v>
      </c>
      <c r="G8" s="265" t="s">
        <v>417</v>
      </c>
      <c r="H8" s="265" t="s">
        <v>390</v>
      </c>
      <c r="I8" s="265" t="s">
        <v>147</v>
      </c>
      <c r="J8" s="267" t="s">
        <v>572</v>
      </c>
      <c r="K8" s="242"/>
      <c r="L8" s="242"/>
      <c r="M8" s="242"/>
    </row>
    <row r="9" spans="1:2706">
      <c r="A9" s="258" t="s">
        <v>51</v>
      </c>
      <c r="B9" s="258" t="s">
        <v>32</v>
      </c>
      <c r="C9" s="13">
        <v>22832</v>
      </c>
      <c r="D9" s="262" t="s">
        <v>418</v>
      </c>
      <c r="E9" s="259">
        <v>39331</v>
      </c>
      <c r="F9" s="3" t="s">
        <v>419</v>
      </c>
      <c r="G9" s="3" t="s">
        <v>420</v>
      </c>
      <c r="H9" s="261" t="s">
        <v>382</v>
      </c>
      <c r="I9" s="3" t="s">
        <v>516</v>
      </c>
      <c r="J9" s="260" t="s">
        <v>573</v>
      </c>
      <c r="K9" s="242"/>
      <c r="L9" s="242"/>
      <c r="M9" s="242"/>
    </row>
    <row r="10" spans="1:2706">
      <c r="A10" s="258" t="s">
        <v>811</v>
      </c>
      <c r="B10" s="258" t="s">
        <v>46</v>
      </c>
      <c r="C10" s="13">
        <v>34935</v>
      </c>
      <c r="D10" s="262" t="s">
        <v>813</v>
      </c>
      <c r="E10" s="259">
        <v>42479</v>
      </c>
      <c r="F10" s="3" t="s">
        <v>814</v>
      </c>
      <c r="G10" s="3" t="s">
        <v>815</v>
      </c>
      <c r="H10" s="13" t="s">
        <v>380</v>
      </c>
      <c r="I10" s="3" t="s">
        <v>762</v>
      </c>
      <c r="J10" s="260" t="s">
        <v>850</v>
      </c>
      <c r="K10" s="242"/>
      <c r="L10" s="242"/>
      <c r="M10" s="242"/>
    </row>
    <row r="11" spans="1:2706" s="240" customFormat="1">
      <c r="A11" s="268" t="s">
        <v>25</v>
      </c>
      <c r="B11" s="268" t="s">
        <v>26</v>
      </c>
      <c r="C11" s="269">
        <v>32668</v>
      </c>
      <c r="D11" s="270" t="s">
        <v>424</v>
      </c>
      <c r="E11" s="271">
        <v>41451</v>
      </c>
      <c r="F11" s="270" t="s">
        <v>426</v>
      </c>
      <c r="G11" s="270" t="s">
        <v>427</v>
      </c>
      <c r="H11" s="272" t="s">
        <v>382</v>
      </c>
      <c r="I11" s="270" t="s">
        <v>147</v>
      </c>
      <c r="J11" s="273" t="s">
        <v>635</v>
      </c>
      <c r="K11" s="243"/>
      <c r="L11" s="243"/>
      <c r="M11" s="243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</row>
    <row r="12" spans="1:2706" s="240" customFormat="1">
      <c r="A12" s="307" t="s">
        <v>707</v>
      </c>
      <c r="B12" s="307" t="s">
        <v>32</v>
      </c>
      <c r="C12" s="308">
        <v>26325</v>
      </c>
      <c r="D12" s="309" t="s">
        <v>708</v>
      </c>
      <c r="E12" s="310">
        <v>42860</v>
      </c>
      <c r="F12" s="309" t="s">
        <v>709</v>
      </c>
      <c r="G12" s="309" t="s">
        <v>710</v>
      </c>
      <c r="H12" s="311" t="s">
        <v>382</v>
      </c>
      <c r="I12" s="309" t="s">
        <v>147</v>
      </c>
      <c r="J12" s="312" t="s">
        <v>711</v>
      </c>
      <c r="K12" s="243"/>
      <c r="L12" s="243"/>
      <c r="M12" s="243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</row>
    <row r="13" spans="1:2706" s="240" customFormat="1" ht="15" customHeight="1">
      <c r="A13" s="268" t="s">
        <v>37</v>
      </c>
      <c r="B13" s="268" t="s">
        <v>32</v>
      </c>
      <c r="C13" s="269">
        <v>34933</v>
      </c>
      <c r="D13" s="270" t="s">
        <v>421</v>
      </c>
      <c r="E13" s="294">
        <v>42453</v>
      </c>
      <c r="F13" s="270" t="s">
        <v>422</v>
      </c>
      <c r="G13" s="270" t="s">
        <v>423</v>
      </c>
      <c r="H13" s="272" t="s">
        <v>382</v>
      </c>
      <c r="I13" s="270" t="s">
        <v>147</v>
      </c>
      <c r="J13" s="274"/>
      <c r="K13" s="244"/>
      <c r="L13" s="244"/>
      <c r="M13" s="244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</row>
    <row r="14" spans="1:2706" ht="15" customHeight="1">
      <c r="A14" s="258" t="s">
        <v>678</v>
      </c>
      <c r="B14" s="258" t="s">
        <v>32</v>
      </c>
      <c r="C14" s="13">
        <v>37996</v>
      </c>
      <c r="D14" s="3" t="s">
        <v>679</v>
      </c>
      <c r="E14" s="295" t="s">
        <v>680</v>
      </c>
      <c r="F14" s="3" t="s">
        <v>681</v>
      </c>
      <c r="G14" s="3" t="s">
        <v>682</v>
      </c>
      <c r="H14" s="261" t="s">
        <v>382</v>
      </c>
      <c r="I14" s="3" t="s">
        <v>147</v>
      </c>
      <c r="J14" s="293"/>
      <c r="K14" s="244"/>
      <c r="L14" s="244"/>
      <c r="M14" s="244"/>
    </row>
    <row r="15" spans="1:2706" s="240" customFormat="1" ht="15" customHeight="1">
      <c r="A15" s="258" t="s">
        <v>378</v>
      </c>
      <c r="B15" s="258" t="s">
        <v>27</v>
      </c>
      <c r="C15" s="13">
        <v>25877</v>
      </c>
      <c r="D15" s="3" t="s">
        <v>652</v>
      </c>
      <c r="E15" s="295" t="s">
        <v>653</v>
      </c>
      <c r="F15" s="3" t="s">
        <v>654</v>
      </c>
      <c r="G15" s="3" t="s">
        <v>655</v>
      </c>
      <c r="H15" s="272" t="s">
        <v>382</v>
      </c>
      <c r="I15" s="3" t="s">
        <v>147</v>
      </c>
      <c r="J15" s="293" t="s">
        <v>847</v>
      </c>
      <c r="K15" s="244"/>
      <c r="L15" s="244"/>
      <c r="M15" s="244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</row>
    <row r="16" spans="1:2706" s="240" customFormat="1" ht="14.25" customHeight="1">
      <c r="A16" s="268" t="s">
        <v>28</v>
      </c>
      <c r="B16" s="268" t="s">
        <v>20</v>
      </c>
      <c r="C16" s="269">
        <v>30060</v>
      </c>
      <c r="D16" s="270" t="s">
        <v>428</v>
      </c>
      <c r="E16" s="271">
        <v>38993</v>
      </c>
      <c r="F16" s="270" t="s">
        <v>429</v>
      </c>
      <c r="G16" s="270" t="s">
        <v>430</v>
      </c>
      <c r="H16" s="272" t="s">
        <v>382</v>
      </c>
      <c r="I16" s="270" t="s">
        <v>147</v>
      </c>
      <c r="J16" s="270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</row>
    <row r="17" spans="1:2706">
      <c r="A17" s="258" t="s">
        <v>45</v>
      </c>
      <c r="B17" s="258" t="s">
        <v>46</v>
      </c>
      <c r="C17" s="13">
        <v>31689</v>
      </c>
      <c r="D17" s="3" t="s">
        <v>431</v>
      </c>
      <c r="E17" s="259">
        <v>39042</v>
      </c>
      <c r="F17" s="3" t="s">
        <v>251</v>
      </c>
      <c r="G17" s="3" t="s">
        <v>432</v>
      </c>
      <c r="H17" s="261" t="s">
        <v>258</v>
      </c>
      <c r="I17" s="3" t="s">
        <v>762</v>
      </c>
      <c r="J17" s="13" t="s">
        <v>586</v>
      </c>
      <c r="AG17" s="229"/>
      <c r="AH17" s="229"/>
      <c r="AI17" s="229"/>
      <c r="AJ17" s="229"/>
      <c r="AK17" s="229"/>
      <c r="AL17" s="229"/>
      <c r="AM17" s="229"/>
    </row>
    <row r="18" spans="1:2706">
      <c r="A18" s="258" t="s">
        <v>36</v>
      </c>
      <c r="B18" s="258" t="s">
        <v>32</v>
      </c>
      <c r="C18" s="13">
        <v>33364</v>
      </c>
      <c r="D18" s="3" t="s">
        <v>257</v>
      </c>
      <c r="E18" s="259">
        <v>40878</v>
      </c>
      <c r="F18" s="3" t="s">
        <v>387</v>
      </c>
      <c r="G18" s="3" t="s">
        <v>388</v>
      </c>
      <c r="H18" s="3" t="s">
        <v>389</v>
      </c>
      <c r="I18" s="3" t="s">
        <v>147</v>
      </c>
      <c r="J18" s="260" t="s">
        <v>587</v>
      </c>
      <c r="K18" s="242"/>
      <c r="L18" s="242"/>
      <c r="M18" s="242"/>
      <c r="AG18" s="229"/>
      <c r="AH18" s="229"/>
      <c r="AI18" s="229"/>
      <c r="AJ18" s="229"/>
      <c r="AK18" s="229"/>
      <c r="AL18" s="229"/>
      <c r="AM18" s="229"/>
    </row>
    <row r="19" spans="1:2706">
      <c r="A19" s="258" t="s">
        <v>107</v>
      </c>
      <c r="B19" s="258" t="s">
        <v>369</v>
      </c>
      <c r="C19" s="13">
        <v>29714</v>
      </c>
      <c r="D19" s="261" t="s">
        <v>254</v>
      </c>
      <c r="E19" s="13">
        <v>37495</v>
      </c>
      <c r="F19" s="3" t="s">
        <v>253</v>
      </c>
      <c r="G19" s="3" t="s">
        <v>433</v>
      </c>
      <c r="H19" s="3" t="s">
        <v>563</v>
      </c>
      <c r="I19" s="3" t="s">
        <v>371</v>
      </c>
      <c r="J19" s="260" t="s">
        <v>588</v>
      </c>
      <c r="K19" s="242"/>
      <c r="L19" s="242"/>
      <c r="M19" s="242"/>
    </row>
    <row r="20" spans="1:2706">
      <c r="A20" s="258" t="s">
        <v>56</v>
      </c>
      <c r="B20" s="258" t="s">
        <v>657</v>
      </c>
      <c r="C20" s="13">
        <v>31908</v>
      </c>
      <c r="D20" s="3" t="s">
        <v>434</v>
      </c>
      <c r="E20" s="259">
        <v>39259</v>
      </c>
      <c r="F20" s="3" t="s">
        <v>435</v>
      </c>
      <c r="G20" s="3" t="s">
        <v>750</v>
      </c>
      <c r="H20" s="3" t="s">
        <v>563</v>
      </c>
      <c r="I20" s="3" t="s">
        <v>371</v>
      </c>
      <c r="J20" s="260" t="s">
        <v>589</v>
      </c>
      <c r="K20" s="242"/>
      <c r="L20" s="242"/>
      <c r="M20" s="242"/>
      <c r="AX20" t="e">
        <f>'Для заполнения док-ов'!W114ъ</f>
        <v>#NAME?</v>
      </c>
    </row>
    <row r="21" spans="1:2706" s="240" customFormat="1">
      <c r="A21" s="258" t="s">
        <v>52</v>
      </c>
      <c r="B21" s="258" t="s">
        <v>32</v>
      </c>
      <c r="C21" s="13">
        <v>27528</v>
      </c>
      <c r="D21" s="3" t="s">
        <v>147</v>
      </c>
      <c r="E21" s="262" t="s">
        <v>148</v>
      </c>
      <c r="F21" s="3" t="s">
        <v>196</v>
      </c>
      <c r="G21" s="3" t="s">
        <v>196</v>
      </c>
      <c r="H21" s="3" t="s">
        <v>390</v>
      </c>
      <c r="I21" s="3" t="s">
        <v>147</v>
      </c>
      <c r="J21" s="3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</row>
    <row r="22" spans="1:2706">
      <c r="A22" s="258" t="s">
        <v>68</v>
      </c>
      <c r="B22" s="258" t="s">
        <v>69</v>
      </c>
      <c r="C22" s="13">
        <v>26361</v>
      </c>
      <c r="D22" s="3" t="s">
        <v>436</v>
      </c>
      <c r="E22" s="259">
        <v>42892</v>
      </c>
      <c r="F22" s="3" t="s">
        <v>437</v>
      </c>
      <c r="G22" s="3" t="s">
        <v>438</v>
      </c>
      <c r="H22" s="3" t="s">
        <v>563</v>
      </c>
      <c r="I22" s="3" t="s">
        <v>762</v>
      </c>
      <c r="J22" s="260" t="s">
        <v>590</v>
      </c>
      <c r="K22" s="242"/>
      <c r="L22" s="242"/>
      <c r="M22" s="242"/>
    </row>
    <row r="23" spans="1:2706">
      <c r="A23" s="258" t="s">
        <v>672</v>
      </c>
      <c r="B23" s="258" t="s">
        <v>32</v>
      </c>
      <c r="C23" s="13">
        <v>37131</v>
      </c>
      <c r="D23" s="3" t="s">
        <v>673</v>
      </c>
      <c r="E23" s="259">
        <v>44519</v>
      </c>
      <c r="F23" s="3" t="s">
        <v>403</v>
      </c>
      <c r="G23" s="3" t="s">
        <v>674</v>
      </c>
      <c r="H23" s="3" t="s">
        <v>563</v>
      </c>
      <c r="I23" s="3" t="s">
        <v>147</v>
      </c>
      <c r="J23" s="260"/>
      <c r="K23" s="242"/>
      <c r="L23" s="242"/>
      <c r="M23" s="242"/>
    </row>
    <row r="24" spans="1:2706">
      <c r="A24" s="258" t="s">
        <v>29</v>
      </c>
      <c r="B24" s="258" t="s">
        <v>26</v>
      </c>
      <c r="C24" s="13">
        <v>33191</v>
      </c>
      <c r="D24" s="261" t="s">
        <v>256</v>
      </c>
      <c r="E24" s="13">
        <v>43386</v>
      </c>
      <c r="F24" s="3" t="s">
        <v>255</v>
      </c>
      <c r="G24" s="3" t="s">
        <v>439</v>
      </c>
      <c r="H24" s="3" t="s">
        <v>563</v>
      </c>
      <c r="I24" s="3" t="s">
        <v>147</v>
      </c>
      <c r="J24" s="260" t="s">
        <v>591</v>
      </c>
      <c r="K24" s="242"/>
      <c r="L24" s="242"/>
      <c r="M24" s="242"/>
    </row>
    <row r="25" spans="1:2706">
      <c r="A25" s="258" t="s">
        <v>43</v>
      </c>
      <c r="B25" s="258" t="s">
        <v>26</v>
      </c>
      <c r="C25" s="13">
        <v>29161</v>
      </c>
      <c r="D25" s="3" t="s">
        <v>440</v>
      </c>
      <c r="E25" s="259">
        <v>37664</v>
      </c>
      <c r="F25" s="3" t="s">
        <v>441</v>
      </c>
      <c r="G25" s="3" t="s">
        <v>442</v>
      </c>
      <c r="H25" s="3" t="s">
        <v>563</v>
      </c>
      <c r="I25" s="3" t="s">
        <v>147</v>
      </c>
      <c r="J25" s="260" t="s">
        <v>592</v>
      </c>
      <c r="K25" s="242"/>
      <c r="L25" s="242"/>
      <c r="M25" s="242"/>
    </row>
    <row r="26" spans="1:2706">
      <c r="A26" s="307" t="s">
        <v>725</v>
      </c>
      <c r="B26" s="307" t="s">
        <v>32</v>
      </c>
      <c r="C26" s="308">
        <v>24097</v>
      </c>
      <c r="D26" s="309" t="s">
        <v>726</v>
      </c>
      <c r="E26" s="310">
        <v>42564</v>
      </c>
      <c r="F26" s="309" t="s">
        <v>727</v>
      </c>
      <c r="G26" s="309" t="s">
        <v>728</v>
      </c>
      <c r="H26" s="311" t="s">
        <v>382</v>
      </c>
      <c r="I26" s="309" t="s">
        <v>147</v>
      </c>
      <c r="J26" s="260" t="s">
        <v>593</v>
      </c>
      <c r="K26" s="242"/>
      <c r="L26" s="242"/>
      <c r="M26" s="242"/>
    </row>
    <row r="27" spans="1:2706">
      <c r="A27" s="3" t="s">
        <v>104</v>
      </c>
      <c r="B27" s="3" t="s">
        <v>150</v>
      </c>
      <c r="C27" s="13">
        <v>35459</v>
      </c>
      <c r="D27" s="261" t="s">
        <v>261</v>
      </c>
      <c r="E27" s="13">
        <v>42796</v>
      </c>
      <c r="F27" s="3" t="s">
        <v>262</v>
      </c>
      <c r="G27" s="3" t="s">
        <v>443</v>
      </c>
      <c r="H27" s="261" t="s">
        <v>261</v>
      </c>
      <c r="I27" s="3" t="s">
        <v>319</v>
      </c>
      <c r="J27" s="260" t="s">
        <v>574</v>
      </c>
      <c r="K27" s="242"/>
      <c r="L27" s="242"/>
      <c r="M27" s="242"/>
    </row>
    <row r="28" spans="1:2706">
      <c r="A28" s="3" t="s">
        <v>812</v>
      </c>
      <c r="B28" s="3" t="s">
        <v>46</v>
      </c>
      <c r="C28" s="13">
        <v>34874</v>
      </c>
      <c r="D28" s="261" t="s">
        <v>816</v>
      </c>
      <c r="E28" s="13">
        <v>42244</v>
      </c>
      <c r="F28" s="3" t="s">
        <v>817</v>
      </c>
      <c r="G28" s="3" t="s">
        <v>818</v>
      </c>
      <c r="H28" s="13" t="s">
        <v>380</v>
      </c>
      <c r="I28" s="3" t="s">
        <v>762</v>
      </c>
      <c r="J28" s="260"/>
      <c r="K28" s="242"/>
      <c r="L28" s="242"/>
      <c r="M28" s="242"/>
    </row>
    <row r="29" spans="1:2706">
      <c r="A29" s="258" t="s">
        <v>23</v>
      </c>
      <c r="B29" s="258" t="s">
        <v>26</v>
      </c>
      <c r="C29" s="13">
        <v>27774</v>
      </c>
      <c r="D29" s="261" t="s">
        <v>200</v>
      </c>
      <c r="E29" s="259">
        <v>44236</v>
      </c>
      <c r="F29" s="3" t="s">
        <v>444</v>
      </c>
      <c r="G29" s="3" t="s">
        <v>445</v>
      </c>
      <c r="H29" s="3" t="s">
        <v>563</v>
      </c>
      <c r="I29" s="3" t="s">
        <v>147</v>
      </c>
      <c r="J29" s="260" t="s">
        <v>575</v>
      </c>
      <c r="K29" s="242"/>
      <c r="L29" s="242"/>
      <c r="M29" s="242"/>
    </row>
    <row r="30" spans="1:2706">
      <c r="A30" s="258" t="s">
        <v>53</v>
      </c>
      <c r="B30" s="258" t="s">
        <v>32</v>
      </c>
      <c r="C30" s="13">
        <v>27617</v>
      </c>
      <c r="D30" s="3" t="s">
        <v>446</v>
      </c>
      <c r="E30" s="259">
        <v>44076</v>
      </c>
      <c r="F30" s="3" t="s">
        <v>447</v>
      </c>
      <c r="G30" s="3" t="s">
        <v>448</v>
      </c>
      <c r="H30" s="3" t="s">
        <v>389</v>
      </c>
      <c r="I30" s="3" t="s">
        <v>147</v>
      </c>
      <c r="J30" s="260" t="s">
        <v>576</v>
      </c>
      <c r="K30" s="242"/>
      <c r="L30" s="242"/>
      <c r="M30" s="242"/>
    </row>
    <row r="31" spans="1:2706">
      <c r="A31" s="258" t="s">
        <v>90</v>
      </c>
      <c r="B31" s="258" t="s">
        <v>32</v>
      </c>
      <c r="C31" s="13">
        <v>33258</v>
      </c>
      <c r="D31" s="3" t="s">
        <v>384</v>
      </c>
      <c r="E31" s="259">
        <v>40576</v>
      </c>
      <c r="F31" s="3" t="s">
        <v>385</v>
      </c>
      <c r="G31" s="3" t="s">
        <v>386</v>
      </c>
      <c r="H31" s="13" t="s">
        <v>640</v>
      </c>
      <c r="I31" s="3" t="s">
        <v>147</v>
      </c>
      <c r="J31" s="260" t="s">
        <v>577</v>
      </c>
      <c r="K31" s="242"/>
      <c r="L31" s="242"/>
      <c r="M31" s="242"/>
    </row>
    <row r="32" spans="1:2706">
      <c r="A32" s="258" t="s">
        <v>73</v>
      </c>
      <c r="B32" s="258" t="s">
        <v>369</v>
      </c>
      <c r="C32" s="13">
        <v>25118</v>
      </c>
      <c r="D32" s="3" t="s">
        <v>449</v>
      </c>
      <c r="E32" s="259">
        <v>41590</v>
      </c>
      <c r="F32" s="3" t="s">
        <v>450</v>
      </c>
      <c r="G32" s="3" t="s">
        <v>749</v>
      </c>
      <c r="H32" s="3" t="s">
        <v>563</v>
      </c>
      <c r="I32" s="3" t="s">
        <v>371</v>
      </c>
      <c r="J32" s="260" t="s">
        <v>578</v>
      </c>
      <c r="K32" s="242"/>
      <c r="L32" s="242"/>
      <c r="M32" s="242"/>
    </row>
    <row r="33" spans="1:2706">
      <c r="A33" s="258" t="s">
        <v>31</v>
      </c>
      <c r="B33" s="258" t="s">
        <v>32</v>
      </c>
      <c r="C33" s="13">
        <v>33125</v>
      </c>
      <c r="D33" s="3" t="s">
        <v>201</v>
      </c>
      <c r="E33" s="259">
        <v>40520</v>
      </c>
      <c r="F33" s="3" t="s">
        <v>393</v>
      </c>
      <c r="G33" s="3" t="s">
        <v>394</v>
      </c>
      <c r="H33" s="3" t="s">
        <v>390</v>
      </c>
      <c r="I33" s="3" t="s">
        <v>147</v>
      </c>
      <c r="J33" s="260" t="s">
        <v>579</v>
      </c>
      <c r="K33" s="242"/>
      <c r="L33" s="242"/>
      <c r="M33" s="242"/>
    </row>
    <row r="34" spans="1:2706">
      <c r="A34" s="258" t="s">
        <v>39</v>
      </c>
      <c r="B34" s="258" t="s">
        <v>20</v>
      </c>
      <c r="C34" s="13">
        <v>24299</v>
      </c>
      <c r="D34" s="261" t="s">
        <v>259</v>
      </c>
      <c r="E34" s="13">
        <v>40801</v>
      </c>
      <c r="F34" s="3" t="s">
        <v>260</v>
      </c>
      <c r="G34" s="3" t="s">
        <v>451</v>
      </c>
      <c r="H34" s="3" t="s">
        <v>563</v>
      </c>
      <c r="I34" s="3" t="s">
        <v>147</v>
      </c>
      <c r="J34" s="260" t="s">
        <v>723</v>
      </c>
      <c r="K34" s="242"/>
      <c r="L34" s="242"/>
      <c r="M34" s="242"/>
    </row>
    <row r="35" spans="1:2706" s="240" customFormat="1">
      <c r="A35" s="258" t="s">
        <v>717</v>
      </c>
      <c r="B35" s="258" t="s">
        <v>718</v>
      </c>
      <c r="C35" s="13">
        <v>33533</v>
      </c>
      <c r="D35" s="261" t="s">
        <v>720</v>
      </c>
      <c r="E35" s="13">
        <v>40862</v>
      </c>
      <c r="F35" s="3" t="s">
        <v>721</v>
      </c>
      <c r="G35" s="3" t="s">
        <v>722</v>
      </c>
      <c r="H35" s="3" t="s">
        <v>14</v>
      </c>
      <c r="I35" s="3" t="s">
        <v>724</v>
      </c>
      <c r="J35" s="270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</row>
    <row r="36" spans="1:2706" s="240" customFormat="1">
      <c r="A36" s="268" t="s">
        <v>24</v>
      </c>
      <c r="B36" s="268" t="s">
        <v>20</v>
      </c>
      <c r="C36" s="269">
        <v>27151</v>
      </c>
      <c r="D36" s="270" t="s">
        <v>452</v>
      </c>
      <c r="E36" s="271">
        <v>43677</v>
      </c>
      <c r="F36" s="270" t="s">
        <v>444</v>
      </c>
      <c r="G36" s="270" t="s">
        <v>453</v>
      </c>
      <c r="H36" s="270" t="s">
        <v>390</v>
      </c>
      <c r="I36" s="270" t="s">
        <v>147</v>
      </c>
      <c r="J36" s="270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</row>
    <row r="37" spans="1:2706">
      <c r="A37" s="258" t="s">
        <v>54</v>
      </c>
      <c r="B37" s="258" t="s">
        <v>32</v>
      </c>
      <c r="C37" s="13">
        <v>28287</v>
      </c>
      <c r="D37" s="3" t="s">
        <v>454</v>
      </c>
      <c r="E37" s="259">
        <v>37651</v>
      </c>
      <c r="F37" s="3" t="s">
        <v>455</v>
      </c>
      <c r="G37" s="3" t="s">
        <v>456</v>
      </c>
      <c r="H37" s="3" t="s">
        <v>390</v>
      </c>
      <c r="I37" s="3" t="s">
        <v>147</v>
      </c>
      <c r="J37" s="260" t="s">
        <v>580</v>
      </c>
      <c r="K37" s="242"/>
      <c r="L37" s="242"/>
      <c r="M37" s="242"/>
    </row>
    <row r="38" spans="1:2706">
      <c r="A38" s="258" t="s">
        <v>11</v>
      </c>
      <c r="B38" s="258" t="s">
        <v>656</v>
      </c>
      <c r="C38" s="13">
        <v>26526</v>
      </c>
      <c r="D38" s="3" t="s">
        <v>457</v>
      </c>
      <c r="E38" s="259">
        <v>43019</v>
      </c>
      <c r="F38" s="3" t="s">
        <v>458</v>
      </c>
      <c r="G38" s="3" t="s">
        <v>459</v>
      </c>
      <c r="H38" s="3" t="s">
        <v>563</v>
      </c>
      <c r="I38" s="3" t="s">
        <v>371</v>
      </c>
      <c r="J38" s="260" t="s">
        <v>581</v>
      </c>
      <c r="K38" s="242"/>
      <c r="L38" s="242"/>
      <c r="M38" s="242"/>
    </row>
    <row r="39" spans="1:2706">
      <c r="A39" s="258" t="s">
        <v>40</v>
      </c>
      <c r="B39" s="258" t="s">
        <v>41</v>
      </c>
      <c r="C39" s="13">
        <v>25490</v>
      </c>
      <c r="D39" s="3" t="s">
        <v>460</v>
      </c>
      <c r="E39" s="259">
        <v>41943</v>
      </c>
      <c r="F39" s="3" t="s">
        <v>461</v>
      </c>
      <c r="G39" s="3" t="s">
        <v>462</v>
      </c>
      <c r="H39" s="261" t="s">
        <v>14</v>
      </c>
      <c r="I39" s="3" t="s">
        <v>517</v>
      </c>
      <c r="J39" s="260" t="s">
        <v>582</v>
      </c>
      <c r="K39" s="242"/>
      <c r="L39" s="242"/>
      <c r="M39" s="242"/>
    </row>
    <row r="40" spans="1:2706">
      <c r="A40" s="258" t="s">
        <v>35</v>
      </c>
      <c r="B40" s="258" t="s">
        <v>32</v>
      </c>
      <c r="C40" s="13">
        <v>32799</v>
      </c>
      <c r="D40" s="261" t="s">
        <v>202</v>
      </c>
      <c r="E40" s="259">
        <v>42039</v>
      </c>
      <c r="F40" s="3" t="s">
        <v>391</v>
      </c>
      <c r="G40" s="3" t="s">
        <v>392</v>
      </c>
      <c r="H40" s="3" t="s">
        <v>390</v>
      </c>
      <c r="I40" s="3" t="s">
        <v>147</v>
      </c>
      <c r="J40" s="313" t="s">
        <v>711</v>
      </c>
      <c r="K40" s="242"/>
      <c r="L40" s="242"/>
      <c r="M40" s="242"/>
    </row>
    <row r="41" spans="1:2706">
      <c r="A41" s="258" t="s">
        <v>712</v>
      </c>
      <c r="B41" s="258" t="s">
        <v>32</v>
      </c>
      <c r="C41" s="13">
        <v>29521</v>
      </c>
      <c r="D41" s="3" t="s">
        <v>713</v>
      </c>
      <c r="E41" s="259">
        <v>37468</v>
      </c>
      <c r="F41" s="3" t="s">
        <v>714</v>
      </c>
      <c r="G41" s="3" t="s">
        <v>715</v>
      </c>
      <c r="H41" s="261" t="s">
        <v>382</v>
      </c>
      <c r="I41" s="3" t="s">
        <v>147</v>
      </c>
      <c r="J41" s="260" t="s">
        <v>583</v>
      </c>
    </row>
    <row r="42" spans="1:2706" s="240" customFormat="1">
      <c r="A42" s="258" t="s">
        <v>60</v>
      </c>
      <c r="B42" s="258" t="s">
        <v>61</v>
      </c>
      <c r="C42" s="13">
        <v>29173</v>
      </c>
      <c r="D42" s="3" t="s">
        <v>463</v>
      </c>
      <c r="E42" s="259">
        <v>43152</v>
      </c>
      <c r="F42" s="3" t="s">
        <v>464</v>
      </c>
      <c r="G42" s="3" t="s">
        <v>465</v>
      </c>
      <c r="H42" s="261" t="s">
        <v>14</v>
      </c>
      <c r="I42" s="3" t="s">
        <v>147</v>
      </c>
      <c r="J42" s="3" t="s">
        <v>584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</row>
    <row r="43" spans="1:2706" s="240" customFormat="1">
      <c r="A43" s="361" t="s">
        <v>763</v>
      </c>
      <c r="B43" s="258" t="s">
        <v>46</v>
      </c>
      <c r="C43" s="362">
        <v>28720</v>
      </c>
      <c r="D43" s="3" t="s">
        <v>766</v>
      </c>
      <c r="E43" s="259">
        <v>37634</v>
      </c>
      <c r="F43" s="3" t="s">
        <v>767</v>
      </c>
      <c r="G43" s="3" t="s">
        <v>768</v>
      </c>
      <c r="H43" s="261" t="s">
        <v>760</v>
      </c>
      <c r="I43" s="3" t="s">
        <v>762</v>
      </c>
      <c r="J43" s="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</row>
    <row r="44" spans="1:2706">
      <c r="A44" s="3" t="s">
        <v>106</v>
      </c>
      <c r="B44" s="3" t="s">
        <v>46</v>
      </c>
      <c r="C44" s="13">
        <v>31330</v>
      </c>
      <c r="D44" s="3" t="s">
        <v>466</v>
      </c>
      <c r="E44" s="259">
        <v>38741</v>
      </c>
      <c r="F44" s="3" t="s">
        <v>467</v>
      </c>
      <c r="G44" s="3" t="s">
        <v>761</v>
      </c>
      <c r="H44" s="261" t="s">
        <v>380</v>
      </c>
      <c r="I44" s="3" t="s">
        <v>762</v>
      </c>
      <c r="J44" s="270"/>
    </row>
    <row r="45" spans="1:2706" s="240" customFormat="1">
      <c r="A45" s="258" t="s">
        <v>55</v>
      </c>
      <c r="B45" s="258" t="s">
        <v>20</v>
      </c>
      <c r="C45" s="13">
        <v>26228</v>
      </c>
      <c r="D45" s="3" t="s">
        <v>468</v>
      </c>
      <c r="E45" s="259">
        <v>42732</v>
      </c>
      <c r="F45" s="3" t="s">
        <v>469</v>
      </c>
      <c r="G45" s="3" t="s">
        <v>470</v>
      </c>
      <c r="H45" s="261"/>
      <c r="I45" s="3" t="s">
        <v>147</v>
      </c>
      <c r="J45" s="3" t="s">
        <v>585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</row>
    <row r="46" spans="1:2706" s="223" customFormat="1">
      <c r="A46" s="3" t="s">
        <v>120</v>
      </c>
      <c r="B46" s="3" t="s">
        <v>105</v>
      </c>
      <c r="C46" s="13">
        <v>34158</v>
      </c>
      <c r="D46" s="3" t="s">
        <v>471</v>
      </c>
      <c r="E46" s="259">
        <v>41484</v>
      </c>
      <c r="F46" s="3" t="s">
        <v>469</v>
      </c>
      <c r="G46" s="3" t="s">
        <v>472</v>
      </c>
      <c r="H46" s="261"/>
      <c r="I46" s="3" t="s">
        <v>518</v>
      </c>
      <c r="J46" s="3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</row>
    <row r="47" spans="1:2706">
      <c r="A47" s="268" t="s">
        <v>30</v>
      </c>
      <c r="B47" s="268" t="s">
        <v>20</v>
      </c>
      <c r="C47" s="269">
        <v>31889</v>
      </c>
      <c r="D47" s="270" t="s">
        <v>473</v>
      </c>
      <c r="E47" s="271">
        <v>39784</v>
      </c>
      <c r="F47" s="270" t="s">
        <v>474</v>
      </c>
      <c r="G47" s="270" t="s">
        <v>773</v>
      </c>
      <c r="H47" s="3" t="s">
        <v>563</v>
      </c>
      <c r="I47" s="270" t="s">
        <v>147</v>
      </c>
      <c r="J47" s="270"/>
      <c r="K47" s="365" t="s">
        <v>772</v>
      </c>
    </row>
    <row r="48" spans="1:2706" s="222" customFormat="1">
      <c r="A48" s="275" t="s">
        <v>83</v>
      </c>
      <c r="B48" s="275" t="s">
        <v>26</v>
      </c>
      <c r="C48" s="276"/>
      <c r="D48" s="276" t="s">
        <v>147</v>
      </c>
      <c r="E48" s="277" t="s">
        <v>148</v>
      </c>
      <c r="F48" s="276"/>
      <c r="G48" s="276" t="str">
        <f>IF('Основная информация1'!Q47=1,"№1 п.6, п.9",IF('Основная информация1'!Q47=2,"№1 п.6, п.9","№1 п.9"))</f>
        <v>№1 п.9</v>
      </c>
      <c r="H48" s="278"/>
      <c r="I48" s="276"/>
      <c r="J48" s="3" t="s">
        <v>595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</row>
    <row r="49" spans="1:2706">
      <c r="A49" s="258" t="s">
        <v>47</v>
      </c>
      <c r="B49" s="258" t="s">
        <v>48</v>
      </c>
      <c r="C49" s="13">
        <v>26274</v>
      </c>
      <c r="D49" s="3" t="s">
        <v>476</v>
      </c>
      <c r="E49" s="259">
        <v>42727</v>
      </c>
      <c r="F49" s="3" t="s">
        <v>461</v>
      </c>
      <c r="G49" s="3" t="s">
        <v>477</v>
      </c>
      <c r="H49" s="261"/>
      <c r="I49" s="3" t="s">
        <v>517</v>
      </c>
      <c r="J49" s="281" t="s">
        <v>596</v>
      </c>
    </row>
    <row r="50" spans="1:2706" s="223" customFormat="1">
      <c r="A50" s="279" t="s">
        <v>67</v>
      </c>
      <c r="B50" s="279" t="s">
        <v>20</v>
      </c>
      <c r="C50" s="280">
        <v>27846</v>
      </c>
      <c r="D50" s="281" t="s">
        <v>478</v>
      </c>
      <c r="E50" s="282">
        <v>44300</v>
      </c>
      <c r="F50" s="281" t="s">
        <v>479</v>
      </c>
      <c r="G50" s="281" t="s">
        <v>480</v>
      </c>
      <c r="H50" s="3" t="s">
        <v>563</v>
      </c>
      <c r="I50" s="281" t="s">
        <v>517</v>
      </c>
      <c r="J50" s="3" t="s">
        <v>597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</row>
    <row r="51" spans="1:2706">
      <c r="A51" s="258" t="s">
        <v>70</v>
      </c>
      <c r="B51" s="258" t="s">
        <v>71</v>
      </c>
      <c r="C51" s="13">
        <v>27638</v>
      </c>
      <c r="D51" s="3" t="s">
        <v>481</v>
      </c>
      <c r="E51" s="259">
        <v>44089</v>
      </c>
      <c r="F51" s="3" t="s">
        <v>479</v>
      </c>
      <c r="G51" s="3" t="s">
        <v>482</v>
      </c>
      <c r="H51" s="261"/>
      <c r="I51" s="3" t="s">
        <v>517</v>
      </c>
      <c r="J51" s="270"/>
      <c r="K51" s="242"/>
      <c r="L51" s="242"/>
      <c r="M51" s="242"/>
    </row>
    <row r="52" spans="1:2706">
      <c r="A52" s="275" t="s">
        <v>82</v>
      </c>
      <c r="B52" s="275" t="s">
        <v>57</v>
      </c>
      <c r="C52" s="276"/>
      <c r="D52" s="276" t="s">
        <v>147</v>
      </c>
      <c r="E52" s="277" t="s">
        <v>148</v>
      </c>
      <c r="F52" s="276"/>
      <c r="G52" s="276" t="str">
        <f>IF('Основная информация1'!Q51=1,"№1 п.6, п.9",IF('Основная информация1'!Q51=2,"№1 п.6, п.9","№1 п.9"))</f>
        <v>№1 п.6, п.9</v>
      </c>
      <c r="H52" s="278"/>
      <c r="I52" s="276"/>
      <c r="J52" s="260" t="s">
        <v>594</v>
      </c>
    </row>
    <row r="53" spans="1:2706" s="223" customFormat="1">
      <c r="A53" s="279" t="s">
        <v>133</v>
      </c>
      <c r="B53" s="258" t="s">
        <v>134</v>
      </c>
      <c r="C53" s="13">
        <v>24332</v>
      </c>
      <c r="D53" s="3" t="s">
        <v>379</v>
      </c>
      <c r="E53" s="259">
        <v>41228</v>
      </c>
      <c r="F53" s="3" t="s">
        <v>483</v>
      </c>
      <c r="G53" s="3" t="s">
        <v>484</v>
      </c>
      <c r="H53" s="261"/>
      <c r="I53" s="3"/>
      <c r="J53" s="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</row>
    <row r="54" spans="1:2706" s="223" customFormat="1">
      <c r="A54" s="258" t="s">
        <v>136</v>
      </c>
      <c r="B54" s="258" t="s">
        <v>139</v>
      </c>
      <c r="C54" s="3"/>
      <c r="D54" s="3" t="s">
        <v>485</v>
      </c>
      <c r="E54" s="259">
        <v>43024</v>
      </c>
      <c r="F54" s="3" t="s">
        <v>486</v>
      </c>
      <c r="G54" s="3" t="s">
        <v>487</v>
      </c>
      <c r="H54" s="261"/>
      <c r="I54" s="3"/>
      <c r="J54" s="3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</row>
    <row r="55" spans="1:2706" s="222" customFormat="1">
      <c r="A55" s="275" t="s">
        <v>328</v>
      </c>
      <c r="B55" s="275" t="s">
        <v>32</v>
      </c>
      <c r="C55" s="283" t="s">
        <v>196</v>
      </c>
      <c r="D55" s="276"/>
      <c r="E55" s="277" t="s">
        <v>196</v>
      </c>
      <c r="F55" s="276"/>
      <c r="G55" s="276" t="s">
        <v>196</v>
      </c>
      <c r="H55" s="270" t="s">
        <v>390</v>
      </c>
      <c r="I55" s="270" t="s">
        <v>147</v>
      </c>
      <c r="J55" s="3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</row>
    <row r="56" spans="1:2706">
      <c r="A56" s="275" t="s">
        <v>263</v>
      </c>
      <c r="B56" s="275" t="s">
        <v>32</v>
      </c>
      <c r="C56" s="283">
        <v>35462</v>
      </c>
      <c r="D56" s="276" t="s">
        <v>196</v>
      </c>
      <c r="E56" s="277" t="s">
        <v>196</v>
      </c>
      <c r="F56" s="276"/>
      <c r="G56" s="276" t="s">
        <v>196</v>
      </c>
      <c r="H56" s="270" t="s">
        <v>390</v>
      </c>
      <c r="I56" s="270" t="s">
        <v>147</v>
      </c>
      <c r="J56" s="3" t="s">
        <v>598</v>
      </c>
      <c r="AG56" s="231"/>
      <c r="AH56" s="231"/>
      <c r="AI56" s="231"/>
      <c r="AJ56" s="231"/>
      <c r="AK56" s="231"/>
      <c r="AL56" s="231"/>
      <c r="AM56" s="231"/>
    </row>
    <row r="57" spans="1:2706">
      <c r="A57" s="281" t="s">
        <v>130</v>
      </c>
      <c r="B57" s="281" t="s">
        <v>26</v>
      </c>
      <c r="C57" s="280">
        <v>28919</v>
      </c>
      <c r="D57" s="281" t="s">
        <v>489</v>
      </c>
      <c r="E57" s="282">
        <v>38210</v>
      </c>
      <c r="F57" s="281" t="s">
        <v>490</v>
      </c>
      <c r="G57" s="281" t="s">
        <v>488</v>
      </c>
      <c r="H57" s="261" t="s">
        <v>563</v>
      </c>
      <c r="I57" s="281" t="s">
        <v>516</v>
      </c>
      <c r="J57" s="3" t="s">
        <v>599</v>
      </c>
    </row>
    <row r="58" spans="1:2706">
      <c r="A58" s="3" t="s">
        <v>287</v>
      </c>
      <c r="B58" s="258" t="s">
        <v>288</v>
      </c>
      <c r="C58" s="13">
        <v>23862</v>
      </c>
      <c r="D58" s="261" t="s">
        <v>290</v>
      </c>
      <c r="E58" s="259">
        <v>40416</v>
      </c>
      <c r="F58" s="3" t="s">
        <v>491</v>
      </c>
      <c r="G58" s="3" t="s">
        <v>492</v>
      </c>
      <c r="H58" s="261" t="s">
        <v>290</v>
      </c>
      <c r="I58" s="3"/>
      <c r="J58" s="3" t="s">
        <v>600</v>
      </c>
    </row>
    <row r="59" spans="1:2706">
      <c r="A59" s="3" t="s">
        <v>294</v>
      </c>
      <c r="B59" s="3" t="s">
        <v>291</v>
      </c>
      <c r="C59" s="13">
        <v>31811</v>
      </c>
      <c r="D59" s="3" t="s">
        <v>493</v>
      </c>
      <c r="E59" s="259">
        <v>39260</v>
      </c>
      <c r="F59" s="262" t="s">
        <v>494</v>
      </c>
      <c r="G59" s="3" t="s">
        <v>495</v>
      </c>
      <c r="H59" s="261" t="s">
        <v>390</v>
      </c>
      <c r="I59" s="3" t="s">
        <v>147</v>
      </c>
      <c r="J59" s="3" t="s">
        <v>601</v>
      </c>
    </row>
    <row r="60" spans="1:2706">
      <c r="A60" s="3" t="s">
        <v>292</v>
      </c>
      <c r="B60" s="3" t="s">
        <v>296</v>
      </c>
      <c r="C60" s="13">
        <v>29902</v>
      </c>
      <c r="D60" s="3" t="s">
        <v>496</v>
      </c>
      <c r="E60" s="259">
        <v>39212</v>
      </c>
      <c r="F60" s="262" t="s">
        <v>497</v>
      </c>
      <c r="G60" s="3" t="s">
        <v>498</v>
      </c>
      <c r="H60" s="261" t="s">
        <v>563</v>
      </c>
      <c r="I60" s="3" t="s">
        <v>147</v>
      </c>
      <c r="J60" s="3" t="s">
        <v>602</v>
      </c>
    </row>
    <row r="61" spans="1:2706" s="221" customFormat="1">
      <c r="A61" s="3" t="s">
        <v>293</v>
      </c>
      <c r="B61" s="3" t="s">
        <v>296</v>
      </c>
      <c r="C61" s="13">
        <v>30744</v>
      </c>
      <c r="D61" s="3" t="s">
        <v>499</v>
      </c>
      <c r="E61" s="259">
        <v>38555</v>
      </c>
      <c r="F61" s="262" t="s">
        <v>500</v>
      </c>
      <c r="G61" s="3" t="s">
        <v>498</v>
      </c>
      <c r="H61" s="261" t="s">
        <v>563</v>
      </c>
      <c r="I61" s="3" t="s">
        <v>147</v>
      </c>
      <c r="J61" s="3" t="s">
        <v>603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</row>
    <row r="62" spans="1:2706" s="221" customFormat="1">
      <c r="A62" s="3" t="s">
        <v>295</v>
      </c>
      <c r="B62" s="3" t="s">
        <v>291</v>
      </c>
      <c r="C62" s="13">
        <v>30737</v>
      </c>
      <c r="D62" s="3" t="s">
        <v>501</v>
      </c>
      <c r="E62" s="259">
        <v>38156</v>
      </c>
      <c r="F62" s="262" t="s">
        <v>502</v>
      </c>
      <c r="G62" s="3" t="s">
        <v>503</v>
      </c>
      <c r="H62" s="261" t="s">
        <v>390</v>
      </c>
      <c r="I62" s="3" t="s">
        <v>147</v>
      </c>
      <c r="J62" s="3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</row>
    <row r="63" spans="1:2706" s="221" customFormat="1">
      <c r="A63" s="270" t="s">
        <v>324</v>
      </c>
      <c r="B63" s="270" t="s">
        <v>32</v>
      </c>
      <c r="C63" s="269">
        <v>33078</v>
      </c>
      <c r="D63" s="270" t="s">
        <v>384</v>
      </c>
      <c r="E63" s="269">
        <v>40576</v>
      </c>
      <c r="F63" s="270" t="s">
        <v>385</v>
      </c>
      <c r="G63" s="270" t="s">
        <v>504</v>
      </c>
      <c r="H63" s="270" t="s">
        <v>390</v>
      </c>
      <c r="I63" s="270" t="s">
        <v>147</v>
      </c>
      <c r="J63" s="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</row>
    <row r="64" spans="1:2706">
      <c r="A64" s="276" t="s">
        <v>331</v>
      </c>
      <c r="B64" s="276" t="s">
        <v>291</v>
      </c>
      <c r="C64" s="283">
        <v>30525</v>
      </c>
      <c r="D64" s="276" t="s">
        <v>650</v>
      </c>
      <c r="E64" s="283">
        <v>42901</v>
      </c>
      <c r="F64" s="276" t="s">
        <v>651</v>
      </c>
      <c r="G64" s="276" t="s">
        <v>196</v>
      </c>
      <c r="H64" s="278" t="s">
        <v>390</v>
      </c>
      <c r="I64" s="276" t="s">
        <v>147</v>
      </c>
      <c r="J64" s="3" t="s">
        <v>604</v>
      </c>
    </row>
    <row r="65" spans="1:2706" s="223" customFormat="1">
      <c r="A65" s="3" t="s">
        <v>667</v>
      </c>
      <c r="B65" s="3" t="s">
        <v>32</v>
      </c>
      <c r="C65" s="13">
        <v>28542</v>
      </c>
      <c r="D65" s="3" t="s">
        <v>668</v>
      </c>
      <c r="E65" s="13">
        <v>37443</v>
      </c>
      <c r="F65" s="3" t="s">
        <v>669</v>
      </c>
      <c r="G65" s="3" t="s">
        <v>670</v>
      </c>
      <c r="H65" s="261" t="s">
        <v>389</v>
      </c>
      <c r="I65" s="270" t="s">
        <v>147</v>
      </c>
      <c r="J65" s="270"/>
      <c r="K65"/>
      <c r="L65"/>
      <c r="M65"/>
      <c r="N65"/>
      <c r="O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</row>
    <row r="66" spans="1:2706" s="223" customFormat="1">
      <c r="A66" s="3" t="s">
        <v>297</v>
      </c>
      <c r="B66" s="3" t="s">
        <v>298</v>
      </c>
      <c r="C66" s="13">
        <v>33029</v>
      </c>
      <c r="D66" s="3" t="s">
        <v>519</v>
      </c>
      <c r="E66" s="259">
        <v>44526</v>
      </c>
      <c r="F66" s="262" t="s">
        <v>520</v>
      </c>
      <c r="G66" s="3" t="s">
        <v>521</v>
      </c>
      <c r="H66" s="261" t="s">
        <v>389</v>
      </c>
      <c r="I66" s="3" t="s">
        <v>147</v>
      </c>
      <c r="J66" s="3"/>
      <c r="K66"/>
      <c r="L66"/>
      <c r="M66"/>
      <c r="N66"/>
      <c r="O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</row>
    <row r="67" spans="1:2706" s="223" customFormat="1">
      <c r="A67" s="3" t="s">
        <v>299</v>
      </c>
      <c r="B67" s="3" t="s">
        <v>20</v>
      </c>
      <c r="C67" s="13">
        <v>32521</v>
      </c>
      <c r="D67" s="3"/>
      <c r="E67" s="262" t="s">
        <v>14</v>
      </c>
      <c r="F67" s="262" t="s">
        <v>14</v>
      </c>
      <c r="G67" s="3" t="s">
        <v>14</v>
      </c>
      <c r="H67" s="261" t="s">
        <v>382</v>
      </c>
      <c r="I67" s="3" t="s">
        <v>147</v>
      </c>
      <c r="J67" s="3" t="s">
        <v>649</v>
      </c>
      <c r="K67"/>
      <c r="L67"/>
      <c r="M67"/>
      <c r="N67"/>
      <c r="O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</row>
    <row r="68" spans="1:2706">
      <c r="A68" s="3" t="s">
        <v>300</v>
      </c>
      <c r="B68" s="3" t="s">
        <v>296</v>
      </c>
      <c r="C68" s="13">
        <v>28309</v>
      </c>
      <c r="D68" s="3" t="s">
        <v>648</v>
      </c>
      <c r="E68" s="259">
        <v>44147</v>
      </c>
      <c r="F68" s="262" t="s">
        <v>403</v>
      </c>
      <c r="G68" s="3"/>
      <c r="H68" s="261" t="s">
        <v>390</v>
      </c>
      <c r="I68" s="3" t="s">
        <v>147</v>
      </c>
      <c r="J68" s="3"/>
    </row>
    <row r="69" spans="1:2706">
      <c r="A69" s="3" t="s">
        <v>301</v>
      </c>
      <c r="B69" s="3" t="s">
        <v>291</v>
      </c>
      <c r="C69" s="13">
        <v>29662</v>
      </c>
      <c r="D69" s="3" t="s">
        <v>147</v>
      </c>
      <c r="E69" s="262" t="s">
        <v>196</v>
      </c>
      <c r="F69" s="262" t="s">
        <v>196</v>
      </c>
      <c r="G69" s="3" t="s">
        <v>196</v>
      </c>
      <c r="H69" s="261" t="s">
        <v>390</v>
      </c>
      <c r="I69" s="3" t="s">
        <v>147</v>
      </c>
      <c r="J69" s="3" t="s">
        <v>605</v>
      </c>
    </row>
    <row r="70" spans="1:2706">
      <c r="A70" s="3" t="s">
        <v>302</v>
      </c>
      <c r="B70" s="3" t="s">
        <v>291</v>
      </c>
      <c r="C70" s="13">
        <v>31486</v>
      </c>
      <c r="D70" s="3" t="s">
        <v>508</v>
      </c>
      <c r="E70" s="259">
        <v>42970</v>
      </c>
      <c r="F70" s="262" t="s">
        <v>509</v>
      </c>
      <c r="G70" s="3" t="s">
        <v>510</v>
      </c>
      <c r="H70" s="261" t="s">
        <v>390</v>
      </c>
      <c r="I70" s="3" t="s">
        <v>147</v>
      </c>
      <c r="J70" s="3"/>
      <c r="P70" s="306" t="s">
        <v>703</v>
      </c>
    </row>
    <row r="71" spans="1:2706" s="221" customFormat="1">
      <c r="A71" s="71" t="s">
        <v>676</v>
      </c>
      <c r="B71" s="161" t="s">
        <v>32</v>
      </c>
      <c r="C71" s="3">
        <v>1983</v>
      </c>
      <c r="D71" s="3"/>
      <c r="E71" s="262"/>
      <c r="F71" s="3"/>
      <c r="G71" s="3"/>
      <c r="H71" s="261"/>
      <c r="I71" s="3"/>
      <c r="J71" s="3"/>
      <c r="K71"/>
      <c r="L71"/>
      <c r="M71"/>
      <c r="N71"/>
      <c r="O71"/>
      <c r="P71" s="306" t="s">
        <v>704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</row>
    <row r="72" spans="1:2706" s="221" customFormat="1">
      <c r="A72" s="71" t="s">
        <v>675</v>
      </c>
      <c r="B72" s="161" t="s">
        <v>32</v>
      </c>
      <c r="C72" s="13">
        <v>32626</v>
      </c>
      <c r="D72" s="3" t="s">
        <v>769</v>
      </c>
      <c r="E72" s="259">
        <v>40592</v>
      </c>
      <c r="F72" s="3" t="s">
        <v>491</v>
      </c>
      <c r="G72" s="3" t="s">
        <v>770</v>
      </c>
      <c r="H72" s="261" t="s">
        <v>389</v>
      </c>
      <c r="I72" s="3" t="s">
        <v>771</v>
      </c>
      <c r="J72" s="3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</row>
    <row r="73" spans="1:2706" s="221" customFormat="1">
      <c r="A73" s="363" t="s">
        <v>187</v>
      </c>
      <c r="B73" s="364" t="s">
        <v>26</v>
      </c>
      <c r="C73" s="13">
        <v>28634</v>
      </c>
      <c r="D73" s="3" t="s">
        <v>147</v>
      </c>
      <c r="E73" s="262" t="s">
        <v>148</v>
      </c>
      <c r="F73" s="3">
        <v>1</v>
      </c>
      <c r="G73" s="3" t="s">
        <v>192</v>
      </c>
      <c r="H73" s="261"/>
      <c r="I73" s="3"/>
      <c r="J73" s="3"/>
      <c r="K73"/>
      <c r="L73"/>
      <c r="M73"/>
      <c r="N73"/>
      <c r="O73"/>
      <c r="P73" s="306" t="s">
        <v>705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</row>
    <row r="74" spans="1:2706" s="221" customFormat="1">
      <c r="A74" s="363" t="s">
        <v>188</v>
      </c>
      <c r="B74" s="364" t="s">
        <v>20</v>
      </c>
      <c r="C74" s="13">
        <v>28098</v>
      </c>
      <c r="D74" s="3" t="s">
        <v>147</v>
      </c>
      <c r="E74" s="262" t="s">
        <v>148</v>
      </c>
      <c r="F74" s="3">
        <v>1</v>
      </c>
      <c r="G74" s="3" t="s">
        <v>192</v>
      </c>
      <c r="H74" s="261"/>
      <c r="I74" s="3"/>
      <c r="J74" s="3"/>
      <c r="K74"/>
      <c r="L74"/>
      <c r="M74"/>
      <c r="N74"/>
      <c r="O74"/>
      <c r="P74" s="306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</row>
    <row r="75" spans="1:2706" ht="13.5" customHeight="1">
      <c r="A75" s="363" t="s">
        <v>189</v>
      </c>
      <c r="B75" s="364" t="s">
        <v>190</v>
      </c>
      <c r="C75" s="13">
        <v>32671</v>
      </c>
      <c r="D75" s="3" t="s">
        <v>147</v>
      </c>
      <c r="E75" s="262" t="s">
        <v>148</v>
      </c>
      <c r="F75" s="3">
        <v>1</v>
      </c>
      <c r="G75" s="3" t="s">
        <v>149</v>
      </c>
      <c r="H75" s="261"/>
      <c r="I75" s="3"/>
      <c r="J75" s="3"/>
      <c r="P75" s="306" t="s">
        <v>706</v>
      </c>
    </row>
    <row r="76" spans="1:2706">
      <c r="A76" s="363" t="s">
        <v>191</v>
      </c>
      <c r="B76" s="364" t="s">
        <v>190</v>
      </c>
      <c r="C76" s="13">
        <v>33914</v>
      </c>
      <c r="D76" s="3" t="s">
        <v>147</v>
      </c>
      <c r="E76" s="262" t="s">
        <v>148</v>
      </c>
      <c r="F76" s="3">
        <v>1</v>
      </c>
      <c r="G76" s="3" t="s">
        <v>149</v>
      </c>
      <c r="H76" s="261"/>
      <c r="I76" s="3"/>
      <c r="J76" s="3"/>
    </row>
    <row r="77" spans="1:2706" s="223" customFormat="1">
      <c r="A77" s="3"/>
      <c r="B77" s="3"/>
      <c r="C77" s="3"/>
      <c r="D77" s="3"/>
      <c r="E77" s="3"/>
      <c r="F77" s="3"/>
      <c r="G77" s="3"/>
      <c r="H77" s="261"/>
      <c r="I77" s="3"/>
      <c r="J77" s="3" t="s">
        <v>606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</row>
    <row r="78" spans="1:2706">
      <c r="A78" s="3" t="s">
        <v>330</v>
      </c>
      <c r="B78" s="3" t="s">
        <v>32</v>
      </c>
      <c r="C78" s="13">
        <v>32769</v>
      </c>
      <c r="D78" s="3" t="s">
        <v>333</v>
      </c>
      <c r="E78" s="13">
        <v>40116</v>
      </c>
      <c r="F78" s="3" t="s">
        <v>511</v>
      </c>
      <c r="G78" s="3" t="s">
        <v>512</v>
      </c>
      <c r="H78" s="261" t="s">
        <v>390</v>
      </c>
      <c r="I78" s="3" t="s">
        <v>147</v>
      </c>
      <c r="J78" s="3"/>
    </row>
    <row r="79" spans="1:2706">
      <c r="A79" s="3" t="s">
        <v>331</v>
      </c>
      <c r="B79" s="3" t="s">
        <v>291</v>
      </c>
      <c r="C79" s="13">
        <v>30525</v>
      </c>
      <c r="D79" s="3" t="s">
        <v>650</v>
      </c>
      <c r="E79" s="13">
        <v>42901</v>
      </c>
      <c r="F79" s="3" t="s">
        <v>683</v>
      </c>
      <c r="G79" s="3" t="s">
        <v>196</v>
      </c>
      <c r="H79" s="261" t="s">
        <v>390</v>
      </c>
      <c r="I79" s="3" t="s">
        <v>147</v>
      </c>
      <c r="J79" s="3" t="s">
        <v>607</v>
      </c>
    </row>
    <row r="80" spans="1:2706" hidden="1">
      <c r="A80" s="258" t="s">
        <v>332</v>
      </c>
      <c r="B80" s="258" t="s">
        <v>32</v>
      </c>
      <c r="C80" s="13">
        <v>34734</v>
      </c>
      <c r="D80" s="3" t="s">
        <v>513</v>
      </c>
      <c r="E80" s="259">
        <v>42067</v>
      </c>
      <c r="F80" s="3" t="s">
        <v>514</v>
      </c>
      <c r="G80" s="3" t="s">
        <v>515</v>
      </c>
      <c r="H80" s="261"/>
      <c r="I80" s="3" t="s">
        <v>147</v>
      </c>
      <c r="J80" s="3"/>
      <c r="O80" t="s">
        <v>372</v>
      </c>
    </row>
    <row r="81" spans="1:2706" hidden="1">
      <c r="A81" s="258"/>
      <c r="B81" s="258"/>
      <c r="C81" s="13"/>
      <c r="D81" s="3"/>
      <c r="E81" s="262"/>
      <c r="F81" s="3"/>
      <c r="G81" s="3"/>
      <c r="H81" s="261"/>
      <c r="I81" s="3"/>
      <c r="J81" s="3" t="s">
        <v>608</v>
      </c>
    </row>
    <row r="82" spans="1:2706" ht="15.75" thickBot="1">
      <c r="A82" s="3" t="s">
        <v>373</v>
      </c>
      <c r="B82" s="3" t="s">
        <v>369</v>
      </c>
      <c r="C82" s="13">
        <v>24022</v>
      </c>
      <c r="D82" s="3" t="s">
        <v>374</v>
      </c>
      <c r="E82" s="13">
        <v>40485</v>
      </c>
      <c r="F82" s="3" t="s">
        <v>375</v>
      </c>
      <c r="G82" s="261" t="s">
        <v>376</v>
      </c>
      <c r="H82" s="3" t="s">
        <v>382</v>
      </c>
      <c r="I82" s="3" t="s">
        <v>371</v>
      </c>
      <c r="J82" s="13" t="s">
        <v>594</v>
      </c>
      <c r="Y82" t="s">
        <v>155</v>
      </c>
    </row>
    <row r="83" spans="1:2706" ht="16.5" thickTop="1" thickBot="1">
      <c r="A83" s="3" t="s">
        <v>133</v>
      </c>
      <c r="B83" s="3" t="s">
        <v>288</v>
      </c>
      <c r="C83" s="13">
        <v>24332</v>
      </c>
      <c r="D83" s="3" t="s">
        <v>379</v>
      </c>
      <c r="E83" s="13">
        <v>41228</v>
      </c>
      <c r="F83" s="3" t="s">
        <v>375</v>
      </c>
      <c r="G83" s="13" t="s">
        <v>381</v>
      </c>
      <c r="H83" s="13" t="s">
        <v>380</v>
      </c>
      <c r="I83" s="3" t="s">
        <v>383</v>
      </c>
      <c r="J83" s="3"/>
      <c r="N83" s="224" t="s">
        <v>0</v>
      </c>
      <c r="O83" s="224" t="s">
        <v>19</v>
      </c>
      <c r="P83" s="224" t="s">
        <v>140</v>
      </c>
      <c r="Q83" s="224" t="s">
        <v>351</v>
      </c>
      <c r="R83" s="224" t="s">
        <v>347</v>
      </c>
      <c r="S83" s="224" t="s">
        <v>352</v>
      </c>
      <c r="T83" s="225" t="s">
        <v>353</v>
      </c>
      <c r="U83" s="226" t="s">
        <v>354</v>
      </c>
    </row>
    <row r="84" spans="1:2706" ht="15.75" thickTop="1">
      <c r="A84" s="3"/>
      <c r="B84" s="3"/>
      <c r="C84" s="3"/>
      <c r="D84" s="3"/>
      <c r="E84" s="3"/>
      <c r="F84" s="3"/>
      <c r="G84" s="3"/>
      <c r="H84" s="261"/>
      <c r="I84" s="3"/>
      <c r="J84" s="3" t="s">
        <v>609</v>
      </c>
      <c r="M84">
        <v>62</v>
      </c>
      <c r="N84" s="258" t="s">
        <v>824</v>
      </c>
      <c r="O84" s="258" t="s">
        <v>32</v>
      </c>
      <c r="P84" s="13">
        <v>36250</v>
      </c>
      <c r="Q84" s="313" t="s">
        <v>994</v>
      </c>
      <c r="R84" s="259">
        <v>43578</v>
      </c>
      <c r="S84" s="3" t="s">
        <v>825</v>
      </c>
      <c r="T84" s="3" t="s">
        <v>827</v>
      </c>
      <c r="U84" s="261" t="s">
        <v>823</v>
      </c>
      <c r="V84" s="3" t="s">
        <v>147</v>
      </c>
      <c r="W84" s="313" t="s">
        <v>995</v>
      </c>
      <c r="X84" s="260"/>
      <c r="Y84" s="3"/>
      <c r="Z84" s="150" t="s">
        <v>242</v>
      </c>
      <c r="AA84" s="228" t="s">
        <v>249</v>
      </c>
    </row>
    <row r="85" spans="1:2706" s="223" customFormat="1" hidden="1">
      <c r="A85" s="3" t="s">
        <v>401</v>
      </c>
      <c r="B85" s="3" t="s">
        <v>129</v>
      </c>
      <c r="C85" s="13">
        <v>36556</v>
      </c>
      <c r="D85" s="3" t="s">
        <v>402</v>
      </c>
      <c r="E85" s="13">
        <v>43903</v>
      </c>
      <c r="F85" s="3" t="s">
        <v>403</v>
      </c>
      <c r="G85" s="13" t="s">
        <v>404</v>
      </c>
      <c r="H85" s="3" t="s">
        <v>382</v>
      </c>
      <c r="I85" s="13" t="s">
        <v>147</v>
      </c>
      <c r="J85" s="3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t="s">
        <v>241</v>
      </c>
      <c r="Z85" s="150" t="s">
        <v>243</v>
      </c>
      <c r="AA85" t="s">
        <v>250</v>
      </c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</row>
    <row r="86" spans="1:2706" s="223" customFormat="1">
      <c r="A86" s="3"/>
      <c r="B86" s="3"/>
      <c r="C86" s="3"/>
      <c r="D86" s="3"/>
      <c r="E86" s="3"/>
      <c r="F86" s="3"/>
      <c r="G86" s="3"/>
      <c r="H86" s="261"/>
      <c r="I86" s="3"/>
      <c r="J86" s="3" t="s">
        <v>627</v>
      </c>
      <c r="K86"/>
      <c r="L86"/>
      <c r="M86"/>
      <c r="N86"/>
      <c r="O86"/>
      <c r="P86" s="227" t="s">
        <v>826</v>
      </c>
      <c r="Q86"/>
      <c r="R86" s="134"/>
      <c r="S86" s="134" t="s">
        <v>382</v>
      </c>
      <c r="T86"/>
      <c r="U86"/>
      <c r="V86"/>
      <c r="W86"/>
      <c r="X86"/>
      <c r="Y86" t="s">
        <v>244</v>
      </c>
      <c r="Z86" s="150" t="s">
        <v>245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</row>
    <row r="87" spans="1:2706" s="223" customFormat="1" ht="15.75">
      <c r="A87" s="284" t="s">
        <v>406</v>
      </c>
      <c r="B87" s="257" t="s">
        <v>296</v>
      </c>
      <c r="C87" s="13">
        <v>29849</v>
      </c>
      <c r="D87" s="3" t="s">
        <v>610</v>
      </c>
      <c r="E87" s="13">
        <v>37232</v>
      </c>
      <c r="F87" s="3" t="s">
        <v>611</v>
      </c>
      <c r="G87" s="3" t="s">
        <v>632</v>
      </c>
      <c r="H87" s="261" t="s">
        <v>389</v>
      </c>
      <c r="I87" s="13" t="s">
        <v>147</v>
      </c>
      <c r="J87" s="3" t="s">
        <v>614</v>
      </c>
      <c r="K87"/>
      <c r="L87"/>
      <c r="M87"/>
      <c r="N87" t="s">
        <v>780</v>
      </c>
      <c r="O87" t="s">
        <v>134</v>
      </c>
      <c r="P87" s="227">
        <v>24378</v>
      </c>
      <c r="Q87" t="s">
        <v>781</v>
      </c>
      <c r="R87">
        <v>44520</v>
      </c>
      <c r="S87" t="s">
        <v>520</v>
      </c>
      <c r="T87" t="s">
        <v>782</v>
      </c>
      <c r="U87" t="s">
        <v>783</v>
      </c>
      <c r="V87" t="s">
        <v>724</v>
      </c>
      <c r="W87"/>
      <c r="X87"/>
      <c r="Y87" t="s">
        <v>215</v>
      </c>
      <c r="Z87" s="150" t="s">
        <v>248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</row>
    <row r="88" spans="1:2706" ht="15.75">
      <c r="A88" s="284" t="s">
        <v>407</v>
      </c>
      <c r="B88" s="257" t="s">
        <v>291</v>
      </c>
      <c r="C88" s="13">
        <v>30407</v>
      </c>
      <c r="D88" s="3" t="s">
        <v>612</v>
      </c>
      <c r="E88" s="13">
        <v>41599</v>
      </c>
      <c r="F88" s="3" t="s">
        <v>613</v>
      </c>
      <c r="G88" s="3" t="s">
        <v>631</v>
      </c>
      <c r="H88" s="261" t="s">
        <v>389</v>
      </c>
      <c r="I88" s="13" t="s">
        <v>147</v>
      </c>
      <c r="J88" s="3" t="s">
        <v>617</v>
      </c>
      <c r="Y88" t="s">
        <v>247</v>
      </c>
      <c r="Z88" s="150" t="s">
        <v>246</v>
      </c>
    </row>
    <row r="89" spans="1:2706" ht="15.75">
      <c r="A89" s="284" t="s">
        <v>408</v>
      </c>
      <c r="B89" s="257" t="s">
        <v>26</v>
      </c>
      <c r="C89" s="13">
        <v>28115</v>
      </c>
      <c r="D89" s="3" t="s">
        <v>615</v>
      </c>
      <c r="E89" s="13">
        <v>44578</v>
      </c>
      <c r="F89" s="3" t="s">
        <v>616</v>
      </c>
      <c r="G89" s="3" t="s">
        <v>633</v>
      </c>
      <c r="H89" s="261" t="s">
        <v>389</v>
      </c>
      <c r="I89" s="13" t="s">
        <v>147</v>
      </c>
      <c r="J89" s="3" t="s">
        <v>621</v>
      </c>
      <c r="N89" s="229"/>
      <c r="O89" s="229"/>
      <c r="P89" s="229"/>
      <c r="Q89" s="229"/>
      <c r="R89" s="229"/>
      <c r="S89" s="229"/>
      <c r="AB89" s="229"/>
      <c r="AC89" s="229"/>
      <c r="AD89" s="229"/>
      <c r="AE89" s="229"/>
      <c r="AF89" s="229"/>
    </row>
    <row r="90" spans="1:2706" ht="16.5" thickBot="1">
      <c r="A90" s="3" t="s">
        <v>618</v>
      </c>
      <c r="B90" s="257" t="s">
        <v>296</v>
      </c>
      <c r="C90" s="13">
        <v>31776</v>
      </c>
      <c r="D90" s="3" t="s">
        <v>625</v>
      </c>
      <c r="E90" s="13">
        <v>43453</v>
      </c>
      <c r="F90" s="3" t="s">
        <v>616</v>
      </c>
      <c r="G90" s="3" t="s">
        <v>622</v>
      </c>
      <c r="H90" s="261" t="s">
        <v>389</v>
      </c>
      <c r="I90" s="13" t="s">
        <v>147</v>
      </c>
      <c r="J90" s="3" t="s">
        <v>620</v>
      </c>
      <c r="N90" t="s">
        <v>852</v>
      </c>
      <c r="O90" s="133"/>
      <c r="P90" s="227"/>
      <c r="Q90" s="134"/>
      <c r="R90" s="232"/>
      <c r="S90" s="134"/>
      <c r="Z90" s="150"/>
      <c r="AB90" s="229"/>
      <c r="AC90" s="229"/>
      <c r="AD90" s="229"/>
      <c r="AE90" s="229"/>
      <c r="AF90" s="229"/>
    </row>
    <row r="91" spans="1:2706" ht="17.25" thickTop="1" thickBot="1">
      <c r="A91" s="284" t="s">
        <v>619</v>
      </c>
      <c r="B91" s="257" t="s">
        <v>291</v>
      </c>
      <c r="C91" s="13">
        <v>30825</v>
      </c>
      <c r="D91" s="3" t="s">
        <v>623</v>
      </c>
      <c r="E91" s="13">
        <v>38468</v>
      </c>
      <c r="F91" s="3" t="s">
        <v>624</v>
      </c>
      <c r="G91" s="3" t="s">
        <v>626</v>
      </c>
      <c r="H91" s="261" t="s">
        <v>389</v>
      </c>
      <c r="I91" s="13" t="s">
        <v>147</v>
      </c>
      <c r="N91" s="224" t="s">
        <v>0</v>
      </c>
      <c r="O91" s="224" t="s">
        <v>19</v>
      </c>
      <c r="P91" s="224" t="s">
        <v>140</v>
      </c>
      <c r="Q91" s="224" t="s">
        <v>351</v>
      </c>
      <c r="R91" s="224" t="s">
        <v>347</v>
      </c>
      <c r="S91" s="224" t="s">
        <v>352</v>
      </c>
      <c r="T91" s="225" t="s">
        <v>353</v>
      </c>
      <c r="U91" s="226" t="s">
        <v>354</v>
      </c>
      <c r="Y91" t="s">
        <v>659</v>
      </c>
    </row>
    <row r="92" spans="1:2706" ht="15.75" thickTop="1">
      <c r="A92" s="275" t="s">
        <v>636</v>
      </c>
      <c r="B92" s="275" t="s">
        <v>32</v>
      </c>
      <c r="C92" s="283">
        <v>27832</v>
      </c>
      <c r="D92" s="276" t="s">
        <v>637</v>
      </c>
      <c r="E92" s="289">
        <v>44279</v>
      </c>
      <c r="F92" s="276" t="s">
        <v>638</v>
      </c>
      <c r="G92" s="276" t="s">
        <v>639</v>
      </c>
      <c r="H92" s="270" t="s">
        <v>640</v>
      </c>
      <c r="I92" s="270" t="s">
        <v>641</v>
      </c>
      <c r="J92" t="s">
        <v>645</v>
      </c>
      <c r="N92" s="3" t="s">
        <v>329</v>
      </c>
      <c r="O92" s="3" t="s">
        <v>32</v>
      </c>
      <c r="P92" s="13">
        <v>33755</v>
      </c>
      <c r="Q92" s="3" t="s">
        <v>505</v>
      </c>
      <c r="R92" s="13">
        <v>42934</v>
      </c>
      <c r="S92" s="3" t="s">
        <v>506</v>
      </c>
      <c r="T92" s="13" t="s">
        <v>507</v>
      </c>
      <c r="U92" s="261" t="s">
        <v>389</v>
      </c>
      <c r="V92" s="3" t="s">
        <v>147</v>
      </c>
      <c r="W92" s="3" t="s">
        <v>671</v>
      </c>
      <c r="Y92" t="s">
        <v>820</v>
      </c>
    </row>
    <row r="93" spans="1:2706" ht="15.75">
      <c r="A93" s="290" t="s">
        <v>646</v>
      </c>
      <c r="B93" s="291" t="s">
        <v>134</v>
      </c>
      <c r="C93" s="227">
        <v>29448</v>
      </c>
      <c r="D93" s="292" t="s">
        <v>642</v>
      </c>
      <c r="E93" s="227">
        <v>40866</v>
      </c>
      <c r="F93" s="292" t="s">
        <v>643</v>
      </c>
      <c r="G93" s="292" t="s">
        <v>644</v>
      </c>
      <c r="H93" s="270" t="s">
        <v>640</v>
      </c>
      <c r="I93" s="270" t="s">
        <v>641</v>
      </c>
      <c r="J93" s="312" t="s">
        <v>711</v>
      </c>
      <c r="N93" s="3" t="s">
        <v>1008</v>
      </c>
      <c r="O93" s="258" t="s">
        <v>32</v>
      </c>
      <c r="P93" s="13">
        <v>32064</v>
      </c>
      <c r="Q93" s="261" t="s">
        <v>1012</v>
      </c>
      <c r="R93" s="259">
        <v>39574</v>
      </c>
      <c r="S93" s="3" t="s">
        <v>1013</v>
      </c>
      <c r="T93" s="3" t="s">
        <v>14</v>
      </c>
      <c r="U93" s="261" t="s">
        <v>389</v>
      </c>
      <c r="V93" s="3" t="s">
        <v>147</v>
      </c>
      <c r="W93" s="3" t="s">
        <v>929</v>
      </c>
    </row>
    <row r="94" spans="1:2706">
      <c r="A94" s="307" t="s">
        <v>712</v>
      </c>
      <c r="B94" s="307" t="s">
        <v>32</v>
      </c>
      <c r="C94" s="308">
        <v>29521</v>
      </c>
      <c r="D94" s="309" t="s">
        <v>713</v>
      </c>
      <c r="E94" s="310">
        <v>37468</v>
      </c>
      <c r="F94" s="309" t="s">
        <v>714</v>
      </c>
      <c r="G94" s="309" t="s">
        <v>715</v>
      </c>
      <c r="H94" s="311" t="s">
        <v>382</v>
      </c>
      <c r="I94" s="309" t="s">
        <v>147</v>
      </c>
      <c r="J94" s="374" t="s">
        <v>848</v>
      </c>
      <c r="N94" s="258" t="s">
        <v>779</v>
      </c>
      <c r="O94" s="258" t="s">
        <v>291</v>
      </c>
      <c r="P94" s="13">
        <v>38099</v>
      </c>
      <c r="Q94" s="3">
        <v>6013449</v>
      </c>
      <c r="R94" s="259">
        <v>44767</v>
      </c>
      <c r="S94" s="3" t="s">
        <v>778</v>
      </c>
      <c r="T94" s="3" t="s">
        <v>777</v>
      </c>
      <c r="U94" s="261" t="s">
        <v>382</v>
      </c>
      <c r="V94" s="3" t="s">
        <v>147</v>
      </c>
      <c r="W94" s="313" t="s">
        <v>999</v>
      </c>
    </row>
    <row r="95" spans="1:2706" ht="15.75">
      <c r="A95" t="s">
        <v>747</v>
      </c>
      <c r="B95" s="291" t="s">
        <v>748</v>
      </c>
      <c r="C95" s="227">
        <v>29181</v>
      </c>
      <c r="D95" s="292" t="s">
        <v>751</v>
      </c>
      <c r="E95" s="227">
        <v>42579</v>
      </c>
      <c r="F95" s="292" t="s">
        <v>752</v>
      </c>
      <c r="G95" s="292" t="s">
        <v>753</v>
      </c>
      <c r="H95" s="368" t="s">
        <v>640</v>
      </c>
      <c r="I95" s="3" t="s">
        <v>724</v>
      </c>
      <c r="N95" s="258" t="s">
        <v>1009</v>
      </c>
      <c r="O95" s="3" t="s">
        <v>32</v>
      </c>
      <c r="P95" s="13">
        <v>30950</v>
      </c>
      <c r="Q95" s="3" t="s">
        <v>1015</v>
      </c>
      <c r="R95" s="259">
        <v>38902</v>
      </c>
      <c r="S95" s="3" t="s">
        <v>1016</v>
      </c>
      <c r="T95" s="3" t="s">
        <v>14</v>
      </c>
      <c r="U95" s="261" t="s">
        <v>389</v>
      </c>
      <c r="V95" s="405" t="s">
        <v>147</v>
      </c>
      <c r="W95" s="303" t="s">
        <v>583</v>
      </c>
    </row>
    <row r="96" spans="1:2706" ht="15.75">
      <c r="A96" t="s">
        <v>754</v>
      </c>
      <c r="B96" s="291" t="s">
        <v>756</v>
      </c>
      <c r="C96" s="227">
        <v>27575</v>
      </c>
      <c r="D96" s="292" t="s">
        <v>757</v>
      </c>
      <c r="E96" s="227">
        <v>44075</v>
      </c>
      <c r="F96" s="292" t="s">
        <v>758</v>
      </c>
      <c r="G96" s="292" t="s">
        <v>759</v>
      </c>
      <c r="H96" s="357" t="s">
        <v>380</v>
      </c>
      <c r="I96" s="3" t="s">
        <v>724</v>
      </c>
      <c r="N96" s="375" t="s">
        <v>774</v>
      </c>
      <c r="O96" s="258" t="s">
        <v>291</v>
      </c>
      <c r="P96" s="428">
        <v>27441</v>
      </c>
      <c r="Q96" s="430" t="s">
        <v>775</v>
      </c>
      <c r="R96" s="431">
        <v>43915</v>
      </c>
      <c r="S96" s="430" t="s">
        <v>403</v>
      </c>
      <c r="T96" s="3" t="s">
        <v>776</v>
      </c>
      <c r="U96" s="429" t="s">
        <v>382</v>
      </c>
      <c r="V96" s="3" t="s">
        <v>147</v>
      </c>
      <c r="W96" s="187" t="s">
        <v>1000</v>
      </c>
    </row>
    <row r="97" spans="1:25">
      <c r="A97" s="307" t="s">
        <v>774</v>
      </c>
      <c r="B97" s="307" t="s">
        <v>291</v>
      </c>
      <c r="C97" s="308">
        <v>27441</v>
      </c>
      <c r="D97" s="309" t="s">
        <v>775</v>
      </c>
      <c r="E97" s="310">
        <v>43915</v>
      </c>
      <c r="F97" s="309" t="s">
        <v>403</v>
      </c>
      <c r="G97" s="309" t="s">
        <v>776</v>
      </c>
      <c r="H97" s="311" t="s">
        <v>382</v>
      </c>
      <c r="I97" s="309" t="s">
        <v>147</v>
      </c>
      <c r="N97" s="3" t="s">
        <v>329</v>
      </c>
      <c r="O97" s="3" t="s">
        <v>32</v>
      </c>
      <c r="P97" s="13">
        <v>33755</v>
      </c>
      <c r="Q97" s="3" t="s">
        <v>505</v>
      </c>
      <c r="R97" s="13">
        <v>42934</v>
      </c>
      <c r="S97" s="3" t="s">
        <v>506</v>
      </c>
      <c r="T97" s="13" t="s">
        <v>507</v>
      </c>
      <c r="U97" s="261" t="s">
        <v>389</v>
      </c>
      <c r="V97" s="3" t="s">
        <v>147</v>
      </c>
      <c r="W97" s="3" t="s">
        <v>671</v>
      </c>
    </row>
    <row r="98" spans="1:25">
      <c r="A98" s="307" t="s">
        <v>779</v>
      </c>
      <c r="B98" s="307" t="s">
        <v>291</v>
      </c>
      <c r="C98" s="367">
        <v>38099</v>
      </c>
      <c r="D98" s="309">
        <v>6013449</v>
      </c>
      <c r="E98" s="310">
        <v>44767</v>
      </c>
      <c r="F98" s="366" t="s">
        <v>778</v>
      </c>
      <c r="G98" s="309" t="s">
        <v>777</v>
      </c>
      <c r="H98" s="311" t="s">
        <v>382</v>
      </c>
      <c r="I98" s="309" t="s">
        <v>147</v>
      </c>
      <c r="J98" s="312" t="s">
        <v>196</v>
      </c>
      <c r="N98" s="3"/>
      <c r="O98" s="3"/>
      <c r="P98" s="13"/>
      <c r="Q98" s="3"/>
      <c r="R98" s="13"/>
      <c r="S98" s="3"/>
      <c r="T98" s="3"/>
      <c r="U98" s="261"/>
      <c r="V98" s="270"/>
      <c r="W98" s="270"/>
    </row>
    <row r="99" spans="1:25">
      <c r="A99" s="307" t="s">
        <v>784</v>
      </c>
      <c r="B99" s="307" t="s">
        <v>32</v>
      </c>
      <c r="C99" s="367">
        <v>31126</v>
      </c>
      <c r="D99" s="309" t="s">
        <v>785</v>
      </c>
      <c r="E99" s="310">
        <v>43545</v>
      </c>
      <c r="F99" s="366" t="s">
        <v>520</v>
      </c>
      <c r="G99" s="309" t="s">
        <v>786</v>
      </c>
      <c r="H99" s="311" t="s">
        <v>382</v>
      </c>
      <c r="I99" s="309" t="s">
        <v>147</v>
      </c>
      <c r="N99" s="307"/>
      <c r="O99" s="307"/>
      <c r="P99" s="367"/>
      <c r="Q99" s="309"/>
      <c r="R99" s="310"/>
      <c r="S99" s="366"/>
      <c r="T99" s="309"/>
      <c r="U99" s="311"/>
      <c r="V99" s="309"/>
    </row>
    <row r="100" spans="1:25" ht="15.75">
      <c r="A100" t="s">
        <v>780</v>
      </c>
      <c r="B100" t="s">
        <v>134</v>
      </c>
      <c r="C100" s="227">
        <v>24378</v>
      </c>
      <c r="D100" t="s">
        <v>798</v>
      </c>
      <c r="E100" s="227">
        <v>44520</v>
      </c>
      <c r="F100" t="s">
        <v>520</v>
      </c>
      <c r="G100" t="s">
        <v>782</v>
      </c>
      <c r="H100" t="s">
        <v>783</v>
      </c>
      <c r="I100" t="s">
        <v>724</v>
      </c>
      <c r="N100" s="305" t="s">
        <v>699</v>
      </c>
      <c r="O100" s="299"/>
      <c r="P100" s="300"/>
      <c r="Q100" s="301"/>
      <c r="R100" s="300"/>
      <c r="S100" s="302"/>
      <c r="T100" s="302"/>
      <c r="U100" s="302"/>
      <c r="V100" s="302"/>
      <c r="W100" s="303"/>
      <c r="Y100" t="s">
        <v>203</v>
      </c>
    </row>
    <row r="101" spans="1:25">
      <c r="A101" s="307" t="s">
        <v>787</v>
      </c>
      <c r="B101" s="307" t="s">
        <v>32</v>
      </c>
      <c r="C101" s="367">
        <v>28111</v>
      </c>
      <c r="D101" s="309" t="s">
        <v>796</v>
      </c>
      <c r="E101" s="310">
        <v>42138</v>
      </c>
      <c r="F101" s="366" t="s">
        <v>788</v>
      </c>
      <c r="G101" s="309" t="s">
        <v>789</v>
      </c>
      <c r="H101" s="311" t="s">
        <v>790</v>
      </c>
      <c r="I101" s="309" t="s">
        <v>147</v>
      </c>
      <c r="J101" t="s">
        <v>792</v>
      </c>
      <c r="N101" s="607"/>
      <c r="O101" s="607"/>
      <c r="P101" s="607"/>
      <c r="Q101" s="607"/>
      <c r="R101" s="607"/>
      <c r="S101" s="607"/>
      <c r="T101" s="607"/>
      <c r="U101" s="607"/>
      <c r="V101" s="607"/>
      <c r="W101" s="607"/>
    </row>
    <row r="102" spans="1:25">
      <c r="A102" s="307" t="s">
        <v>791</v>
      </c>
      <c r="B102" s="307" t="s">
        <v>32</v>
      </c>
      <c r="C102" s="367">
        <v>28318</v>
      </c>
      <c r="D102" s="309" t="s">
        <v>793</v>
      </c>
      <c r="E102" s="310">
        <v>44770</v>
      </c>
      <c r="F102" s="366" t="s">
        <v>794</v>
      </c>
      <c r="G102" s="309" t="s">
        <v>795</v>
      </c>
      <c r="H102" s="311" t="s">
        <v>790</v>
      </c>
      <c r="I102" s="309" t="s">
        <v>147</v>
      </c>
      <c r="J102" t="s">
        <v>792</v>
      </c>
      <c r="N102" s="258" t="s">
        <v>829</v>
      </c>
      <c r="O102" s="258" t="s">
        <v>26</v>
      </c>
      <c r="P102" s="13">
        <v>32364</v>
      </c>
      <c r="Q102" s="261" t="s">
        <v>830</v>
      </c>
      <c r="R102" s="259">
        <v>39703</v>
      </c>
      <c r="S102" s="3" t="s">
        <v>831</v>
      </c>
      <c r="T102" s="3" t="s">
        <v>837</v>
      </c>
      <c r="U102" s="3" t="s">
        <v>382</v>
      </c>
      <c r="V102" s="260" t="s">
        <v>832</v>
      </c>
      <c r="W102" s="304"/>
    </row>
    <row r="103" spans="1:25">
      <c r="A103" s="307" t="s">
        <v>802</v>
      </c>
      <c r="B103" s="307" t="s">
        <v>20</v>
      </c>
      <c r="C103" s="367">
        <v>23771</v>
      </c>
      <c r="D103" s="309" t="s">
        <v>799</v>
      </c>
      <c r="E103" s="310">
        <v>40221</v>
      </c>
      <c r="F103" s="366" t="s">
        <v>800</v>
      </c>
      <c r="G103" s="309" t="s">
        <v>801</v>
      </c>
      <c r="N103" s="258" t="s">
        <v>82</v>
      </c>
      <c r="O103" s="258" t="s">
        <v>26</v>
      </c>
      <c r="P103" s="13">
        <v>30746</v>
      </c>
      <c r="Q103" s="261" t="s">
        <v>833</v>
      </c>
      <c r="R103" s="13">
        <v>44260</v>
      </c>
      <c r="S103" s="3" t="s">
        <v>834</v>
      </c>
      <c r="T103" s="3" t="s">
        <v>836</v>
      </c>
      <c r="U103" s="3" t="s">
        <v>382</v>
      </c>
      <c r="V103" s="260" t="s">
        <v>835</v>
      </c>
      <c r="W103" s="3" t="s">
        <v>671</v>
      </c>
      <c r="Y103" t="s">
        <v>156</v>
      </c>
    </row>
    <row r="104" spans="1:25">
      <c r="A104" s="307" t="s">
        <v>822</v>
      </c>
      <c r="B104" s="307" t="s">
        <v>803</v>
      </c>
      <c r="C104" s="367">
        <v>32781</v>
      </c>
      <c r="D104" s="309" t="s">
        <v>804</v>
      </c>
      <c r="E104" s="310">
        <v>44238</v>
      </c>
      <c r="F104" s="366" t="s">
        <v>778</v>
      </c>
      <c r="G104" s="309" t="s">
        <v>805</v>
      </c>
      <c r="H104" s="311" t="s">
        <v>382</v>
      </c>
      <c r="I104" s="309" t="s">
        <v>147</v>
      </c>
      <c r="J104" s="312" t="s">
        <v>807</v>
      </c>
      <c r="K104" t="s">
        <v>806</v>
      </c>
      <c r="N104" s="258" t="s">
        <v>717</v>
      </c>
      <c r="O104" s="258" t="s">
        <v>718</v>
      </c>
      <c r="P104" s="13">
        <v>33533</v>
      </c>
      <c r="Q104" s="261" t="s">
        <v>720</v>
      </c>
      <c r="R104" s="13">
        <v>40862</v>
      </c>
      <c r="S104" s="3" t="s">
        <v>721</v>
      </c>
      <c r="T104" s="3" t="s">
        <v>722</v>
      </c>
      <c r="U104" s="3" t="s">
        <v>14</v>
      </c>
      <c r="V104" s="3" t="s">
        <v>724</v>
      </c>
      <c r="W104" s="270"/>
      <c r="Y104" t="s">
        <v>203</v>
      </c>
    </row>
    <row r="105" spans="1:25">
      <c r="A105" t="s">
        <v>828</v>
      </c>
      <c r="B105" s="307" t="s">
        <v>32</v>
      </c>
      <c r="C105" s="227">
        <v>35382</v>
      </c>
      <c r="D105">
        <v>6716605281</v>
      </c>
      <c r="E105" s="227">
        <v>42717</v>
      </c>
      <c r="F105" s="371" t="s">
        <v>838</v>
      </c>
      <c r="G105" s="372" t="s">
        <v>839</v>
      </c>
      <c r="H105" s="150" t="s">
        <v>382</v>
      </c>
      <c r="I105" s="309" t="s">
        <v>147</v>
      </c>
      <c r="J105" t="s">
        <v>849</v>
      </c>
      <c r="N105" s="3"/>
      <c r="O105" s="3"/>
      <c r="P105" s="13"/>
      <c r="Q105" s="261"/>
      <c r="R105" s="13"/>
      <c r="S105" s="3"/>
      <c r="T105" s="3"/>
      <c r="U105" s="13"/>
      <c r="V105" s="3"/>
      <c r="W105" s="260"/>
    </row>
    <row r="106" spans="1:25">
      <c r="A106" s="373" t="s">
        <v>840</v>
      </c>
      <c r="B106" s="307" t="s">
        <v>32</v>
      </c>
      <c r="C106" s="227">
        <v>33897</v>
      </c>
      <c r="D106">
        <v>400454959</v>
      </c>
      <c r="E106" s="227">
        <v>42013</v>
      </c>
      <c r="F106" s="371" t="s">
        <v>841</v>
      </c>
      <c r="G106" s="309" t="s">
        <v>776</v>
      </c>
      <c r="H106" s="150" t="s">
        <v>790</v>
      </c>
      <c r="I106" s="309" t="s">
        <v>147</v>
      </c>
      <c r="J106" t="s">
        <v>846</v>
      </c>
      <c r="N106" s="307"/>
      <c r="O106" s="307"/>
      <c r="P106" s="367"/>
      <c r="Q106" s="309"/>
      <c r="R106" s="310"/>
      <c r="S106" s="366"/>
      <c r="T106" s="309"/>
      <c r="U106" s="150"/>
      <c r="W106" s="260"/>
    </row>
    <row r="107" spans="1:25">
      <c r="A107" s="307" t="s">
        <v>853</v>
      </c>
      <c r="B107" s="307" t="s">
        <v>134</v>
      </c>
      <c r="C107" s="367">
        <v>25588</v>
      </c>
      <c r="D107" s="312" t="s">
        <v>854</v>
      </c>
      <c r="E107" s="310">
        <v>42042</v>
      </c>
      <c r="F107" s="366" t="s">
        <v>855</v>
      </c>
      <c r="G107" s="309" t="s">
        <v>856</v>
      </c>
      <c r="H107" s="311" t="s">
        <v>640</v>
      </c>
      <c r="I107" s="309" t="s">
        <v>724</v>
      </c>
      <c r="N107" s="258"/>
      <c r="O107" s="258"/>
      <c r="P107" s="13"/>
      <c r="Q107" s="3"/>
      <c r="R107" s="259"/>
      <c r="S107" s="3"/>
      <c r="T107" s="3"/>
      <c r="U107" s="3"/>
      <c r="V107" s="3"/>
      <c r="W107" s="260"/>
    </row>
    <row r="108" spans="1:25">
      <c r="A108" s="307" t="s">
        <v>824</v>
      </c>
      <c r="B108" s="307" t="s">
        <v>32</v>
      </c>
      <c r="C108" s="367">
        <v>36250</v>
      </c>
      <c r="D108" s="312">
        <v>6718808253</v>
      </c>
      <c r="E108" s="310">
        <v>43578</v>
      </c>
      <c r="F108" s="366" t="s">
        <v>825</v>
      </c>
      <c r="G108" s="309" t="s">
        <v>827</v>
      </c>
      <c r="H108" s="311" t="s">
        <v>823</v>
      </c>
      <c r="I108" s="309" t="s">
        <v>147</v>
      </c>
      <c r="J108" s="312" t="s">
        <v>196</v>
      </c>
      <c r="N108" s="307"/>
      <c r="O108" s="307"/>
      <c r="P108" s="367"/>
      <c r="Q108" s="309"/>
      <c r="R108" s="310"/>
      <c r="S108" s="366"/>
      <c r="T108" s="309"/>
      <c r="U108" s="311"/>
      <c r="V108" s="309"/>
      <c r="W108" s="260"/>
    </row>
    <row r="109" spans="1:25">
      <c r="N109" s="268"/>
      <c r="O109" s="268"/>
      <c r="P109" s="269"/>
      <c r="Q109" s="270"/>
      <c r="R109" s="271"/>
      <c r="S109" s="270"/>
      <c r="T109" s="270"/>
      <c r="U109" s="3"/>
      <c r="V109" s="270"/>
      <c r="W109" s="270"/>
    </row>
    <row r="110" spans="1:25">
      <c r="P110" s="227"/>
      <c r="R110" s="227"/>
      <c r="T110" s="150"/>
    </row>
    <row r="111" spans="1:25">
      <c r="P111" s="227"/>
      <c r="R111" s="227"/>
      <c r="T111" s="150"/>
    </row>
    <row r="112" spans="1:25" ht="15.75" thickBot="1">
      <c r="N112" t="s">
        <v>527</v>
      </c>
      <c r="P112" s="227"/>
    </row>
    <row r="113" spans="14:23" ht="16.5" thickTop="1" thickBot="1">
      <c r="N113" s="224" t="s">
        <v>0</v>
      </c>
      <c r="O113" s="224" t="s">
        <v>19</v>
      </c>
      <c r="P113" s="224" t="s">
        <v>140</v>
      </c>
      <c r="Q113" s="224" t="s">
        <v>351</v>
      </c>
      <c r="R113" s="224" t="s">
        <v>347</v>
      </c>
      <c r="S113" s="224" t="s">
        <v>352</v>
      </c>
      <c r="T113" s="225" t="s">
        <v>353</v>
      </c>
      <c r="U113" s="226" t="s">
        <v>354</v>
      </c>
    </row>
    <row r="114" spans="14:23" ht="15.75" thickTop="1">
      <c r="N114" t="s">
        <v>828</v>
      </c>
      <c r="O114" s="307" t="s">
        <v>32</v>
      </c>
      <c r="P114" s="227">
        <v>35382</v>
      </c>
      <c r="Q114">
        <v>6716605281</v>
      </c>
      <c r="R114" s="227">
        <v>42717</v>
      </c>
      <c r="S114" s="371" t="s">
        <v>838</v>
      </c>
      <c r="T114" s="372" t="s">
        <v>839</v>
      </c>
      <c r="U114" s="150" t="s">
        <v>382</v>
      </c>
      <c r="V114" s="309" t="s">
        <v>147</v>
      </c>
    </row>
    <row r="115" spans="14:23">
      <c r="N115" s="258" t="s">
        <v>829</v>
      </c>
      <c r="O115" s="258" t="s">
        <v>26</v>
      </c>
      <c r="P115" s="13">
        <v>32364</v>
      </c>
      <c r="Q115" s="261" t="s">
        <v>830</v>
      </c>
      <c r="R115" s="259">
        <v>39703</v>
      </c>
      <c r="S115" s="3" t="s">
        <v>831</v>
      </c>
      <c r="T115" s="3" t="s">
        <v>837</v>
      </c>
      <c r="U115" s="3" t="s">
        <v>382</v>
      </c>
      <c r="V115" s="260" t="s">
        <v>832</v>
      </c>
      <c r="W115" s="312"/>
    </row>
    <row r="116" spans="14:23">
      <c r="N116" s="258" t="s">
        <v>82</v>
      </c>
      <c r="O116" s="258" t="s">
        <v>26</v>
      </c>
      <c r="P116" s="13">
        <v>30746</v>
      </c>
      <c r="Q116" s="261" t="s">
        <v>833</v>
      </c>
      <c r="R116" s="13">
        <v>44260</v>
      </c>
      <c r="S116" s="3" t="s">
        <v>834</v>
      </c>
      <c r="T116" s="3" t="s">
        <v>836</v>
      </c>
      <c r="U116" s="3" t="s">
        <v>382</v>
      </c>
      <c r="V116" s="260" t="s">
        <v>835</v>
      </c>
      <c r="W116" s="3"/>
    </row>
    <row r="117" spans="14:23">
      <c r="N117" s="258" t="s">
        <v>47</v>
      </c>
      <c r="O117" s="258" t="s">
        <v>48</v>
      </c>
      <c r="P117" s="13">
        <v>26274</v>
      </c>
      <c r="Q117" s="3" t="s">
        <v>476</v>
      </c>
      <c r="R117" s="259">
        <v>42727</v>
      </c>
      <c r="S117" s="3" t="s">
        <v>461</v>
      </c>
      <c r="T117" s="3" t="s">
        <v>477</v>
      </c>
      <c r="U117" s="261"/>
      <c r="V117" s="3" t="s">
        <v>517</v>
      </c>
      <c r="W117" s="281" t="s">
        <v>596</v>
      </c>
    </row>
    <row r="118" spans="14:23">
      <c r="N118" s="258" t="s">
        <v>40</v>
      </c>
      <c r="O118" s="258" t="s">
        <v>41</v>
      </c>
      <c r="P118" s="13">
        <v>25490</v>
      </c>
      <c r="Q118" s="3" t="s">
        <v>460</v>
      </c>
      <c r="R118" s="259">
        <v>41943</v>
      </c>
      <c r="S118" s="3" t="s">
        <v>461</v>
      </c>
      <c r="T118" s="3" t="s">
        <v>462</v>
      </c>
      <c r="U118" s="261" t="s">
        <v>14</v>
      </c>
      <c r="V118" s="3" t="s">
        <v>517</v>
      </c>
      <c r="W118" s="260" t="s">
        <v>582</v>
      </c>
    </row>
    <row r="119" spans="14:23">
      <c r="N119" s="258" t="s">
        <v>35</v>
      </c>
      <c r="O119" s="258" t="s">
        <v>32</v>
      </c>
      <c r="P119" s="13">
        <v>32799</v>
      </c>
      <c r="Q119" s="261" t="s">
        <v>202</v>
      </c>
      <c r="R119" s="259">
        <v>42039</v>
      </c>
      <c r="S119" s="3" t="s">
        <v>391</v>
      </c>
      <c r="T119" s="3" t="s">
        <v>392</v>
      </c>
      <c r="U119" s="3" t="s">
        <v>390</v>
      </c>
      <c r="V119" s="3" t="s">
        <v>147</v>
      </c>
      <c r="W119" s="313" t="s">
        <v>711</v>
      </c>
    </row>
    <row r="120" spans="14:23">
      <c r="N120" s="373" t="s">
        <v>840</v>
      </c>
      <c r="O120" s="307" t="s">
        <v>32</v>
      </c>
      <c r="P120" s="227">
        <v>33897</v>
      </c>
      <c r="Q120">
        <v>400454959</v>
      </c>
      <c r="R120" s="227">
        <v>42013</v>
      </c>
      <c r="S120" s="371" t="s">
        <v>841</v>
      </c>
      <c r="T120" s="309" t="s">
        <v>776</v>
      </c>
      <c r="U120" s="150" t="s">
        <v>790</v>
      </c>
      <c r="V120" s="309" t="s">
        <v>147</v>
      </c>
      <c r="W120" s="260"/>
    </row>
    <row r="121" spans="14:23">
      <c r="N121" s="258"/>
      <c r="O121" s="258"/>
      <c r="P121" s="13"/>
      <c r="Q121" s="3"/>
      <c r="R121" s="259"/>
      <c r="S121" s="3"/>
      <c r="T121" s="3"/>
      <c r="U121" s="261"/>
      <c r="V121" s="3"/>
      <c r="W121" s="3"/>
    </row>
    <row r="122" spans="14:23">
      <c r="N122" s="258"/>
      <c r="O122" s="258"/>
      <c r="P122" s="13"/>
      <c r="Q122" s="3"/>
      <c r="R122" s="259"/>
      <c r="S122" s="3"/>
      <c r="T122" s="3"/>
      <c r="U122" s="150"/>
      <c r="W122" s="260"/>
    </row>
    <row r="123" spans="14:23">
      <c r="N123" s="361"/>
      <c r="O123" s="258"/>
      <c r="P123" s="362"/>
      <c r="Q123" s="3"/>
      <c r="R123" s="259"/>
      <c r="S123" s="3"/>
      <c r="T123" s="3"/>
      <c r="U123" s="261"/>
      <c r="V123" s="3"/>
      <c r="W123" s="3"/>
    </row>
    <row r="124" spans="14:23">
      <c r="N124" s="258"/>
      <c r="O124" s="258"/>
      <c r="P124" s="13"/>
      <c r="Q124" s="261"/>
      <c r="R124" s="259"/>
      <c r="S124" s="3"/>
      <c r="T124" s="3"/>
      <c r="U124" s="3"/>
      <c r="V124" s="3"/>
      <c r="W124" s="313"/>
    </row>
    <row r="125" spans="14:23">
      <c r="N125" s="258"/>
      <c r="O125" s="258"/>
      <c r="P125" s="13"/>
      <c r="Q125" s="3"/>
      <c r="R125" s="259"/>
      <c r="S125" s="3"/>
      <c r="T125" s="3"/>
      <c r="U125" s="261"/>
      <c r="V125" s="3"/>
      <c r="W125" s="3"/>
    </row>
    <row r="126" spans="14:23">
      <c r="N126" s="133"/>
      <c r="O126" s="133"/>
      <c r="P126" s="227"/>
      <c r="R126" s="246"/>
      <c r="W126" s="242"/>
    </row>
    <row r="127" spans="14:23">
      <c r="N127" s="133"/>
      <c r="O127" s="133"/>
      <c r="P127" s="227"/>
      <c r="R127" s="246"/>
      <c r="W127" s="242"/>
    </row>
    <row r="128" spans="14:23" ht="15.75" thickBot="1">
      <c r="N128" t="s">
        <v>203</v>
      </c>
      <c r="P128" s="227"/>
      <c r="Q128" s="150"/>
      <c r="S128" s="227"/>
    </row>
    <row r="129" spans="14:24" ht="16.5" thickTop="1" thickBot="1">
      <c r="N129" s="224" t="s">
        <v>0</v>
      </c>
      <c r="O129" s="224" t="s">
        <v>19</v>
      </c>
      <c r="P129" s="224" t="s">
        <v>140</v>
      </c>
      <c r="Q129" s="224" t="s">
        <v>351</v>
      </c>
      <c r="R129" s="224" t="s">
        <v>347</v>
      </c>
      <c r="S129" s="224" t="s">
        <v>352</v>
      </c>
      <c r="T129" s="225" t="s">
        <v>353</v>
      </c>
      <c r="U129" s="226" t="s">
        <v>354</v>
      </c>
    </row>
    <row r="130" spans="14:24" ht="15.75" thickTop="1">
      <c r="N130" s="3" t="s">
        <v>329</v>
      </c>
      <c r="O130" s="3" t="s">
        <v>32</v>
      </c>
      <c r="P130" s="13">
        <v>33755</v>
      </c>
      <c r="Q130" s="3" t="s">
        <v>505</v>
      </c>
      <c r="R130" s="13">
        <v>42934</v>
      </c>
      <c r="S130" s="3" t="s">
        <v>506</v>
      </c>
      <c r="T130" s="13" t="s">
        <v>507</v>
      </c>
      <c r="U130" s="261" t="s">
        <v>389</v>
      </c>
      <c r="V130" s="3" t="s">
        <v>147</v>
      </c>
      <c r="W130" s="3" t="s">
        <v>671</v>
      </c>
    </row>
    <row r="131" spans="14:24">
      <c r="N131" s="3" t="s">
        <v>1008</v>
      </c>
      <c r="O131" s="258" t="s">
        <v>32</v>
      </c>
      <c r="P131" s="13">
        <v>32064</v>
      </c>
      <c r="Q131" s="261" t="s">
        <v>1012</v>
      </c>
      <c r="R131" s="259">
        <v>39574</v>
      </c>
      <c r="S131" s="3" t="s">
        <v>1013</v>
      </c>
      <c r="T131" s="3" t="s">
        <v>14</v>
      </c>
      <c r="U131" s="261" t="s">
        <v>389</v>
      </c>
      <c r="V131" s="3" t="s">
        <v>147</v>
      </c>
      <c r="W131" s="3" t="s">
        <v>929</v>
      </c>
      <c r="X131" s="3" t="s">
        <v>1011</v>
      </c>
    </row>
    <row r="132" spans="14:24">
      <c r="N132" s="258" t="s">
        <v>779</v>
      </c>
      <c r="O132" s="258" t="s">
        <v>291</v>
      </c>
      <c r="P132" s="13">
        <v>38099</v>
      </c>
      <c r="Q132" s="3">
        <v>6013449</v>
      </c>
      <c r="R132" s="259">
        <v>44767</v>
      </c>
      <c r="S132" s="3" t="s">
        <v>778</v>
      </c>
      <c r="T132" s="3" t="s">
        <v>777</v>
      </c>
      <c r="U132" s="261" t="s">
        <v>382</v>
      </c>
      <c r="V132" s="3" t="s">
        <v>147</v>
      </c>
      <c r="W132" s="313" t="s">
        <v>999</v>
      </c>
      <c r="X132" s="3"/>
    </row>
    <row r="133" spans="14:24">
      <c r="N133" s="258" t="s">
        <v>1009</v>
      </c>
      <c r="O133" s="3" t="s">
        <v>32</v>
      </c>
      <c r="P133" s="13">
        <v>30950</v>
      </c>
      <c r="Q133" s="3" t="s">
        <v>1015</v>
      </c>
      <c r="R133" s="259">
        <v>38902</v>
      </c>
      <c r="S133" s="3" t="s">
        <v>1016</v>
      </c>
      <c r="T133" s="3" t="s">
        <v>14</v>
      </c>
      <c r="U133" s="261" t="s">
        <v>389</v>
      </c>
      <c r="V133" s="405" t="s">
        <v>147</v>
      </c>
      <c r="W133" s="303" t="s">
        <v>583</v>
      </c>
    </row>
    <row r="134" spans="14:24">
      <c r="N134" s="375" t="s">
        <v>774</v>
      </c>
      <c r="O134" s="258" t="s">
        <v>291</v>
      </c>
      <c r="P134" s="428">
        <v>27441</v>
      </c>
      <c r="Q134" s="430" t="s">
        <v>775</v>
      </c>
      <c r="R134" s="431">
        <v>43915</v>
      </c>
      <c r="S134" s="430" t="s">
        <v>403</v>
      </c>
      <c r="T134" s="3" t="s">
        <v>776</v>
      </c>
      <c r="U134" s="429" t="s">
        <v>382</v>
      </c>
      <c r="V134" s="3" t="s">
        <v>147</v>
      </c>
      <c r="W134" s="187" t="s">
        <v>1000</v>
      </c>
    </row>
    <row r="135" spans="14:24">
      <c r="N135" s="3" t="s">
        <v>329</v>
      </c>
      <c r="O135" s="3" t="s">
        <v>32</v>
      </c>
      <c r="P135" s="13">
        <v>33755</v>
      </c>
      <c r="Q135" s="3" t="s">
        <v>505</v>
      </c>
      <c r="R135" s="13">
        <v>42934</v>
      </c>
      <c r="S135" s="3" t="s">
        <v>506</v>
      </c>
      <c r="T135" s="13" t="s">
        <v>507</v>
      </c>
      <c r="U135" s="261" t="s">
        <v>389</v>
      </c>
      <c r="V135" s="3" t="s">
        <v>147</v>
      </c>
      <c r="W135" s="3" t="s">
        <v>671</v>
      </c>
    </row>
    <row r="136" spans="14:24">
      <c r="N136" s="307"/>
      <c r="O136" s="307"/>
      <c r="P136" s="308"/>
      <c r="Q136" s="309"/>
      <c r="R136" s="310"/>
      <c r="S136" s="309"/>
      <c r="T136" s="309"/>
      <c r="U136" s="311"/>
      <c r="V136" s="309"/>
      <c r="W136" s="313"/>
    </row>
    <row r="137" spans="14:24">
      <c r="N137" s="133"/>
      <c r="O137" s="133"/>
      <c r="P137" s="227"/>
      <c r="R137" s="246"/>
      <c r="W137" s="242"/>
    </row>
    <row r="138" spans="14:24">
      <c r="N138" s="133"/>
      <c r="O138" s="133"/>
      <c r="P138" s="227"/>
      <c r="R138" s="246"/>
      <c r="W138" s="242"/>
    </row>
    <row r="139" spans="14:24" ht="15.75" thickBot="1">
      <c r="N139" t="s">
        <v>529</v>
      </c>
    </row>
    <row r="140" spans="14:24" ht="16.5" thickTop="1" thickBot="1">
      <c r="N140" s="224" t="s">
        <v>0</v>
      </c>
      <c r="O140" s="224" t="s">
        <v>19</v>
      </c>
      <c r="P140" s="224" t="s">
        <v>140</v>
      </c>
      <c r="Q140" s="224" t="s">
        <v>351</v>
      </c>
      <c r="R140" s="224" t="s">
        <v>347</v>
      </c>
      <c r="S140" s="224" t="s">
        <v>352</v>
      </c>
      <c r="T140" s="225" t="s">
        <v>353</v>
      </c>
      <c r="U140" s="226" t="s">
        <v>354</v>
      </c>
      <c r="W140" t="s">
        <v>410</v>
      </c>
    </row>
    <row r="141" spans="14:24" ht="15.75" thickTop="1">
      <c r="N141" s="268" t="s">
        <v>25</v>
      </c>
      <c r="O141" s="268" t="s">
        <v>26</v>
      </c>
      <c r="P141" s="269">
        <v>32668</v>
      </c>
      <c r="Q141" s="270" t="s">
        <v>424</v>
      </c>
      <c r="R141" s="271">
        <v>41451</v>
      </c>
      <c r="S141" s="270" t="s">
        <v>426</v>
      </c>
      <c r="T141" s="270" t="s">
        <v>427</v>
      </c>
      <c r="U141" s="272" t="s">
        <v>382</v>
      </c>
      <c r="V141" s="270" t="s">
        <v>147</v>
      </c>
      <c r="W141" s="260" t="s">
        <v>589</v>
      </c>
    </row>
    <row r="142" spans="14:24">
      <c r="N142" s="268" t="s">
        <v>30</v>
      </c>
      <c r="O142" s="268" t="s">
        <v>20</v>
      </c>
      <c r="P142" s="269">
        <v>31524</v>
      </c>
      <c r="Q142" s="270" t="s">
        <v>473</v>
      </c>
      <c r="R142" s="271">
        <v>39784</v>
      </c>
      <c r="S142" s="270" t="s">
        <v>474</v>
      </c>
      <c r="T142" s="270" t="s">
        <v>475</v>
      </c>
      <c r="U142" s="272"/>
      <c r="V142" s="270" t="s">
        <v>147</v>
      </c>
      <c r="W142" s="260" t="s">
        <v>590</v>
      </c>
    </row>
    <row r="143" spans="14:24" ht="15.75">
      <c r="N143" s="284"/>
      <c r="O143" s="257"/>
      <c r="P143" s="13"/>
      <c r="Q143" s="3"/>
      <c r="R143" s="13"/>
      <c r="S143" s="3"/>
      <c r="T143" s="3"/>
      <c r="U143" s="261"/>
      <c r="V143" s="13"/>
      <c r="W143" s="3"/>
    </row>
    <row r="144" spans="14:24" ht="15.75">
      <c r="N144" s="3"/>
      <c r="O144" s="257"/>
      <c r="P144" s="13"/>
      <c r="Q144" s="3"/>
      <c r="R144" s="13"/>
      <c r="S144" s="3"/>
      <c r="T144" s="3"/>
      <c r="U144" s="261"/>
      <c r="V144" s="13"/>
      <c r="W144" s="3"/>
    </row>
    <row r="145" spans="14:32" ht="15.75">
      <c r="N145" s="284"/>
      <c r="O145" s="257"/>
      <c r="P145" s="13"/>
      <c r="Q145" s="3"/>
      <c r="R145" s="13"/>
      <c r="S145" s="3"/>
      <c r="T145" s="3"/>
      <c r="U145" s="261"/>
      <c r="V145" s="13"/>
      <c r="W145" s="3"/>
    </row>
    <row r="146" spans="14:32">
      <c r="N146" s="258"/>
      <c r="O146" s="258"/>
      <c r="P146" s="13"/>
      <c r="Q146" s="3"/>
      <c r="R146" s="259"/>
      <c r="S146" s="3"/>
      <c r="T146" s="3"/>
      <c r="U146" s="3"/>
      <c r="V146" s="3"/>
      <c r="W146" s="260"/>
    </row>
    <row r="147" spans="14:32">
      <c r="N147" s="258"/>
      <c r="O147" s="258"/>
      <c r="P147" s="13"/>
      <c r="Q147" s="261"/>
      <c r="R147" s="13"/>
      <c r="S147" s="3"/>
      <c r="T147" s="3"/>
      <c r="U147" s="261"/>
      <c r="V147" s="3"/>
      <c r="W147" s="260"/>
    </row>
    <row r="148" spans="14:32">
      <c r="N148" s="258"/>
      <c r="O148" s="258"/>
      <c r="P148" s="13"/>
      <c r="Q148" s="261"/>
      <c r="R148" s="259"/>
      <c r="S148" s="3"/>
      <c r="T148" s="3"/>
      <c r="U148" s="3"/>
      <c r="V148" s="3"/>
      <c r="W148" s="260"/>
      <c r="X148" s="231"/>
      <c r="Y148" s="231"/>
      <c r="Z148" s="231"/>
      <c r="AA148" s="231"/>
      <c r="AB148" s="231"/>
      <c r="AC148" s="231"/>
      <c r="AD148" s="231"/>
      <c r="AE148" s="231"/>
      <c r="AF148" s="231"/>
    </row>
    <row r="150" spans="14:32" ht="16.5" thickBot="1">
      <c r="N150" s="247" t="s">
        <v>568</v>
      </c>
      <c r="O150" s="133"/>
      <c r="Q150" s="134"/>
      <c r="S150" s="134"/>
    </row>
    <row r="151" spans="14:32" ht="16.5" thickTop="1" thickBot="1">
      <c r="N151" s="224" t="s">
        <v>0</v>
      </c>
      <c r="O151" s="224" t="s">
        <v>19</v>
      </c>
      <c r="P151" s="224" t="s">
        <v>140</v>
      </c>
      <c r="Q151" s="224" t="s">
        <v>351</v>
      </c>
      <c r="R151" s="224" t="s">
        <v>347</v>
      </c>
      <c r="S151" s="224" t="s">
        <v>352</v>
      </c>
      <c r="T151" s="225" t="s">
        <v>353</v>
      </c>
      <c r="U151" s="226" t="s">
        <v>354</v>
      </c>
    </row>
    <row r="152" spans="14:32" ht="30.75" thickTop="1">
      <c r="N152" s="401" t="s">
        <v>1027</v>
      </c>
      <c r="O152" s="402" t="s">
        <v>32</v>
      </c>
      <c r="P152" s="13">
        <v>30442</v>
      </c>
      <c r="Q152" s="3" t="s">
        <v>1030</v>
      </c>
      <c r="R152" s="13">
        <v>38131</v>
      </c>
      <c r="S152" s="3" t="s">
        <v>1028</v>
      </c>
      <c r="T152" s="3" t="s">
        <v>14</v>
      </c>
      <c r="U152" s="261"/>
      <c r="V152" s="286" t="s">
        <v>147</v>
      </c>
      <c r="W152" s="3" t="s">
        <v>1029</v>
      </c>
      <c r="X152" s="242" t="s">
        <v>1011</v>
      </c>
    </row>
    <row r="153" spans="14:32">
      <c r="N153" s="233"/>
      <c r="O153" s="245"/>
      <c r="P153" s="227"/>
      <c r="R153" s="246"/>
      <c r="U153" s="150"/>
    </row>
    <row r="154" spans="14:32">
      <c r="N154" s="230"/>
      <c r="O154" s="245"/>
      <c r="P154" s="227"/>
      <c r="Q154" s="134"/>
      <c r="R154" s="246"/>
      <c r="U154" s="150"/>
    </row>
    <row r="155" spans="14:32">
      <c r="N155" s="230"/>
      <c r="O155" s="245"/>
      <c r="P155" s="227"/>
      <c r="R155" s="246"/>
    </row>
    <row r="156" spans="14:32">
      <c r="N156" s="230"/>
      <c r="O156" s="245"/>
      <c r="P156" s="227"/>
      <c r="R156" s="246"/>
    </row>
    <row r="157" spans="14:32">
      <c r="P157" s="227"/>
      <c r="R157" s="227"/>
      <c r="T157" s="150"/>
    </row>
    <row r="162" spans="13:25">
      <c r="N162" t="s">
        <v>902</v>
      </c>
    </row>
    <row r="163" spans="13:25">
      <c r="M163" t="s">
        <v>903</v>
      </c>
      <c r="N163" s="258" t="s">
        <v>37</v>
      </c>
      <c r="O163" s="258" t="s">
        <v>32</v>
      </c>
      <c r="P163" s="13">
        <v>34933</v>
      </c>
      <c r="Q163" s="3" t="s">
        <v>421</v>
      </c>
      <c r="R163" s="295">
        <v>42453</v>
      </c>
      <c r="S163" s="3" t="s">
        <v>422</v>
      </c>
      <c r="T163" s="3" t="s">
        <v>423</v>
      </c>
      <c r="U163" s="261" t="s">
        <v>382</v>
      </c>
      <c r="V163" s="3" t="s">
        <v>147</v>
      </c>
      <c r="W163" s="3" t="s">
        <v>604</v>
      </c>
      <c r="X163" s="242" t="s">
        <v>930</v>
      </c>
      <c r="Y163" s="242" t="s">
        <v>930</v>
      </c>
    </row>
    <row r="164" spans="13:25">
      <c r="M164" t="s">
        <v>903</v>
      </c>
      <c r="N164" s="3" t="s">
        <v>324</v>
      </c>
      <c r="O164" s="3" t="s">
        <v>32</v>
      </c>
      <c r="P164" s="13">
        <v>33078</v>
      </c>
      <c r="Q164" s="3" t="s">
        <v>384</v>
      </c>
      <c r="R164" s="13">
        <v>40576</v>
      </c>
      <c r="S164" s="3" t="s">
        <v>385</v>
      </c>
      <c r="T164" s="3" t="s">
        <v>504</v>
      </c>
      <c r="U164" s="3" t="s">
        <v>390</v>
      </c>
      <c r="V164" s="3" t="s">
        <v>147</v>
      </c>
      <c r="W164" s="3" t="s">
        <v>617</v>
      </c>
      <c r="X164" s="430"/>
    </row>
    <row r="165" spans="13:25">
      <c r="M165" t="s">
        <v>903</v>
      </c>
      <c r="N165" s="258" t="s">
        <v>676</v>
      </c>
      <c r="O165" s="258" t="s">
        <v>32</v>
      </c>
      <c r="P165" s="13">
        <v>31431</v>
      </c>
      <c r="Q165" s="3" t="s">
        <v>1020</v>
      </c>
      <c r="R165" s="259">
        <v>38754</v>
      </c>
      <c r="S165" s="3" t="s">
        <v>1021</v>
      </c>
      <c r="T165" s="3" t="s">
        <v>14</v>
      </c>
      <c r="U165" s="261" t="s">
        <v>389</v>
      </c>
      <c r="V165" s="3" t="s">
        <v>147</v>
      </c>
      <c r="W165" s="3" t="s">
        <v>1019</v>
      </c>
      <c r="X165" s="242" t="s">
        <v>930</v>
      </c>
    </row>
    <row r="166" spans="13:25">
      <c r="M166" t="s">
        <v>903</v>
      </c>
      <c r="N166" s="3" t="s">
        <v>1008</v>
      </c>
      <c r="O166" s="258" t="s">
        <v>32</v>
      </c>
      <c r="P166" s="13">
        <v>32064</v>
      </c>
      <c r="Q166" s="261" t="s">
        <v>1012</v>
      </c>
      <c r="R166" s="259">
        <v>39574</v>
      </c>
      <c r="S166" s="3" t="s">
        <v>1013</v>
      </c>
      <c r="T166" s="3" t="s">
        <v>14</v>
      </c>
      <c r="U166" s="261" t="s">
        <v>389</v>
      </c>
      <c r="V166" s="3" t="s">
        <v>147</v>
      </c>
      <c r="W166" s="3" t="s">
        <v>1018</v>
      </c>
    </row>
    <row r="167" spans="13:25">
      <c r="M167" t="s">
        <v>903</v>
      </c>
      <c r="N167" s="258" t="s">
        <v>1009</v>
      </c>
      <c r="O167" s="3" t="s">
        <v>32</v>
      </c>
      <c r="P167" s="13">
        <v>30950</v>
      </c>
      <c r="Q167" s="3" t="s">
        <v>1015</v>
      </c>
      <c r="R167" s="259">
        <v>38902</v>
      </c>
      <c r="S167" s="3" t="s">
        <v>1016</v>
      </c>
      <c r="T167" s="3" t="s">
        <v>14</v>
      </c>
      <c r="U167" s="261" t="s">
        <v>389</v>
      </c>
      <c r="V167" s="405" t="s">
        <v>147</v>
      </c>
      <c r="W167" s="303" t="s">
        <v>1017</v>
      </c>
    </row>
    <row r="168" spans="13:25">
      <c r="M168" t="s">
        <v>903</v>
      </c>
      <c r="N168" s="258" t="s">
        <v>30</v>
      </c>
      <c r="O168" s="258" t="s">
        <v>20</v>
      </c>
      <c r="P168" s="13">
        <v>31889</v>
      </c>
      <c r="Q168" s="3" t="s">
        <v>473</v>
      </c>
      <c r="R168" s="259">
        <v>39784</v>
      </c>
      <c r="S168" s="3" t="s">
        <v>474</v>
      </c>
      <c r="T168" s="3" t="s">
        <v>773</v>
      </c>
      <c r="U168" s="3" t="s">
        <v>563</v>
      </c>
      <c r="V168" s="3" t="s">
        <v>147</v>
      </c>
      <c r="W168" s="313" t="s">
        <v>1004</v>
      </c>
    </row>
    <row r="169" spans="13:25">
      <c r="M169" t="s">
        <v>903</v>
      </c>
      <c r="N169" s="258" t="s">
        <v>37</v>
      </c>
      <c r="O169" s="258" t="s">
        <v>32</v>
      </c>
      <c r="P169" s="13">
        <v>34933</v>
      </c>
      <c r="Q169" s="3" t="s">
        <v>421</v>
      </c>
      <c r="R169" s="295">
        <v>42453</v>
      </c>
      <c r="S169" s="3" t="s">
        <v>422</v>
      </c>
      <c r="T169" s="3" t="s">
        <v>423</v>
      </c>
      <c r="U169" s="261" t="s">
        <v>382</v>
      </c>
      <c r="V169" s="3" t="s">
        <v>147</v>
      </c>
      <c r="W169" s="3" t="s">
        <v>604</v>
      </c>
    </row>
    <row r="170" spans="13:25">
      <c r="M170" t="s">
        <v>903</v>
      </c>
      <c r="N170" s="3" t="s">
        <v>324</v>
      </c>
      <c r="O170" s="3" t="s">
        <v>32</v>
      </c>
      <c r="P170" s="13">
        <v>33078</v>
      </c>
      <c r="Q170" s="3" t="s">
        <v>384</v>
      </c>
      <c r="R170" s="13">
        <v>40576</v>
      </c>
      <c r="S170" s="3" t="s">
        <v>385</v>
      </c>
      <c r="T170" s="3" t="s">
        <v>504</v>
      </c>
      <c r="U170" s="3" t="s">
        <v>390</v>
      </c>
      <c r="V170" s="3" t="s">
        <v>147</v>
      </c>
      <c r="W170" s="3" t="s">
        <v>617</v>
      </c>
    </row>
    <row r="171" spans="13:25">
      <c r="M171" t="s">
        <v>903</v>
      </c>
      <c r="N171" s="258" t="s">
        <v>676</v>
      </c>
      <c r="O171" s="258" t="s">
        <v>32</v>
      </c>
      <c r="P171" s="13">
        <v>31431</v>
      </c>
      <c r="Q171" s="3" t="s">
        <v>1020</v>
      </c>
      <c r="R171" s="259">
        <v>38754</v>
      </c>
      <c r="S171" s="3" t="s">
        <v>1021</v>
      </c>
      <c r="T171" s="3" t="s">
        <v>14</v>
      </c>
      <c r="U171" s="261" t="s">
        <v>389</v>
      </c>
      <c r="V171" s="3" t="s">
        <v>147</v>
      </c>
      <c r="W171" s="3" t="s">
        <v>1019</v>
      </c>
    </row>
    <row r="172" spans="13:25">
      <c r="M172" t="s">
        <v>903</v>
      </c>
      <c r="N172" s="3" t="s">
        <v>1008</v>
      </c>
      <c r="O172" s="258" t="s">
        <v>32</v>
      </c>
      <c r="P172" s="13">
        <v>32064</v>
      </c>
      <c r="Q172" s="261" t="s">
        <v>1012</v>
      </c>
      <c r="R172" s="259">
        <v>39574</v>
      </c>
      <c r="S172" s="3" t="s">
        <v>1013</v>
      </c>
      <c r="T172" s="3" t="s">
        <v>14</v>
      </c>
      <c r="U172" s="261" t="s">
        <v>389</v>
      </c>
      <c r="V172" s="3" t="s">
        <v>147</v>
      </c>
      <c r="W172" s="3" t="s">
        <v>1018</v>
      </c>
    </row>
    <row r="173" spans="13:25">
      <c r="M173" t="s">
        <v>903</v>
      </c>
      <c r="N173" s="258" t="s">
        <v>1009</v>
      </c>
      <c r="O173" s="3" t="s">
        <v>32</v>
      </c>
      <c r="P173" s="13">
        <v>30950</v>
      </c>
      <c r="Q173" s="3" t="s">
        <v>1015</v>
      </c>
      <c r="R173" s="259">
        <v>38902</v>
      </c>
      <c r="S173" s="3" t="s">
        <v>1016</v>
      </c>
      <c r="T173" s="3" t="s">
        <v>14</v>
      </c>
      <c r="U173" s="261" t="s">
        <v>389</v>
      </c>
      <c r="V173" s="405" t="s">
        <v>147</v>
      </c>
      <c r="W173" s="303" t="s">
        <v>1017</v>
      </c>
    </row>
    <row r="174" spans="13:25">
      <c r="M174" t="s">
        <v>903</v>
      </c>
      <c r="N174" s="258" t="s">
        <v>30</v>
      </c>
      <c r="O174" s="258" t="s">
        <v>20</v>
      </c>
      <c r="P174" s="13">
        <v>31889</v>
      </c>
      <c r="Q174" s="3" t="s">
        <v>473</v>
      </c>
      <c r="R174" s="259">
        <v>39784</v>
      </c>
      <c r="S174" s="3" t="s">
        <v>474</v>
      </c>
      <c r="T174" s="3" t="s">
        <v>773</v>
      </c>
      <c r="U174" s="3" t="s">
        <v>563</v>
      </c>
      <c r="V174" s="3" t="s">
        <v>147</v>
      </c>
      <c r="W174" s="313" t="s">
        <v>1004</v>
      </c>
    </row>
    <row r="175" spans="13:25">
      <c r="M175" t="s">
        <v>903</v>
      </c>
      <c r="N175" s="258" t="s">
        <v>37</v>
      </c>
      <c r="O175" s="258" t="s">
        <v>32</v>
      </c>
      <c r="P175" s="13">
        <v>34933</v>
      </c>
      <c r="Q175" s="3" t="s">
        <v>421</v>
      </c>
      <c r="R175" s="295">
        <v>42453</v>
      </c>
      <c r="S175" s="3" t="s">
        <v>422</v>
      </c>
      <c r="T175" s="3" t="s">
        <v>423</v>
      </c>
      <c r="U175" s="261" t="s">
        <v>382</v>
      </c>
      <c r="V175" s="3" t="s">
        <v>147</v>
      </c>
      <c r="W175" s="3" t="s">
        <v>604</v>
      </c>
    </row>
    <row r="176" spans="13:25">
      <c r="M176" t="s">
        <v>903</v>
      </c>
      <c r="N176" s="3" t="s">
        <v>324</v>
      </c>
      <c r="O176" s="3" t="s">
        <v>32</v>
      </c>
      <c r="P176" s="13">
        <v>33078</v>
      </c>
      <c r="Q176" s="3" t="s">
        <v>384</v>
      </c>
      <c r="R176" s="13">
        <v>40576</v>
      </c>
      <c r="S176" s="3" t="s">
        <v>385</v>
      </c>
      <c r="T176" s="3" t="s">
        <v>504</v>
      </c>
      <c r="U176" s="3" t="s">
        <v>390</v>
      </c>
      <c r="V176" s="3" t="s">
        <v>147</v>
      </c>
      <c r="W176" s="3" t="s">
        <v>617</v>
      </c>
    </row>
    <row r="177" spans="13:24">
      <c r="M177" t="s">
        <v>903</v>
      </c>
      <c r="N177" s="258" t="s">
        <v>676</v>
      </c>
      <c r="O177" s="258" t="s">
        <v>32</v>
      </c>
      <c r="P177" s="13">
        <v>31431</v>
      </c>
      <c r="Q177" s="3" t="s">
        <v>1020</v>
      </c>
      <c r="R177" s="259">
        <v>38754</v>
      </c>
      <c r="S177" s="3" t="s">
        <v>1021</v>
      </c>
      <c r="T177" s="3" t="s">
        <v>14</v>
      </c>
      <c r="U177" s="261" t="s">
        <v>389</v>
      </c>
      <c r="V177" s="3" t="s">
        <v>147</v>
      </c>
      <c r="W177" s="3" t="s">
        <v>1019</v>
      </c>
    </row>
    <row r="178" spans="13:24">
      <c r="M178" t="s">
        <v>903</v>
      </c>
      <c r="N178" s="3" t="s">
        <v>1008</v>
      </c>
      <c r="O178" s="258" t="s">
        <v>32</v>
      </c>
      <c r="P178" s="13">
        <v>32064</v>
      </c>
      <c r="Q178" s="261" t="s">
        <v>1012</v>
      </c>
      <c r="R178" s="259">
        <v>39574</v>
      </c>
      <c r="S178" s="3" t="s">
        <v>1013</v>
      </c>
      <c r="T178" s="3" t="s">
        <v>14</v>
      </c>
      <c r="U178" s="261" t="s">
        <v>389</v>
      </c>
      <c r="V178" s="3" t="s">
        <v>147</v>
      </c>
      <c r="W178" s="3" t="s">
        <v>1018</v>
      </c>
    </row>
    <row r="179" spans="13:24">
      <c r="M179" t="s">
        <v>903</v>
      </c>
      <c r="N179" s="258" t="s">
        <v>1009</v>
      </c>
      <c r="O179" s="3" t="s">
        <v>32</v>
      </c>
      <c r="P179" s="13">
        <v>30950</v>
      </c>
      <c r="Q179" s="3" t="s">
        <v>1015</v>
      </c>
      <c r="R179" s="259">
        <v>38902</v>
      </c>
      <c r="S179" s="3" t="s">
        <v>1016</v>
      </c>
      <c r="T179" s="3" t="s">
        <v>14</v>
      </c>
      <c r="U179" s="261" t="s">
        <v>389</v>
      </c>
      <c r="V179" s="405" t="s">
        <v>147</v>
      </c>
      <c r="W179" s="303" t="s">
        <v>1017</v>
      </c>
    </row>
    <row r="180" spans="13:24">
      <c r="M180" t="s">
        <v>903</v>
      </c>
      <c r="N180" s="258" t="s">
        <v>30</v>
      </c>
      <c r="O180" s="258" t="s">
        <v>20</v>
      </c>
      <c r="P180" s="13">
        <v>31889</v>
      </c>
      <c r="Q180" s="3" t="s">
        <v>473</v>
      </c>
      <c r="R180" s="259">
        <v>39784</v>
      </c>
      <c r="S180" s="3" t="s">
        <v>474</v>
      </c>
      <c r="T180" s="3" t="s">
        <v>773</v>
      </c>
      <c r="U180" s="3" t="s">
        <v>563</v>
      </c>
      <c r="V180" s="3" t="s">
        <v>147</v>
      </c>
      <c r="W180" s="313" t="s">
        <v>1004</v>
      </c>
    </row>
    <row r="181" spans="13:24">
      <c r="M181" t="s">
        <v>903</v>
      </c>
      <c r="N181" s="523"/>
      <c r="O181" s="473"/>
      <c r="P181" s="362"/>
      <c r="Q181" s="261"/>
      <c r="R181" s="259"/>
      <c r="S181" s="3"/>
      <c r="T181" s="3"/>
      <c r="U181" s="261"/>
      <c r="V181" s="3"/>
      <c r="W181" s="313"/>
    </row>
    <row r="182" spans="13:24">
      <c r="N182" s="422"/>
      <c r="O182" s="422"/>
      <c r="P182" s="428"/>
      <c r="Q182" s="430"/>
      <c r="R182" s="431"/>
      <c r="S182" s="430"/>
      <c r="T182" s="430"/>
      <c r="U182" s="429"/>
      <c r="V182" s="430"/>
      <c r="W182" s="474"/>
    </row>
    <row r="183" spans="13:24">
      <c r="N183" t="s">
        <v>911</v>
      </c>
    </row>
    <row r="184" spans="13:24" ht="30">
      <c r="N184" s="401" t="s">
        <v>1027</v>
      </c>
      <c r="O184" s="402" t="s">
        <v>32</v>
      </c>
      <c r="P184" s="13">
        <v>30442</v>
      </c>
      <c r="Q184" s="3" t="s">
        <v>1030</v>
      </c>
      <c r="R184" s="13">
        <v>38131</v>
      </c>
      <c r="S184" s="3" t="s">
        <v>1028</v>
      </c>
      <c r="T184" s="3" t="s">
        <v>14</v>
      </c>
      <c r="U184" s="261"/>
      <c r="V184" s="286" t="s">
        <v>147</v>
      </c>
      <c r="W184" s="3" t="s">
        <v>1029</v>
      </c>
      <c r="X184" s="242" t="s">
        <v>1011</v>
      </c>
    </row>
    <row r="185" spans="13:24">
      <c r="N185" s="401"/>
      <c r="O185" s="402"/>
      <c r="P185" s="13"/>
      <c r="Q185" s="3"/>
      <c r="R185" s="13"/>
      <c r="S185" s="3"/>
      <c r="T185" s="3"/>
      <c r="U185" s="261"/>
      <c r="V185" s="13"/>
      <c r="W185" s="3"/>
    </row>
    <row r="186" spans="13:24">
      <c r="N186" s="258"/>
      <c r="O186" s="258"/>
      <c r="P186" s="13"/>
      <c r="Q186" s="3"/>
      <c r="R186" s="259"/>
      <c r="S186" s="3"/>
      <c r="T186" s="3"/>
      <c r="U186" s="3"/>
      <c r="V186" s="3"/>
      <c r="W186" s="260"/>
    </row>
    <row r="187" spans="13:24">
      <c r="N187" s="3"/>
      <c r="O187" s="3"/>
      <c r="P187" s="13"/>
      <c r="Q187" s="3"/>
      <c r="R187" s="259"/>
      <c r="S187" s="3"/>
      <c r="T187" s="3"/>
      <c r="U187" s="261"/>
      <c r="V187" s="3"/>
      <c r="W187" s="3"/>
    </row>
    <row r="188" spans="13:24">
      <c r="N188" s="423"/>
      <c r="O188" s="426"/>
      <c r="P188" s="428"/>
      <c r="Q188" s="292"/>
      <c r="R188" s="431"/>
      <c r="S188" s="292"/>
      <c r="T188" s="292"/>
      <c r="U188" s="429"/>
      <c r="V188" s="405"/>
      <c r="W188" s="292"/>
    </row>
    <row r="189" spans="13:24">
      <c r="N189" s="3"/>
      <c r="O189" s="3"/>
      <c r="P189" s="13"/>
      <c r="Q189" s="3"/>
      <c r="R189" s="259"/>
      <c r="S189" s="3"/>
      <c r="T189" s="3"/>
      <c r="U189" s="261"/>
      <c r="V189" s="405"/>
      <c r="W189" s="302"/>
      <c r="X189" s="3"/>
    </row>
    <row r="190" spans="13:24">
      <c r="N190" s="422"/>
      <c r="O190" s="258"/>
      <c r="P190" s="428"/>
      <c r="Q190" s="429"/>
      <c r="R190" s="431"/>
      <c r="S190" s="430"/>
      <c r="T190" s="430"/>
      <c r="U190" s="430"/>
      <c r="V190" s="3"/>
      <c r="W190" s="434"/>
    </row>
    <row r="191" spans="13:24">
      <c r="N191" s="258"/>
      <c r="O191" s="258"/>
      <c r="P191" s="13"/>
      <c r="Q191" s="3"/>
      <c r="R191" s="259"/>
      <c r="S191" s="3"/>
      <c r="T191" s="3"/>
      <c r="U191" s="3"/>
      <c r="V191" s="3"/>
      <c r="W191" s="110"/>
    </row>
    <row r="192" spans="13:24">
      <c r="N192" s="258"/>
      <c r="O192" s="258"/>
      <c r="P192" s="13"/>
      <c r="Q192" s="3"/>
      <c r="R192" s="259"/>
      <c r="S192" s="3"/>
      <c r="T192" s="3"/>
      <c r="U192" s="261"/>
      <c r="V192" s="3"/>
      <c r="W192" s="3"/>
    </row>
    <row r="193" spans="14:23">
      <c r="N193" s="258"/>
      <c r="O193" s="258"/>
      <c r="P193" s="13"/>
      <c r="Q193" s="261"/>
      <c r="R193" s="13"/>
      <c r="S193" s="3"/>
      <c r="T193" s="3"/>
      <c r="U193" s="3"/>
      <c r="V193" s="3"/>
      <c r="W193" s="260"/>
    </row>
    <row r="194" spans="14:23">
      <c r="N194" s="258"/>
      <c r="O194" s="258"/>
      <c r="P194" s="13"/>
      <c r="Q194" s="3"/>
      <c r="R194" s="259"/>
      <c r="S194" s="3"/>
      <c r="T194" s="3"/>
      <c r="U194" s="3"/>
      <c r="V194" s="3"/>
      <c r="W194" s="260"/>
    </row>
    <row r="195" spans="14:23">
      <c r="N195" s="258"/>
      <c r="O195" s="258"/>
      <c r="P195" s="13"/>
      <c r="Q195" s="261"/>
      <c r="R195" s="13"/>
      <c r="S195" s="3"/>
      <c r="T195" s="3"/>
      <c r="U195" s="3"/>
      <c r="V195" s="3"/>
      <c r="W195" s="260"/>
    </row>
    <row r="196" spans="14:23">
      <c r="N196" s="258"/>
      <c r="O196" s="258"/>
      <c r="P196" s="13"/>
      <c r="Q196" s="261"/>
      <c r="R196" s="13"/>
      <c r="S196" s="3"/>
      <c r="T196" s="3"/>
      <c r="U196" s="3"/>
      <c r="V196" s="3"/>
      <c r="W196" s="3"/>
    </row>
    <row r="197" spans="14:23">
      <c r="N197" s="3"/>
      <c r="O197" s="3"/>
      <c r="P197" s="13"/>
      <c r="Q197" s="3"/>
      <c r="R197" s="13"/>
      <c r="S197" s="3"/>
      <c r="T197" s="261"/>
      <c r="U197" s="3"/>
      <c r="V197" s="3"/>
      <c r="W197" s="13"/>
    </row>
    <row r="198" spans="14:23">
      <c r="N198" s="401"/>
      <c r="O198" s="402"/>
      <c r="P198" s="13"/>
      <c r="Q198" s="3"/>
      <c r="R198" s="13"/>
      <c r="S198" s="3"/>
      <c r="T198" s="3"/>
      <c r="U198" s="261"/>
      <c r="V198" s="13"/>
      <c r="W198" s="3"/>
    </row>
    <row r="199" spans="14:23">
      <c r="N199" s="258"/>
      <c r="O199" s="258"/>
      <c r="P199" s="13"/>
      <c r="Q199" s="3"/>
      <c r="R199" s="259"/>
      <c r="S199" s="3"/>
      <c r="T199" s="3"/>
      <c r="U199" s="3"/>
      <c r="V199" s="3"/>
      <c r="W199" s="260"/>
    </row>
    <row r="200" spans="14:23">
      <c r="N200" s="3"/>
      <c r="O200" s="3"/>
      <c r="P200" s="13"/>
      <c r="Q200" s="3"/>
      <c r="R200" s="259"/>
      <c r="S200" s="3"/>
      <c r="T200" s="3"/>
      <c r="U200" s="261"/>
      <c r="V200" s="3"/>
      <c r="W200" s="3"/>
    </row>
    <row r="201" spans="14:23">
      <c r="N201" s="423"/>
      <c r="O201" s="426"/>
      <c r="P201" s="428"/>
      <c r="Q201" s="292"/>
      <c r="R201" s="431"/>
      <c r="S201" s="292"/>
      <c r="T201" s="292"/>
      <c r="U201" s="429"/>
      <c r="V201" s="405"/>
      <c r="W201" s="292"/>
    </row>
    <row r="202" spans="14:23">
      <c r="N202" s="3"/>
      <c r="O202" s="3"/>
      <c r="P202" s="13"/>
      <c r="Q202" s="3"/>
      <c r="R202" s="259"/>
      <c r="S202" s="3"/>
      <c r="T202" s="3"/>
      <c r="U202" s="261"/>
      <c r="V202" s="405"/>
      <c r="W202" s="302"/>
    </row>
    <row r="203" spans="14:23">
      <c r="N203" s="422"/>
      <c r="O203" s="258"/>
      <c r="P203" s="428"/>
      <c r="Q203" s="429"/>
      <c r="R203" s="431"/>
      <c r="S203" s="430"/>
      <c r="T203" s="430"/>
      <c r="U203" s="430"/>
      <c r="V203" s="3"/>
      <c r="W203" s="434"/>
    </row>
    <row r="204" spans="14:23">
      <c r="N204" s="258"/>
      <c r="O204" s="258"/>
      <c r="P204" s="13"/>
      <c r="Q204" s="3"/>
      <c r="R204" s="259"/>
      <c r="S204" s="3"/>
      <c r="T204" s="3"/>
      <c r="U204" s="3"/>
      <c r="V204" s="3"/>
      <c r="W204" s="110"/>
    </row>
    <row r="205" spans="14:23">
      <c r="N205" s="258"/>
      <c r="O205" s="258"/>
      <c r="P205" s="13"/>
      <c r="Q205" s="3"/>
      <c r="R205" s="259"/>
      <c r="S205" s="3"/>
      <c r="T205" s="3"/>
      <c r="U205" s="261"/>
      <c r="V205" s="3"/>
      <c r="W205" s="3"/>
    </row>
    <row r="206" spans="14:23">
      <c r="N206" s="258"/>
      <c r="O206" s="258"/>
      <c r="P206" s="13"/>
      <c r="Q206" s="261"/>
      <c r="R206" s="13"/>
      <c r="S206" s="3"/>
      <c r="T206" s="3"/>
      <c r="U206" s="3"/>
      <c r="V206" s="3"/>
      <c r="W206" s="260"/>
    </row>
    <row r="207" spans="14:23">
      <c r="N207" s="475"/>
      <c r="O207" s="422"/>
      <c r="P207" s="428"/>
      <c r="Q207" s="430"/>
      <c r="R207" s="428"/>
      <c r="S207" s="430"/>
      <c r="T207" s="430"/>
      <c r="U207" s="429"/>
      <c r="V207" s="430"/>
      <c r="W207" s="430"/>
    </row>
    <row r="208" spans="14:23">
      <c r="N208" s="475"/>
      <c r="O208" s="422"/>
      <c r="P208" s="428"/>
      <c r="Q208" s="430"/>
      <c r="R208" s="428"/>
      <c r="S208" s="430"/>
      <c r="T208" s="430"/>
      <c r="U208" s="429"/>
      <c r="V208" s="430"/>
      <c r="W208" s="430"/>
    </row>
    <row r="209" spans="13:24">
      <c r="N209" s="475"/>
      <c r="O209" s="422"/>
      <c r="P209" s="428"/>
      <c r="Q209" s="430"/>
      <c r="R209" s="428"/>
      <c r="S209" s="430"/>
      <c r="T209" s="430"/>
      <c r="U209" s="429"/>
      <c r="V209" s="430"/>
      <c r="W209" s="430"/>
    </row>
    <row r="210" spans="13:24">
      <c r="N210" s="475"/>
      <c r="O210" s="422"/>
      <c r="P210" s="428"/>
      <c r="Q210" s="430"/>
      <c r="R210" s="428"/>
      <c r="S210" s="430"/>
      <c r="T210" s="430"/>
      <c r="U210" s="429"/>
      <c r="V210" s="430"/>
      <c r="W210" s="430"/>
    </row>
    <row r="211" spans="13:24">
      <c r="N211" s="475"/>
      <c r="O211" s="422"/>
      <c r="P211" s="428"/>
      <c r="Q211" s="430"/>
      <c r="R211" s="428"/>
      <c r="S211" s="430"/>
      <c r="T211" s="430"/>
      <c r="U211" s="429"/>
      <c r="V211" s="430"/>
      <c r="W211" s="430"/>
    </row>
    <row r="212" spans="13:24">
      <c r="N212" s="475"/>
      <c r="O212" s="422"/>
      <c r="P212" s="428"/>
      <c r="Q212" s="430"/>
      <c r="R212" s="428"/>
      <c r="S212" s="430"/>
      <c r="T212" s="430"/>
      <c r="U212" s="429"/>
      <c r="V212" s="430"/>
      <c r="W212" s="430"/>
    </row>
    <row r="213" spans="13:24">
      <c r="N213" t="s">
        <v>959</v>
      </c>
    </row>
    <row r="214" spans="13:24" ht="30">
      <c r="M214" t="s">
        <v>903</v>
      </c>
      <c r="N214" s="401" t="s">
        <v>1027</v>
      </c>
      <c r="O214" s="402" t="s">
        <v>32</v>
      </c>
      <c r="P214" s="13">
        <v>30442</v>
      </c>
      <c r="Q214" s="3" t="s">
        <v>1030</v>
      </c>
      <c r="R214" s="13">
        <v>38131</v>
      </c>
      <c r="S214" s="3" t="s">
        <v>1028</v>
      </c>
      <c r="T214" s="3" t="s">
        <v>14</v>
      </c>
      <c r="U214" s="261"/>
      <c r="V214" s="286" t="s">
        <v>147</v>
      </c>
      <c r="W214" s="3" t="s">
        <v>1029</v>
      </c>
      <c r="X214" s="242" t="s">
        <v>1011</v>
      </c>
    </row>
    <row r="217" spans="13:24">
      <c r="N217" t="s">
        <v>997</v>
      </c>
      <c r="X217" t="s">
        <v>1010</v>
      </c>
    </row>
    <row r="218" spans="13:24" ht="30">
      <c r="M218" t="s">
        <v>903</v>
      </c>
      <c r="N218" s="401" t="s">
        <v>1027</v>
      </c>
      <c r="O218" s="402" t="s">
        <v>32</v>
      </c>
      <c r="P218" s="13">
        <v>30442</v>
      </c>
      <c r="Q218" s="3" t="s">
        <v>1030</v>
      </c>
      <c r="R218" s="13">
        <v>38131</v>
      </c>
      <c r="S218" s="3" t="s">
        <v>1028</v>
      </c>
      <c r="T218" s="3" t="s">
        <v>14</v>
      </c>
      <c r="U218" s="261"/>
      <c r="V218" s="286" t="s">
        <v>147</v>
      </c>
      <c r="W218" s="3" t="s">
        <v>1029</v>
      </c>
      <c r="X218" s="242" t="s">
        <v>1011</v>
      </c>
    </row>
    <row r="219" spans="13:24">
      <c r="M219" t="s">
        <v>998</v>
      </c>
      <c r="N219" s="3"/>
      <c r="O219" s="3"/>
      <c r="P219" s="13"/>
      <c r="Q219" s="261"/>
      <c r="R219" s="13"/>
      <c r="S219" s="3"/>
      <c r="T219" s="3"/>
      <c r="U219" s="261"/>
      <c r="V219" s="3"/>
      <c r="W219" s="260"/>
    </row>
    <row r="220" spans="13:24">
      <c r="M220" t="s">
        <v>903</v>
      </c>
      <c r="N220" s="3"/>
      <c r="O220" s="3"/>
      <c r="P220" s="13"/>
      <c r="Q220" s="3"/>
      <c r="R220" s="13"/>
      <c r="S220" s="3"/>
      <c r="T220" s="3"/>
      <c r="U220" s="3"/>
      <c r="V220" s="3"/>
      <c r="W220" s="3"/>
    </row>
    <row r="221" spans="13:24">
      <c r="M221" t="s">
        <v>998</v>
      </c>
      <c r="N221" s="258"/>
      <c r="O221" s="258"/>
      <c r="P221" s="13"/>
      <c r="Q221" s="261"/>
      <c r="R221" s="13"/>
      <c r="S221" s="3"/>
      <c r="T221" s="3"/>
      <c r="U221" s="3"/>
      <c r="V221" s="3"/>
      <c r="W221" s="3"/>
    </row>
    <row r="222" spans="13:24">
      <c r="M222" t="s">
        <v>998</v>
      </c>
      <c r="N222" s="3"/>
      <c r="O222" s="3"/>
      <c r="P222" s="13"/>
      <c r="Q222" s="3"/>
      <c r="R222" s="13"/>
      <c r="S222" s="3"/>
      <c r="T222" s="261"/>
      <c r="U222" s="3"/>
      <c r="V222" s="3"/>
      <c r="W222" s="13"/>
    </row>
    <row r="223" spans="13:24">
      <c r="M223" t="s">
        <v>998</v>
      </c>
      <c r="N223" s="3"/>
      <c r="O223" s="3"/>
      <c r="P223" s="13"/>
      <c r="Q223" s="3"/>
      <c r="R223" s="259"/>
      <c r="S223" s="3"/>
      <c r="T223" s="3"/>
      <c r="U223" s="261"/>
      <c r="V223" s="3"/>
      <c r="W223" s="3"/>
    </row>
    <row r="224" spans="13:24">
      <c r="M224" t="s">
        <v>998</v>
      </c>
      <c r="N224" s="475"/>
      <c r="O224" s="426"/>
      <c r="P224" s="428"/>
      <c r="Q224" s="292"/>
      <c r="R224" s="431"/>
      <c r="S224" s="292"/>
      <c r="T224" s="292"/>
      <c r="U224" s="429"/>
      <c r="V224" s="405"/>
      <c r="W224" s="292"/>
    </row>
    <row r="231" spans="14:23">
      <c r="N231" s="422"/>
      <c r="O231" s="422"/>
      <c r="P231" s="428"/>
      <c r="Q231" s="430"/>
      <c r="R231" s="428"/>
      <c r="S231" s="430"/>
      <c r="T231" s="430"/>
      <c r="U231" s="429"/>
      <c r="V231" s="430"/>
      <c r="W231" s="430"/>
    </row>
    <row r="232" spans="14:23">
      <c r="N232" s="422"/>
      <c r="O232" s="422"/>
      <c r="P232" s="428"/>
      <c r="Q232" s="430"/>
      <c r="R232" s="431"/>
      <c r="S232" s="430"/>
      <c r="T232" s="430"/>
      <c r="U232" s="429"/>
      <c r="V232" s="430"/>
      <c r="W232" s="561"/>
    </row>
    <row r="233" spans="14:23">
      <c r="N233" s="422"/>
      <c r="O233" s="422"/>
      <c r="P233" s="428"/>
      <c r="Q233" s="430"/>
      <c r="R233" s="431"/>
      <c r="S233" s="430"/>
      <c r="T233" s="430"/>
      <c r="U233" s="429"/>
      <c r="V233" s="430"/>
      <c r="W233" s="430"/>
    </row>
    <row r="234" spans="14:23">
      <c r="N234" s="422"/>
      <c r="O234" s="422"/>
      <c r="P234" s="428"/>
      <c r="Q234" s="474"/>
      <c r="R234" s="431"/>
      <c r="S234" s="430"/>
      <c r="T234" s="430"/>
      <c r="U234" s="429"/>
      <c r="V234" s="430"/>
      <c r="W234" s="474"/>
    </row>
    <row r="235" spans="14:23">
      <c r="N235" s="422"/>
      <c r="O235" s="422"/>
      <c r="P235" s="428"/>
      <c r="Q235" s="562"/>
      <c r="R235" s="431"/>
      <c r="S235" s="430"/>
      <c r="T235" s="430"/>
      <c r="U235" s="428"/>
      <c r="V235" s="430"/>
      <c r="W235" s="561"/>
    </row>
    <row r="236" spans="14:23">
      <c r="N236" s="422"/>
      <c r="O236" s="422"/>
      <c r="P236" s="428"/>
      <c r="Q236" s="430"/>
      <c r="R236" s="431"/>
      <c r="S236" s="430"/>
      <c r="T236" s="430"/>
      <c r="U236" s="429"/>
      <c r="V236" s="430"/>
      <c r="W236" s="430"/>
    </row>
    <row r="237" spans="14:23">
      <c r="N237" s="422"/>
      <c r="O237" s="422"/>
      <c r="P237" s="428"/>
      <c r="Q237" s="430"/>
      <c r="R237" s="563"/>
      <c r="S237" s="430"/>
      <c r="T237" s="430"/>
      <c r="U237" s="429"/>
      <c r="V237" s="430"/>
      <c r="W237" s="564"/>
    </row>
    <row r="238" spans="14:23">
      <c r="N238" s="422"/>
      <c r="O238" s="422"/>
      <c r="P238" s="428"/>
      <c r="Q238" s="429"/>
      <c r="R238" s="428"/>
      <c r="S238" s="430"/>
      <c r="T238" s="430"/>
      <c r="U238" s="430"/>
      <c r="V238" s="430"/>
      <c r="W238" s="561"/>
    </row>
    <row r="239" spans="14:23">
      <c r="N239" s="422"/>
      <c r="O239" s="422"/>
      <c r="P239" s="428"/>
      <c r="Q239" s="430"/>
      <c r="R239" s="431"/>
      <c r="S239" s="430"/>
      <c r="T239" s="430"/>
      <c r="U239" s="430"/>
      <c r="V239" s="430"/>
      <c r="W239" s="561"/>
    </row>
    <row r="240" spans="14:23">
      <c r="N240" s="422"/>
      <c r="O240" s="422"/>
      <c r="P240" s="428"/>
      <c r="Q240" s="429"/>
      <c r="R240" s="428"/>
      <c r="S240" s="430"/>
      <c r="T240" s="430"/>
      <c r="U240" s="430"/>
      <c r="V240" s="430"/>
      <c r="W240" s="561"/>
    </row>
    <row r="241" spans="14:23">
      <c r="N241" s="422"/>
      <c r="O241" s="422"/>
      <c r="P241" s="428"/>
      <c r="Q241" s="430"/>
      <c r="R241" s="431"/>
      <c r="S241" s="430"/>
      <c r="T241" s="430"/>
      <c r="U241" s="430"/>
      <c r="V241" s="430"/>
      <c r="W241" s="561"/>
    </row>
    <row r="242" spans="14:23">
      <c r="N242" s="430"/>
      <c r="O242" s="430"/>
      <c r="P242" s="428"/>
      <c r="Q242" s="429"/>
      <c r="R242" s="428"/>
      <c r="S242" s="430"/>
      <c r="T242" s="430"/>
      <c r="U242" s="429"/>
      <c r="V242" s="430"/>
      <c r="W242" s="561"/>
    </row>
    <row r="243" spans="14:23">
      <c r="N243" s="430"/>
      <c r="O243" s="430"/>
      <c r="P243" s="428"/>
      <c r="Q243" s="429"/>
      <c r="R243" s="428"/>
      <c r="S243" s="430"/>
      <c r="T243" s="430"/>
      <c r="U243" s="428"/>
      <c r="V243" s="430"/>
      <c r="W243" s="561"/>
    </row>
    <row r="244" spans="14:23">
      <c r="N244" s="422"/>
      <c r="O244" s="422"/>
      <c r="P244" s="428"/>
      <c r="Q244" s="429"/>
      <c r="R244" s="431"/>
      <c r="S244" s="430"/>
      <c r="T244" s="430"/>
      <c r="U244" s="430"/>
      <c r="V244" s="430"/>
      <c r="W244" s="561"/>
    </row>
    <row r="245" spans="14:23">
      <c r="N245" s="422"/>
      <c r="O245" s="422"/>
      <c r="P245" s="428"/>
      <c r="Q245" s="430"/>
      <c r="R245" s="431"/>
      <c r="S245" s="430"/>
      <c r="T245" s="430"/>
      <c r="U245" s="430"/>
      <c r="V245" s="430"/>
      <c r="W245" s="561"/>
    </row>
    <row r="246" spans="14:23">
      <c r="N246" s="422"/>
      <c r="O246" s="422"/>
      <c r="P246" s="428"/>
      <c r="Q246" s="429"/>
      <c r="R246" s="428"/>
      <c r="S246" s="430"/>
      <c r="T246" s="430"/>
      <c r="U246" s="430"/>
      <c r="V246" s="430"/>
      <c r="W246" s="561"/>
    </row>
    <row r="247" spans="14:23">
      <c r="N247" s="422"/>
      <c r="O247" s="422"/>
      <c r="P247" s="428"/>
      <c r="Q247" s="429"/>
      <c r="R247" s="428"/>
      <c r="S247" s="430"/>
      <c r="T247" s="430"/>
      <c r="U247" s="430"/>
      <c r="V247" s="430"/>
      <c r="W247" s="430"/>
    </row>
    <row r="248" spans="14:23">
      <c r="N248" s="430"/>
      <c r="O248" s="430"/>
      <c r="P248" s="428"/>
      <c r="Q248" s="430"/>
      <c r="R248" s="428"/>
      <c r="S248" s="430"/>
      <c r="T248" s="429"/>
      <c r="U248" s="430"/>
      <c r="V248" s="430"/>
      <c r="W248" s="428"/>
    </row>
    <row r="249" spans="14:23">
      <c r="N249" s="425"/>
      <c r="O249" s="427"/>
      <c r="P249" s="428"/>
      <c r="Q249" s="430"/>
      <c r="R249" s="428"/>
      <c r="S249" s="430"/>
      <c r="T249" s="430"/>
      <c r="U249" s="429"/>
      <c r="V249" s="428"/>
      <c r="W249" s="430"/>
    </row>
    <row r="250" spans="14:23">
      <c r="N250" s="422"/>
      <c r="O250" s="422"/>
      <c r="P250" s="428"/>
      <c r="Q250" s="430"/>
      <c r="R250" s="431"/>
      <c r="S250" s="430"/>
      <c r="T250" s="430"/>
      <c r="U250" s="430"/>
      <c r="V250" s="430"/>
      <c r="W250" s="561"/>
    </row>
    <row r="251" spans="14:23">
      <c r="N251" s="430"/>
      <c r="O251" s="430"/>
      <c r="P251" s="428"/>
      <c r="Q251" s="430"/>
      <c r="R251" s="431"/>
      <c r="S251" s="430"/>
      <c r="T251" s="430"/>
      <c r="U251" s="429"/>
      <c r="V251" s="430"/>
      <c r="W251" s="430"/>
    </row>
    <row r="252" spans="14:23">
      <c r="N252" s="423"/>
      <c r="O252" s="422"/>
      <c r="P252" s="428"/>
      <c r="Q252" s="430"/>
      <c r="R252" s="431"/>
      <c r="S252" s="430"/>
      <c r="T252" s="430"/>
      <c r="U252" s="429"/>
      <c r="V252" s="430"/>
      <c r="W252" s="430"/>
    </row>
    <row r="253" spans="14:23">
      <c r="N253" s="430"/>
      <c r="O253" s="430"/>
      <c r="P253" s="428"/>
      <c r="Q253" s="430"/>
      <c r="R253" s="431"/>
      <c r="S253" s="430"/>
      <c r="T253" s="430"/>
      <c r="U253" s="429"/>
      <c r="V253" s="430"/>
      <c r="W253" s="430"/>
    </row>
    <row r="254" spans="14:23">
      <c r="N254" s="422"/>
      <c r="O254" s="422"/>
      <c r="P254" s="428"/>
      <c r="Q254" s="429"/>
      <c r="R254" s="431"/>
      <c r="S254" s="430"/>
      <c r="T254" s="430"/>
      <c r="U254" s="430"/>
      <c r="V254" s="430"/>
      <c r="W254" s="561"/>
    </row>
    <row r="255" spans="14:23">
      <c r="N255" s="422"/>
      <c r="O255" s="422"/>
      <c r="P255" s="428"/>
      <c r="Q255" s="430"/>
      <c r="R255" s="431"/>
      <c r="S255" s="430"/>
      <c r="T255" s="430"/>
      <c r="U255" s="430"/>
      <c r="V255" s="430"/>
      <c r="W255" s="430"/>
    </row>
    <row r="256" spans="14:23">
      <c r="N256" s="422"/>
      <c r="O256" s="422"/>
      <c r="P256" s="428"/>
      <c r="Q256" s="430"/>
      <c r="R256" s="431"/>
      <c r="S256" s="430"/>
      <c r="T256" s="430"/>
      <c r="U256" s="429"/>
      <c r="V256" s="430"/>
      <c r="W256" s="430"/>
    </row>
    <row r="257" spans="14:23">
      <c r="N257" s="422"/>
      <c r="O257" s="422"/>
      <c r="P257" s="428"/>
      <c r="Q257" s="429"/>
      <c r="R257" s="428"/>
      <c r="S257" s="430"/>
      <c r="T257" s="430"/>
      <c r="U257" s="430"/>
      <c r="V257" s="430"/>
      <c r="W257" s="561"/>
    </row>
    <row r="1257" spans="4:4">
      <c r="D1257" s="296" t="s">
        <v>661</v>
      </c>
    </row>
  </sheetData>
  <autoFilter ref="A2:J2"/>
  <mergeCells count="1">
    <mergeCell ref="N101:W101"/>
  </mergeCells>
  <hyperlinks>
    <hyperlink ref="AA84" r:id="rId1"/>
    <hyperlink ref="A43" r:id="rId2"/>
  </hyperlinks>
  <pageMargins left="0.78740157480314965" right="0.39370078740157483" top="0.59055118110236215" bottom="0.59055118110236215" header="0" footer="0"/>
  <pageSetup paperSize="9" orientation="portrait"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269"/>
  <sheetViews>
    <sheetView view="pageBreakPreview" topLeftCell="A4" zoomScale="85" zoomScaleNormal="130" zoomScaleSheetLayoutView="85" workbookViewId="0">
      <selection activeCell="EO13" sqref="EO13"/>
    </sheetView>
  </sheetViews>
  <sheetFormatPr defaultRowHeight="15"/>
  <cols>
    <col min="1" max="144" width="0.85546875" customWidth="1"/>
    <col min="145" max="145" width="24.5703125" customWidth="1"/>
    <col min="146" max="179" width="0.85546875" customWidth="1"/>
  </cols>
  <sheetData>
    <row r="1" spans="1:183" ht="135.75" customHeight="1">
      <c r="AI1" s="625" t="s">
        <v>1031</v>
      </c>
      <c r="AJ1" s="625"/>
      <c r="AK1" s="625"/>
      <c r="AL1" s="625"/>
      <c r="AM1" s="625"/>
      <c r="AN1" s="625"/>
      <c r="AO1" s="625"/>
      <c r="AP1" s="625"/>
      <c r="AQ1" s="625"/>
      <c r="AR1" s="625"/>
      <c r="AS1" s="625"/>
      <c r="AT1" s="625"/>
      <c r="AU1" s="625"/>
      <c r="AV1" s="625"/>
      <c r="AW1" s="625"/>
      <c r="AX1" s="625"/>
      <c r="AY1" s="625"/>
      <c r="AZ1" s="625"/>
      <c r="BA1" s="625"/>
      <c r="BB1" s="625"/>
      <c r="BC1" s="625"/>
      <c r="BD1" s="625"/>
      <c r="BE1" s="625"/>
      <c r="BF1" s="625"/>
      <c r="BG1" s="625"/>
      <c r="BH1" s="625"/>
      <c r="BI1" s="625"/>
      <c r="BJ1" s="625"/>
      <c r="BK1" s="625"/>
      <c r="BL1" s="625"/>
      <c r="BM1" s="625"/>
      <c r="BN1" s="625"/>
      <c r="BO1" s="625"/>
      <c r="BP1" s="625"/>
      <c r="BQ1" s="625"/>
      <c r="BR1" s="625"/>
      <c r="BS1" s="625"/>
      <c r="BT1" s="625"/>
      <c r="BU1" s="625"/>
      <c r="BV1" s="625"/>
      <c r="BW1" s="625"/>
      <c r="BX1" s="625"/>
      <c r="BY1" s="625"/>
      <c r="BZ1" s="625"/>
      <c r="CA1" s="625"/>
      <c r="CB1" s="625"/>
      <c r="CC1" s="625"/>
      <c r="CD1" s="625"/>
      <c r="CE1" s="625"/>
      <c r="CF1" s="625"/>
      <c r="CG1" s="625"/>
      <c r="CH1" s="625"/>
      <c r="CI1" s="625"/>
      <c r="CJ1" s="625"/>
      <c r="CK1" s="625"/>
      <c r="CL1" s="625"/>
      <c r="CM1" s="625"/>
      <c r="CN1" s="625"/>
      <c r="CO1" s="625"/>
      <c r="CP1" s="625"/>
      <c r="CQ1" s="625"/>
      <c r="CR1" s="625"/>
      <c r="CS1" s="625"/>
      <c r="CT1" s="625"/>
      <c r="CU1" s="625"/>
      <c r="CV1" s="625"/>
      <c r="CW1" s="625"/>
      <c r="CX1" s="625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</row>
    <row r="3" spans="1:183">
      <c r="FY3" t="s">
        <v>900</v>
      </c>
    </row>
    <row r="4" spans="1:183">
      <c r="FY4" t="s">
        <v>901</v>
      </c>
    </row>
    <row r="5" spans="1:183" ht="15.75">
      <c r="A5" s="591" t="s">
        <v>885</v>
      </c>
      <c r="B5" s="591"/>
      <c r="C5" s="591"/>
      <c r="D5" s="591"/>
      <c r="E5" s="591"/>
      <c r="F5" s="591"/>
      <c r="G5" s="591"/>
      <c r="H5" s="591"/>
      <c r="I5" s="591"/>
      <c r="J5" s="591"/>
      <c r="K5" s="591"/>
      <c r="L5" s="591"/>
      <c r="M5" s="591"/>
      <c r="N5" s="591"/>
      <c r="O5" s="591"/>
      <c r="P5" s="591"/>
      <c r="Q5" s="591"/>
      <c r="R5" s="591"/>
      <c r="S5" s="591"/>
      <c r="T5" s="591"/>
      <c r="U5" s="591"/>
      <c r="V5" s="591"/>
      <c r="W5" s="591"/>
      <c r="X5" s="591"/>
      <c r="Y5" s="591"/>
      <c r="Z5" s="591"/>
      <c r="AA5" s="591"/>
      <c r="AB5" s="591"/>
      <c r="AC5" s="591"/>
      <c r="AD5" s="591"/>
      <c r="AE5" s="591"/>
      <c r="AF5" s="591"/>
      <c r="AG5" s="591"/>
      <c r="AH5" s="591"/>
      <c r="AI5" s="591"/>
      <c r="AJ5" s="591"/>
      <c r="AK5" s="591"/>
      <c r="AL5" s="591"/>
      <c r="AM5" s="591"/>
      <c r="AN5" s="591"/>
      <c r="AO5" s="591"/>
      <c r="AP5" s="591"/>
      <c r="AQ5" s="591"/>
      <c r="AR5" s="591"/>
      <c r="AS5" s="591"/>
      <c r="AT5" s="591"/>
      <c r="AU5" s="591"/>
      <c r="AV5" s="591"/>
      <c r="AW5" s="591"/>
      <c r="AX5" s="591"/>
      <c r="AY5" s="591"/>
      <c r="AZ5" s="591"/>
      <c r="BA5" s="591"/>
      <c r="BB5" s="591"/>
      <c r="BC5" s="591"/>
      <c r="BD5" s="591"/>
      <c r="BE5" s="591"/>
      <c r="BF5" s="591"/>
      <c r="BG5" s="591"/>
      <c r="BH5" s="591"/>
      <c r="BI5" s="591"/>
      <c r="BJ5" s="591"/>
      <c r="BK5" s="591"/>
      <c r="BL5" s="591"/>
      <c r="BM5" s="591"/>
      <c r="BN5" s="591"/>
      <c r="BO5" s="591"/>
      <c r="BP5" s="591"/>
      <c r="BQ5" s="591"/>
      <c r="BR5" s="591"/>
      <c r="BS5" s="591"/>
      <c r="BT5" s="591"/>
      <c r="BU5" s="591"/>
      <c r="BV5" s="591"/>
      <c r="BW5" s="591"/>
      <c r="BX5" s="591"/>
      <c r="BY5" s="591"/>
      <c r="BZ5" s="591"/>
      <c r="CA5" s="591"/>
      <c r="CB5" s="591"/>
      <c r="CC5" s="591"/>
      <c r="CD5" s="591"/>
      <c r="CE5" s="591"/>
      <c r="CF5" s="591"/>
      <c r="CG5" s="591"/>
      <c r="CH5" s="591"/>
      <c r="CI5" s="591"/>
      <c r="CJ5" s="591"/>
      <c r="CK5" s="591"/>
      <c r="CL5" s="591"/>
      <c r="CM5" s="591"/>
      <c r="CN5" s="591"/>
      <c r="CO5" s="591"/>
      <c r="CP5" s="591"/>
      <c r="CQ5" s="591"/>
      <c r="CR5" s="591"/>
      <c r="CS5" s="591"/>
      <c r="CT5" s="591"/>
      <c r="CU5" s="591"/>
      <c r="CV5" s="591"/>
      <c r="CW5" s="591"/>
      <c r="CX5" s="591"/>
      <c r="FY5" t="s">
        <v>4</v>
      </c>
    </row>
    <row r="6" spans="1:183" ht="18">
      <c r="A6" s="76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6"/>
      <c r="CN6" s="76"/>
      <c r="CO6" s="76"/>
      <c r="CP6" s="76"/>
      <c r="CQ6" s="76"/>
      <c r="CR6" s="76"/>
      <c r="CS6" s="76"/>
      <c r="CT6" s="76"/>
      <c r="CU6" s="76"/>
      <c r="CV6" s="76"/>
      <c r="CW6" s="76"/>
      <c r="CX6" s="76"/>
      <c r="FX6" s="436"/>
      <c r="FY6" t="s">
        <v>877</v>
      </c>
    </row>
    <row r="7" spans="1:183" ht="15" customHeight="1">
      <c r="A7" s="618" t="s">
        <v>897</v>
      </c>
      <c r="B7" s="618"/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8"/>
      <c r="P7" s="618"/>
      <c r="Q7" s="618"/>
      <c r="R7" s="618"/>
      <c r="S7" s="618"/>
      <c r="T7" s="618"/>
      <c r="U7" s="618"/>
      <c r="V7" s="618"/>
      <c r="W7" s="618"/>
      <c r="X7" s="618"/>
      <c r="Y7" s="618"/>
      <c r="Z7" s="618"/>
      <c r="AA7" s="618"/>
      <c r="AB7" s="618"/>
      <c r="AC7" s="618"/>
      <c r="AD7" s="618"/>
      <c r="AE7" s="618"/>
      <c r="AF7" s="618"/>
      <c r="AG7" s="618"/>
      <c r="AH7" s="618"/>
      <c r="AI7" s="618"/>
      <c r="AJ7" s="618"/>
      <c r="AK7" s="618"/>
      <c r="AL7" s="618"/>
      <c r="AM7" s="618"/>
      <c r="AN7" s="618"/>
      <c r="AO7" s="618"/>
      <c r="AP7" s="618"/>
      <c r="AQ7" s="618"/>
      <c r="AR7" s="618"/>
      <c r="AS7" s="618"/>
      <c r="AT7" s="618"/>
      <c r="AU7" s="618"/>
      <c r="AV7" s="618"/>
      <c r="AW7" s="618"/>
      <c r="AX7" s="618"/>
      <c r="AY7" s="618"/>
      <c r="AZ7" s="618"/>
      <c r="BA7" s="618"/>
      <c r="BB7" s="618"/>
      <c r="BC7" s="618"/>
      <c r="BD7" s="618"/>
      <c r="BE7" s="618"/>
      <c r="BF7" s="618"/>
      <c r="BG7" s="618"/>
      <c r="BH7" s="618"/>
      <c r="BI7" s="618"/>
      <c r="BJ7" s="618"/>
      <c r="BK7" s="618"/>
      <c r="BL7" s="618"/>
      <c r="BM7" s="618"/>
      <c r="BN7" s="618"/>
      <c r="BO7" s="618"/>
      <c r="BP7" s="618"/>
      <c r="BQ7" s="618"/>
      <c r="BR7" s="618"/>
      <c r="BS7" s="618"/>
      <c r="BT7" s="618"/>
      <c r="BU7" s="618"/>
      <c r="BV7" s="618"/>
      <c r="BW7" s="618"/>
      <c r="BX7" s="618"/>
      <c r="BY7" s="618"/>
      <c r="BZ7" s="618"/>
      <c r="CA7" s="618"/>
      <c r="CB7" s="618"/>
      <c r="CC7" s="618"/>
      <c r="CD7" s="618"/>
      <c r="CE7" s="618"/>
      <c r="CF7" s="618"/>
      <c r="CG7" s="618"/>
      <c r="CH7" s="618"/>
      <c r="CI7" s="618"/>
      <c r="CJ7" s="618"/>
      <c r="CK7" s="618"/>
      <c r="CL7" s="618"/>
      <c r="CM7" s="618"/>
      <c r="CN7" s="618"/>
      <c r="CO7" s="618"/>
      <c r="CP7" s="618"/>
      <c r="CQ7" s="618"/>
      <c r="CR7" s="618"/>
      <c r="CS7" s="618"/>
      <c r="CT7" s="618"/>
      <c r="CU7" s="618"/>
      <c r="CV7" s="618"/>
      <c r="CW7" s="618"/>
      <c r="CX7" s="618"/>
      <c r="FY7" t="s">
        <v>878</v>
      </c>
    </row>
    <row r="8" spans="1:183" ht="15.75">
      <c r="A8" s="618" t="s">
        <v>898</v>
      </c>
      <c r="B8" s="619"/>
      <c r="C8" s="619"/>
      <c r="D8" s="619"/>
      <c r="E8" s="619"/>
      <c r="F8" s="619"/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19"/>
      <c r="U8" s="619"/>
      <c r="V8" s="619"/>
      <c r="W8" s="619"/>
      <c r="X8" s="619"/>
      <c r="Y8" s="619"/>
      <c r="Z8" s="619"/>
      <c r="AA8" s="619"/>
      <c r="AB8" s="619"/>
      <c r="AC8" s="619"/>
      <c r="AD8" s="619"/>
      <c r="AE8" s="619"/>
      <c r="AF8" s="619"/>
      <c r="AG8" s="619"/>
      <c r="AH8" s="619"/>
      <c r="AI8" s="619"/>
      <c r="AJ8" s="619"/>
      <c r="AK8" s="619"/>
      <c r="AL8" s="619"/>
      <c r="AM8" s="619"/>
      <c r="AN8" s="619"/>
      <c r="AO8" s="619"/>
      <c r="AP8" s="619"/>
      <c r="AQ8" s="619"/>
      <c r="AR8" s="619"/>
      <c r="AS8" s="619"/>
      <c r="AT8" s="619"/>
      <c r="AU8" s="619"/>
      <c r="AV8" s="619"/>
      <c r="AW8" s="619"/>
      <c r="AX8" s="619"/>
      <c r="AY8" s="619"/>
      <c r="AZ8" s="619"/>
      <c r="BA8" s="619"/>
      <c r="BB8" s="619"/>
      <c r="BC8" s="619"/>
      <c r="BD8" s="619"/>
      <c r="BE8" s="619"/>
      <c r="BF8" s="619"/>
      <c r="BG8" s="619"/>
      <c r="BH8" s="619"/>
      <c r="BI8" s="619"/>
      <c r="BJ8" s="619"/>
      <c r="BK8" s="619"/>
      <c r="BL8" s="619"/>
      <c r="BM8" s="619"/>
      <c r="BN8" s="619"/>
      <c r="BO8" s="619"/>
      <c r="BP8" s="619"/>
      <c r="BQ8" s="619"/>
      <c r="BR8" s="619"/>
      <c r="BS8" s="619"/>
      <c r="BT8" s="619"/>
      <c r="BU8" s="619"/>
      <c r="BV8" s="619"/>
      <c r="BW8" s="619"/>
      <c r="BX8" s="619"/>
      <c r="BY8" s="619"/>
      <c r="BZ8" s="619"/>
      <c r="CA8" s="619"/>
      <c r="CB8" s="619"/>
      <c r="CC8" s="619"/>
      <c r="CD8" s="619"/>
      <c r="CE8" s="619"/>
      <c r="CF8" s="619"/>
      <c r="CG8" s="619"/>
      <c r="CH8" s="619"/>
      <c r="CI8" s="619"/>
      <c r="CJ8" s="619"/>
      <c r="CK8" s="619"/>
      <c r="CL8" s="619"/>
      <c r="CM8" s="619"/>
      <c r="CN8" s="619"/>
      <c r="CO8" s="619"/>
      <c r="CP8" s="619"/>
      <c r="CQ8" s="619"/>
      <c r="CR8" s="619"/>
      <c r="CS8" s="619"/>
      <c r="CT8" s="619"/>
      <c r="CU8" s="619"/>
      <c r="CV8" s="619"/>
      <c r="CW8" s="619"/>
      <c r="CX8" s="619"/>
    </row>
    <row r="9" spans="1:183" ht="15.75">
      <c r="A9" s="618" t="s">
        <v>899</v>
      </c>
      <c r="B9" s="620"/>
      <c r="C9" s="620"/>
      <c r="D9" s="620"/>
      <c r="E9" s="620"/>
      <c r="F9" s="620"/>
      <c r="G9" s="620"/>
      <c r="H9" s="620"/>
      <c r="I9" s="620"/>
      <c r="J9" s="620"/>
      <c r="K9" s="620"/>
      <c r="L9" s="620"/>
      <c r="M9" s="620"/>
      <c r="N9" s="620"/>
      <c r="O9" s="620"/>
      <c r="P9" s="620"/>
      <c r="Q9" s="620"/>
      <c r="R9" s="620"/>
      <c r="S9" s="620"/>
      <c r="T9" s="620"/>
      <c r="U9" s="620"/>
      <c r="V9" s="620"/>
      <c r="W9" s="620"/>
      <c r="X9" s="620"/>
      <c r="Y9" s="620"/>
      <c r="Z9" s="620"/>
      <c r="AA9" s="620"/>
      <c r="AB9" s="620"/>
      <c r="AC9" s="620"/>
      <c r="AD9" s="620"/>
      <c r="AE9" s="620"/>
      <c r="AF9" s="620"/>
      <c r="AG9" s="620"/>
      <c r="AH9" s="620"/>
      <c r="AI9" s="620"/>
      <c r="AJ9" s="620"/>
      <c r="AK9" s="620"/>
      <c r="AL9" s="620"/>
      <c r="AM9" s="620"/>
      <c r="AN9" s="620"/>
      <c r="AO9" s="620"/>
      <c r="AP9" s="620"/>
      <c r="AQ9" s="620"/>
      <c r="AR9" s="620"/>
      <c r="AS9" s="620"/>
      <c r="AT9" s="620"/>
      <c r="AU9" s="620"/>
      <c r="AV9" s="620"/>
      <c r="AW9" s="620"/>
      <c r="AX9" s="620"/>
      <c r="AY9" s="620"/>
      <c r="AZ9" s="620"/>
      <c r="BA9" s="620"/>
      <c r="BB9" s="620"/>
      <c r="BC9" s="620"/>
      <c r="BD9" s="620"/>
      <c r="BE9" s="620"/>
      <c r="BF9" s="620"/>
      <c r="BG9" s="620"/>
      <c r="BH9" s="620"/>
      <c r="BI9" s="620"/>
      <c r="BJ9" s="620"/>
      <c r="BK9" s="620"/>
      <c r="BL9" s="620"/>
      <c r="BM9" s="620"/>
      <c r="BN9" s="620"/>
      <c r="BO9" s="620"/>
      <c r="BP9" s="620"/>
      <c r="BQ9" s="620"/>
      <c r="BR9" s="620"/>
      <c r="BS9" s="620"/>
      <c r="BT9" s="620"/>
      <c r="BU9" s="620"/>
      <c r="BV9" s="620"/>
      <c r="BW9" s="620"/>
      <c r="BX9" s="620"/>
      <c r="BY9" s="620"/>
      <c r="BZ9" s="620"/>
      <c r="CA9" s="620"/>
      <c r="CB9" s="620"/>
      <c r="CC9" s="620"/>
      <c r="CD9" s="620"/>
      <c r="CE9" s="620"/>
      <c r="CF9" s="620"/>
      <c r="CG9" s="620"/>
      <c r="CH9" s="620"/>
      <c r="CI9" s="620"/>
      <c r="CJ9" s="620"/>
      <c r="CK9" s="620"/>
      <c r="CL9" s="620"/>
      <c r="CM9" s="620"/>
      <c r="CN9" s="620"/>
      <c r="CO9" s="620"/>
      <c r="CP9" s="620"/>
      <c r="CQ9" s="620"/>
      <c r="CR9" s="620"/>
      <c r="CS9" s="620"/>
      <c r="CT9" s="620"/>
      <c r="CU9" s="620"/>
      <c r="CV9" s="620"/>
      <c r="CW9" s="620"/>
      <c r="CX9" s="620"/>
    </row>
    <row r="10" spans="1:183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  <c r="EX10" s="430"/>
      <c r="EY10" s="430"/>
      <c r="EZ10" s="430"/>
      <c r="FA10" s="430"/>
      <c r="FB10" s="617"/>
      <c r="FC10" s="617"/>
      <c r="FD10" s="617"/>
      <c r="FE10" s="617"/>
      <c r="FF10" s="617"/>
      <c r="FG10" s="617"/>
      <c r="FH10" s="617"/>
      <c r="FI10" s="617"/>
      <c r="FJ10" s="617"/>
      <c r="FK10" s="617"/>
      <c r="FL10" s="617"/>
      <c r="FM10" s="617"/>
      <c r="FN10" s="617"/>
      <c r="FO10" s="617"/>
      <c r="FP10" s="617"/>
      <c r="FQ10" s="617"/>
      <c r="FR10" s="617"/>
      <c r="FS10" s="617"/>
      <c r="FT10" s="617"/>
      <c r="FU10" s="430"/>
      <c r="FV10" s="430"/>
      <c r="FW10" s="430"/>
      <c r="FX10" s="430"/>
      <c r="FY10" s="430"/>
      <c r="FZ10" s="430"/>
      <c r="GA10" s="430"/>
    </row>
    <row r="11" spans="1:183" ht="15.75">
      <c r="A11" s="630" t="str">
        <f>CONCATENATE("            Просим подготовить сотрудника (-ов) ООО «Невские ресурсы»  ")</f>
        <v xml:space="preserve">            Просим подготовить сотрудника (-ов) ООО «Невские ресурсы»  </v>
      </c>
      <c r="B11" s="630"/>
      <c r="C11" s="630"/>
      <c r="D11" s="630"/>
      <c r="E11" s="630"/>
      <c r="F11" s="630"/>
      <c r="G11" s="630"/>
      <c r="H11" s="630"/>
      <c r="I11" s="630"/>
      <c r="J11" s="630"/>
      <c r="K11" s="630"/>
      <c r="L11" s="630"/>
      <c r="M11" s="630"/>
      <c r="N11" s="630"/>
      <c r="O11" s="630"/>
      <c r="P11" s="630"/>
      <c r="Q11" s="630"/>
      <c r="R11" s="630"/>
      <c r="S11" s="630"/>
      <c r="T11" s="630"/>
      <c r="U11" s="630"/>
      <c r="V11" s="630"/>
      <c r="W11" s="630"/>
      <c r="X11" s="630"/>
      <c r="Y11" s="630"/>
      <c r="Z11" s="630"/>
      <c r="AA11" s="630"/>
      <c r="AB11" s="630"/>
      <c r="AC11" s="630"/>
      <c r="AD11" s="630"/>
      <c r="AE11" s="630"/>
      <c r="AF11" s="630"/>
      <c r="AG11" s="630"/>
      <c r="AH11" s="630"/>
      <c r="AI11" s="630"/>
      <c r="AJ11" s="630"/>
      <c r="AK11" s="630"/>
      <c r="AL11" s="630"/>
      <c r="AM11" s="630"/>
      <c r="AN11" s="630"/>
      <c r="AO11" s="630"/>
      <c r="AP11" s="630"/>
      <c r="AQ11" s="630"/>
      <c r="AR11" s="630"/>
      <c r="AS11" s="630"/>
      <c r="AT11" s="630"/>
      <c r="AU11" s="630"/>
      <c r="AV11" s="630"/>
      <c r="AW11" s="630"/>
      <c r="AX11" s="630"/>
      <c r="AY11" s="630"/>
      <c r="AZ11" s="630"/>
      <c r="BA11" s="630"/>
      <c r="BB11" s="630"/>
      <c r="BC11" s="630"/>
      <c r="BD11" s="630"/>
      <c r="BE11" s="630"/>
      <c r="BF11" s="630"/>
      <c r="BG11" s="630"/>
      <c r="BH11" s="630"/>
      <c r="BI11" s="630"/>
      <c r="BJ11" s="630"/>
      <c r="BK11" s="630"/>
      <c r="BL11" s="630"/>
      <c r="BM11" s="630"/>
      <c r="BN11" s="630"/>
      <c r="BO11" s="630"/>
      <c r="BP11" s="630"/>
      <c r="BQ11" s="630"/>
      <c r="BR11" s="630"/>
      <c r="BS11" s="630"/>
      <c r="BT11" s="630"/>
      <c r="BU11" s="630"/>
      <c r="BV11" s="630"/>
      <c r="BW11" s="630"/>
      <c r="BX11" s="630"/>
      <c r="BY11" s="630"/>
      <c r="BZ11" s="630"/>
      <c r="CA11" s="630"/>
      <c r="CB11" s="630"/>
      <c r="CC11" s="630"/>
      <c r="CD11" s="630"/>
      <c r="CE11" s="630"/>
      <c r="CF11" s="630"/>
      <c r="CG11" s="630"/>
      <c r="CH11" s="630"/>
      <c r="CI11" s="630"/>
      <c r="CJ11" s="630"/>
      <c r="CK11" s="630"/>
      <c r="CL11" s="630"/>
      <c r="CM11" s="630"/>
      <c r="CN11" s="630"/>
      <c r="CO11" s="630"/>
      <c r="CP11" s="630"/>
      <c r="CQ11" s="630"/>
      <c r="CR11" s="630"/>
      <c r="CS11" s="630"/>
      <c r="CT11" s="630"/>
      <c r="CU11" s="630"/>
      <c r="CV11" s="630"/>
      <c r="CW11" s="630"/>
      <c r="CX11" s="630"/>
      <c r="EX11" s="430"/>
      <c r="EY11" s="430"/>
      <c r="EZ11" s="430"/>
      <c r="FA11" s="430"/>
      <c r="FB11" s="617"/>
      <c r="FC11" s="617"/>
      <c r="FD11" s="617"/>
      <c r="FE11" s="617"/>
      <c r="FF11" s="617"/>
      <c r="FG11" s="617"/>
      <c r="FH11" s="617"/>
      <c r="FI11" s="617"/>
      <c r="FJ11" s="617"/>
      <c r="FK11" s="617"/>
      <c r="FL11" s="617"/>
      <c r="FM11" s="617"/>
      <c r="FN11" s="617"/>
      <c r="FO11" s="617"/>
      <c r="FP11" s="617"/>
      <c r="FQ11" s="617"/>
      <c r="FR11" s="617"/>
      <c r="FS11" s="617"/>
      <c r="FT11" s="617"/>
      <c r="FU11" s="430"/>
      <c r="FV11" s="430"/>
      <c r="FW11" s="430"/>
      <c r="FX11" s="430"/>
      <c r="FY11" s="430"/>
      <c r="FZ11" s="430"/>
      <c r="GA11" s="430"/>
    </row>
    <row r="12" spans="1:183" ht="42.75" customHeight="1">
      <c r="A12" s="621" t="s">
        <v>166</v>
      </c>
      <c r="B12" s="621"/>
      <c r="C12" s="621"/>
      <c r="D12" s="621"/>
      <c r="E12" s="621" t="s">
        <v>158</v>
      </c>
      <c r="F12" s="621"/>
      <c r="G12" s="621"/>
      <c r="H12" s="621"/>
      <c r="I12" s="621"/>
      <c r="J12" s="621"/>
      <c r="K12" s="621"/>
      <c r="L12" s="621"/>
      <c r="M12" s="621"/>
      <c r="N12" s="621"/>
      <c r="O12" s="621"/>
      <c r="P12" s="621"/>
      <c r="Q12" s="621"/>
      <c r="R12" s="621"/>
      <c r="S12" s="621"/>
      <c r="T12" s="621"/>
      <c r="U12" s="621"/>
      <c r="V12" s="621"/>
      <c r="W12" s="621"/>
      <c r="X12" s="621"/>
      <c r="Y12" s="621"/>
      <c r="Z12" s="621" t="s">
        <v>19</v>
      </c>
      <c r="AA12" s="621"/>
      <c r="AB12" s="621"/>
      <c r="AC12" s="621"/>
      <c r="AD12" s="621"/>
      <c r="AE12" s="621"/>
      <c r="AF12" s="621"/>
      <c r="AG12" s="621"/>
      <c r="AH12" s="621"/>
      <c r="AI12" s="621"/>
      <c r="AJ12" s="621"/>
      <c r="AK12" s="621"/>
      <c r="AL12" s="621"/>
      <c r="AM12" s="621"/>
      <c r="AN12" s="621" t="s">
        <v>6</v>
      </c>
      <c r="AO12" s="621"/>
      <c r="AP12" s="621"/>
      <c r="AQ12" s="621"/>
      <c r="AR12" s="621"/>
      <c r="AS12" s="621"/>
      <c r="AT12" s="621"/>
      <c r="AU12" s="621"/>
      <c r="AV12" s="621"/>
      <c r="AW12" s="621"/>
      <c r="AX12" s="621"/>
      <c r="AY12" s="621" t="s">
        <v>894</v>
      </c>
      <c r="AZ12" s="621"/>
      <c r="BA12" s="621"/>
      <c r="BB12" s="621"/>
      <c r="BC12" s="621"/>
      <c r="BD12" s="621"/>
      <c r="BE12" s="621"/>
      <c r="BF12" s="621"/>
      <c r="BG12" s="622" t="s">
        <v>410</v>
      </c>
      <c r="BH12" s="623"/>
      <c r="BI12" s="623"/>
      <c r="BJ12" s="623"/>
      <c r="BK12" s="623"/>
      <c r="BL12" s="623"/>
      <c r="BM12" s="623"/>
      <c r="BN12" s="623"/>
      <c r="BO12" s="623"/>
      <c r="BP12" s="624"/>
      <c r="BQ12" s="622" t="s">
        <v>1010</v>
      </c>
      <c r="BR12" s="623"/>
      <c r="BS12" s="623"/>
      <c r="BT12" s="623"/>
      <c r="BU12" s="623"/>
      <c r="BV12" s="623"/>
      <c r="BW12" s="623"/>
      <c r="BX12" s="623"/>
      <c r="BY12" s="624"/>
      <c r="BZ12" s="622" t="s">
        <v>895</v>
      </c>
      <c r="CA12" s="623"/>
      <c r="CB12" s="623"/>
      <c r="CC12" s="623"/>
      <c r="CD12" s="623"/>
      <c r="CE12" s="623"/>
      <c r="CF12" s="623"/>
      <c r="CG12" s="623"/>
      <c r="CH12" s="624"/>
      <c r="CI12" s="621" t="s">
        <v>896</v>
      </c>
      <c r="CJ12" s="621"/>
      <c r="CK12" s="621"/>
      <c r="CL12" s="621"/>
      <c r="CM12" s="621"/>
      <c r="CN12" s="621"/>
      <c r="CO12" s="621"/>
      <c r="CP12" s="621"/>
      <c r="CQ12" s="621"/>
      <c r="CR12" s="621"/>
      <c r="CS12" s="621"/>
      <c r="CT12" s="621"/>
      <c r="CU12" s="621"/>
      <c r="CV12" s="621"/>
      <c r="CW12" s="621"/>
      <c r="CX12" s="621"/>
      <c r="EX12" s="430"/>
      <c r="EY12" s="430"/>
      <c r="EZ12" s="430"/>
      <c r="FA12" s="430"/>
      <c r="FB12" s="617"/>
      <c r="FC12" s="617"/>
      <c r="FD12" s="617"/>
      <c r="FE12" s="617"/>
      <c r="FF12" s="617"/>
      <c r="FG12" s="617"/>
      <c r="FH12" s="617"/>
      <c r="FI12" s="617"/>
      <c r="FJ12" s="617"/>
      <c r="FK12" s="617"/>
      <c r="FL12" s="617"/>
      <c r="FM12" s="617"/>
      <c r="FN12" s="617"/>
      <c r="FO12" s="617"/>
      <c r="FP12" s="617"/>
      <c r="FQ12" s="617"/>
      <c r="FR12" s="617"/>
      <c r="FS12" s="617"/>
      <c r="FT12" s="617"/>
      <c r="FU12" s="430"/>
      <c r="FV12" s="430"/>
      <c r="FW12" s="430"/>
      <c r="FX12" s="430"/>
      <c r="FY12" s="430"/>
      <c r="FZ12" s="430"/>
      <c r="GA12" s="430"/>
    </row>
    <row r="13" spans="1:183" ht="192.75" customHeight="1">
      <c r="A13" s="616">
        <v>1</v>
      </c>
      <c r="B13" s="616"/>
      <c r="C13" s="616"/>
      <c r="D13" s="616"/>
      <c r="E13" s="615" t="str">
        <f>'Для заполнения док-ов'!N218</f>
        <v>Зеленский Вячеслав Андреевич</v>
      </c>
      <c r="F13" s="615"/>
      <c r="G13" s="615"/>
      <c r="H13" s="615"/>
      <c r="I13" s="615"/>
      <c r="J13" s="615"/>
      <c r="K13" s="615"/>
      <c r="L13" s="615"/>
      <c r="M13" s="615"/>
      <c r="N13" s="615"/>
      <c r="O13" s="615"/>
      <c r="P13" s="615"/>
      <c r="Q13" s="615"/>
      <c r="R13" s="615"/>
      <c r="S13" s="615"/>
      <c r="T13" s="615"/>
      <c r="U13" s="615"/>
      <c r="V13" s="615"/>
      <c r="W13" s="615"/>
      <c r="X13" s="615"/>
      <c r="Y13" s="615"/>
      <c r="Z13" s="615" t="str">
        <f>'Для заполнения док-ов'!O218</f>
        <v>Электромонтажник</v>
      </c>
      <c r="AA13" s="615"/>
      <c r="AB13" s="615"/>
      <c r="AC13" s="615"/>
      <c r="AD13" s="615"/>
      <c r="AE13" s="615"/>
      <c r="AF13" s="615"/>
      <c r="AG13" s="615"/>
      <c r="AH13" s="615"/>
      <c r="AI13" s="615"/>
      <c r="AJ13" s="615"/>
      <c r="AK13" s="615"/>
      <c r="AL13" s="615"/>
      <c r="AM13" s="615"/>
      <c r="AN13" s="615" t="str">
        <f>'Для заполнения док-ов'!M218</f>
        <v>среднее</v>
      </c>
      <c r="AO13" s="615"/>
      <c r="AP13" s="615"/>
      <c r="AQ13" s="615"/>
      <c r="AR13" s="615"/>
      <c r="AS13" s="615"/>
      <c r="AT13" s="615"/>
      <c r="AU13" s="615"/>
      <c r="AV13" s="615"/>
      <c r="AW13" s="615"/>
      <c r="AX13" s="615"/>
      <c r="AY13" s="615">
        <f>YEAR('Для заполнения док-ов'!P218)</f>
        <v>1983</v>
      </c>
      <c r="AZ13" s="615"/>
      <c r="BA13" s="615"/>
      <c r="BB13" s="615"/>
      <c r="BC13" s="615"/>
      <c r="BD13" s="615"/>
      <c r="BE13" s="615"/>
      <c r="BF13" s="615"/>
      <c r="BG13" s="608" t="str">
        <f>'Для заполнения док-ов'!W218</f>
        <v>057-195-689 01</v>
      </c>
      <c r="BH13" s="609"/>
      <c r="BI13" s="609"/>
      <c r="BJ13" s="609"/>
      <c r="BK13" s="609"/>
      <c r="BL13" s="609"/>
      <c r="BM13" s="609"/>
      <c r="BN13" s="609"/>
      <c r="BO13" s="609"/>
      <c r="BP13" s="610"/>
      <c r="BQ13" s="608" t="str">
        <f>'Для заполнения док-ов'!X218</f>
        <v>РФ</v>
      </c>
      <c r="BR13" s="609"/>
      <c r="BS13" s="609"/>
      <c r="BT13" s="609"/>
      <c r="BU13" s="609"/>
      <c r="BV13" s="609"/>
      <c r="BW13" s="609"/>
      <c r="BX13" s="609"/>
      <c r="BY13" s="610"/>
      <c r="BZ13" s="614" t="s">
        <v>912</v>
      </c>
      <c r="CA13" s="614"/>
      <c r="CB13" s="614"/>
      <c r="CC13" s="614"/>
      <c r="CD13" s="614"/>
      <c r="CE13" s="614"/>
      <c r="CF13" s="614"/>
      <c r="CG13" s="614"/>
      <c r="CH13" s="614"/>
      <c r="CI13" s="614"/>
      <c r="CJ13" s="614"/>
      <c r="CK13" s="614"/>
      <c r="CL13" s="614"/>
      <c r="CM13" s="614"/>
      <c r="CN13" s="614"/>
      <c r="CO13" s="614"/>
      <c r="CP13" s="614"/>
      <c r="CQ13" s="614"/>
      <c r="CR13" s="614"/>
      <c r="CS13" s="614"/>
      <c r="CT13" s="614"/>
      <c r="CU13" s="614"/>
      <c r="CV13" s="614"/>
      <c r="CW13" s="614"/>
      <c r="CX13" s="614"/>
      <c r="EX13" s="430"/>
      <c r="EY13" s="430"/>
      <c r="EZ13" s="430"/>
      <c r="FA13" s="430"/>
      <c r="FB13" s="472"/>
      <c r="FC13" s="472"/>
      <c r="FD13" s="472"/>
      <c r="FE13" s="472"/>
      <c r="FF13" s="472"/>
      <c r="FG13" s="472"/>
      <c r="FH13" s="472"/>
      <c r="FI13" s="472"/>
      <c r="FJ13" s="472"/>
      <c r="FK13" s="472"/>
      <c r="FL13" s="472"/>
      <c r="FM13" s="472"/>
      <c r="FN13" s="472"/>
      <c r="FO13" s="472"/>
      <c r="FP13" s="472"/>
      <c r="FQ13" s="472"/>
      <c r="FR13" s="472"/>
      <c r="FS13" s="472"/>
      <c r="FT13" s="472"/>
      <c r="FU13" s="430"/>
      <c r="FV13" s="430"/>
      <c r="FW13" s="430"/>
      <c r="FX13" s="430"/>
      <c r="FY13" s="430"/>
      <c r="FZ13" s="430"/>
      <c r="GA13" s="430"/>
    </row>
    <row r="14" spans="1:183" ht="35.25" hidden="1" customHeight="1">
      <c r="A14" s="616">
        <v>2</v>
      </c>
      <c r="B14" s="616"/>
      <c r="C14" s="616"/>
      <c r="D14" s="616"/>
      <c r="E14" s="615">
        <f>'Для заполнения док-ов'!N219</f>
        <v>0</v>
      </c>
      <c r="F14" s="615"/>
      <c r="G14" s="615"/>
      <c r="H14" s="615"/>
      <c r="I14" s="615"/>
      <c r="J14" s="615"/>
      <c r="K14" s="615"/>
      <c r="L14" s="615"/>
      <c r="M14" s="615"/>
      <c r="N14" s="615"/>
      <c r="O14" s="615"/>
      <c r="P14" s="615"/>
      <c r="Q14" s="615"/>
      <c r="R14" s="615"/>
      <c r="S14" s="615"/>
      <c r="T14" s="615"/>
      <c r="U14" s="615"/>
      <c r="V14" s="615"/>
      <c r="W14" s="615"/>
      <c r="X14" s="615"/>
      <c r="Y14" s="615"/>
      <c r="Z14" s="615">
        <f>'Для заполнения док-ов'!O219</f>
        <v>0</v>
      </c>
      <c r="AA14" s="615"/>
      <c r="AB14" s="615"/>
      <c r="AC14" s="615"/>
      <c r="AD14" s="615"/>
      <c r="AE14" s="615"/>
      <c r="AF14" s="615"/>
      <c r="AG14" s="615"/>
      <c r="AH14" s="615"/>
      <c r="AI14" s="615"/>
      <c r="AJ14" s="615"/>
      <c r="AK14" s="615"/>
      <c r="AL14" s="615"/>
      <c r="AM14" s="615"/>
      <c r="AN14" s="615" t="str">
        <f>'Для заполнения док-ов'!M219</f>
        <v>высшее</v>
      </c>
      <c r="AO14" s="615"/>
      <c r="AP14" s="615"/>
      <c r="AQ14" s="615"/>
      <c r="AR14" s="615"/>
      <c r="AS14" s="615"/>
      <c r="AT14" s="615"/>
      <c r="AU14" s="615"/>
      <c r="AV14" s="615"/>
      <c r="AW14" s="615"/>
      <c r="AX14" s="615"/>
      <c r="AY14" s="615">
        <f>YEAR('Для заполнения док-ов'!P219)</f>
        <v>1900</v>
      </c>
      <c r="AZ14" s="615"/>
      <c r="BA14" s="615"/>
      <c r="BB14" s="615"/>
      <c r="BC14" s="615"/>
      <c r="BD14" s="615"/>
      <c r="BE14" s="615"/>
      <c r="BF14" s="615"/>
      <c r="BG14" s="608">
        <f>'Для заполнения док-ов'!W219</f>
        <v>0</v>
      </c>
      <c r="BH14" s="609"/>
      <c r="BI14" s="609"/>
      <c r="BJ14" s="609"/>
      <c r="BK14" s="609"/>
      <c r="BL14" s="609"/>
      <c r="BM14" s="609"/>
      <c r="BN14" s="609"/>
      <c r="BO14" s="609"/>
      <c r="BP14" s="610"/>
      <c r="BQ14" s="608">
        <f>'Для заполнения док-ов'!X219</f>
        <v>0</v>
      </c>
      <c r="BR14" s="609"/>
      <c r="BS14" s="609"/>
      <c r="BT14" s="609"/>
      <c r="BU14" s="609"/>
      <c r="BV14" s="609"/>
      <c r="BW14" s="609"/>
      <c r="BX14" s="609"/>
      <c r="BY14" s="610"/>
      <c r="BZ14" s="611" t="s">
        <v>912</v>
      </c>
      <c r="CA14" s="612"/>
      <c r="CB14" s="612"/>
      <c r="CC14" s="612"/>
      <c r="CD14" s="612"/>
      <c r="CE14" s="612"/>
      <c r="CF14" s="612"/>
      <c r="CG14" s="612"/>
      <c r="CH14" s="612"/>
      <c r="CI14" s="612"/>
      <c r="CJ14" s="612"/>
      <c r="CK14" s="612"/>
      <c r="CL14" s="612"/>
      <c r="CM14" s="612"/>
      <c r="CN14" s="612"/>
      <c r="CO14" s="612"/>
      <c r="CP14" s="612"/>
      <c r="CQ14" s="612"/>
      <c r="CR14" s="612"/>
      <c r="CS14" s="612"/>
      <c r="CT14" s="612"/>
      <c r="CU14" s="612"/>
      <c r="CV14" s="612"/>
      <c r="CW14" s="612"/>
      <c r="CX14" s="613"/>
      <c r="EX14" s="430"/>
      <c r="EY14" s="430"/>
      <c r="EZ14" s="430"/>
      <c r="FA14" s="430"/>
      <c r="FB14" s="524"/>
      <c r="FC14" s="524"/>
      <c r="FD14" s="524"/>
      <c r="FE14" s="524"/>
      <c r="FF14" s="524"/>
      <c r="FG14" s="524"/>
      <c r="FH14" s="524"/>
      <c r="FI14" s="524"/>
      <c r="FJ14" s="524"/>
      <c r="FK14" s="524"/>
      <c r="FL14" s="524"/>
      <c r="FM14" s="524"/>
      <c r="FN14" s="524"/>
      <c r="FO14" s="524"/>
      <c r="FP14" s="524"/>
      <c r="FQ14" s="524"/>
      <c r="FR14" s="524"/>
      <c r="FS14" s="524"/>
      <c r="FT14" s="524"/>
      <c r="FU14" s="430"/>
      <c r="FV14" s="430"/>
      <c r="FW14" s="430"/>
      <c r="FX14" s="430"/>
      <c r="FY14" s="430"/>
      <c r="FZ14" s="430"/>
      <c r="GA14" s="430"/>
    </row>
    <row r="15" spans="1:183" ht="35.25" hidden="1" customHeight="1">
      <c r="A15" s="616">
        <v>3</v>
      </c>
      <c r="B15" s="616"/>
      <c r="C15" s="616"/>
      <c r="D15" s="616"/>
      <c r="E15" s="615">
        <f>'Для заполнения док-ов'!N220</f>
        <v>0</v>
      </c>
      <c r="F15" s="615"/>
      <c r="G15" s="615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>
        <f>'Для заполнения док-ов'!O220</f>
        <v>0</v>
      </c>
      <c r="AA15" s="615"/>
      <c r="AB15" s="615"/>
      <c r="AC15" s="615"/>
      <c r="AD15" s="615"/>
      <c r="AE15" s="615"/>
      <c r="AF15" s="615"/>
      <c r="AG15" s="615"/>
      <c r="AH15" s="615"/>
      <c r="AI15" s="615"/>
      <c r="AJ15" s="615"/>
      <c r="AK15" s="615"/>
      <c r="AL15" s="615"/>
      <c r="AM15" s="615"/>
      <c r="AN15" s="615" t="str">
        <f>'Для заполнения док-ов'!M220</f>
        <v>среднее</v>
      </c>
      <c r="AO15" s="615"/>
      <c r="AP15" s="615"/>
      <c r="AQ15" s="615"/>
      <c r="AR15" s="615"/>
      <c r="AS15" s="615"/>
      <c r="AT15" s="615"/>
      <c r="AU15" s="615"/>
      <c r="AV15" s="615"/>
      <c r="AW15" s="615"/>
      <c r="AX15" s="615"/>
      <c r="AY15" s="615">
        <f>YEAR('Для заполнения док-ов'!P220)</f>
        <v>1900</v>
      </c>
      <c r="AZ15" s="615"/>
      <c r="BA15" s="615"/>
      <c r="BB15" s="615"/>
      <c r="BC15" s="615"/>
      <c r="BD15" s="615"/>
      <c r="BE15" s="615"/>
      <c r="BF15" s="615"/>
      <c r="BG15" s="608">
        <f>'Для заполнения док-ов'!W220</f>
        <v>0</v>
      </c>
      <c r="BH15" s="609"/>
      <c r="BI15" s="609"/>
      <c r="BJ15" s="609"/>
      <c r="BK15" s="609"/>
      <c r="BL15" s="609"/>
      <c r="BM15" s="609"/>
      <c r="BN15" s="609"/>
      <c r="BO15" s="609"/>
      <c r="BP15" s="610"/>
      <c r="BQ15" s="608">
        <f>'Для заполнения док-ов'!X220</f>
        <v>0</v>
      </c>
      <c r="BR15" s="609"/>
      <c r="BS15" s="609"/>
      <c r="BT15" s="609"/>
      <c r="BU15" s="609"/>
      <c r="BV15" s="609"/>
      <c r="BW15" s="609"/>
      <c r="BX15" s="609"/>
      <c r="BY15" s="610"/>
      <c r="BZ15" s="611" t="s">
        <v>912</v>
      </c>
      <c r="CA15" s="612"/>
      <c r="CB15" s="612"/>
      <c r="CC15" s="612"/>
      <c r="CD15" s="612"/>
      <c r="CE15" s="612"/>
      <c r="CF15" s="612"/>
      <c r="CG15" s="612"/>
      <c r="CH15" s="612"/>
      <c r="CI15" s="612"/>
      <c r="CJ15" s="612"/>
      <c r="CK15" s="612"/>
      <c r="CL15" s="612"/>
      <c r="CM15" s="612"/>
      <c r="CN15" s="612"/>
      <c r="CO15" s="612"/>
      <c r="CP15" s="612"/>
      <c r="CQ15" s="612"/>
      <c r="CR15" s="612"/>
      <c r="CS15" s="612"/>
      <c r="CT15" s="612"/>
      <c r="CU15" s="612"/>
      <c r="CV15" s="612"/>
      <c r="CW15" s="612"/>
      <c r="CX15" s="613"/>
      <c r="EX15" s="430"/>
      <c r="EY15" s="430"/>
      <c r="EZ15" s="430"/>
      <c r="FA15" s="430"/>
      <c r="FB15" s="524"/>
      <c r="FC15" s="524"/>
      <c r="FD15" s="524"/>
      <c r="FE15" s="524"/>
      <c r="FF15" s="524"/>
      <c r="FG15" s="524"/>
      <c r="FH15" s="524"/>
      <c r="FI15" s="524"/>
      <c r="FJ15" s="524"/>
      <c r="FK15" s="524"/>
      <c r="FL15" s="524"/>
      <c r="FM15" s="524"/>
      <c r="FN15" s="524"/>
      <c r="FO15" s="524"/>
      <c r="FP15" s="524"/>
      <c r="FQ15" s="524"/>
      <c r="FR15" s="524"/>
      <c r="FS15" s="524"/>
      <c r="FT15" s="524"/>
      <c r="FU15" s="430"/>
      <c r="FV15" s="430"/>
      <c r="FW15" s="430"/>
      <c r="FX15" s="430"/>
      <c r="FY15" s="430"/>
      <c r="FZ15" s="430"/>
      <c r="GA15" s="430"/>
    </row>
    <row r="16" spans="1:183" ht="35.25" hidden="1" customHeight="1">
      <c r="A16" s="616">
        <v>4</v>
      </c>
      <c r="B16" s="616"/>
      <c r="C16" s="616"/>
      <c r="D16" s="616"/>
      <c r="E16" s="615">
        <f>'Для заполнения док-ов'!N221</f>
        <v>0</v>
      </c>
      <c r="F16" s="615"/>
      <c r="G16" s="615"/>
      <c r="H16" s="615"/>
      <c r="I16" s="615"/>
      <c r="J16" s="615"/>
      <c r="K16" s="615"/>
      <c r="L16" s="615"/>
      <c r="M16" s="615"/>
      <c r="N16" s="615"/>
      <c r="O16" s="615"/>
      <c r="P16" s="615"/>
      <c r="Q16" s="615"/>
      <c r="R16" s="615"/>
      <c r="S16" s="615"/>
      <c r="T16" s="615"/>
      <c r="U16" s="615"/>
      <c r="V16" s="615"/>
      <c r="W16" s="615"/>
      <c r="X16" s="615"/>
      <c r="Y16" s="615"/>
      <c r="Z16" s="615">
        <f>'Для заполнения док-ов'!O221</f>
        <v>0</v>
      </c>
      <c r="AA16" s="615"/>
      <c r="AB16" s="615"/>
      <c r="AC16" s="615"/>
      <c r="AD16" s="615"/>
      <c r="AE16" s="615"/>
      <c r="AF16" s="615"/>
      <c r="AG16" s="615"/>
      <c r="AH16" s="615"/>
      <c r="AI16" s="615"/>
      <c r="AJ16" s="615"/>
      <c r="AK16" s="615"/>
      <c r="AL16" s="615"/>
      <c r="AM16" s="615"/>
      <c r="AN16" s="615" t="str">
        <f>'Для заполнения док-ов'!M221</f>
        <v>высшее</v>
      </c>
      <c r="AO16" s="615"/>
      <c r="AP16" s="615"/>
      <c r="AQ16" s="615"/>
      <c r="AR16" s="615"/>
      <c r="AS16" s="615"/>
      <c r="AT16" s="615"/>
      <c r="AU16" s="615"/>
      <c r="AV16" s="615"/>
      <c r="AW16" s="615"/>
      <c r="AX16" s="615"/>
      <c r="AY16" s="615">
        <f>YEAR('Для заполнения док-ов'!P221)</f>
        <v>1900</v>
      </c>
      <c r="AZ16" s="615"/>
      <c r="BA16" s="615"/>
      <c r="BB16" s="615"/>
      <c r="BC16" s="615"/>
      <c r="BD16" s="615"/>
      <c r="BE16" s="615"/>
      <c r="BF16" s="615"/>
      <c r="BG16" s="608">
        <f>'Для заполнения док-ов'!W221</f>
        <v>0</v>
      </c>
      <c r="BH16" s="609"/>
      <c r="BI16" s="609"/>
      <c r="BJ16" s="609"/>
      <c r="BK16" s="609"/>
      <c r="BL16" s="609"/>
      <c r="BM16" s="609"/>
      <c r="BN16" s="609"/>
      <c r="BO16" s="609"/>
      <c r="BP16" s="610"/>
      <c r="BQ16" s="608">
        <f>'Для заполнения док-ов'!X221</f>
        <v>0</v>
      </c>
      <c r="BR16" s="609"/>
      <c r="BS16" s="609"/>
      <c r="BT16" s="609"/>
      <c r="BU16" s="609"/>
      <c r="BV16" s="609"/>
      <c r="BW16" s="609"/>
      <c r="BX16" s="609"/>
      <c r="BY16" s="610"/>
      <c r="BZ16" s="611" t="s">
        <v>912</v>
      </c>
      <c r="CA16" s="612"/>
      <c r="CB16" s="612"/>
      <c r="CC16" s="612"/>
      <c r="CD16" s="612"/>
      <c r="CE16" s="612"/>
      <c r="CF16" s="612"/>
      <c r="CG16" s="612"/>
      <c r="CH16" s="612"/>
      <c r="CI16" s="612"/>
      <c r="CJ16" s="612"/>
      <c r="CK16" s="612"/>
      <c r="CL16" s="612"/>
      <c r="CM16" s="612"/>
      <c r="CN16" s="612"/>
      <c r="CO16" s="612"/>
      <c r="CP16" s="612"/>
      <c r="CQ16" s="612"/>
      <c r="CR16" s="612"/>
      <c r="CS16" s="612"/>
      <c r="CT16" s="612"/>
      <c r="CU16" s="612"/>
      <c r="CV16" s="612"/>
      <c r="CW16" s="612"/>
      <c r="CX16" s="613"/>
      <c r="EX16" s="430"/>
      <c r="EY16" s="430"/>
      <c r="EZ16" s="430"/>
      <c r="FA16" s="430"/>
      <c r="FB16" s="524"/>
      <c r="FC16" s="524"/>
      <c r="FD16" s="524"/>
      <c r="FE16" s="524"/>
      <c r="FF16" s="524"/>
      <c r="FG16" s="524"/>
      <c r="FH16" s="524"/>
      <c r="FI16" s="524"/>
      <c r="FJ16" s="524"/>
      <c r="FK16" s="524"/>
      <c r="FL16" s="524"/>
      <c r="FM16" s="524"/>
      <c r="FN16" s="524"/>
      <c r="FO16" s="524"/>
      <c r="FP16" s="524"/>
      <c r="FQ16" s="524"/>
      <c r="FR16" s="524"/>
      <c r="FS16" s="524"/>
      <c r="FT16" s="524"/>
      <c r="FU16" s="430"/>
      <c r="FV16" s="430"/>
      <c r="FW16" s="430"/>
      <c r="FX16" s="430"/>
      <c r="FY16" s="430"/>
      <c r="FZ16" s="430"/>
      <c r="GA16" s="430"/>
    </row>
    <row r="17" spans="1:183" ht="35.25" hidden="1" customHeight="1">
      <c r="A17" s="616">
        <v>5</v>
      </c>
      <c r="B17" s="616"/>
      <c r="C17" s="616"/>
      <c r="D17" s="616"/>
      <c r="E17" s="615">
        <f>'Для заполнения док-ов'!N222</f>
        <v>0</v>
      </c>
      <c r="F17" s="615"/>
      <c r="G17" s="615"/>
      <c r="H17" s="615"/>
      <c r="I17" s="615"/>
      <c r="J17" s="615"/>
      <c r="K17" s="615"/>
      <c r="L17" s="615"/>
      <c r="M17" s="615"/>
      <c r="N17" s="615"/>
      <c r="O17" s="615"/>
      <c r="P17" s="615"/>
      <c r="Q17" s="615"/>
      <c r="R17" s="615"/>
      <c r="S17" s="615"/>
      <c r="T17" s="615"/>
      <c r="U17" s="615"/>
      <c r="V17" s="615"/>
      <c r="W17" s="615"/>
      <c r="X17" s="615"/>
      <c r="Y17" s="615"/>
      <c r="Z17" s="615">
        <f>'Для заполнения док-ов'!O222</f>
        <v>0</v>
      </c>
      <c r="AA17" s="615"/>
      <c r="AB17" s="615"/>
      <c r="AC17" s="615"/>
      <c r="AD17" s="615"/>
      <c r="AE17" s="615"/>
      <c r="AF17" s="615"/>
      <c r="AG17" s="615"/>
      <c r="AH17" s="615"/>
      <c r="AI17" s="615"/>
      <c r="AJ17" s="615"/>
      <c r="AK17" s="615"/>
      <c r="AL17" s="615"/>
      <c r="AM17" s="615"/>
      <c r="AN17" s="615" t="str">
        <f>'Для заполнения док-ов'!M222</f>
        <v>высшее</v>
      </c>
      <c r="AO17" s="615"/>
      <c r="AP17" s="615"/>
      <c r="AQ17" s="615"/>
      <c r="AR17" s="615"/>
      <c r="AS17" s="615"/>
      <c r="AT17" s="615"/>
      <c r="AU17" s="615"/>
      <c r="AV17" s="615"/>
      <c r="AW17" s="615"/>
      <c r="AX17" s="615"/>
      <c r="AY17" s="615">
        <f>YEAR('Для заполнения док-ов'!P222)</f>
        <v>1900</v>
      </c>
      <c r="AZ17" s="615"/>
      <c r="BA17" s="615"/>
      <c r="BB17" s="615"/>
      <c r="BC17" s="615"/>
      <c r="BD17" s="615"/>
      <c r="BE17" s="615"/>
      <c r="BF17" s="615"/>
      <c r="BG17" s="608">
        <f>'Для заполнения док-ов'!W222</f>
        <v>0</v>
      </c>
      <c r="BH17" s="609"/>
      <c r="BI17" s="609"/>
      <c r="BJ17" s="609"/>
      <c r="BK17" s="609"/>
      <c r="BL17" s="609"/>
      <c r="BM17" s="609"/>
      <c r="BN17" s="609"/>
      <c r="BO17" s="609"/>
      <c r="BP17" s="610"/>
      <c r="BQ17" s="608">
        <f>'Для заполнения док-ов'!X222</f>
        <v>0</v>
      </c>
      <c r="BR17" s="609"/>
      <c r="BS17" s="609"/>
      <c r="BT17" s="609"/>
      <c r="BU17" s="609"/>
      <c r="BV17" s="609"/>
      <c r="BW17" s="609"/>
      <c r="BX17" s="609"/>
      <c r="BY17" s="610"/>
      <c r="BZ17" s="611" t="s">
        <v>912</v>
      </c>
      <c r="CA17" s="612"/>
      <c r="CB17" s="612"/>
      <c r="CC17" s="612"/>
      <c r="CD17" s="612"/>
      <c r="CE17" s="612"/>
      <c r="CF17" s="612"/>
      <c r="CG17" s="612"/>
      <c r="CH17" s="612"/>
      <c r="CI17" s="612"/>
      <c r="CJ17" s="612"/>
      <c r="CK17" s="612"/>
      <c r="CL17" s="612"/>
      <c r="CM17" s="612"/>
      <c r="CN17" s="612"/>
      <c r="CO17" s="612"/>
      <c r="CP17" s="612"/>
      <c r="CQ17" s="612"/>
      <c r="CR17" s="612"/>
      <c r="CS17" s="612"/>
      <c r="CT17" s="612"/>
      <c r="CU17" s="612"/>
      <c r="CV17" s="612"/>
      <c r="CW17" s="612"/>
      <c r="CX17" s="613"/>
      <c r="EX17" s="430"/>
      <c r="EY17" s="430"/>
      <c r="EZ17" s="430"/>
      <c r="FA17" s="430"/>
      <c r="FB17" s="524"/>
      <c r="FC17" s="524"/>
      <c r="FD17" s="524"/>
      <c r="FE17" s="524"/>
      <c r="FF17" s="524"/>
      <c r="FG17" s="524"/>
      <c r="FH17" s="524"/>
      <c r="FI17" s="524"/>
      <c r="FJ17" s="524"/>
      <c r="FK17" s="524"/>
      <c r="FL17" s="524"/>
      <c r="FM17" s="524"/>
      <c r="FN17" s="524"/>
      <c r="FO17" s="524"/>
      <c r="FP17" s="524"/>
      <c r="FQ17" s="524"/>
      <c r="FR17" s="524"/>
      <c r="FS17" s="524"/>
      <c r="FT17" s="524"/>
      <c r="FU17" s="430"/>
      <c r="FV17" s="430"/>
      <c r="FW17" s="430"/>
      <c r="FX17" s="430"/>
      <c r="FY17" s="430"/>
      <c r="FZ17" s="430"/>
      <c r="GA17" s="430"/>
    </row>
    <row r="18" spans="1:183" ht="35.25" hidden="1" customHeight="1">
      <c r="A18" s="616">
        <v>6</v>
      </c>
      <c r="B18" s="616"/>
      <c r="C18" s="616"/>
      <c r="D18" s="616"/>
      <c r="E18" s="615">
        <f>'Для заполнения док-ов'!N223</f>
        <v>0</v>
      </c>
      <c r="F18" s="615"/>
      <c r="G18" s="615"/>
      <c r="H18" s="615"/>
      <c r="I18" s="615"/>
      <c r="J18" s="615"/>
      <c r="K18" s="615"/>
      <c r="L18" s="615"/>
      <c r="M18" s="615"/>
      <c r="N18" s="615"/>
      <c r="O18" s="615"/>
      <c r="P18" s="615"/>
      <c r="Q18" s="615"/>
      <c r="R18" s="615"/>
      <c r="S18" s="615"/>
      <c r="T18" s="615"/>
      <c r="U18" s="615"/>
      <c r="V18" s="615"/>
      <c r="W18" s="615"/>
      <c r="X18" s="615"/>
      <c r="Y18" s="615"/>
      <c r="Z18" s="615">
        <f>'Для заполнения док-ов'!O223</f>
        <v>0</v>
      </c>
      <c r="AA18" s="615"/>
      <c r="AB18" s="615"/>
      <c r="AC18" s="615"/>
      <c r="AD18" s="615"/>
      <c r="AE18" s="615"/>
      <c r="AF18" s="615"/>
      <c r="AG18" s="615"/>
      <c r="AH18" s="615"/>
      <c r="AI18" s="615"/>
      <c r="AJ18" s="615"/>
      <c r="AK18" s="615"/>
      <c r="AL18" s="615"/>
      <c r="AM18" s="615"/>
      <c r="AN18" s="615" t="str">
        <f>'Для заполнения док-ов'!M223</f>
        <v>высшее</v>
      </c>
      <c r="AO18" s="615"/>
      <c r="AP18" s="615"/>
      <c r="AQ18" s="615"/>
      <c r="AR18" s="615"/>
      <c r="AS18" s="615"/>
      <c r="AT18" s="615"/>
      <c r="AU18" s="615"/>
      <c r="AV18" s="615"/>
      <c r="AW18" s="615"/>
      <c r="AX18" s="615"/>
      <c r="AY18" s="615">
        <f>YEAR('Для заполнения док-ов'!P223)</f>
        <v>1900</v>
      </c>
      <c r="AZ18" s="615"/>
      <c r="BA18" s="615"/>
      <c r="BB18" s="615"/>
      <c r="BC18" s="615"/>
      <c r="BD18" s="615"/>
      <c r="BE18" s="615"/>
      <c r="BF18" s="615"/>
      <c r="BG18" s="608">
        <f>'Для заполнения док-ов'!W223</f>
        <v>0</v>
      </c>
      <c r="BH18" s="609"/>
      <c r="BI18" s="609"/>
      <c r="BJ18" s="609"/>
      <c r="BK18" s="609"/>
      <c r="BL18" s="609"/>
      <c r="BM18" s="609"/>
      <c r="BN18" s="609"/>
      <c r="BO18" s="609"/>
      <c r="BP18" s="610"/>
      <c r="BQ18" s="608">
        <f>'Для заполнения док-ов'!X223</f>
        <v>0</v>
      </c>
      <c r="BR18" s="609"/>
      <c r="BS18" s="609"/>
      <c r="BT18" s="609"/>
      <c r="BU18" s="609"/>
      <c r="BV18" s="609"/>
      <c r="BW18" s="609"/>
      <c r="BX18" s="609"/>
      <c r="BY18" s="610"/>
      <c r="BZ18" s="611" t="s">
        <v>912</v>
      </c>
      <c r="CA18" s="612"/>
      <c r="CB18" s="612"/>
      <c r="CC18" s="612"/>
      <c r="CD18" s="612"/>
      <c r="CE18" s="612"/>
      <c r="CF18" s="612"/>
      <c r="CG18" s="612"/>
      <c r="CH18" s="612"/>
      <c r="CI18" s="612"/>
      <c r="CJ18" s="612"/>
      <c r="CK18" s="612"/>
      <c r="CL18" s="612"/>
      <c r="CM18" s="612"/>
      <c r="CN18" s="612"/>
      <c r="CO18" s="612"/>
      <c r="CP18" s="612"/>
      <c r="CQ18" s="612"/>
      <c r="CR18" s="612"/>
      <c r="CS18" s="612"/>
      <c r="CT18" s="612"/>
      <c r="CU18" s="612"/>
      <c r="CV18" s="612"/>
      <c r="CW18" s="612"/>
      <c r="CX18" s="613"/>
      <c r="EX18" s="430"/>
      <c r="EY18" s="430"/>
      <c r="EZ18" s="430"/>
      <c r="FA18" s="430"/>
      <c r="FB18" s="524"/>
      <c r="FC18" s="524"/>
      <c r="FD18" s="524"/>
      <c r="FE18" s="524"/>
      <c r="FF18" s="524"/>
      <c r="FG18" s="524"/>
      <c r="FH18" s="524"/>
      <c r="FI18" s="524"/>
      <c r="FJ18" s="524"/>
      <c r="FK18" s="524"/>
      <c r="FL18" s="524"/>
      <c r="FM18" s="524"/>
      <c r="FN18" s="524"/>
      <c r="FO18" s="524"/>
      <c r="FP18" s="524"/>
      <c r="FQ18" s="524"/>
      <c r="FR18" s="524"/>
      <c r="FS18" s="524"/>
      <c r="FT18" s="524"/>
      <c r="FU18" s="430"/>
      <c r="FV18" s="430"/>
      <c r="FW18" s="430"/>
      <c r="FX18" s="430"/>
      <c r="FY18" s="430"/>
      <c r="FZ18" s="430"/>
      <c r="GA18" s="430"/>
    </row>
    <row r="19" spans="1:183" ht="35.25" hidden="1" customHeight="1">
      <c r="A19" s="616">
        <v>7</v>
      </c>
      <c r="B19" s="616"/>
      <c r="C19" s="616"/>
      <c r="D19" s="616"/>
      <c r="E19" s="615">
        <f>'Для заполнения док-ов'!N224</f>
        <v>0</v>
      </c>
      <c r="F19" s="615"/>
      <c r="G19" s="615"/>
      <c r="H19" s="615"/>
      <c r="I19" s="615"/>
      <c r="J19" s="615"/>
      <c r="K19" s="615"/>
      <c r="L19" s="615"/>
      <c r="M19" s="615"/>
      <c r="N19" s="615"/>
      <c r="O19" s="615"/>
      <c r="P19" s="615"/>
      <c r="Q19" s="615"/>
      <c r="R19" s="615"/>
      <c r="S19" s="615"/>
      <c r="T19" s="615"/>
      <c r="U19" s="615"/>
      <c r="V19" s="615"/>
      <c r="W19" s="615"/>
      <c r="X19" s="615"/>
      <c r="Y19" s="615"/>
      <c r="Z19" s="615">
        <f>'Для заполнения док-ов'!O224</f>
        <v>0</v>
      </c>
      <c r="AA19" s="615"/>
      <c r="AB19" s="615"/>
      <c r="AC19" s="615"/>
      <c r="AD19" s="615"/>
      <c r="AE19" s="615"/>
      <c r="AF19" s="615"/>
      <c r="AG19" s="615"/>
      <c r="AH19" s="615"/>
      <c r="AI19" s="615"/>
      <c r="AJ19" s="615"/>
      <c r="AK19" s="615"/>
      <c r="AL19" s="615"/>
      <c r="AM19" s="615"/>
      <c r="AN19" s="615" t="str">
        <f>'Для заполнения док-ов'!M224</f>
        <v>высшее</v>
      </c>
      <c r="AO19" s="615"/>
      <c r="AP19" s="615"/>
      <c r="AQ19" s="615"/>
      <c r="AR19" s="615"/>
      <c r="AS19" s="615"/>
      <c r="AT19" s="615"/>
      <c r="AU19" s="615"/>
      <c r="AV19" s="615"/>
      <c r="AW19" s="615"/>
      <c r="AX19" s="615"/>
      <c r="AY19" s="615">
        <f>YEAR('Для заполнения док-ов'!P224)</f>
        <v>1900</v>
      </c>
      <c r="AZ19" s="615"/>
      <c r="BA19" s="615"/>
      <c r="BB19" s="615"/>
      <c r="BC19" s="615"/>
      <c r="BD19" s="615"/>
      <c r="BE19" s="615"/>
      <c r="BF19" s="615"/>
      <c r="BG19" s="608">
        <f>'Для заполнения док-ов'!W224</f>
        <v>0</v>
      </c>
      <c r="BH19" s="609"/>
      <c r="BI19" s="609"/>
      <c r="BJ19" s="609"/>
      <c r="BK19" s="609"/>
      <c r="BL19" s="609"/>
      <c r="BM19" s="609"/>
      <c r="BN19" s="609"/>
      <c r="BO19" s="609"/>
      <c r="BP19" s="610"/>
      <c r="BQ19" s="608">
        <f>'Для заполнения док-ов'!X224</f>
        <v>0</v>
      </c>
      <c r="BR19" s="609"/>
      <c r="BS19" s="609"/>
      <c r="BT19" s="609"/>
      <c r="BU19" s="609"/>
      <c r="BV19" s="609"/>
      <c r="BW19" s="609"/>
      <c r="BX19" s="609"/>
      <c r="BY19" s="610"/>
      <c r="BZ19" s="611" t="s">
        <v>912</v>
      </c>
      <c r="CA19" s="612"/>
      <c r="CB19" s="612"/>
      <c r="CC19" s="612"/>
      <c r="CD19" s="612"/>
      <c r="CE19" s="612"/>
      <c r="CF19" s="612"/>
      <c r="CG19" s="612"/>
      <c r="CH19" s="612"/>
      <c r="CI19" s="612"/>
      <c r="CJ19" s="612"/>
      <c r="CK19" s="612"/>
      <c r="CL19" s="612"/>
      <c r="CM19" s="612"/>
      <c r="CN19" s="612"/>
      <c r="CO19" s="612"/>
      <c r="CP19" s="612"/>
      <c r="CQ19" s="612"/>
      <c r="CR19" s="612"/>
      <c r="CS19" s="612"/>
      <c r="CT19" s="612"/>
      <c r="CU19" s="612"/>
      <c r="CV19" s="612"/>
      <c r="CW19" s="612"/>
      <c r="CX19" s="613"/>
      <c r="EX19" s="430"/>
      <c r="EY19" s="430"/>
      <c r="EZ19" s="430"/>
      <c r="FA19" s="430"/>
      <c r="FB19" s="524"/>
      <c r="FC19" s="524"/>
      <c r="FD19" s="524"/>
      <c r="FE19" s="524"/>
      <c r="FF19" s="524"/>
      <c r="FG19" s="524"/>
      <c r="FH19" s="524"/>
      <c r="FI19" s="524"/>
      <c r="FJ19" s="524"/>
      <c r="FK19" s="524"/>
      <c r="FL19" s="524"/>
      <c r="FM19" s="524"/>
      <c r="FN19" s="524"/>
      <c r="FO19" s="524"/>
      <c r="FP19" s="524"/>
      <c r="FQ19" s="524"/>
      <c r="FR19" s="524"/>
      <c r="FS19" s="524"/>
      <c r="FT19" s="524"/>
      <c r="FU19" s="430"/>
      <c r="FV19" s="430"/>
      <c r="FW19" s="430"/>
      <c r="FX19" s="430"/>
      <c r="FY19" s="430"/>
      <c r="FZ19" s="430"/>
      <c r="GA19" s="430"/>
    </row>
    <row r="20" spans="1:183" ht="15" customHeight="1">
      <c r="A20" s="437"/>
      <c r="B20" s="437"/>
      <c r="C20" s="437"/>
      <c r="D20" s="437"/>
      <c r="E20" s="438"/>
      <c r="F20" s="438"/>
      <c r="G20" s="438"/>
      <c r="H20" s="438"/>
      <c r="I20" s="438"/>
      <c r="J20" s="438"/>
      <c r="K20" s="438"/>
      <c r="L20" s="438"/>
      <c r="M20" s="438"/>
      <c r="N20" s="438"/>
      <c r="O20" s="438"/>
      <c r="P20" s="438"/>
      <c r="Q20" s="438"/>
      <c r="R20" s="438"/>
      <c r="S20" s="438"/>
      <c r="T20" s="438"/>
      <c r="U20" s="438"/>
      <c r="V20" s="438"/>
      <c r="W20" s="438"/>
      <c r="X20" s="438"/>
      <c r="Y20" s="438"/>
      <c r="Z20" s="438"/>
      <c r="AA20" s="438"/>
      <c r="AB20" s="438"/>
      <c r="AC20" s="438"/>
      <c r="AD20" s="438"/>
      <c r="AE20" s="438"/>
      <c r="AF20" s="438"/>
      <c r="AG20" s="438"/>
      <c r="AH20" s="438"/>
      <c r="AI20" s="438"/>
      <c r="AJ20" s="438"/>
      <c r="AK20" s="438"/>
      <c r="AL20" s="438"/>
      <c r="AM20" s="438"/>
      <c r="AN20" s="438"/>
      <c r="AO20" s="438"/>
      <c r="AP20" s="437"/>
      <c r="AQ20" s="437"/>
      <c r="AR20" s="437"/>
      <c r="AS20" s="437"/>
      <c r="AT20" s="437"/>
      <c r="AU20" s="437"/>
      <c r="AV20" s="437"/>
      <c r="AW20" s="437"/>
      <c r="AX20" s="437"/>
      <c r="AY20" s="437"/>
      <c r="AZ20" s="437"/>
      <c r="BA20" s="437"/>
      <c r="BB20" s="437"/>
      <c r="BC20" s="437"/>
      <c r="BD20" s="437"/>
      <c r="BE20" s="437"/>
      <c r="BF20" s="437"/>
      <c r="BG20" s="437"/>
      <c r="BH20" s="437"/>
      <c r="BI20" s="437"/>
      <c r="BJ20" s="437"/>
      <c r="BK20" s="437"/>
      <c r="BL20" s="437"/>
      <c r="BM20" s="437"/>
      <c r="BN20" s="437"/>
      <c r="BO20" s="437"/>
      <c r="BP20" s="438"/>
      <c r="BQ20" s="438"/>
      <c r="BR20" s="438"/>
      <c r="BS20" s="438"/>
      <c r="BT20" s="438"/>
      <c r="BU20" s="438"/>
      <c r="BV20" s="438"/>
      <c r="BW20" s="438"/>
      <c r="BX20" s="438"/>
      <c r="BY20" s="438"/>
      <c r="BZ20" s="438"/>
      <c r="CA20" s="438"/>
      <c r="CB20" s="438"/>
      <c r="CC20" s="438"/>
      <c r="CD20" s="438"/>
      <c r="CE20" s="438"/>
      <c r="CF20" s="438"/>
      <c r="CG20" s="438"/>
      <c r="CH20" s="438"/>
      <c r="CI20" s="438"/>
      <c r="CJ20" s="438"/>
      <c r="CK20" s="438"/>
      <c r="CL20" s="438"/>
      <c r="CM20" s="438"/>
      <c r="CN20" s="438"/>
      <c r="CO20" s="438"/>
      <c r="CP20" s="438"/>
      <c r="CQ20" s="438"/>
      <c r="CR20" s="438"/>
      <c r="CS20" s="438"/>
      <c r="CT20" s="438"/>
      <c r="CU20" s="438"/>
      <c r="CV20" s="438"/>
      <c r="CW20" s="438"/>
      <c r="CX20" s="438"/>
      <c r="EX20" s="430"/>
      <c r="EY20" s="430"/>
      <c r="EZ20" s="430"/>
      <c r="FA20" s="430"/>
      <c r="FB20" s="430"/>
      <c r="FC20" s="430"/>
      <c r="FD20" s="430"/>
      <c r="FE20" s="430"/>
      <c r="FF20" s="430"/>
      <c r="FG20" s="430"/>
      <c r="FH20" s="430"/>
      <c r="FI20" s="430"/>
      <c r="FJ20" s="430"/>
      <c r="FK20" s="430"/>
      <c r="FL20" s="430"/>
      <c r="FM20" s="430"/>
      <c r="FN20" s="430"/>
      <c r="FO20" s="430"/>
      <c r="FP20" s="430"/>
      <c r="FQ20" s="430"/>
      <c r="FR20" s="430"/>
      <c r="FS20" s="430"/>
      <c r="FT20" s="430"/>
      <c r="FU20" s="430"/>
      <c r="FV20" s="430"/>
      <c r="FW20" s="430"/>
      <c r="FX20" s="430"/>
      <c r="FY20" s="430"/>
      <c r="FZ20" s="430"/>
      <c r="GA20" s="430"/>
    </row>
    <row r="21" spans="1:183" ht="7.5" customHeight="1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6"/>
      <c r="CE21" s="76"/>
      <c r="CF21" s="76"/>
      <c r="CG21" s="76"/>
      <c r="CH21" s="76"/>
      <c r="CI21" s="76"/>
      <c r="CJ21" s="76"/>
      <c r="CK21" s="76"/>
      <c r="CL21" s="76"/>
      <c r="CM21" s="76"/>
      <c r="CN21" s="76"/>
      <c r="CO21" s="76"/>
      <c r="CP21" s="76"/>
      <c r="CQ21" s="76"/>
      <c r="CR21" s="76"/>
      <c r="CS21" s="76"/>
      <c r="CT21" s="76"/>
      <c r="CU21" s="76"/>
      <c r="CV21" s="76"/>
      <c r="CW21" s="76"/>
      <c r="CX21" s="76"/>
    </row>
    <row r="22" spans="1:183">
      <c r="A22" s="76"/>
      <c r="B22" s="76"/>
      <c r="C22" s="76"/>
      <c r="D22" s="148" t="s">
        <v>886</v>
      </c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</row>
    <row r="23" spans="1:183">
      <c r="A23" s="76"/>
      <c r="B23" s="76"/>
      <c r="C23" s="76"/>
      <c r="D23" s="626" t="s">
        <v>888</v>
      </c>
      <c r="E23" s="626"/>
      <c r="F23" s="626"/>
      <c r="G23" s="626"/>
      <c r="H23" s="148" t="s">
        <v>887</v>
      </c>
      <c r="I23" s="148"/>
      <c r="J23" s="627" t="s">
        <v>889</v>
      </c>
      <c r="K23" s="627"/>
      <c r="L23" s="627"/>
      <c r="M23" s="627"/>
      <c r="N23" s="148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</row>
    <row r="24" spans="1:183" ht="9.75" customHeight="1">
      <c r="A24" s="76"/>
      <c r="B24" s="76"/>
      <c r="C24" s="628" t="s">
        <v>890</v>
      </c>
      <c r="D24" s="628"/>
      <c r="E24" s="628"/>
      <c r="F24" s="628"/>
      <c r="G24" s="628"/>
      <c r="H24" s="628"/>
      <c r="I24" s="628"/>
      <c r="J24" s="628"/>
      <c r="K24" s="628"/>
      <c r="L24" s="628"/>
      <c r="M24" s="628"/>
      <c r="N24" s="628"/>
      <c r="O24" s="628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</row>
    <row r="25" spans="1:183" ht="3" customHeight="1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/>
      <c r="CS25" s="76"/>
      <c r="CT25" s="76"/>
      <c r="CU25" s="76"/>
      <c r="CV25" s="76"/>
      <c r="CW25" s="76"/>
      <c r="CX25" s="76"/>
    </row>
    <row r="26" spans="1:183" ht="25.5" customHeight="1">
      <c r="A26" s="629" t="s">
        <v>891</v>
      </c>
      <c r="B26" s="629"/>
      <c r="C26" s="629"/>
      <c r="D26" s="629"/>
      <c r="E26" s="629"/>
      <c r="F26" s="629"/>
      <c r="G26" s="629"/>
      <c r="H26" s="629"/>
      <c r="I26" s="629"/>
      <c r="J26" s="629"/>
      <c r="K26" s="629"/>
      <c r="L26" s="629"/>
      <c r="M26" s="629"/>
      <c r="N26" s="629"/>
      <c r="O26" s="629"/>
      <c r="P26" s="629"/>
      <c r="Q26" s="629"/>
      <c r="R26" s="629"/>
      <c r="S26" s="629"/>
      <c r="T26" s="629"/>
      <c r="U26" s="629"/>
      <c r="V26" s="629"/>
      <c r="W26" s="629"/>
      <c r="X26" s="629"/>
      <c r="Y26" s="629"/>
      <c r="Z26" s="629"/>
      <c r="AA26" s="629"/>
      <c r="AB26" s="629"/>
      <c r="AC26" s="629"/>
      <c r="AD26" s="629"/>
      <c r="AE26" s="629"/>
      <c r="AF26" s="629"/>
      <c r="AG26" s="629"/>
      <c r="AH26" s="629"/>
      <c r="AI26" s="629"/>
      <c r="AJ26" s="629"/>
      <c r="AK26" s="629"/>
      <c r="AL26" s="629"/>
      <c r="AM26" s="629"/>
      <c r="AN26" s="629"/>
      <c r="AO26" s="629"/>
      <c r="AP26" s="629"/>
      <c r="AQ26" s="629"/>
      <c r="AR26" s="629"/>
      <c r="AS26" s="629"/>
      <c r="AT26" s="629"/>
      <c r="AU26" s="629"/>
      <c r="AV26" s="629"/>
      <c r="AW26" s="629"/>
      <c r="AX26" s="629"/>
      <c r="AY26" s="629"/>
      <c r="AZ26" s="629"/>
      <c r="BA26" s="629"/>
      <c r="BB26" s="629"/>
      <c r="BC26" s="629"/>
      <c r="BD26" s="629"/>
      <c r="BE26" s="629"/>
      <c r="BF26" s="629"/>
      <c r="BG26" s="629"/>
      <c r="BH26" s="629"/>
      <c r="BI26" s="629"/>
      <c r="BJ26" s="629"/>
      <c r="BK26" s="629"/>
      <c r="BL26" s="629"/>
      <c r="BM26" s="629"/>
      <c r="BN26" s="629"/>
      <c r="BO26" s="629"/>
      <c r="BP26" s="629"/>
      <c r="BQ26" s="629"/>
      <c r="BR26" s="629"/>
      <c r="BS26" s="629"/>
      <c r="BT26" s="629"/>
      <c r="BU26" s="629"/>
      <c r="BV26" s="629"/>
      <c r="BW26" s="629"/>
      <c r="BX26" s="629"/>
      <c r="BY26" s="629"/>
      <c r="BZ26" s="629"/>
      <c r="CA26" s="629"/>
      <c r="CB26" s="629"/>
      <c r="CC26" s="629"/>
      <c r="CD26" s="629"/>
      <c r="CE26" s="629"/>
      <c r="CF26" s="629"/>
      <c r="CG26" s="629"/>
      <c r="CH26" s="629"/>
      <c r="CI26" s="629"/>
      <c r="CJ26" s="629"/>
      <c r="CK26" s="629"/>
      <c r="CL26" s="629"/>
      <c r="CM26" s="629"/>
      <c r="CN26" s="629"/>
      <c r="CO26" s="629"/>
      <c r="CP26" s="629"/>
      <c r="CQ26" s="629"/>
      <c r="CR26" s="629"/>
      <c r="CS26" s="629"/>
      <c r="CT26" s="629"/>
      <c r="CU26" s="629"/>
      <c r="CV26" s="629"/>
      <c r="CW26" s="629"/>
      <c r="CX26" s="629"/>
    </row>
    <row r="27" spans="1:183" ht="37.5" customHeight="1">
      <c r="A27" s="629" t="s">
        <v>892</v>
      </c>
      <c r="B27" s="629"/>
      <c r="C27" s="629"/>
      <c r="D27" s="629"/>
      <c r="E27" s="629"/>
      <c r="F27" s="629"/>
      <c r="G27" s="629"/>
      <c r="H27" s="629"/>
      <c r="I27" s="629"/>
      <c r="J27" s="629"/>
      <c r="K27" s="629"/>
      <c r="L27" s="629"/>
      <c r="M27" s="629"/>
      <c r="N27" s="629"/>
      <c r="O27" s="629"/>
      <c r="P27" s="629"/>
      <c r="Q27" s="629"/>
      <c r="R27" s="629"/>
      <c r="S27" s="629"/>
      <c r="T27" s="629"/>
      <c r="U27" s="629"/>
      <c r="V27" s="629"/>
      <c r="W27" s="629"/>
      <c r="X27" s="629"/>
      <c r="Y27" s="629"/>
      <c r="Z27" s="629"/>
      <c r="AA27" s="629"/>
      <c r="AB27" s="629"/>
      <c r="AC27" s="629"/>
      <c r="AD27" s="629"/>
      <c r="AE27" s="629"/>
      <c r="AF27" s="629"/>
      <c r="AG27" s="629"/>
      <c r="AH27" s="629"/>
      <c r="AI27" s="629"/>
      <c r="AJ27" s="629"/>
      <c r="AK27" s="629"/>
      <c r="AL27" s="629"/>
      <c r="AM27" s="629"/>
      <c r="AN27" s="629"/>
      <c r="AO27" s="629"/>
      <c r="AP27" s="629"/>
      <c r="AQ27" s="629"/>
      <c r="AR27" s="629"/>
      <c r="AS27" s="629"/>
      <c r="AT27" s="629"/>
      <c r="AU27" s="629"/>
      <c r="AV27" s="629"/>
      <c r="AW27" s="629"/>
      <c r="AX27" s="629"/>
      <c r="AY27" s="629"/>
      <c r="AZ27" s="629"/>
      <c r="BA27" s="629"/>
      <c r="BB27" s="629"/>
      <c r="BC27" s="629"/>
      <c r="BD27" s="629"/>
      <c r="BE27" s="629"/>
      <c r="BF27" s="629"/>
      <c r="BG27" s="629"/>
      <c r="BH27" s="629"/>
      <c r="BI27" s="629"/>
      <c r="BJ27" s="629"/>
      <c r="BK27" s="629"/>
      <c r="BL27" s="629"/>
      <c r="BM27" s="629"/>
      <c r="BN27" s="629"/>
      <c r="BO27" s="629"/>
      <c r="BP27" s="629"/>
      <c r="BQ27" s="629"/>
      <c r="BR27" s="629"/>
      <c r="BS27" s="629"/>
      <c r="BT27" s="629"/>
      <c r="BU27" s="629"/>
      <c r="BV27" s="629"/>
      <c r="BW27" s="629"/>
      <c r="BX27" s="629"/>
      <c r="BY27" s="629"/>
      <c r="BZ27" s="629"/>
      <c r="CA27" s="629"/>
      <c r="CB27" s="629"/>
      <c r="CC27" s="629"/>
      <c r="CD27" s="629"/>
      <c r="CE27" s="629"/>
      <c r="CF27" s="629"/>
      <c r="CG27" s="629"/>
      <c r="CH27" s="629"/>
      <c r="CI27" s="629"/>
      <c r="CJ27" s="629"/>
      <c r="CK27" s="629"/>
      <c r="CL27" s="629"/>
      <c r="CM27" s="629"/>
      <c r="CN27" s="629"/>
      <c r="CO27" s="629"/>
      <c r="CP27" s="629"/>
      <c r="CQ27" s="629"/>
      <c r="CR27" s="629"/>
      <c r="CS27" s="629"/>
      <c r="CT27" s="629"/>
      <c r="CU27" s="629"/>
      <c r="CV27" s="629"/>
      <c r="CW27" s="629"/>
      <c r="CX27" s="629"/>
    </row>
    <row r="28" spans="1:183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</row>
    <row r="29" spans="1:183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</row>
    <row r="30" spans="1:183" ht="15.75">
      <c r="A30" s="78" t="s">
        <v>41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606"/>
      <c r="AL30" s="606"/>
      <c r="AM30" s="606"/>
      <c r="AN30" s="606"/>
      <c r="AO30" s="606"/>
      <c r="AP30" s="606"/>
      <c r="AQ30" s="606"/>
      <c r="AR30" s="606"/>
      <c r="AS30" s="606"/>
      <c r="AT30" s="606"/>
      <c r="AU30" s="606"/>
      <c r="AV30" s="606"/>
      <c r="AW30" s="606"/>
      <c r="AX30" s="606"/>
      <c r="AY30" s="606"/>
      <c r="AZ30" s="606"/>
      <c r="BA30" s="606"/>
      <c r="BB30" s="606"/>
      <c r="BC30" s="60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597" t="s">
        <v>1023</v>
      </c>
      <c r="BU30" s="597"/>
      <c r="BV30" s="597"/>
      <c r="BW30" s="597"/>
      <c r="BX30" s="597"/>
      <c r="BY30" s="597"/>
      <c r="BZ30" s="597"/>
      <c r="CA30" s="597"/>
      <c r="CB30" s="597"/>
      <c r="CC30" s="597"/>
      <c r="CD30" s="597"/>
      <c r="CE30" s="597"/>
      <c r="CF30" s="597"/>
      <c r="CG30" s="597"/>
      <c r="CH30" s="597"/>
      <c r="CI30" s="597"/>
      <c r="CJ30" s="597"/>
      <c r="CK30" s="597"/>
      <c r="CL30" s="597"/>
      <c r="CM30" s="597"/>
      <c r="CN30" s="597"/>
      <c r="CO30" s="597"/>
      <c r="CP30" s="597"/>
      <c r="CQ30" s="597"/>
      <c r="CR30" s="597"/>
      <c r="CS30" s="597"/>
      <c r="CT30" s="597"/>
      <c r="CU30" s="597"/>
      <c r="CV30" s="597"/>
      <c r="CW30" s="597"/>
      <c r="CX30" s="597"/>
    </row>
    <row r="31" spans="1:183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600" t="s">
        <v>165</v>
      </c>
      <c r="AL31" s="600"/>
      <c r="AM31" s="600"/>
      <c r="AN31" s="600"/>
      <c r="AO31" s="600"/>
      <c r="AP31" s="600"/>
      <c r="AQ31" s="600"/>
      <c r="AR31" s="600"/>
      <c r="AS31" s="600"/>
      <c r="AT31" s="600"/>
      <c r="AU31" s="600"/>
      <c r="AV31" s="600"/>
      <c r="AW31" s="600"/>
      <c r="AX31" s="600"/>
      <c r="AY31" s="600"/>
      <c r="AZ31" s="600"/>
      <c r="BA31" s="600"/>
      <c r="BB31" s="600"/>
      <c r="BC31" s="600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</row>
    <row r="32" spans="1:183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</row>
    <row r="33" spans="1:102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</row>
    <row r="34" spans="1:102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</row>
    <row r="35" spans="1:102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</row>
    <row r="36" spans="1:102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</row>
    <row r="37" spans="1:102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</row>
    <row r="38" spans="1:102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</row>
    <row r="39" spans="1:102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02" ht="15.75">
      <c r="A40" s="78" t="s">
        <v>150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606"/>
      <c r="AL40" s="606"/>
      <c r="AM40" s="606"/>
      <c r="AN40" s="606"/>
      <c r="AO40" s="606"/>
      <c r="AP40" s="606"/>
      <c r="AQ40" s="606"/>
      <c r="AR40" s="606"/>
      <c r="AS40" s="606"/>
      <c r="AT40" s="606"/>
      <c r="AU40" s="606"/>
      <c r="AV40" s="606"/>
      <c r="AW40" s="606"/>
      <c r="AX40" s="606"/>
      <c r="AY40" s="606"/>
      <c r="AZ40" s="606"/>
      <c r="BA40" s="606"/>
      <c r="BB40" s="606"/>
      <c r="BC40" s="60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606" t="s">
        <v>104</v>
      </c>
      <c r="BU40" s="606"/>
      <c r="BV40" s="606"/>
      <c r="BW40" s="606"/>
      <c r="BX40" s="606"/>
      <c r="BY40" s="606"/>
      <c r="BZ40" s="606"/>
      <c r="CA40" s="606"/>
      <c r="CB40" s="606"/>
      <c r="CC40" s="606"/>
      <c r="CD40" s="606"/>
      <c r="CE40" s="606"/>
      <c r="CF40" s="606"/>
      <c r="CG40" s="606"/>
      <c r="CH40" s="606"/>
      <c r="CI40" s="606"/>
      <c r="CJ40" s="606"/>
      <c r="CK40" s="606"/>
      <c r="CL40" s="606"/>
      <c r="CM40" s="606"/>
      <c r="CN40" s="606"/>
      <c r="CO40" s="606"/>
      <c r="CP40" s="606"/>
      <c r="CQ40" s="606"/>
      <c r="CR40" s="606"/>
      <c r="CS40" s="606"/>
      <c r="CT40" s="606"/>
      <c r="CU40" s="606"/>
      <c r="CV40" s="606"/>
      <c r="CW40" s="606"/>
      <c r="CX40" s="606"/>
    </row>
    <row r="41" spans="1:102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600" t="s">
        <v>165</v>
      </c>
      <c r="AL41" s="600"/>
      <c r="AM41" s="600"/>
      <c r="AN41" s="600"/>
      <c r="AO41" s="600"/>
      <c r="AP41" s="600"/>
      <c r="AQ41" s="600"/>
      <c r="AR41" s="600"/>
      <c r="AS41" s="600"/>
      <c r="AT41" s="600"/>
      <c r="AU41" s="600"/>
      <c r="AV41" s="600"/>
      <c r="AW41" s="600"/>
      <c r="AX41" s="600"/>
      <c r="AY41" s="600"/>
      <c r="AZ41" s="600"/>
      <c r="BA41" s="600"/>
      <c r="BB41" s="600"/>
      <c r="BC41" s="600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02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02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02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</row>
    <row r="45" spans="1:102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</row>
    <row r="46" spans="1:102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02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</row>
    <row r="48" spans="1:102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  <row r="267" spans="1:102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</row>
    <row r="268" spans="1:102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  <c r="BV268" s="76"/>
      <c r="BW268" s="76"/>
      <c r="BX268" s="76"/>
      <c r="BY268" s="76"/>
      <c r="BZ268" s="76"/>
      <c r="CA268" s="76"/>
      <c r="CB268" s="76"/>
      <c r="CC268" s="76"/>
      <c r="CD268" s="76"/>
      <c r="CE268" s="76"/>
      <c r="CF268" s="76"/>
      <c r="CG268" s="76"/>
      <c r="CH268" s="76"/>
      <c r="CI268" s="76"/>
      <c r="CJ268" s="76"/>
      <c r="CK268" s="76"/>
      <c r="CL268" s="76"/>
      <c r="CM268" s="76"/>
      <c r="CN268" s="76"/>
      <c r="CO268" s="76"/>
      <c r="CP268" s="76"/>
      <c r="CQ268" s="76"/>
      <c r="CR268" s="76"/>
      <c r="CS268" s="76"/>
      <c r="CT268" s="76"/>
      <c r="CU268" s="76"/>
      <c r="CV268" s="76"/>
      <c r="CW268" s="76"/>
      <c r="CX268" s="76"/>
    </row>
    <row r="269" spans="1:102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  <c r="BV269" s="76"/>
      <c r="BW269" s="76"/>
      <c r="BX269" s="76"/>
      <c r="BY269" s="76"/>
      <c r="BZ269" s="76"/>
      <c r="CA269" s="76"/>
      <c r="CB269" s="76"/>
      <c r="CC269" s="76"/>
      <c r="CD269" s="76"/>
      <c r="CE269" s="76"/>
      <c r="CF269" s="76"/>
      <c r="CG269" s="76"/>
      <c r="CH269" s="76"/>
      <c r="CI269" s="76"/>
      <c r="CJ269" s="76"/>
      <c r="CK269" s="76"/>
      <c r="CL269" s="76"/>
      <c r="CM269" s="76"/>
      <c r="CN269" s="76"/>
      <c r="CO269" s="76"/>
      <c r="CP269" s="76"/>
      <c r="CQ269" s="76"/>
      <c r="CR269" s="76"/>
      <c r="CS269" s="76"/>
      <c r="CT269" s="76"/>
      <c r="CU269" s="76"/>
      <c r="CV269" s="76"/>
      <c r="CW269" s="76"/>
      <c r="CX269" s="76"/>
    </row>
  </sheetData>
  <mergeCells count="85">
    <mergeCell ref="AI1:CX1"/>
    <mergeCell ref="AK41:BC41"/>
    <mergeCell ref="D23:G23"/>
    <mergeCell ref="J23:M23"/>
    <mergeCell ref="C24:O24"/>
    <mergeCell ref="A26:CX26"/>
    <mergeCell ref="A27:CX27"/>
    <mergeCell ref="AK30:BC30"/>
    <mergeCell ref="BT30:CX30"/>
    <mergeCell ref="AK31:BC31"/>
    <mergeCell ref="AK40:BC40"/>
    <mergeCell ref="BT40:CX40"/>
    <mergeCell ref="A11:CX11"/>
    <mergeCell ref="A13:D13"/>
    <mergeCell ref="E13:Y13"/>
    <mergeCell ref="Z13:AM13"/>
    <mergeCell ref="FB12:FT12"/>
    <mergeCell ref="A12:D12"/>
    <mergeCell ref="E12:Y12"/>
    <mergeCell ref="Z12:AM12"/>
    <mergeCell ref="AN12:AX12"/>
    <mergeCell ref="AY12:BF12"/>
    <mergeCell ref="CI12:CX12"/>
    <mergeCell ref="BZ12:CH12"/>
    <mergeCell ref="BQ12:BY12"/>
    <mergeCell ref="BG12:BP12"/>
    <mergeCell ref="FB11:FT11"/>
    <mergeCell ref="A5:CX5"/>
    <mergeCell ref="A7:CX7"/>
    <mergeCell ref="A8:CX8"/>
    <mergeCell ref="A9:CX9"/>
    <mergeCell ref="FB10:FT10"/>
    <mergeCell ref="AN13:AX13"/>
    <mergeCell ref="AY13:BF13"/>
    <mergeCell ref="A18:D18"/>
    <mergeCell ref="E14:Y14"/>
    <mergeCell ref="A17:D17"/>
    <mergeCell ref="Z14:AM14"/>
    <mergeCell ref="A14:D14"/>
    <mergeCell ref="AN15:AX15"/>
    <mergeCell ref="AY15:BF15"/>
    <mergeCell ref="AN14:AX14"/>
    <mergeCell ref="AY14:BF14"/>
    <mergeCell ref="A19:D19"/>
    <mergeCell ref="E19:Y19"/>
    <mergeCell ref="Z19:AM19"/>
    <mergeCell ref="A16:D16"/>
    <mergeCell ref="A15:D15"/>
    <mergeCell ref="E15:Y15"/>
    <mergeCell ref="Z15:AM15"/>
    <mergeCell ref="E18:Y18"/>
    <mergeCell ref="Z18:AM18"/>
    <mergeCell ref="E17:Y17"/>
    <mergeCell ref="Z17:AM17"/>
    <mergeCell ref="E16:Y16"/>
    <mergeCell ref="Z16:AM16"/>
    <mergeCell ref="AN19:AX19"/>
    <mergeCell ref="AY19:BF19"/>
    <mergeCell ref="BG16:BP16"/>
    <mergeCell ref="AN18:AX18"/>
    <mergeCell ref="AY18:BF18"/>
    <mergeCell ref="AY17:BF17"/>
    <mergeCell ref="AN17:AX17"/>
    <mergeCell ref="AN16:AX16"/>
    <mergeCell ref="AY16:BF16"/>
    <mergeCell ref="BG14:BP14"/>
    <mergeCell ref="BQ14:BY14"/>
    <mergeCell ref="BZ13:CX13"/>
    <mergeCell ref="BG13:BP13"/>
    <mergeCell ref="BQ13:BY13"/>
    <mergeCell ref="BZ14:CX14"/>
    <mergeCell ref="BG15:BP15"/>
    <mergeCell ref="BQ15:BY15"/>
    <mergeCell ref="BZ15:CX15"/>
    <mergeCell ref="BZ16:CX16"/>
    <mergeCell ref="BG19:BP19"/>
    <mergeCell ref="BQ19:BY19"/>
    <mergeCell ref="BZ19:CX19"/>
    <mergeCell ref="BG17:BP17"/>
    <mergeCell ref="BQ17:BY17"/>
    <mergeCell ref="BZ17:CX17"/>
    <mergeCell ref="BG18:BP18"/>
    <mergeCell ref="BQ18:BY18"/>
    <mergeCell ref="BZ18:CX18"/>
    <mergeCell ref="BQ16:BY16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57"/>
  <sheetViews>
    <sheetView view="pageBreakPreview" topLeftCell="A7" zoomScale="130" zoomScaleNormal="130" zoomScaleSheetLayoutView="130" workbookViewId="0">
      <selection activeCell="B20" sqref="B20:AF20"/>
    </sheetView>
  </sheetViews>
  <sheetFormatPr defaultRowHeight="15"/>
  <cols>
    <col min="1" max="179" width="0.85546875" customWidth="1"/>
  </cols>
  <sheetData>
    <row r="1" spans="1:116" ht="135.75" customHeight="1">
      <c r="AP1" s="625" t="s">
        <v>1031</v>
      </c>
      <c r="AQ1" s="625"/>
      <c r="AR1" s="625"/>
      <c r="AS1" s="625"/>
      <c r="AT1" s="625"/>
      <c r="AU1" s="625"/>
      <c r="AV1" s="625"/>
      <c r="AW1" s="625"/>
      <c r="AX1" s="625"/>
      <c r="AY1" s="625"/>
      <c r="AZ1" s="625"/>
      <c r="BA1" s="625"/>
      <c r="BB1" s="625"/>
      <c r="BC1" s="625"/>
      <c r="BD1" s="625"/>
      <c r="BE1" s="625"/>
      <c r="BF1" s="625"/>
      <c r="BG1" s="625"/>
      <c r="BH1" s="625"/>
      <c r="BI1" s="625"/>
      <c r="BJ1" s="625"/>
      <c r="BK1" s="625"/>
      <c r="BL1" s="625"/>
      <c r="BM1" s="625"/>
      <c r="BN1" s="625"/>
      <c r="BO1" s="625"/>
      <c r="BP1" s="625"/>
      <c r="BQ1" s="625"/>
      <c r="BR1" s="625"/>
      <c r="BS1" s="625"/>
      <c r="BT1" s="625"/>
      <c r="BU1" s="625"/>
      <c r="BV1" s="625"/>
      <c r="BW1" s="625"/>
      <c r="BX1" s="625"/>
      <c r="BY1" s="625"/>
      <c r="BZ1" s="625"/>
      <c r="CA1" s="625"/>
      <c r="CB1" s="625"/>
      <c r="CC1" s="625"/>
      <c r="CD1" s="625"/>
      <c r="CE1" s="625"/>
      <c r="CF1" s="625"/>
      <c r="CG1" s="625"/>
      <c r="CH1" s="625"/>
      <c r="CI1" s="625"/>
      <c r="CJ1" s="625"/>
      <c r="CK1" s="625"/>
      <c r="CL1" s="625"/>
      <c r="CM1" s="625"/>
      <c r="CN1" s="625"/>
      <c r="CO1" s="625"/>
      <c r="CP1" s="625"/>
      <c r="CQ1" s="625"/>
      <c r="CR1" s="625"/>
      <c r="CS1" s="625"/>
      <c r="CT1" s="625"/>
      <c r="CU1" s="625"/>
      <c r="CV1" s="625"/>
      <c r="CW1" s="625"/>
      <c r="CX1" s="625"/>
      <c r="CY1" s="625"/>
      <c r="CZ1" s="625"/>
      <c r="DA1" s="625"/>
      <c r="DB1" s="625"/>
      <c r="DC1" s="625"/>
      <c r="DD1" s="625"/>
      <c r="DE1" s="625"/>
      <c r="DF1" s="625"/>
      <c r="DG1" s="625"/>
      <c r="DH1" s="625"/>
      <c r="DI1" s="625"/>
      <c r="DJ1" s="625"/>
      <c r="DK1" s="625"/>
      <c r="DL1" s="625"/>
    </row>
    <row r="6" spans="1:116" ht="8.25" customHeight="1"/>
    <row r="7" spans="1:116" ht="15.75">
      <c r="A7" s="591" t="s">
        <v>885</v>
      </c>
      <c r="B7" s="591"/>
      <c r="C7" s="591"/>
      <c r="D7" s="591"/>
      <c r="E7" s="591"/>
      <c r="F7" s="591"/>
      <c r="G7" s="591"/>
      <c r="H7" s="591"/>
      <c r="I7" s="591"/>
      <c r="J7" s="591"/>
      <c r="K7" s="591"/>
      <c r="L7" s="591"/>
      <c r="M7" s="591"/>
      <c r="N7" s="591"/>
      <c r="O7" s="591"/>
      <c r="P7" s="591"/>
      <c r="Q7" s="591"/>
      <c r="R7" s="591"/>
      <c r="S7" s="591"/>
      <c r="T7" s="591"/>
      <c r="U7" s="591"/>
      <c r="V7" s="591"/>
      <c r="W7" s="591"/>
      <c r="X7" s="591"/>
      <c r="Y7" s="591"/>
      <c r="Z7" s="591"/>
      <c r="AA7" s="591"/>
      <c r="AB7" s="591"/>
      <c r="AC7" s="591"/>
      <c r="AD7" s="591"/>
      <c r="AE7" s="591"/>
      <c r="AF7" s="591"/>
      <c r="AG7" s="591"/>
      <c r="AH7" s="591"/>
      <c r="AI7" s="591"/>
      <c r="AJ7" s="591"/>
      <c r="AK7" s="591"/>
      <c r="AL7" s="591"/>
      <c r="AM7" s="591"/>
      <c r="AN7" s="591"/>
      <c r="AO7" s="591"/>
      <c r="AP7" s="591"/>
      <c r="AQ7" s="591"/>
      <c r="AR7" s="591"/>
      <c r="AS7" s="591"/>
      <c r="AT7" s="591"/>
      <c r="AU7" s="591"/>
      <c r="AV7" s="591"/>
      <c r="AW7" s="591"/>
      <c r="AX7" s="591"/>
      <c r="AY7" s="591"/>
      <c r="AZ7" s="591"/>
      <c r="BA7" s="591"/>
      <c r="BB7" s="591"/>
      <c r="BC7" s="591"/>
      <c r="BD7" s="591"/>
      <c r="BE7" s="591"/>
      <c r="BF7" s="591"/>
      <c r="BG7" s="591"/>
      <c r="BH7" s="591"/>
      <c r="BI7" s="591"/>
      <c r="BJ7" s="591"/>
      <c r="BK7" s="591"/>
      <c r="BL7" s="591"/>
      <c r="BM7" s="591"/>
      <c r="BN7" s="591"/>
      <c r="BO7" s="591"/>
      <c r="BP7" s="591"/>
      <c r="BQ7" s="591"/>
      <c r="BR7" s="591"/>
      <c r="BS7" s="591"/>
      <c r="BT7" s="591"/>
      <c r="BU7" s="591"/>
      <c r="BV7" s="591"/>
      <c r="BW7" s="591"/>
      <c r="BX7" s="591"/>
      <c r="BY7" s="591"/>
      <c r="BZ7" s="591"/>
      <c r="CA7" s="591"/>
      <c r="CB7" s="591"/>
      <c r="CC7" s="591"/>
      <c r="CD7" s="591"/>
      <c r="CE7" s="591"/>
      <c r="CF7" s="591"/>
      <c r="CG7" s="591"/>
      <c r="CH7" s="591"/>
      <c r="CI7" s="591"/>
      <c r="CJ7" s="591"/>
      <c r="CK7" s="591"/>
      <c r="CL7" s="591"/>
      <c r="CM7" s="591"/>
      <c r="CN7" s="591"/>
      <c r="CO7" s="591"/>
      <c r="CP7" s="591"/>
      <c r="CQ7" s="591"/>
      <c r="CR7" s="591"/>
      <c r="CS7" s="591"/>
      <c r="CT7" s="591"/>
      <c r="CU7" s="591"/>
      <c r="CV7" s="591"/>
      <c r="CW7" s="591"/>
      <c r="CX7" s="591"/>
      <c r="CY7" s="591"/>
      <c r="CZ7" s="591"/>
      <c r="DA7" s="591"/>
      <c r="DB7" s="591"/>
      <c r="DC7" s="591"/>
      <c r="DD7" s="591"/>
      <c r="DE7" s="591"/>
      <c r="DF7" s="591"/>
      <c r="DG7" s="591"/>
      <c r="DH7" s="591"/>
      <c r="DI7" s="591"/>
      <c r="DJ7" s="591"/>
      <c r="DK7" s="591"/>
      <c r="DL7" s="591"/>
    </row>
    <row r="8" spans="1:116">
      <c r="D8" s="76" t="s">
        <v>904</v>
      </c>
    </row>
    <row r="9" spans="1:116" ht="6" customHeight="1"/>
    <row r="10" spans="1:116">
      <c r="A10" s="616" t="s">
        <v>905</v>
      </c>
      <c r="B10" s="616"/>
      <c r="C10" s="616"/>
      <c r="D10" s="616"/>
      <c r="E10" s="616"/>
      <c r="F10" s="616"/>
      <c r="G10" s="616"/>
      <c r="H10" s="616"/>
      <c r="I10" s="616"/>
      <c r="J10" s="616"/>
      <c r="K10" s="616"/>
      <c r="L10" s="616"/>
      <c r="M10" s="616"/>
      <c r="N10" s="616"/>
      <c r="O10" s="616"/>
      <c r="P10" s="616"/>
      <c r="Q10" s="616"/>
      <c r="R10" s="616"/>
      <c r="S10" s="616"/>
      <c r="T10" s="616"/>
      <c r="U10" s="616"/>
      <c r="V10" s="616"/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616"/>
      <c r="AL10" s="616"/>
      <c r="AM10" s="616"/>
      <c r="AN10" s="616"/>
      <c r="AO10" s="616"/>
      <c r="AP10" s="632" t="s">
        <v>908</v>
      </c>
      <c r="AQ10" s="632"/>
      <c r="AR10" s="632"/>
      <c r="AS10" s="632"/>
      <c r="AT10" s="632"/>
      <c r="AU10" s="632"/>
      <c r="AV10" s="632"/>
      <c r="AW10" s="632"/>
      <c r="AX10" s="632"/>
      <c r="AY10" s="632"/>
      <c r="AZ10" s="632"/>
      <c r="BA10" s="632"/>
      <c r="BB10" s="632"/>
      <c r="BC10" s="632"/>
      <c r="BD10" s="632"/>
      <c r="BE10" s="632"/>
      <c r="BF10" s="632"/>
      <c r="BG10" s="632"/>
      <c r="BH10" s="632"/>
      <c r="BI10" s="632"/>
      <c r="BJ10" s="632"/>
      <c r="BK10" s="632"/>
      <c r="BL10" s="632"/>
      <c r="BM10" s="632"/>
      <c r="BN10" s="632"/>
      <c r="BO10" s="632"/>
      <c r="BP10" s="632"/>
      <c r="BQ10" s="632"/>
      <c r="BR10" s="632"/>
      <c r="BS10" s="632"/>
      <c r="BT10" s="632"/>
      <c r="BU10" s="632"/>
      <c r="BV10" s="632"/>
      <c r="BW10" s="632"/>
      <c r="BX10" s="632"/>
      <c r="BY10" s="632"/>
      <c r="BZ10" s="632"/>
      <c r="CA10" s="632"/>
      <c r="CB10" s="632"/>
      <c r="CC10" s="632"/>
      <c r="CD10" s="632"/>
      <c r="CE10" s="632"/>
      <c r="CF10" s="632"/>
      <c r="CG10" s="632"/>
      <c r="CH10" s="632"/>
      <c r="CI10" s="632"/>
      <c r="CJ10" s="632"/>
      <c r="CK10" s="632"/>
      <c r="CL10" s="632"/>
      <c r="CM10" s="632"/>
      <c r="CN10" s="632"/>
      <c r="CO10" s="632"/>
      <c r="CP10" s="632"/>
      <c r="CQ10" s="632"/>
      <c r="CR10" s="632"/>
      <c r="CS10" s="632"/>
      <c r="CT10" s="632"/>
      <c r="CU10" s="632"/>
      <c r="CV10" s="632"/>
      <c r="CW10" s="632"/>
      <c r="CX10" s="632"/>
      <c r="CY10" s="632"/>
      <c r="CZ10" s="632"/>
      <c r="DA10" s="632"/>
      <c r="DB10" s="632"/>
      <c r="DC10" s="632"/>
      <c r="DD10" s="632"/>
      <c r="DE10" s="632"/>
      <c r="DF10" s="632"/>
      <c r="DG10" s="632"/>
      <c r="DH10" s="632"/>
      <c r="DI10" s="632"/>
      <c r="DJ10" s="632"/>
      <c r="DK10" s="632"/>
      <c r="DL10" s="632"/>
    </row>
    <row r="11" spans="1:116" ht="30" customHeight="1">
      <c r="A11" s="632" t="s">
        <v>906</v>
      </c>
      <c r="B11" s="616"/>
      <c r="C11" s="616"/>
      <c r="D11" s="616"/>
      <c r="E11" s="616"/>
      <c r="F11" s="616"/>
      <c r="G11" s="616"/>
      <c r="H11" s="616"/>
      <c r="I11" s="616"/>
      <c r="J11" s="616"/>
      <c r="K11" s="616"/>
      <c r="L11" s="616"/>
      <c r="M11" s="616"/>
      <c r="N11" s="616"/>
      <c r="O11" s="616"/>
      <c r="P11" s="616"/>
      <c r="Q11" s="616"/>
      <c r="R11" s="616"/>
      <c r="S11" s="616"/>
      <c r="T11" s="616"/>
      <c r="U11" s="616"/>
      <c r="V11" s="616"/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616"/>
      <c r="AL11" s="616"/>
      <c r="AM11" s="616"/>
      <c r="AN11" s="616"/>
      <c r="AO11" s="616"/>
      <c r="AP11" s="632" t="s">
        <v>1024</v>
      </c>
      <c r="AQ11" s="632"/>
      <c r="AR11" s="632"/>
      <c r="AS11" s="632"/>
      <c r="AT11" s="632"/>
      <c r="AU11" s="632"/>
      <c r="AV11" s="632"/>
      <c r="AW11" s="632"/>
      <c r="AX11" s="632"/>
      <c r="AY11" s="632"/>
      <c r="AZ11" s="632"/>
      <c r="BA11" s="632"/>
      <c r="BB11" s="632"/>
      <c r="BC11" s="632"/>
      <c r="BD11" s="632"/>
      <c r="BE11" s="632"/>
      <c r="BF11" s="632"/>
      <c r="BG11" s="632"/>
      <c r="BH11" s="632"/>
      <c r="BI11" s="632"/>
      <c r="BJ11" s="632"/>
      <c r="BK11" s="632"/>
      <c r="BL11" s="632"/>
      <c r="BM11" s="632"/>
      <c r="BN11" s="632"/>
      <c r="BO11" s="632"/>
      <c r="BP11" s="632"/>
      <c r="BQ11" s="632"/>
      <c r="BR11" s="632"/>
      <c r="BS11" s="632"/>
      <c r="BT11" s="632"/>
      <c r="BU11" s="632"/>
      <c r="BV11" s="632"/>
      <c r="BW11" s="632"/>
      <c r="BX11" s="632"/>
      <c r="BY11" s="632"/>
      <c r="BZ11" s="632"/>
      <c r="CA11" s="632"/>
      <c r="CB11" s="632"/>
      <c r="CC11" s="632"/>
      <c r="CD11" s="632"/>
      <c r="CE11" s="632"/>
      <c r="CF11" s="632"/>
      <c r="CG11" s="632"/>
      <c r="CH11" s="632"/>
      <c r="CI11" s="632"/>
      <c r="CJ11" s="632"/>
      <c r="CK11" s="632"/>
      <c r="CL11" s="632"/>
      <c r="CM11" s="632"/>
      <c r="CN11" s="632"/>
      <c r="CO11" s="632"/>
      <c r="CP11" s="632"/>
      <c r="CQ11" s="632"/>
      <c r="CR11" s="632"/>
      <c r="CS11" s="632"/>
      <c r="CT11" s="632"/>
      <c r="CU11" s="632"/>
      <c r="CV11" s="632"/>
      <c r="CW11" s="632"/>
      <c r="CX11" s="632"/>
      <c r="CY11" s="632"/>
      <c r="CZ11" s="632"/>
      <c r="DA11" s="632"/>
      <c r="DB11" s="632"/>
      <c r="DC11" s="632"/>
      <c r="DD11" s="632"/>
      <c r="DE11" s="632"/>
      <c r="DF11" s="632"/>
      <c r="DG11" s="632"/>
      <c r="DH11" s="632"/>
      <c r="DI11" s="632"/>
      <c r="DJ11" s="632"/>
      <c r="DK11" s="632"/>
      <c r="DL11" s="632"/>
    </row>
    <row r="12" spans="1:116">
      <c r="A12" s="631" t="s">
        <v>216</v>
      </c>
      <c r="B12" s="631"/>
      <c r="C12" s="631"/>
      <c r="D12" s="631"/>
      <c r="E12" s="631"/>
      <c r="F12" s="631"/>
      <c r="G12" s="631"/>
      <c r="H12" s="631"/>
      <c r="I12" s="631"/>
      <c r="J12" s="631"/>
      <c r="K12" s="631"/>
      <c r="L12" s="631"/>
      <c r="M12" s="631"/>
      <c r="N12" s="631"/>
      <c r="O12" s="631"/>
      <c r="P12" s="631"/>
      <c r="Q12" s="631"/>
      <c r="R12" s="631"/>
      <c r="S12" s="631"/>
      <c r="T12" s="631"/>
      <c r="U12" s="631"/>
      <c r="V12" s="631"/>
      <c r="W12" s="631"/>
      <c r="X12" s="631"/>
      <c r="Y12" s="631"/>
      <c r="Z12" s="631"/>
      <c r="AA12" s="631"/>
      <c r="AB12" s="631"/>
      <c r="AC12" s="631"/>
      <c r="AD12" s="631"/>
      <c r="AE12" s="631"/>
      <c r="AF12" s="631"/>
      <c r="AG12" s="631"/>
      <c r="AH12" s="631"/>
      <c r="AI12" s="631"/>
      <c r="AJ12" s="631"/>
      <c r="AK12" s="631"/>
      <c r="AL12" s="631"/>
      <c r="AM12" s="631"/>
      <c r="AN12" s="631"/>
      <c r="AO12" s="631"/>
      <c r="AP12" s="632">
        <v>7802636202</v>
      </c>
      <c r="AQ12" s="632"/>
      <c r="AR12" s="632"/>
      <c r="AS12" s="632"/>
      <c r="AT12" s="632"/>
      <c r="AU12" s="632"/>
      <c r="AV12" s="632"/>
      <c r="AW12" s="632"/>
      <c r="AX12" s="632"/>
      <c r="AY12" s="632"/>
      <c r="AZ12" s="632"/>
      <c r="BA12" s="632"/>
      <c r="BB12" s="632"/>
      <c r="BC12" s="632"/>
      <c r="BD12" s="632"/>
      <c r="BE12" s="632"/>
      <c r="BF12" s="632"/>
      <c r="BG12" s="632"/>
      <c r="BH12" s="632"/>
      <c r="BI12" s="632"/>
      <c r="BJ12" s="632"/>
      <c r="BK12" s="632"/>
      <c r="BL12" s="632"/>
      <c r="BM12" s="632"/>
      <c r="BN12" s="632"/>
      <c r="BO12" s="632"/>
      <c r="BP12" s="632"/>
      <c r="BQ12" s="632"/>
      <c r="BR12" s="632"/>
      <c r="BS12" s="632"/>
      <c r="BT12" s="632"/>
      <c r="BU12" s="632"/>
      <c r="BV12" s="632"/>
      <c r="BW12" s="632"/>
      <c r="BX12" s="632"/>
      <c r="BY12" s="632"/>
      <c r="BZ12" s="632"/>
      <c r="CA12" s="632"/>
      <c r="CB12" s="632"/>
      <c r="CC12" s="632"/>
      <c r="CD12" s="632"/>
      <c r="CE12" s="632"/>
      <c r="CF12" s="632"/>
      <c r="CG12" s="632"/>
      <c r="CH12" s="632"/>
      <c r="CI12" s="632"/>
      <c r="CJ12" s="632"/>
      <c r="CK12" s="632"/>
      <c r="CL12" s="632"/>
      <c r="CM12" s="632"/>
      <c r="CN12" s="632"/>
      <c r="CO12" s="632"/>
      <c r="CP12" s="632"/>
      <c r="CQ12" s="632"/>
      <c r="CR12" s="632"/>
      <c r="CS12" s="632"/>
      <c r="CT12" s="632"/>
      <c r="CU12" s="632"/>
      <c r="CV12" s="632"/>
      <c r="CW12" s="632"/>
      <c r="CX12" s="632"/>
      <c r="CY12" s="632"/>
      <c r="CZ12" s="632"/>
      <c r="DA12" s="632"/>
      <c r="DB12" s="632"/>
      <c r="DC12" s="632"/>
      <c r="DD12" s="632"/>
      <c r="DE12" s="632"/>
      <c r="DF12" s="632"/>
      <c r="DG12" s="632"/>
      <c r="DH12" s="632"/>
      <c r="DI12" s="632"/>
      <c r="DJ12" s="632"/>
      <c r="DK12" s="632"/>
      <c r="DL12" s="632"/>
    </row>
    <row r="13" spans="1:116" ht="30" customHeight="1">
      <c r="A13" s="632" t="s">
        <v>907</v>
      </c>
      <c r="B13" s="632"/>
      <c r="C13" s="632"/>
      <c r="D13" s="632"/>
      <c r="E13" s="632"/>
      <c r="F13" s="632"/>
      <c r="G13" s="632"/>
      <c r="H13" s="632"/>
      <c r="I13" s="632"/>
      <c r="J13" s="632"/>
      <c r="K13" s="632"/>
      <c r="L13" s="632"/>
      <c r="M13" s="632"/>
      <c r="N13" s="632"/>
      <c r="O13" s="632"/>
      <c r="P13" s="632"/>
      <c r="Q13" s="632"/>
      <c r="R13" s="632"/>
      <c r="S13" s="632"/>
      <c r="T13" s="632"/>
      <c r="U13" s="632"/>
      <c r="V13" s="632"/>
      <c r="W13" s="632"/>
      <c r="X13" s="632"/>
      <c r="Y13" s="632"/>
      <c r="Z13" s="632"/>
      <c r="AA13" s="632"/>
      <c r="AB13" s="632"/>
      <c r="AC13" s="632"/>
      <c r="AD13" s="632"/>
      <c r="AE13" s="632"/>
      <c r="AF13" s="632"/>
      <c r="AG13" s="632"/>
      <c r="AH13" s="632"/>
      <c r="AI13" s="632"/>
      <c r="AJ13" s="632"/>
      <c r="AK13" s="632"/>
      <c r="AL13" s="632"/>
      <c r="AM13" s="632"/>
      <c r="AN13" s="632"/>
      <c r="AO13" s="632"/>
      <c r="AP13" s="632" t="s">
        <v>1025</v>
      </c>
      <c r="AQ13" s="632"/>
      <c r="AR13" s="632"/>
      <c r="AS13" s="632"/>
      <c r="AT13" s="632"/>
      <c r="AU13" s="632"/>
      <c r="AV13" s="632"/>
      <c r="AW13" s="632"/>
      <c r="AX13" s="632"/>
      <c r="AY13" s="632"/>
      <c r="AZ13" s="632"/>
      <c r="BA13" s="632"/>
      <c r="BB13" s="632"/>
      <c r="BC13" s="632"/>
      <c r="BD13" s="632"/>
      <c r="BE13" s="632"/>
      <c r="BF13" s="632"/>
      <c r="BG13" s="632"/>
      <c r="BH13" s="632"/>
      <c r="BI13" s="632"/>
      <c r="BJ13" s="632"/>
      <c r="BK13" s="632"/>
      <c r="BL13" s="632"/>
      <c r="BM13" s="632"/>
      <c r="BN13" s="632"/>
      <c r="BO13" s="632"/>
      <c r="BP13" s="632"/>
      <c r="BQ13" s="632"/>
      <c r="BR13" s="632"/>
      <c r="BS13" s="632"/>
      <c r="BT13" s="632"/>
      <c r="BU13" s="632"/>
      <c r="BV13" s="632"/>
      <c r="BW13" s="632"/>
      <c r="BX13" s="632"/>
      <c r="BY13" s="632"/>
      <c r="BZ13" s="632"/>
      <c r="CA13" s="632"/>
      <c r="CB13" s="632"/>
      <c r="CC13" s="632"/>
      <c r="CD13" s="632"/>
      <c r="CE13" s="632"/>
      <c r="CF13" s="632"/>
      <c r="CG13" s="632"/>
      <c r="CH13" s="632"/>
      <c r="CI13" s="632"/>
      <c r="CJ13" s="632"/>
      <c r="CK13" s="632"/>
      <c r="CL13" s="632"/>
      <c r="CM13" s="632"/>
      <c r="CN13" s="632"/>
      <c r="CO13" s="632"/>
      <c r="CP13" s="632"/>
      <c r="CQ13" s="632"/>
      <c r="CR13" s="632"/>
      <c r="CS13" s="632"/>
      <c r="CT13" s="632"/>
      <c r="CU13" s="632"/>
      <c r="CV13" s="632"/>
      <c r="CW13" s="632"/>
      <c r="CX13" s="632"/>
      <c r="CY13" s="632"/>
      <c r="CZ13" s="632"/>
      <c r="DA13" s="632"/>
      <c r="DB13" s="632"/>
      <c r="DC13" s="632"/>
      <c r="DD13" s="632"/>
      <c r="DE13" s="632"/>
      <c r="DF13" s="632"/>
      <c r="DG13" s="632"/>
      <c r="DH13" s="632"/>
      <c r="DI13" s="632"/>
      <c r="DJ13" s="632"/>
      <c r="DK13" s="632"/>
      <c r="DL13" s="632"/>
    </row>
    <row r="14" spans="1:116" ht="6" customHeight="1"/>
    <row r="15" spans="1:116" ht="60" customHeight="1">
      <c r="A15" s="633" t="s">
        <v>166</v>
      </c>
      <c r="B15" s="633"/>
      <c r="C15" s="633"/>
      <c r="D15" s="633"/>
      <c r="E15" s="615" t="s">
        <v>533</v>
      </c>
      <c r="F15" s="615"/>
      <c r="G15" s="615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33" t="s">
        <v>19</v>
      </c>
      <c r="Z15" s="633"/>
      <c r="AA15" s="633"/>
      <c r="AB15" s="633"/>
      <c r="AC15" s="633"/>
      <c r="AD15" s="633"/>
      <c r="AE15" s="633"/>
      <c r="AF15" s="633"/>
      <c r="AG15" s="633"/>
      <c r="AH15" s="633"/>
      <c r="AI15" s="633"/>
      <c r="AJ15" s="633"/>
      <c r="AK15" s="633"/>
      <c r="AL15" s="633"/>
      <c r="AM15" s="633"/>
      <c r="AN15" s="633"/>
      <c r="AO15" s="633"/>
      <c r="AP15" s="615" t="s">
        <v>140</v>
      </c>
      <c r="AQ15" s="615"/>
      <c r="AR15" s="615"/>
      <c r="AS15" s="615"/>
      <c r="AT15" s="615"/>
      <c r="AU15" s="615"/>
      <c r="AV15" s="615"/>
      <c r="AW15" s="615"/>
      <c r="AX15" s="615"/>
      <c r="AY15" s="615"/>
      <c r="AZ15" s="615"/>
      <c r="BA15" s="615"/>
      <c r="BB15" s="615"/>
      <c r="BC15" s="615"/>
      <c r="BD15" s="615"/>
      <c r="BE15" s="633" t="s">
        <v>410</v>
      </c>
      <c r="BF15" s="633"/>
      <c r="BG15" s="633"/>
      <c r="BH15" s="633"/>
      <c r="BI15" s="633"/>
      <c r="BJ15" s="633"/>
      <c r="BK15" s="633"/>
      <c r="BL15" s="633"/>
      <c r="BM15" s="633"/>
      <c r="BN15" s="633"/>
      <c r="BO15" s="633"/>
      <c r="BP15" s="633"/>
      <c r="BQ15" s="633"/>
      <c r="BR15" s="633"/>
      <c r="BS15" s="615" t="s">
        <v>909</v>
      </c>
      <c r="BT15" s="615"/>
      <c r="BU15" s="615"/>
      <c r="BV15" s="615"/>
      <c r="BW15" s="615"/>
      <c r="BX15" s="615"/>
      <c r="BY15" s="615"/>
      <c r="BZ15" s="615"/>
      <c r="CA15" s="615"/>
      <c r="CB15" s="615"/>
      <c r="CC15" s="615"/>
      <c r="CD15" s="615"/>
      <c r="CE15" s="615"/>
      <c r="CF15" s="615"/>
      <c r="CG15" s="615"/>
      <c r="CH15" s="615"/>
      <c r="CI15" s="615" t="s">
        <v>910</v>
      </c>
      <c r="CJ15" s="633"/>
      <c r="CK15" s="633"/>
      <c r="CL15" s="633"/>
      <c r="CM15" s="633"/>
      <c r="CN15" s="633"/>
      <c r="CO15" s="633"/>
      <c r="CP15" s="633"/>
      <c r="CQ15" s="633"/>
      <c r="CR15" s="633"/>
      <c r="CS15" s="633"/>
      <c r="CT15" s="633"/>
      <c r="CU15" s="633"/>
      <c r="CV15" s="633"/>
      <c r="CW15" s="633"/>
      <c r="CX15" s="633"/>
      <c r="CY15" s="633"/>
      <c r="CZ15" s="633"/>
      <c r="DA15" s="633"/>
      <c r="DB15" s="614" t="s">
        <v>1010</v>
      </c>
      <c r="DC15" s="616"/>
      <c r="DD15" s="616"/>
      <c r="DE15" s="616"/>
      <c r="DF15" s="616"/>
      <c r="DG15" s="616"/>
      <c r="DH15" s="616"/>
      <c r="DI15" s="616"/>
      <c r="DJ15" s="616"/>
      <c r="DK15" s="616"/>
      <c r="DL15" s="616"/>
    </row>
    <row r="16" spans="1:116" ht="39.75" customHeight="1">
      <c r="A16" s="616">
        <v>1</v>
      </c>
      <c r="B16" s="616"/>
      <c r="C16" s="616"/>
      <c r="D16" s="616"/>
      <c r="E16" s="632" t="str">
        <f>'Для заполнения док-ов'!N184</f>
        <v>Зеленский Вячеслав Андреевич</v>
      </c>
      <c r="F16" s="632"/>
      <c r="G16" s="632"/>
      <c r="H16" s="632"/>
      <c r="I16" s="632"/>
      <c r="J16" s="632"/>
      <c r="K16" s="632"/>
      <c r="L16" s="632"/>
      <c r="M16" s="632"/>
      <c r="N16" s="632"/>
      <c r="O16" s="632"/>
      <c r="P16" s="632"/>
      <c r="Q16" s="632"/>
      <c r="R16" s="632"/>
      <c r="S16" s="632"/>
      <c r="T16" s="632"/>
      <c r="U16" s="632"/>
      <c r="V16" s="632"/>
      <c r="W16" s="632"/>
      <c r="X16" s="632"/>
      <c r="Y16" s="632" t="str">
        <f>'Для заполнения док-ов'!O184</f>
        <v>Электромонтажник</v>
      </c>
      <c r="Z16" s="632"/>
      <c r="AA16" s="632"/>
      <c r="AB16" s="632"/>
      <c r="AC16" s="632"/>
      <c r="AD16" s="632"/>
      <c r="AE16" s="632"/>
      <c r="AF16" s="632"/>
      <c r="AG16" s="632"/>
      <c r="AH16" s="632"/>
      <c r="AI16" s="632"/>
      <c r="AJ16" s="632"/>
      <c r="AK16" s="632"/>
      <c r="AL16" s="632"/>
      <c r="AM16" s="632"/>
      <c r="AN16" s="632"/>
      <c r="AO16" s="632"/>
      <c r="AP16" s="636">
        <f>'Для заполнения док-ов'!P184</f>
        <v>30442</v>
      </c>
      <c r="AQ16" s="632"/>
      <c r="AR16" s="632"/>
      <c r="AS16" s="632"/>
      <c r="AT16" s="632"/>
      <c r="AU16" s="632"/>
      <c r="AV16" s="632"/>
      <c r="AW16" s="632"/>
      <c r="AX16" s="632"/>
      <c r="AY16" s="632"/>
      <c r="AZ16" s="632"/>
      <c r="BA16" s="632"/>
      <c r="BB16" s="632"/>
      <c r="BC16" s="632"/>
      <c r="BD16" s="632"/>
      <c r="BE16" s="633" t="str">
        <f>'Для заполнения док-ов'!W184</f>
        <v>057-195-689 01</v>
      </c>
      <c r="BF16" s="633"/>
      <c r="BG16" s="633"/>
      <c r="BH16" s="633"/>
      <c r="BI16" s="633"/>
      <c r="BJ16" s="633"/>
      <c r="BK16" s="633"/>
      <c r="BL16" s="633"/>
      <c r="BM16" s="633"/>
      <c r="BN16" s="633"/>
      <c r="BO16" s="633"/>
      <c r="BP16" s="633"/>
      <c r="BQ16" s="633"/>
      <c r="BR16" s="633"/>
      <c r="BS16" s="636">
        <v>44960</v>
      </c>
      <c r="BT16" s="632"/>
      <c r="BU16" s="632"/>
      <c r="BV16" s="632"/>
      <c r="BW16" s="632"/>
      <c r="BX16" s="632"/>
      <c r="BY16" s="632"/>
      <c r="BZ16" s="632"/>
      <c r="CA16" s="632"/>
      <c r="CB16" s="632"/>
      <c r="CC16" s="632"/>
      <c r="CD16" s="632"/>
      <c r="CE16" s="632"/>
      <c r="CF16" s="632"/>
      <c r="CG16" s="632"/>
      <c r="CH16" s="632"/>
      <c r="CI16" s="615" t="s">
        <v>1026</v>
      </c>
      <c r="CJ16" s="615"/>
      <c r="CK16" s="615"/>
      <c r="CL16" s="615"/>
      <c r="CM16" s="615"/>
      <c r="CN16" s="615"/>
      <c r="CO16" s="615"/>
      <c r="CP16" s="615"/>
      <c r="CQ16" s="615"/>
      <c r="CR16" s="615"/>
      <c r="CS16" s="615"/>
      <c r="CT16" s="615"/>
      <c r="CU16" s="615"/>
      <c r="CV16" s="615"/>
      <c r="CW16" s="615"/>
      <c r="CX16" s="615"/>
      <c r="CY16" s="615"/>
      <c r="CZ16" s="615"/>
      <c r="DA16" s="615"/>
      <c r="DB16" s="616" t="s">
        <v>1011</v>
      </c>
      <c r="DC16" s="616"/>
      <c r="DD16" s="616"/>
      <c r="DE16" s="616"/>
      <c r="DF16" s="616"/>
      <c r="DG16" s="616"/>
      <c r="DH16" s="616"/>
      <c r="DI16" s="616"/>
      <c r="DJ16" s="616"/>
      <c r="DK16" s="616"/>
      <c r="DL16" s="616"/>
    </row>
    <row r="17" spans="1:115" ht="13.5" customHeight="1">
      <c r="A17" s="61"/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</row>
    <row r="18" spans="1:115" ht="3.75" customHeight="1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</row>
    <row r="19" spans="1:115" ht="28.5" customHeight="1">
      <c r="A19" s="61"/>
      <c r="B19" s="634" t="s">
        <v>1032</v>
      </c>
      <c r="C19" s="606"/>
      <c r="D19" s="606"/>
      <c r="E19" s="606"/>
      <c r="F19" s="606"/>
      <c r="G19" s="606"/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06"/>
      <c r="V19" s="606"/>
      <c r="W19" s="606"/>
      <c r="X19" s="606"/>
      <c r="Y19" s="606"/>
      <c r="Z19" s="606"/>
      <c r="AA19" s="606"/>
      <c r="AB19" s="606"/>
      <c r="AC19" s="606"/>
      <c r="AD19" s="606"/>
      <c r="AE19" s="606"/>
      <c r="AF19" s="606"/>
      <c r="AM19" s="61"/>
      <c r="AN19" s="61"/>
      <c r="AO19" s="61"/>
      <c r="AP19" s="61"/>
      <c r="AQ19" s="597" t="s">
        <v>196</v>
      </c>
      <c r="AR19" s="597"/>
      <c r="AS19" s="597"/>
      <c r="AT19" s="597"/>
      <c r="AU19" s="597"/>
      <c r="AV19" s="597"/>
      <c r="AW19" s="597"/>
      <c r="AX19" s="597"/>
      <c r="AY19" s="597"/>
      <c r="AZ19" s="597"/>
      <c r="BA19" s="597"/>
      <c r="BB19" s="597"/>
      <c r="BC19" s="597"/>
      <c r="BD19" s="597"/>
      <c r="BE19" s="597"/>
      <c r="BF19" s="597"/>
      <c r="BG19" s="597"/>
      <c r="BH19" s="597"/>
      <c r="BI19" s="597"/>
      <c r="BJ19" s="597"/>
      <c r="BK19" s="597"/>
      <c r="BL19" s="597"/>
      <c r="BM19" s="597"/>
      <c r="BN19" s="597"/>
      <c r="BO19" s="597"/>
      <c r="BP19" s="597"/>
      <c r="BQ19" s="597"/>
      <c r="BR19" s="597"/>
      <c r="BS19" s="597"/>
      <c r="BT19" s="597"/>
      <c r="BU19" s="597"/>
      <c r="CB19" s="61"/>
      <c r="CC19" s="61"/>
      <c r="CD19" s="61"/>
      <c r="CE19" s="61"/>
      <c r="CF19" s="61"/>
      <c r="CG19" s="597" t="s">
        <v>1023</v>
      </c>
      <c r="CH19" s="597"/>
      <c r="CI19" s="597"/>
      <c r="CJ19" s="597"/>
      <c r="CK19" s="597"/>
      <c r="CL19" s="597"/>
      <c r="CM19" s="597"/>
      <c r="CN19" s="597"/>
      <c r="CO19" s="597"/>
      <c r="CP19" s="597"/>
      <c r="CQ19" s="597"/>
      <c r="CR19" s="597"/>
      <c r="CS19" s="597"/>
      <c r="CT19" s="597"/>
      <c r="CU19" s="597"/>
      <c r="CV19" s="597"/>
      <c r="CW19" s="597"/>
      <c r="CX19" s="597"/>
      <c r="CY19" s="597"/>
      <c r="CZ19" s="597"/>
      <c r="DA19" s="597"/>
      <c r="DB19" s="597"/>
      <c r="DC19" s="597"/>
      <c r="DD19" s="597"/>
      <c r="DE19" s="597"/>
      <c r="DF19" s="597"/>
      <c r="DG19" s="597"/>
      <c r="DH19" s="597"/>
      <c r="DI19" s="597"/>
      <c r="DJ19" s="597"/>
      <c r="DK19" s="597"/>
    </row>
    <row r="20" spans="1:115" ht="12.75" customHeight="1">
      <c r="A20" s="61"/>
      <c r="B20" s="635" t="s">
        <v>561</v>
      </c>
      <c r="C20" s="635"/>
      <c r="D20" s="635"/>
      <c r="E20" s="635"/>
      <c r="F20" s="635"/>
      <c r="G20" s="635"/>
      <c r="H20" s="635"/>
      <c r="I20" s="635"/>
      <c r="J20" s="635"/>
      <c r="K20" s="635"/>
      <c r="L20" s="635"/>
      <c r="M20" s="635"/>
      <c r="N20" s="635"/>
      <c r="O20" s="635"/>
      <c r="P20" s="635"/>
      <c r="Q20" s="635"/>
      <c r="R20" s="635"/>
      <c r="S20" s="635"/>
      <c r="T20" s="635"/>
      <c r="U20" s="635"/>
      <c r="V20" s="635"/>
      <c r="W20" s="635"/>
      <c r="X20" s="635"/>
      <c r="Y20" s="635"/>
      <c r="Z20" s="635"/>
      <c r="AA20" s="635"/>
      <c r="AB20" s="635"/>
      <c r="AC20" s="635"/>
      <c r="AD20" s="635"/>
      <c r="AE20" s="635"/>
      <c r="AF20" s="635"/>
      <c r="AK20" s="61" t="s">
        <v>235</v>
      </c>
      <c r="AM20" s="61"/>
      <c r="AN20" s="61"/>
      <c r="AO20" s="61"/>
      <c r="AP20" s="61"/>
      <c r="AQ20" s="635" t="s">
        <v>165</v>
      </c>
      <c r="AR20" s="635"/>
      <c r="AS20" s="635"/>
      <c r="AT20" s="635"/>
      <c r="AU20" s="635"/>
      <c r="AV20" s="635"/>
      <c r="AW20" s="635"/>
      <c r="AX20" s="635"/>
      <c r="AY20" s="635"/>
      <c r="AZ20" s="635"/>
      <c r="BA20" s="635"/>
      <c r="BB20" s="635"/>
      <c r="BC20" s="635"/>
      <c r="BD20" s="635"/>
      <c r="BE20" s="635"/>
      <c r="BF20" s="635"/>
      <c r="BG20" s="635"/>
      <c r="BH20" s="635"/>
      <c r="BI20" s="635"/>
      <c r="BJ20" s="635"/>
      <c r="BK20" s="635"/>
      <c r="BL20" s="635"/>
      <c r="BM20" s="635"/>
      <c r="BN20" s="635"/>
      <c r="BO20" s="635"/>
      <c r="BP20" s="635"/>
      <c r="BQ20" s="635"/>
      <c r="BR20" s="635"/>
      <c r="BS20" s="635"/>
      <c r="BT20" s="635"/>
      <c r="BU20" s="635"/>
      <c r="CB20" s="61"/>
      <c r="CC20" s="61"/>
      <c r="CD20" s="61"/>
      <c r="CE20" s="61"/>
      <c r="CF20" s="61"/>
      <c r="CG20" s="635" t="s">
        <v>0</v>
      </c>
      <c r="CH20" s="635"/>
      <c r="CI20" s="635"/>
      <c r="CJ20" s="635"/>
      <c r="CK20" s="635"/>
      <c r="CL20" s="635"/>
      <c r="CM20" s="635"/>
      <c r="CN20" s="635"/>
      <c r="CO20" s="635"/>
      <c r="CP20" s="635"/>
      <c r="CQ20" s="635"/>
      <c r="CR20" s="635"/>
      <c r="CS20" s="635"/>
      <c r="CT20" s="635"/>
      <c r="CU20" s="635"/>
      <c r="CV20" s="635"/>
      <c r="CW20" s="635"/>
      <c r="CX20" s="635"/>
      <c r="CY20" s="635"/>
      <c r="CZ20" s="635"/>
      <c r="DA20" s="635"/>
      <c r="DB20" s="635"/>
      <c r="DC20" s="635"/>
      <c r="DD20" s="635"/>
      <c r="DE20" s="635"/>
      <c r="DF20" s="635"/>
      <c r="DG20" s="635"/>
      <c r="DH20" s="635"/>
      <c r="DI20" s="635"/>
      <c r="DJ20" s="635"/>
      <c r="DK20" s="635"/>
    </row>
    <row r="21" spans="1:115" ht="15.7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</row>
    <row r="22" spans="1:115" ht="15.75">
      <c r="A22" s="467" t="s">
        <v>964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</row>
    <row r="23" spans="1:115" ht="15.75">
      <c r="A23" s="467" t="s">
        <v>965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</row>
    <row r="24" spans="1:115" ht="15.75">
      <c r="A24" s="467" t="s">
        <v>966</v>
      </c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</row>
    <row r="25" spans="1:115" ht="15.75">
      <c r="A25" s="467" t="s">
        <v>967</v>
      </c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</row>
    <row r="26" spans="1:115" ht="15.75">
      <c r="A26" s="467" t="s">
        <v>968</v>
      </c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</row>
    <row r="27" spans="1:115" ht="15.75">
      <c r="A27" s="467" t="s">
        <v>969</v>
      </c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</row>
    <row r="28" spans="1:115" ht="15.75">
      <c r="A28" s="467" t="s">
        <v>970</v>
      </c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</row>
    <row r="29" spans="1:115" ht="15.75">
      <c r="A29" s="467" t="s">
        <v>971</v>
      </c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</row>
    <row r="30" spans="1:115" ht="15.75">
      <c r="A30" s="467" t="s">
        <v>972</v>
      </c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</row>
    <row r="31" spans="1:115" ht="15.75">
      <c r="A31" s="467" t="s">
        <v>973</v>
      </c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</row>
    <row r="32" spans="1:115" ht="15.75">
      <c r="A32" s="467" t="s">
        <v>974</v>
      </c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</row>
    <row r="33" spans="1:102" ht="15.75">
      <c r="A33" s="467" t="s">
        <v>975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</row>
    <row r="34" spans="1:102" ht="15.75">
      <c r="A34" s="467" t="s">
        <v>976</v>
      </c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</row>
    <row r="35" spans="1:102" ht="15.75">
      <c r="A35" s="467" t="s">
        <v>977</v>
      </c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</row>
    <row r="36" spans="1:102" ht="15.75">
      <c r="A36" s="467" t="s">
        <v>978</v>
      </c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</row>
    <row r="37" spans="1:102" ht="15.75">
      <c r="A37" s="467" t="s">
        <v>979</v>
      </c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</row>
    <row r="38" spans="1:102" ht="15.75">
      <c r="A38" s="467" t="s">
        <v>980</v>
      </c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</row>
    <row r="39" spans="1:102" ht="15.75">
      <c r="A39" s="469" t="s">
        <v>981</v>
      </c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</row>
    <row r="40" spans="1:102" ht="15.75">
      <c r="A40" s="467" t="s">
        <v>982</v>
      </c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</row>
    <row r="41" spans="1:102" ht="15.75">
      <c r="A41" s="467" t="s">
        <v>983</v>
      </c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</row>
    <row r="42" spans="1:102" ht="15.75">
      <c r="A42" s="467" t="s">
        <v>984</v>
      </c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</row>
    <row r="43" spans="1:102" ht="15.75">
      <c r="A43" s="467" t="s">
        <v>985</v>
      </c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</row>
    <row r="44" spans="1:102" ht="15.75">
      <c r="A44" s="467" t="s">
        <v>986</v>
      </c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</row>
    <row r="45" spans="1:102" ht="15.75">
      <c r="A45" s="467" t="s">
        <v>987</v>
      </c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</row>
    <row r="46" spans="1:102" ht="15.75">
      <c r="A46" s="467" t="s">
        <v>988</v>
      </c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</row>
    <row r="47" spans="1:102" ht="15.75">
      <c r="A47" s="467" t="s">
        <v>989</v>
      </c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</row>
    <row r="48" spans="1:102" ht="15.75">
      <c r="A48" s="467" t="s">
        <v>990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</row>
    <row r="49" spans="1:102" ht="15.75">
      <c r="A49" s="467" t="s">
        <v>991</v>
      </c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</row>
    <row r="50" spans="1:102" ht="15.75">
      <c r="A50" s="467" t="s">
        <v>992</v>
      </c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</row>
    <row r="51" spans="1:102" ht="15.7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</row>
    <row r="52" spans="1:102" ht="15.7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</row>
    <row r="53" spans="1:102" ht="15.7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</row>
    <row r="54" spans="1:102" ht="15.7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</row>
    <row r="55" spans="1:102" ht="15.7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1"/>
    </row>
    <row r="56" spans="1:102" ht="15.7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CX56" s="61"/>
    </row>
    <row r="57" spans="1:102" ht="15.7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1"/>
    </row>
    <row r="58" spans="1:102" ht="15.7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CX58" s="61"/>
    </row>
    <row r="59" spans="1:102" ht="15.7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</row>
    <row r="60" spans="1:102" ht="15.7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</row>
    <row r="61" spans="1:102" ht="15.7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</row>
    <row r="62" spans="1:102" ht="15.7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</row>
    <row r="63" spans="1:102" ht="15.7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</row>
    <row r="64" spans="1:102" ht="15.7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</row>
    <row r="65" spans="1:102" ht="15.7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</row>
    <row r="66" spans="1:102" ht="15.7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</row>
    <row r="67" spans="1:102" ht="15.7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</row>
    <row r="68" spans="1:102" ht="15.7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</row>
    <row r="69" spans="1:102" ht="15.7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</row>
    <row r="70" spans="1:102" ht="15.7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</row>
    <row r="71" spans="1:102" ht="15.7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</row>
    <row r="72" spans="1:102" ht="15.7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</row>
    <row r="73" spans="1:102" ht="15.7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</row>
    <row r="74" spans="1:102" ht="15.7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</row>
    <row r="75" spans="1:102" ht="15.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</row>
    <row r="76" spans="1:102" ht="15.7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</row>
    <row r="77" spans="1:102" ht="15.7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</row>
    <row r="78" spans="1:102" ht="15.7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</row>
    <row r="79" spans="1:102" ht="15.7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</row>
    <row r="80" spans="1:102" ht="15.7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</row>
    <row r="81" spans="1:102" ht="15.7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</row>
    <row r="82" spans="1:102" ht="15.7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</row>
    <row r="83" spans="1:102" ht="15.7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</row>
    <row r="84" spans="1:102" ht="15.7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</row>
    <row r="85" spans="1:102" ht="15.7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</row>
    <row r="86" spans="1:102" ht="15.7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</row>
    <row r="87" spans="1:102" ht="15.7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</row>
    <row r="88" spans="1:102" ht="15.7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</row>
    <row r="89" spans="1:102" ht="15.7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</sheetData>
  <mergeCells count="32">
    <mergeCell ref="AP1:DL1"/>
    <mergeCell ref="A7:DL7"/>
    <mergeCell ref="A10:AO10"/>
    <mergeCell ref="AP10:DL10"/>
    <mergeCell ref="A11:AO11"/>
    <mergeCell ref="AP11:DL11"/>
    <mergeCell ref="BS16:CH16"/>
    <mergeCell ref="CI16:DA16"/>
    <mergeCell ref="DB16:DL16"/>
    <mergeCell ref="CI15:DA15"/>
    <mergeCell ref="A16:D16"/>
    <mergeCell ref="E16:X16"/>
    <mergeCell ref="Y16:AO16"/>
    <mergeCell ref="AP16:BD16"/>
    <mergeCell ref="BE16:BR16"/>
    <mergeCell ref="Y15:AO15"/>
    <mergeCell ref="AP15:BD15"/>
    <mergeCell ref="BE15:BR15"/>
    <mergeCell ref="B19:AF19"/>
    <mergeCell ref="AQ19:BU19"/>
    <mergeCell ref="CG19:DK19"/>
    <mergeCell ref="B20:AF20"/>
    <mergeCell ref="AQ20:BU20"/>
    <mergeCell ref="CG20:DK20"/>
    <mergeCell ref="A12:AO12"/>
    <mergeCell ref="AP12:DL12"/>
    <mergeCell ref="A13:AO13"/>
    <mergeCell ref="AP13:DL13"/>
    <mergeCell ref="A15:D15"/>
    <mergeCell ref="E15:X15"/>
    <mergeCell ref="DB15:DL15"/>
    <mergeCell ref="BS15:CH15"/>
  </mergeCells>
  <pageMargins left="0.23622047244094491" right="0.23622047244094491" top="0.74803149606299213" bottom="0.74803149606299213" header="0.31496062992125984" footer="0.31496062992125984"/>
  <pageSetup paperSize="9" orientation="portrait" r:id="rId1"/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GA286"/>
  <sheetViews>
    <sheetView view="pageBreakPreview" topLeftCell="A8" zoomScale="130" zoomScaleNormal="130" zoomScaleSheetLayoutView="130" workbookViewId="0">
      <selection activeCell="A20" sqref="A20:D20"/>
    </sheetView>
  </sheetViews>
  <sheetFormatPr defaultRowHeight="15"/>
  <cols>
    <col min="1" max="144" width="0.85546875" customWidth="1"/>
    <col min="145" max="145" width="24.5703125" customWidth="1"/>
    <col min="146" max="179" width="0.85546875" customWidth="1"/>
  </cols>
  <sheetData>
    <row r="7" spans="1:183">
      <c r="FY7" t="s">
        <v>876</v>
      </c>
    </row>
    <row r="8" spans="1:183">
      <c r="FY8" t="s">
        <v>900</v>
      </c>
    </row>
    <row r="9" spans="1:183">
      <c r="FY9" t="s">
        <v>901</v>
      </c>
    </row>
    <row r="10" spans="1:183" ht="15.75">
      <c r="A10" s="591" t="s">
        <v>885</v>
      </c>
      <c r="B10" s="591"/>
      <c r="C10" s="591"/>
      <c r="D10" s="591"/>
      <c r="E10" s="591"/>
      <c r="F10" s="591"/>
      <c r="G10" s="591"/>
      <c r="H10" s="591"/>
      <c r="I10" s="591"/>
      <c r="J10" s="591"/>
      <c r="K10" s="591"/>
      <c r="L10" s="591"/>
      <c r="M10" s="591"/>
      <c r="N10" s="591"/>
      <c r="O10" s="591"/>
      <c r="P10" s="591"/>
      <c r="Q10" s="591"/>
      <c r="R10" s="591"/>
      <c r="S10" s="591"/>
      <c r="T10" s="591"/>
      <c r="U10" s="591"/>
      <c r="V10" s="591"/>
      <c r="W10" s="591"/>
      <c r="X10" s="591"/>
      <c r="Y10" s="591"/>
      <c r="Z10" s="591"/>
      <c r="AA10" s="591"/>
      <c r="AB10" s="591"/>
      <c r="AC10" s="591"/>
      <c r="AD10" s="591"/>
      <c r="AE10" s="591"/>
      <c r="AF10" s="591"/>
      <c r="AG10" s="591"/>
      <c r="AH10" s="591"/>
      <c r="AI10" s="591"/>
      <c r="AJ10" s="591"/>
      <c r="AK10" s="591"/>
      <c r="AL10" s="591"/>
      <c r="AM10" s="591"/>
      <c r="AN10" s="591"/>
      <c r="AO10" s="591"/>
      <c r="AP10" s="591"/>
      <c r="AQ10" s="591"/>
      <c r="AR10" s="591"/>
      <c r="AS10" s="591"/>
      <c r="AT10" s="591"/>
      <c r="AU10" s="591"/>
      <c r="AV10" s="591"/>
      <c r="AW10" s="591"/>
      <c r="AX10" s="591"/>
      <c r="AY10" s="591"/>
      <c r="AZ10" s="591"/>
      <c r="BA10" s="591"/>
      <c r="BB10" s="591"/>
      <c r="BC10" s="591"/>
      <c r="BD10" s="591"/>
      <c r="BE10" s="591"/>
      <c r="BF10" s="591"/>
      <c r="BG10" s="591"/>
      <c r="BH10" s="591"/>
      <c r="BI10" s="591"/>
      <c r="BJ10" s="591"/>
      <c r="BK10" s="591"/>
      <c r="BL10" s="591"/>
      <c r="BM10" s="591"/>
      <c r="BN10" s="591"/>
      <c r="BO10" s="591"/>
      <c r="BP10" s="591"/>
      <c r="BQ10" s="591"/>
      <c r="BR10" s="591"/>
      <c r="BS10" s="591"/>
      <c r="BT10" s="591"/>
      <c r="BU10" s="591"/>
      <c r="BV10" s="591"/>
      <c r="BW10" s="591"/>
      <c r="BX10" s="591"/>
      <c r="BY10" s="591"/>
      <c r="BZ10" s="591"/>
      <c r="CA10" s="591"/>
      <c r="CB10" s="591"/>
      <c r="CC10" s="591"/>
      <c r="CD10" s="591"/>
      <c r="CE10" s="591"/>
      <c r="CF10" s="591"/>
      <c r="CG10" s="591"/>
      <c r="CH10" s="591"/>
      <c r="CI10" s="591"/>
      <c r="CJ10" s="591"/>
      <c r="CK10" s="591"/>
      <c r="CL10" s="591"/>
      <c r="CM10" s="591"/>
      <c r="CN10" s="591"/>
      <c r="CO10" s="591"/>
      <c r="CP10" s="591"/>
      <c r="CQ10" s="591"/>
      <c r="CR10" s="591"/>
      <c r="CS10" s="591"/>
      <c r="CT10" s="591"/>
      <c r="CU10" s="591"/>
      <c r="CV10" s="591"/>
      <c r="CW10" s="591"/>
      <c r="CX10" s="591"/>
      <c r="FY10" t="s">
        <v>4</v>
      </c>
    </row>
    <row r="11" spans="1:183" ht="4.5" customHeight="1">
      <c r="A11" s="76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6"/>
      <c r="FX11" s="436"/>
      <c r="FY11" t="s">
        <v>877</v>
      </c>
    </row>
    <row r="12" spans="1:183" ht="15" customHeight="1">
      <c r="A12" s="618" t="s">
        <v>897</v>
      </c>
      <c r="B12" s="618"/>
      <c r="C12" s="618"/>
      <c r="D12" s="618"/>
      <c r="E12" s="618"/>
      <c r="F12" s="618"/>
      <c r="G12" s="618"/>
      <c r="H12" s="618"/>
      <c r="I12" s="618"/>
      <c r="J12" s="618"/>
      <c r="K12" s="618"/>
      <c r="L12" s="618"/>
      <c r="M12" s="618"/>
      <c r="N12" s="618"/>
      <c r="O12" s="618"/>
      <c r="P12" s="618"/>
      <c r="Q12" s="618"/>
      <c r="R12" s="618"/>
      <c r="S12" s="618"/>
      <c r="T12" s="618"/>
      <c r="U12" s="618"/>
      <c r="V12" s="618"/>
      <c r="W12" s="618"/>
      <c r="X12" s="618"/>
      <c r="Y12" s="618"/>
      <c r="Z12" s="618"/>
      <c r="AA12" s="618"/>
      <c r="AB12" s="618"/>
      <c r="AC12" s="618"/>
      <c r="AD12" s="618"/>
      <c r="AE12" s="618"/>
      <c r="AF12" s="618"/>
      <c r="AG12" s="618"/>
      <c r="AH12" s="618"/>
      <c r="AI12" s="618"/>
      <c r="AJ12" s="618"/>
      <c r="AK12" s="618"/>
      <c r="AL12" s="618"/>
      <c r="AM12" s="618"/>
      <c r="AN12" s="618"/>
      <c r="AO12" s="618"/>
      <c r="AP12" s="618"/>
      <c r="AQ12" s="618"/>
      <c r="AR12" s="618"/>
      <c r="AS12" s="618"/>
      <c r="AT12" s="618"/>
      <c r="AU12" s="618"/>
      <c r="AV12" s="618"/>
      <c r="AW12" s="618"/>
      <c r="AX12" s="618"/>
      <c r="AY12" s="618"/>
      <c r="AZ12" s="618"/>
      <c r="BA12" s="618"/>
      <c r="BB12" s="618"/>
      <c r="BC12" s="618"/>
      <c r="BD12" s="618"/>
      <c r="BE12" s="618"/>
      <c r="BF12" s="618"/>
      <c r="BG12" s="618"/>
      <c r="BH12" s="618"/>
      <c r="BI12" s="618"/>
      <c r="BJ12" s="618"/>
      <c r="BK12" s="618"/>
      <c r="BL12" s="618"/>
      <c r="BM12" s="618"/>
      <c r="BN12" s="618"/>
      <c r="BO12" s="618"/>
      <c r="BP12" s="618"/>
      <c r="BQ12" s="618"/>
      <c r="BR12" s="618"/>
      <c r="BS12" s="618"/>
      <c r="BT12" s="618"/>
      <c r="BU12" s="618"/>
      <c r="BV12" s="618"/>
      <c r="BW12" s="618"/>
      <c r="BX12" s="618"/>
      <c r="BY12" s="618"/>
      <c r="BZ12" s="618"/>
      <c r="CA12" s="618"/>
      <c r="CB12" s="618"/>
      <c r="CC12" s="618"/>
      <c r="CD12" s="618"/>
      <c r="CE12" s="618"/>
      <c r="CF12" s="618"/>
      <c r="CG12" s="618"/>
      <c r="CH12" s="618"/>
      <c r="CI12" s="618"/>
      <c r="CJ12" s="618"/>
      <c r="CK12" s="618"/>
      <c r="CL12" s="618"/>
      <c r="CM12" s="618"/>
      <c r="CN12" s="618"/>
      <c r="CO12" s="618"/>
      <c r="CP12" s="618"/>
      <c r="CQ12" s="618"/>
      <c r="CR12" s="618"/>
      <c r="CS12" s="618"/>
      <c r="CT12" s="618"/>
      <c r="CU12" s="618"/>
      <c r="CV12" s="618"/>
      <c r="CW12" s="618"/>
      <c r="CX12" s="618"/>
      <c r="FY12" t="s">
        <v>878</v>
      </c>
    </row>
    <row r="13" spans="1:183" ht="15.75">
      <c r="A13" s="618" t="s">
        <v>898</v>
      </c>
      <c r="B13" s="619"/>
      <c r="C13" s="619"/>
      <c r="D13" s="619"/>
      <c r="E13" s="619"/>
      <c r="F13" s="619"/>
      <c r="G13" s="619"/>
      <c r="H13" s="619"/>
      <c r="I13" s="619"/>
      <c r="J13" s="619"/>
      <c r="K13" s="619"/>
      <c r="L13" s="619"/>
      <c r="M13" s="619"/>
      <c r="N13" s="619"/>
      <c r="O13" s="619"/>
      <c r="P13" s="619"/>
      <c r="Q13" s="619"/>
      <c r="R13" s="619"/>
      <c r="S13" s="619"/>
      <c r="T13" s="619"/>
      <c r="U13" s="619"/>
      <c r="V13" s="619"/>
      <c r="W13" s="619"/>
      <c r="X13" s="619"/>
      <c r="Y13" s="619"/>
      <c r="Z13" s="619"/>
      <c r="AA13" s="619"/>
      <c r="AB13" s="619"/>
      <c r="AC13" s="619"/>
      <c r="AD13" s="619"/>
      <c r="AE13" s="619"/>
      <c r="AF13" s="619"/>
      <c r="AG13" s="619"/>
      <c r="AH13" s="619"/>
      <c r="AI13" s="619"/>
      <c r="AJ13" s="619"/>
      <c r="AK13" s="619"/>
      <c r="AL13" s="619"/>
      <c r="AM13" s="619"/>
      <c r="AN13" s="619"/>
      <c r="AO13" s="619"/>
      <c r="AP13" s="619"/>
      <c r="AQ13" s="619"/>
      <c r="AR13" s="619"/>
      <c r="AS13" s="619"/>
      <c r="AT13" s="619"/>
      <c r="AU13" s="619"/>
      <c r="AV13" s="619"/>
      <c r="AW13" s="619"/>
      <c r="AX13" s="619"/>
      <c r="AY13" s="619"/>
      <c r="AZ13" s="619"/>
      <c r="BA13" s="619"/>
      <c r="BB13" s="619"/>
      <c r="BC13" s="619"/>
      <c r="BD13" s="619"/>
      <c r="BE13" s="619"/>
      <c r="BF13" s="619"/>
      <c r="BG13" s="619"/>
      <c r="BH13" s="619"/>
      <c r="BI13" s="619"/>
      <c r="BJ13" s="619"/>
      <c r="BK13" s="619"/>
      <c r="BL13" s="619"/>
      <c r="BM13" s="619"/>
      <c r="BN13" s="619"/>
      <c r="BO13" s="619"/>
      <c r="BP13" s="619"/>
      <c r="BQ13" s="619"/>
      <c r="BR13" s="619"/>
      <c r="BS13" s="619"/>
      <c r="BT13" s="619"/>
      <c r="BU13" s="619"/>
      <c r="BV13" s="619"/>
      <c r="BW13" s="619"/>
      <c r="BX13" s="619"/>
      <c r="BY13" s="619"/>
      <c r="BZ13" s="619"/>
      <c r="CA13" s="619"/>
      <c r="CB13" s="619"/>
      <c r="CC13" s="619"/>
      <c r="CD13" s="619"/>
      <c r="CE13" s="619"/>
      <c r="CF13" s="619"/>
      <c r="CG13" s="619"/>
      <c r="CH13" s="619"/>
      <c r="CI13" s="619"/>
      <c r="CJ13" s="619"/>
      <c r="CK13" s="619"/>
      <c r="CL13" s="619"/>
      <c r="CM13" s="619"/>
      <c r="CN13" s="619"/>
      <c r="CO13" s="619"/>
      <c r="CP13" s="619"/>
      <c r="CQ13" s="619"/>
      <c r="CR13" s="619"/>
      <c r="CS13" s="619"/>
      <c r="CT13" s="619"/>
      <c r="CU13" s="619"/>
      <c r="CV13" s="619"/>
      <c r="CW13" s="619"/>
      <c r="CX13" s="619"/>
    </row>
    <row r="14" spans="1:183" ht="15.75">
      <c r="A14" s="618" t="s">
        <v>899</v>
      </c>
      <c r="B14" s="620"/>
      <c r="C14" s="620"/>
      <c r="D14" s="620"/>
      <c r="E14" s="620"/>
      <c r="F14" s="620"/>
      <c r="G14" s="620"/>
      <c r="H14" s="620"/>
      <c r="I14" s="620"/>
      <c r="J14" s="620"/>
      <c r="K14" s="620"/>
      <c r="L14" s="620"/>
      <c r="M14" s="620"/>
      <c r="N14" s="620"/>
      <c r="O14" s="620"/>
      <c r="P14" s="620"/>
      <c r="Q14" s="620"/>
      <c r="R14" s="620"/>
      <c r="S14" s="620"/>
      <c r="T14" s="620"/>
      <c r="U14" s="620"/>
      <c r="V14" s="620"/>
      <c r="W14" s="620"/>
      <c r="X14" s="620"/>
      <c r="Y14" s="620"/>
      <c r="Z14" s="620"/>
      <c r="AA14" s="620"/>
      <c r="AB14" s="620"/>
      <c r="AC14" s="620"/>
      <c r="AD14" s="620"/>
      <c r="AE14" s="620"/>
      <c r="AF14" s="620"/>
      <c r="AG14" s="620"/>
      <c r="AH14" s="620"/>
      <c r="AI14" s="620"/>
      <c r="AJ14" s="620"/>
      <c r="AK14" s="620"/>
      <c r="AL14" s="620"/>
      <c r="AM14" s="620"/>
      <c r="AN14" s="620"/>
      <c r="AO14" s="620"/>
      <c r="AP14" s="620"/>
      <c r="AQ14" s="620"/>
      <c r="AR14" s="620"/>
      <c r="AS14" s="620"/>
      <c r="AT14" s="620"/>
      <c r="AU14" s="620"/>
      <c r="AV14" s="620"/>
      <c r="AW14" s="620"/>
      <c r="AX14" s="620"/>
      <c r="AY14" s="620"/>
      <c r="AZ14" s="620"/>
      <c r="BA14" s="620"/>
      <c r="BB14" s="620"/>
      <c r="BC14" s="620"/>
      <c r="BD14" s="620"/>
      <c r="BE14" s="620"/>
      <c r="BF14" s="620"/>
      <c r="BG14" s="620"/>
      <c r="BH14" s="620"/>
      <c r="BI14" s="620"/>
      <c r="BJ14" s="620"/>
      <c r="BK14" s="620"/>
      <c r="BL14" s="620"/>
      <c r="BM14" s="620"/>
      <c r="BN14" s="620"/>
      <c r="BO14" s="620"/>
      <c r="BP14" s="620"/>
      <c r="BQ14" s="620"/>
      <c r="BR14" s="620"/>
      <c r="BS14" s="620"/>
      <c r="BT14" s="620"/>
      <c r="BU14" s="620"/>
      <c r="BV14" s="620"/>
      <c r="BW14" s="620"/>
      <c r="BX14" s="620"/>
      <c r="BY14" s="620"/>
      <c r="BZ14" s="620"/>
      <c r="CA14" s="620"/>
      <c r="CB14" s="620"/>
      <c r="CC14" s="620"/>
      <c r="CD14" s="620"/>
      <c r="CE14" s="620"/>
      <c r="CF14" s="620"/>
      <c r="CG14" s="620"/>
      <c r="CH14" s="620"/>
      <c r="CI14" s="620"/>
      <c r="CJ14" s="620"/>
      <c r="CK14" s="620"/>
      <c r="CL14" s="620"/>
      <c r="CM14" s="620"/>
      <c r="CN14" s="620"/>
      <c r="CO14" s="620"/>
      <c r="CP14" s="620"/>
      <c r="CQ14" s="620"/>
      <c r="CR14" s="620"/>
      <c r="CS14" s="620"/>
      <c r="CT14" s="620"/>
      <c r="CU14" s="620"/>
      <c r="CV14" s="620"/>
      <c r="CW14" s="620"/>
      <c r="CX14" s="620"/>
    </row>
    <row r="15" spans="1:183" ht="4.5" customHeight="1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6"/>
      <c r="CE15" s="76"/>
      <c r="CF15" s="76"/>
      <c r="CG15" s="76"/>
      <c r="CH15" s="76"/>
      <c r="CI15" s="76"/>
      <c r="CJ15" s="76"/>
      <c r="CK15" s="76"/>
      <c r="CL15" s="76"/>
      <c r="CM15" s="76"/>
      <c r="CN15" s="76"/>
      <c r="CO15" s="76"/>
      <c r="CP15" s="76"/>
      <c r="CQ15" s="76"/>
      <c r="CR15" s="76"/>
      <c r="CS15" s="76"/>
      <c r="CT15" s="76"/>
      <c r="CU15" s="76"/>
      <c r="CV15" s="76"/>
      <c r="CW15" s="76"/>
      <c r="CX15" s="76"/>
      <c r="EX15" s="430"/>
      <c r="EY15" s="430"/>
      <c r="EZ15" s="430"/>
      <c r="FA15" s="430"/>
      <c r="FB15" s="617"/>
      <c r="FC15" s="617"/>
      <c r="FD15" s="617"/>
      <c r="FE15" s="617"/>
      <c r="FF15" s="617"/>
      <c r="FG15" s="617"/>
      <c r="FH15" s="617"/>
      <c r="FI15" s="617"/>
      <c r="FJ15" s="617"/>
      <c r="FK15" s="617"/>
      <c r="FL15" s="617"/>
      <c r="FM15" s="617"/>
      <c r="FN15" s="617"/>
      <c r="FO15" s="617"/>
      <c r="FP15" s="617"/>
      <c r="FQ15" s="617"/>
      <c r="FR15" s="617"/>
      <c r="FS15" s="617"/>
      <c r="FT15" s="617"/>
      <c r="FU15" s="430"/>
      <c r="FV15" s="430"/>
      <c r="FW15" s="430"/>
      <c r="FX15" s="430"/>
      <c r="FY15" s="430"/>
      <c r="FZ15" s="430"/>
      <c r="GA15" s="430"/>
    </row>
    <row r="16" spans="1:183" ht="15.75">
      <c r="A16" s="630" t="str">
        <f>CONCATENATE("            Просим подготовить сотрудника (-ов) ООО «Ясень-Электро»  ")</f>
        <v xml:space="preserve">            Просим подготовить сотрудника (-ов) ООО «Ясень-Электро»  </v>
      </c>
      <c r="B16" s="630"/>
      <c r="C16" s="630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630"/>
      <c r="R16" s="630"/>
      <c r="S16" s="630"/>
      <c r="T16" s="630"/>
      <c r="U16" s="630"/>
      <c r="V16" s="630"/>
      <c r="W16" s="630"/>
      <c r="X16" s="630"/>
      <c r="Y16" s="630"/>
      <c r="Z16" s="630"/>
      <c r="AA16" s="630"/>
      <c r="AB16" s="630"/>
      <c r="AC16" s="630"/>
      <c r="AD16" s="630"/>
      <c r="AE16" s="630"/>
      <c r="AF16" s="630"/>
      <c r="AG16" s="630"/>
      <c r="AH16" s="630"/>
      <c r="AI16" s="630"/>
      <c r="AJ16" s="630"/>
      <c r="AK16" s="630"/>
      <c r="AL16" s="630"/>
      <c r="AM16" s="630"/>
      <c r="AN16" s="630"/>
      <c r="AO16" s="630"/>
      <c r="AP16" s="630"/>
      <c r="AQ16" s="630"/>
      <c r="AR16" s="630"/>
      <c r="AS16" s="630"/>
      <c r="AT16" s="630"/>
      <c r="AU16" s="630"/>
      <c r="AV16" s="630"/>
      <c r="AW16" s="630"/>
      <c r="AX16" s="630"/>
      <c r="AY16" s="630"/>
      <c r="AZ16" s="630"/>
      <c r="BA16" s="630"/>
      <c r="BB16" s="630"/>
      <c r="BC16" s="630"/>
      <c r="BD16" s="630"/>
      <c r="BE16" s="630"/>
      <c r="BF16" s="630"/>
      <c r="BG16" s="630"/>
      <c r="BH16" s="630"/>
      <c r="BI16" s="630"/>
      <c r="BJ16" s="630"/>
      <c r="BK16" s="630"/>
      <c r="BL16" s="630"/>
      <c r="BM16" s="630"/>
      <c r="BN16" s="630"/>
      <c r="BO16" s="630"/>
      <c r="BP16" s="630"/>
      <c r="BQ16" s="630"/>
      <c r="BR16" s="630"/>
      <c r="BS16" s="630"/>
      <c r="BT16" s="630"/>
      <c r="BU16" s="630"/>
      <c r="BV16" s="630"/>
      <c r="BW16" s="630"/>
      <c r="BX16" s="630"/>
      <c r="BY16" s="630"/>
      <c r="BZ16" s="630"/>
      <c r="CA16" s="630"/>
      <c r="CB16" s="630"/>
      <c r="CC16" s="630"/>
      <c r="CD16" s="630"/>
      <c r="CE16" s="630"/>
      <c r="CF16" s="630"/>
      <c r="CG16" s="630"/>
      <c r="CH16" s="630"/>
      <c r="CI16" s="630"/>
      <c r="CJ16" s="630"/>
      <c r="CK16" s="630"/>
      <c r="CL16" s="630"/>
      <c r="CM16" s="630"/>
      <c r="CN16" s="630"/>
      <c r="CO16" s="630"/>
      <c r="CP16" s="630"/>
      <c r="CQ16" s="630"/>
      <c r="CR16" s="630"/>
      <c r="CS16" s="630"/>
      <c r="CT16" s="630"/>
      <c r="CU16" s="630"/>
      <c r="CV16" s="630"/>
      <c r="CW16" s="630"/>
      <c r="CX16" s="630"/>
      <c r="EX16" s="430"/>
      <c r="EY16" s="430"/>
      <c r="EZ16" s="430"/>
      <c r="FA16" s="430"/>
      <c r="FB16" s="617"/>
      <c r="FC16" s="617"/>
      <c r="FD16" s="617"/>
      <c r="FE16" s="617"/>
      <c r="FF16" s="617"/>
      <c r="FG16" s="617"/>
      <c r="FH16" s="617"/>
      <c r="FI16" s="617"/>
      <c r="FJ16" s="617"/>
      <c r="FK16" s="617"/>
      <c r="FL16" s="617"/>
      <c r="FM16" s="617"/>
      <c r="FN16" s="617"/>
      <c r="FO16" s="617"/>
      <c r="FP16" s="617"/>
      <c r="FQ16" s="617"/>
      <c r="FR16" s="617"/>
      <c r="FS16" s="617"/>
      <c r="FT16" s="617"/>
      <c r="FU16" s="430"/>
      <c r="FV16" s="430"/>
      <c r="FW16" s="430"/>
      <c r="FX16" s="430"/>
      <c r="FY16" s="430"/>
      <c r="FZ16" s="430"/>
      <c r="GA16" s="430"/>
    </row>
    <row r="17" spans="1:183" ht="4.5" customHeight="1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EX17" s="430"/>
      <c r="EY17" s="430"/>
      <c r="EZ17" s="430"/>
      <c r="FA17" s="430"/>
      <c r="FB17" s="617"/>
      <c r="FC17" s="617"/>
      <c r="FD17" s="617"/>
      <c r="FE17" s="617"/>
      <c r="FF17" s="617"/>
      <c r="FG17" s="617"/>
      <c r="FH17" s="617"/>
      <c r="FI17" s="617"/>
      <c r="FJ17" s="617"/>
      <c r="FK17" s="617"/>
      <c r="FL17" s="617"/>
      <c r="FM17" s="617"/>
      <c r="FN17" s="617"/>
      <c r="FO17" s="617"/>
      <c r="FP17" s="617"/>
      <c r="FQ17" s="617"/>
      <c r="FR17" s="617"/>
      <c r="FS17" s="617"/>
      <c r="FT17" s="617"/>
      <c r="FU17" s="430"/>
      <c r="FV17" s="430"/>
      <c r="FW17" s="430"/>
      <c r="FX17" s="430"/>
      <c r="FY17" s="430"/>
      <c r="FZ17" s="430"/>
      <c r="GA17" s="430"/>
    </row>
    <row r="18" spans="1:183" ht="43.5" customHeight="1">
      <c r="A18" s="638" t="s">
        <v>166</v>
      </c>
      <c r="B18" s="638"/>
      <c r="C18" s="638"/>
      <c r="D18" s="638"/>
      <c r="E18" s="638" t="s">
        <v>893</v>
      </c>
      <c r="F18" s="638"/>
      <c r="G18" s="638"/>
      <c r="H18" s="638"/>
      <c r="I18" s="638"/>
      <c r="J18" s="638"/>
      <c r="K18" s="638"/>
      <c r="L18" s="638"/>
      <c r="M18" s="638"/>
      <c r="N18" s="638"/>
      <c r="O18" s="638"/>
      <c r="P18" s="638"/>
      <c r="Q18" s="638"/>
      <c r="R18" s="638"/>
      <c r="S18" s="638"/>
      <c r="T18" s="638"/>
      <c r="U18" s="638"/>
      <c r="V18" s="638"/>
      <c r="W18" s="638"/>
      <c r="X18" s="638"/>
      <c r="Y18" s="638"/>
      <c r="Z18" s="638"/>
      <c r="AA18" s="638"/>
      <c r="AB18" s="638" t="s">
        <v>19</v>
      </c>
      <c r="AC18" s="638"/>
      <c r="AD18" s="638"/>
      <c r="AE18" s="638"/>
      <c r="AF18" s="638"/>
      <c r="AG18" s="638"/>
      <c r="AH18" s="638"/>
      <c r="AI18" s="638"/>
      <c r="AJ18" s="638"/>
      <c r="AK18" s="638"/>
      <c r="AL18" s="638"/>
      <c r="AM18" s="638"/>
      <c r="AN18" s="638"/>
      <c r="AO18" s="638"/>
      <c r="AP18" s="638" t="s">
        <v>6</v>
      </c>
      <c r="AQ18" s="638"/>
      <c r="AR18" s="638"/>
      <c r="AS18" s="638"/>
      <c r="AT18" s="638"/>
      <c r="AU18" s="638"/>
      <c r="AV18" s="638"/>
      <c r="AW18" s="638"/>
      <c r="AX18" s="638"/>
      <c r="AY18" s="638"/>
      <c r="AZ18" s="638"/>
      <c r="BA18" s="638"/>
      <c r="BB18" s="638"/>
      <c r="BC18" s="638"/>
      <c r="BD18" s="638"/>
      <c r="BE18" s="638"/>
      <c r="BF18" s="638" t="s">
        <v>894</v>
      </c>
      <c r="BG18" s="638"/>
      <c r="BH18" s="638"/>
      <c r="BI18" s="638"/>
      <c r="BJ18" s="638"/>
      <c r="BK18" s="638"/>
      <c r="BL18" s="638"/>
      <c r="BM18" s="638"/>
      <c r="BN18" s="638"/>
      <c r="BO18" s="638"/>
      <c r="BP18" s="638" t="s">
        <v>895</v>
      </c>
      <c r="BQ18" s="638"/>
      <c r="BR18" s="638"/>
      <c r="BS18" s="638"/>
      <c r="BT18" s="638"/>
      <c r="BU18" s="638"/>
      <c r="BV18" s="638"/>
      <c r="BW18" s="638"/>
      <c r="BX18" s="638"/>
      <c r="BY18" s="638"/>
      <c r="BZ18" s="638"/>
      <c r="CA18" s="638"/>
      <c r="CB18" s="638"/>
      <c r="CC18" s="638"/>
      <c r="CD18" s="638"/>
      <c r="CE18" s="638"/>
      <c r="CF18" s="638"/>
      <c r="CG18" s="638"/>
      <c r="CH18" s="638"/>
      <c r="CI18" s="638" t="s">
        <v>1010</v>
      </c>
      <c r="CJ18" s="638"/>
      <c r="CK18" s="638"/>
      <c r="CL18" s="638"/>
      <c r="CM18" s="638"/>
      <c r="CN18" s="638"/>
      <c r="CO18" s="638"/>
      <c r="CP18" s="638"/>
      <c r="CQ18" s="638"/>
      <c r="CR18" s="638"/>
      <c r="CS18" s="638"/>
      <c r="CT18" s="638"/>
      <c r="CU18" s="638"/>
      <c r="CV18" s="638"/>
      <c r="CW18" s="638"/>
      <c r="CX18" s="638"/>
      <c r="EX18" s="430"/>
      <c r="EY18" s="430"/>
      <c r="EZ18" s="430"/>
      <c r="FA18" s="430"/>
      <c r="FB18" s="430"/>
      <c r="FC18" s="430"/>
      <c r="FD18" s="430"/>
      <c r="FE18" s="430"/>
      <c r="FF18" s="430"/>
      <c r="FG18" s="430"/>
      <c r="FH18" s="430"/>
      <c r="FI18" s="430"/>
      <c r="FJ18" s="430"/>
      <c r="FK18" s="430"/>
      <c r="FL18" s="430"/>
      <c r="FM18" s="430"/>
      <c r="FN18" s="430"/>
      <c r="FO18" s="430"/>
      <c r="FP18" s="430"/>
      <c r="FQ18" s="430"/>
      <c r="FR18" s="430"/>
      <c r="FS18" s="430"/>
      <c r="FT18" s="430"/>
      <c r="FU18" s="430"/>
      <c r="FV18" s="430"/>
      <c r="FW18" s="430"/>
      <c r="FX18" s="430"/>
      <c r="FY18" s="430"/>
      <c r="FZ18" s="430"/>
      <c r="GA18" s="430"/>
    </row>
    <row r="19" spans="1:183" ht="28.5" customHeight="1">
      <c r="A19" s="616">
        <v>1</v>
      </c>
      <c r="B19" s="616"/>
      <c r="C19" s="616"/>
      <c r="D19" s="616"/>
      <c r="E19" s="632" t="str">
        <f>'Для заполнения док-ов'!N163</f>
        <v>Герасимов Артем Викторович</v>
      </c>
      <c r="F19" s="632"/>
      <c r="G19" s="632"/>
      <c r="H19" s="632"/>
      <c r="I19" s="632"/>
      <c r="J19" s="632"/>
      <c r="K19" s="632"/>
      <c r="L19" s="632"/>
      <c r="M19" s="632"/>
      <c r="N19" s="632"/>
      <c r="O19" s="632"/>
      <c r="P19" s="632"/>
      <c r="Q19" s="632"/>
      <c r="R19" s="632"/>
      <c r="S19" s="632"/>
      <c r="T19" s="632"/>
      <c r="U19" s="632"/>
      <c r="V19" s="632"/>
      <c r="W19" s="632"/>
      <c r="X19" s="632"/>
      <c r="Y19" s="632"/>
      <c r="Z19" s="632"/>
      <c r="AA19" s="632"/>
      <c r="AB19" s="632" t="str">
        <f>'Для заполнения док-ов'!O163</f>
        <v>Электромонтажник</v>
      </c>
      <c r="AC19" s="632"/>
      <c r="AD19" s="632"/>
      <c r="AE19" s="632"/>
      <c r="AF19" s="632"/>
      <c r="AG19" s="632"/>
      <c r="AH19" s="632"/>
      <c r="AI19" s="632"/>
      <c r="AJ19" s="632"/>
      <c r="AK19" s="632"/>
      <c r="AL19" s="632"/>
      <c r="AM19" s="632"/>
      <c r="AN19" s="632"/>
      <c r="AO19" s="632"/>
      <c r="AP19" s="616" t="str">
        <f>'Для заполнения док-ов'!M163</f>
        <v>среднее</v>
      </c>
      <c r="AQ19" s="616"/>
      <c r="AR19" s="616"/>
      <c r="AS19" s="616"/>
      <c r="AT19" s="616"/>
      <c r="AU19" s="616"/>
      <c r="AV19" s="616"/>
      <c r="AW19" s="616"/>
      <c r="AX19" s="616"/>
      <c r="AY19" s="616"/>
      <c r="AZ19" s="616"/>
      <c r="BA19" s="616"/>
      <c r="BB19" s="616"/>
      <c r="BC19" s="616"/>
      <c r="BD19" s="616"/>
      <c r="BE19" s="616"/>
      <c r="BF19" s="616">
        <f>YEAR('Для заполнения док-ов'!P163)</f>
        <v>1995</v>
      </c>
      <c r="BG19" s="616"/>
      <c r="BH19" s="616"/>
      <c r="BI19" s="616"/>
      <c r="BJ19" s="616"/>
      <c r="BK19" s="616"/>
      <c r="BL19" s="616"/>
      <c r="BM19" s="616"/>
      <c r="BN19" s="616"/>
      <c r="BO19" s="616"/>
      <c r="BP19" s="632" t="s">
        <v>4</v>
      </c>
      <c r="BQ19" s="632"/>
      <c r="BR19" s="632"/>
      <c r="BS19" s="632"/>
      <c r="BT19" s="632"/>
      <c r="BU19" s="632"/>
      <c r="BV19" s="632"/>
      <c r="BW19" s="632"/>
      <c r="BX19" s="632"/>
      <c r="BY19" s="632"/>
      <c r="BZ19" s="632"/>
      <c r="CA19" s="632"/>
      <c r="CB19" s="632"/>
      <c r="CC19" s="632"/>
      <c r="CD19" s="632"/>
      <c r="CE19" s="632"/>
      <c r="CF19" s="632"/>
      <c r="CG19" s="632"/>
      <c r="CH19" s="632"/>
      <c r="CI19" s="616" t="s">
        <v>1011</v>
      </c>
      <c r="CJ19" s="616"/>
      <c r="CK19" s="616"/>
      <c r="CL19" s="616"/>
      <c r="CM19" s="616"/>
      <c r="CN19" s="616"/>
      <c r="CO19" s="616"/>
      <c r="CP19" s="616"/>
      <c r="CQ19" s="616"/>
      <c r="CR19" s="616"/>
      <c r="CS19" s="616"/>
      <c r="CT19" s="616"/>
      <c r="CU19" s="616"/>
      <c r="CV19" s="616"/>
      <c r="CW19" s="616"/>
      <c r="CX19" s="616"/>
      <c r="EX19" s="430"/>
      <c r="EY19" s="430"/>
      <c r="EZ19" s="430"/>
      <c r="FA19" s="430"/>
      <c r="FB19" s="430"/>
      <c r="FC19" s="430"/>
      <c r="FD19" s="430"/>
      <c r="FE19" s="430"/>
      <c r="FF19" s="430"/>
      <c r="FG19" s="430"/>
      <c r="FH19" s="430"/>
      <c r="FI19" s="430"/>
      <c r="FJ19" s="430"/>
      <c r="FK19" s="430"/>
      <c r="FL19" s="430"/>
      <c r="FM19" s="430"/>
      <c r="FN19" s="430"/>
      <c r="FO19" s="430"/>
      <c r="FP19" s="430"/>
      <c r="FQ19" s="430"/>
      <c r="FR19" s="430"/>
      <c r="FS19" s="430"/>
      <c r="FT19" s="430"/>
      <c r="FU19" s="430"/>
      <c r="FV19" s="430"/>
      <c r="FW19" s="430"/>
      <c r="FX19" s="430"/>
      <c r="FY19" s="430"/>
      <c r="FZ19" s="430"/>
      <c r="GA19" s="430"/>
    </row>
    <row r="20" spans="1:183" ht="28.5" customHeight="1">
      <c r="A20" s="616">
        <v>2</v>
      </c>
      <c r="B20" s="616"/>
      <c r="C20" s="616"/>
      <c r="D20" s="616"/>
      <c r="E20" s="632" t="str">
        <f>'Для заполнения док-ов'!N164</f>
        <v>Миронов Виктор Александрович</v>
      </c>
      <c r="F20" s="632"/>
      <c r="G20" s="632"/>
      <c r="H20" s="632"/>
      <c r="I20" s="632"/>
      <c r="J20" s="632"/>
      <c r="K20" s="632"/>
      <c r="L20" s="632"/>
      <c r="M20" s="632"/>
      <c r="N20" s="632"/>
      <c r="O20" s="632"/>
      <c r="P20" s="632"/>
      <c r="Q20" s="632"/>
      <c r="R20" s="632"/>
      <c r="S20" s="632"/>
      <c r="T20" s="632"/>
      <c r="U20" s="632"/>
      <c r="V20" s="632"/>
      <c r="W20" s="632"/>
      <c r="X20" s="632"/>
      <c r="Y20" s="632"/>
      <c r="Z20" s="632"/>
      <c r="AA20" s="632"/>
      <c r="AB20" s="632" t="str">
        <f>'Для заполнения док-ов'!O164</f>
        <v>Электромонтажник</v>
      </c>
      <c r="AC20" s="632"/>
      <c r="AD20" s="632"/>
      <c r="AE20" s="632"/>
      <c r="AF20" s="632"/>
      <c r="AG20" s="632"/>
      <c r="AH20" s="632"/>
      <c r="AI20" s="632"/>
      <c r="AJ20" s="632"/>
      <c r="AK20" s="632"/>
      <c r="AL20" s="632"/>
      <c r="AM20" s="632"/>
      <c r="AN20" s="632"/>
      <c r="AO20" s="632"/>
      <c r="AP20" s="616" t="str">
        <f>'Для заполнения док-ов'!M164</f>
        <v>среднее</v>
      </c>
      <c r="AQ20" s="616"/>
      <c r="AR20" s="616"/>
      <c r="AS20" s="616"/>
      <c r="AT20" s="616"/>
      <c r="AU20" s="616"/>
      <c r="AV20" s="616"/>
      <c r="AW20" s="616"/>
      <c r="AX20" s="616"/>
      <c r="AY20" s="616"/>
      <c r="AZ20" s="616"/>
      <c r="BA20" s="616"/>
      <c r="BB20" s="616"/>
      <c r="BC20" s="616"/>
      <c r="BD20" s="616"/>
      <c r="BE20" s="616"/>
      <c r="BF20" s="616">
        <f>YEAR('Для заполнения док-ов'!P164)</f>
        <v>1990</v>
      </c>
      <c r="BG20" s="616"/>
      <c r="BH20" s="616"/>
      <c r="BI20" s="616"/>
      <c r="BJ20" s="616"/>
      <c r="BK20" s="616"/>
      <c r="BL20" s="616"/>
      <c r="BM20" s="616"/>
      <c r="BN20" s="616"/>
      <c r="BO20" s="616"/>
      <c r="BP20" s="632" t="s">
        <v>4</v>
      </c>
      <c r="BQ20" s="632"/>
      <c r="BR20" s="632"/>
      <c r="BS20" s="632"/>
      <c r="BT20" s="632"/>
      <c r="BU20" s="632"/>
      <c r="BV20" s="632"/>
      <c r="BW20" s="632"/>
      <c r="BX20" s="632"/>
      <c r="BY20" s="632"/>
      <c r="BZ20" s="632"/>
      <c r="CA20" s="632"/>
      <c r="CB20" s="632"/>
      <c r="CC20" s="632"/>
      <c r="CD20" s="632"/>
      <c r="CE20" s="632"/>
      <c r="CF20" s="632"/>
      <c r="CG20" s="632"/>
      <c r="CH20" s="632"/>
      <c r="CI20" s="616" t="s">
        <v>1011</v>
      </c>
      <c r="CJ20" s="616"/>
      <c r="CK20" s="616"/>
      <c r="CL20" s="616"/>
      <c r="CM20" s="616"/>
      <c r="CN20" s="616"/>
      <c r="CO20" s="616"/>
      <c r="CP20" s="616"/>
      <c r="CQ20" s="616"/>
      <c r="CR20" s="616"/>
      <c r="CS20" s="616"/>
      <c r="CT20" s="616"/>
      <c r="CU20" s="616"/>
      <c r="CV20" s="616"/>
      <c r="CW20" s="616"/>
      <c r="CX20" s="616"/>
      <c r="EX20" s="430"/>
      <c r="EY20" s="430"/>
      <c r="EZ20" s="430"/>
      <c r="FA20" s="430"/>
      <c r="FB20" s="430"/>
      <c r="FC20" s="430"/>
      <c r="FD20" s="430"/>
      <c r="FE20" s="430"/>
      <c r="FF20" s="430"/>
      <c r="FG20" s="430"/>
      <c r="FH20" s="430"/>
      <c r="FI20" s="430"/>
      <c r="FJ20" s="430"/>
      <c r="FK20" s="430"/>
      <c r="FL20" s="430"/>
      <c r="FM20" s="430"/>
      <c r="FN20" s="430"/>
      <c r="FO20" s="430"/>
      <c r="FP20" s="430"/>
      <c r="FQ20" s="430"/>
      <c r="FR20" s="430"/>
      <c r="FS20" s="430"/>
      <c r="FT20" s="430"/>
      <c r="FU20" s="430"/>
      <c r="FV20" s="430"/>
      <c r="FW20" s="430"/>
      <c r="FX20" s="430"/>
      <c r="FY20" s="430"/>
      <c r="FZ20" s="430"/>
      <c r="GA20" s="430"/>
    </row>
    <row r="21" spans="1:183" ht="28.5" customHeight="1">
      <c r="A21" s="616">
        <v>3</v>
      </c>
      <c r="B21" s="616"/>
      <c r="C21" s="616"/>
      <c r="D21" s="616"/>
      <c r="E21" s="632" t="str">
        <f>'Для заполнения док-ов'!N165</f>
        <v>Миронов Иван Александрович</v>
      </c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32"/>
      <c r="T21" s="632"/>
      <c r="U21" s="632"/>
      <c r="V21" s="632"/>
      <c r="W21" s="632"/>
      <c r="X21" s="632"/>
      <c r="Y21" s="632"/>
      <c r="Z21" s="632"/>
      <c r="AA21" s="632"/>
      <c r="AB21" s="632" t="str">
        <f>'Для заполнения док-ов'!O165</f>
        <v>Электромонтажник</v>
      </c>
      <c r="AC21" s="632"/>
      <c r="AD21" s="632"/>
      <c r="AE21" s="632"/>
      <c r="AF21" s="632"/>
      <c r="AG21" s="632"/>
      <c r="AH21" s="632"/>
      <c r="AI21" s="632"/>
      <c r="AJ21" s="632"/>
      <c r="AK21" s="632"/>
      <c r="AL21" s="632"/>
      <c r="AM21" s="632"/>
      <c r="AN21" s="632"/>
      <c r="AO21" s="632"/>
      <c r="AP21" s="616" t="str">
        <f>'Для заполнения док-ов'!M165</f>
        <v>среднее</v>
      </c>
      <c r="AQ21" s="616"/>
      <c r="AR21" s="616"/>
      <c r="AS21" s="616"/>
      <c r="AT21" s="616"/>
      <c r="AU21" s="616"/>
      <c r="AV21" s="616"/>
      <c r="AW21" s="616"/>
      <c r="AX21" s="616"/>
      <c r="AY21" s="616"/>
      <c r="AZ21" s="616"/>
      <c r="BA21" s="616"/>
      <c r="BB21" s="616"/>
      <c r="BC21" s="616"/>
      <c r="BD21" s="616"/>
      <c r="BE21" s="616"/>
      <c r="BF21" s="616">
        <f>YEAR('Для заполнения док-ов'!P165)</f>
        <v>1986</v>
      </c>
      <c r="BG21" s="616"/>
      <c r="BH21" s="616"/>
      <c r="BI21" s="616"/>
      <c r="BJ21" s="616"/>
      <c r="BK21" s="616"/>
      <c r="BL21" s="616"/>
      <c r="BM21" s="616"/>
      <c r="BN21" s="616"/>
      <c r="BO21" s="616"/>
      <c r="BP21" s="632" t="s">
        <v>4</v>
      </c>
      <c r="BQ21" s="632"/>
      <c r="BR21" s="632"/>
      <c r="BS21" s="632"/>
      <c r="BT21" s="632"/>
      <c r="BU21" s="632"/>
      <c r="BV21" s="632"/>
      <c r="BW21" s="632"/>
      <c r="BX21" s="632"/>
      <c r="BY21" s="632"/>
      <c r="BZ21" s="632"/>
      <c r="CA21" s="632"/>
      <c r="CB21" s="632"/>
      <c r="CC21" s="632"/>
      <c r="CD21" s="632"/>
      <c r="CE21" s="632"/>
      <c r="CF21" s="632"/>
      <c r="CG21" s="632"/>
      <c r="CH21" s="632"/>
      <c r="CI21" s="616" t="s">
        <v>1011</v>
      </c>
      <c r="CJ21" s="616"/>
      <c r="CK21" s="616"/>
      <c r="CL21" s="616"/>
      <c r="CM21" s="616"/>
      <c r="CN21" s="616"/>
      <c r="CO21" s="616"/>
      <c r="CP21" s="616"/>
      <c r="CQ21" s="616"/>
      <c r="CR21" s="616"/>
      <c r="CS21" s="616"/>
      <c r="CT21" s="616"/>
      <c r="CU21" s="616"/>
      <c r="CV21" s="616"/>
      <c r="CW21" s="616"/>
      <c r="CX21" s="616"/>
      <c r="EX21" s="430"/>
      <c r="EY21" s="430"/>
      <c r="EZ21" s="430"/>
      <c r="FA21" s="430"/>
      <c r="FB21" s="430"/>
      <c r="FC21" s="430"/>
      <c r="FD21" s="430"/>
      <c r="FE21" s="430"/>
      <c r="FF21" s="430"/>
      <c r="FG21" s="430"/>
      <c r="FH21" s="430"/>
      <c r="FI21" s="430"/>
      <c r="FJ21" s="430"/>
      <c r="FK21" s="430"/>
      <c r="FL21" s="430"/>
      <c r="FM21" s="430"/>
      <c r="FN21" s="430"/>
      <c r="FO21" s="430"/>
      <c r="FP21" s="430"/>
      <c r="FQ21" s="430"/>
      <c r="FR21" s="430"/>
      <c r="FS21" s="430"/>
      <c r="FT21" s="430"/>
      <c r="FU21" s="430"/>
      <c r="FV21" s="430"/>
      <c r="FW21" s="430"/>
      <c r="FX21" s="430"/>
      <c r="FY21" s="430"/>
      <c r="FZ21" s="430"/>
      <c r="GA21" s="430"/>
    </row>
    <row r="22" spans="1:183" ht="28.5" customHeight="1">
      <c r="A22" s="616">
        <v>4</v>
      </c>
      <c r="B22" s="616"/>
      <c r="C22" s="616"/>
      <c r="D22" s="616"/>
      <c r="E22" s="632" t="str">
        <f>'Для заполнения док-ов'!N166</f>
        <v>Родин Антон Леонидович</v>
      </c>
      <c r="F22" s="632"/>
      <c r="G22" s="632"/>
      <c r="H22" s="632"/>
      <c r="I22" s="632"/>
      <c r="J22" s="632"/>
      <c r="K22" s="632"/>
      <c r="L22" s="632"/>
      <c r="M22" s="632"/>
      <c r="N22" s="632"/>
      <c r="O22" s="632"/>
      <c r="P22" s="632"/>
      <c r="Q22" s="632"/>
      <c r="R22" s="632"/>
      <c r="S22" s="632"/>
      <c r="T22" s="632"/>
      <c r="U22" s="632"/>
      <c r="V22" s="632"/>
      <c r="W22" s="632"/>
      <c r="X22" s="632"/>
      <c r="Y22" s="632"/>
      <c r="Z22" s="632"/>
      <c r="AA22" s="632"/>
      <c r="AB22" s="632" t="str">
        <f>'Для заполнения док-ов'!O166</f>
        <v>Электромонтажник</v>
      </c>
      <c r="AC22" s="632"/>
      <c r="AD22" s="632"/>
      <c r="AE22" s="632"/>
      <c r="AF22" s="632"/>
      <c r="AG22" s="632"/>
      <c r="AH22" s="632"/>
      <c r="AI22" s="632"/>
      <c r="AJ22" s="632"/>
      <c r="AK22" s="632"/>
      <c r="AL22" s="632"/>
      <c r="AM22" s="632"/>
      <c r="AN22" s="632"/>
      <c r="AO22" s="632"/>
      <c r="AP22" s="616" t="str">
        <f>'Для заполнения док-ов'!M166</f>
        <v>среднее</v>
      </c>
      <c r="AQ22" s="616"/>
      <c r="AR22" s="616"/>
      <c r="AS22" s="616"/>
      <c r="AT22" s="616"/>
      <c r="AU22" s="616"/>
      <c r="AV22" s="616"/>
      <c r="AW22" s="616"/>
      <c r="AX22" s="616"/>
      <c r="AY22" s="616"/>
      <c r="AZ22" s="616"/>
      <c r="BA22" s="616"/>
      <c r="BB22" s="616"/>
      <c r="BC22" s="616"/>
      <c r="BD22" s="616"/>
      <c r="BE22" s="616"/>
      <c r="BF22" s="616">
        <f>YEAR('Для заполнения док-ов'!P166)</f>
        <v>1987</v>
      </c>
      <c r="BG22" s="616"/>
      <c r="BH22" s="616"/>
      <c r="BI22" s="616"/>
      <c r="BJ22" s="616"/>
      <c r="BK22" s="616"/>
      <c r="BL22" s="616"/>
      <c r="BM22" s="616"/>
      <c r="BN22" s="616"/>
      <c r="BO22" s="616"/>
      <c r="BP22" s="632" t="s">
        <v>4</v>
      </c>
      <c r="BQ22" s="632"/>
      <c r="BR22" s="632"/>
      <c r="BS22" s="632"/>
      <c r="BT22" s="632"/>
      <c r="BU22" s="632"/>
      <c r="BV22" s="632"/>
      <c r="BW22" s="632"/>
      <c r="BX22" s="632"/>
      <c r="BY22" s="632"/>
      <c r="BZ22" s="632"/>
      <c r="CA22" s="632"/>
      <c r="CB22" s="632"/>
      <c r="CC22" s="632"/>
      <c r="CD22" s="632"/>
      <c r="CE22" s="632"/>
      <c r="CF22" s="632"/>
      <c r="CG22" s="632"/>
      <c r="CH22" s="632"/>
      <c r="CI22" s="616" t="s">
        <v>1011</v>
      </c>
      <c r="CJ22" s="616"/>
      <c r="CK22" s="616"/>
      <c r="CL22" s="616"/>
      <c r="CM22" s="616"/>
      <c r="CN22" s="616"/>
      <c r="CO22" s="616"/>
      <c r="CP22" s="616"/>
      <c r="CQ22" s="616"/>
      <c r="CR22" s="616"/>
      <c r="CS22" s="616"/>
      <c r="CT22" s="616"/>
      <c r="CU22" s="616"/>
      <c r="CV22" s="616"/>
      <c r="CW22" s="616"/>
      <c r="CX22" s="616"/>
      <c r="EX22" s="430"/>
      <c r="EY22" s="430"/>
      <c r="EZ22" s="430"/>
      <c r="FA22" s="430"/>
      <c r="FB22" s="430"/>
      <c r="FC22" s="430"/>
      <c r="FD22" s="430"/>
      <c r="FE22" s="430"/>
      <c r="FF22" s="430"/>
      <c r="FG22" s="430"/>
      <c r="FH22" s="430"/>
      <c r="FI22" s="430"/>
      <c r="FJ22" s="430"/>
      <c r="FK22" s="430"/>
      <c r="FL22" s="430"/>
      <c r="FM22" s="430"/>
      <c r="FN22" s="430"/>
      <c r="FO22" s="430"/>
      <c r="FP22" s="430"/>
      <c r="FQ22" s="430"/>
      <c r="FR22" s="430"/>
      <c r="FS22" s="430"/>
      <c r="FT22" s="430"/>
      <c r="FU22" s="430"/>
      <c r="FV22" s="430"/>
      <c r="FW22" s="430"/>
      <c r="FX22" s="430"/>
      <c r="FY22" s="430"/>
      <c r="FZ22" s="430"/>
      <c r="GA22" s="430"/>
    </row>
    <row r="23" spans="1:183" ht="28.5" customHeight="1">
      <c r="A23" s="616">
        <v>5</v>
      </c>
      <c r="B23" s="616"/>
      <c r="C23" s="616"/>
      <c r="D23" s="616"/>
      <c r="E23" s="632" t="str">
        <f>'Для заполнения док-ов'!N167</f>
        <v>Царев Андрей Викторович</v>
      </c>
      <c r="F23" s="632"/>
      <c r="G23" s="632"/>
      <c r="H23" s="632"/>
      <c r="I23" s="632"/>
      <c r="J23" s="632"/>
      <c r="K23" s="632"/>
      <c r="L23" s="632"/>
      <c r="M23" s="632"/>
      <c r="N23" s="632"/>
      <c r="O23" s="632"/>
      <c r="P23" s="632"/>
      <c r="Q23" s="632"/>
      <c r="R23" s="632"/>
      <c r="S23" s="632"/>
      <c r="T23" s="632"/>
      <c r="U23" s="632"/>
      <c r="V23" s="632"/>
      <c r="W23" s="632"/>
      <c r="X23" s="632"/>
      <c r="Y23" s="632"/>
      <c r="Z23" s="632"/>
      <c r="AA23" s="632"/>
      <c r="AB23" s="632" t="str">
        <f>'Для заполнения док-ов'!O167</f>
        <v>Электромонтажник</v>
      </c>
      <c r="AC23" s="632"/>
      <c r="AD23" s="632"/>
      <c r="AE23" s="632"/>
      <c r="AF23" s="632"/>
      <c r="AG23" s="632"/>
      <c r="AH23" s="632"/>
      <c r="AI23" s="632"/>
      <c r="AJ23" s="632"/>
      <c r="AK23" s="632"/>
      <c r="AL23" s="632"/>
      <c r="AM23" s="632"/>
      <c r="AN23" s="632"/>
      <c r="AO23" s="632"/>
      <c r="AP23" s="616" t="str">
        <f>'Для заполнения док-ов'!M167</f>
        <v>среднее</v>
      </c>
      <c r="AQ23" s="616"/>
      <c r="AR23" s="616"/>
      <c r="AS23" s="616"/>
      <c r="AT23" s="616"/>
      <c r="AU23" s="616"/>
      <c r="AV23" s="616"/>
      <c r="AW23" s="616"/>
      <c r="AX23" s="616"/>
      <c r="AY23" s="616"/>
      <c r="AZ23" s="616"/>
      <c r="BA23" s="616"/>
      <c r="BB23" s="616"/>
      <c r="BC23" s="616"/>
      <c r="BD23" s="616"/>
      <c r="BE23" s="616"/>
      <c r="BF23" s="616">
        <f>YEAR('Для заполнения док-ов'!P167)</f>
        <v>1984</v>
      </c>
      <c r="BG23" s="616"/>
      <c r="BH23" s="616"/>
      <c r="BI23" s="616"/>
      <c r="BJ23" s="616"/>
      <c r="BK23" s="616"/>
      <c r="BL23" s="616"/>
      <c r="BM23" s="616"/>
      <c r="BN23" s="616"/>
      <c r="BO23" s="616"/>
      <c r="BP23" s="632" t="s">
        <v>4</v>
      </c>
      <c r="BQ23" s="632"/>
      <c r="BR23" s="632"/>
      <c r="BS23" s="632"/>
      <c r="BT23" s="632"/>
      <c r="BU23" s="632"/>
      <c r="BV23" s="632"/>
      <c r="BW23" s="632"/>
      <c r="BX23" s="632"/>
      <c r="BY23" s="632"/>
      <c r="BZ23" s="632"/>
      <c r="CA23" s="632"/>
      <c r="CB23" s="632"/>
      <c r="CC23" s="632"/>
      <c r="CD23" s="632"/>
      <c r="CE23" s="632"/>
      <c r="CF23" s="632"/>
      <c r="CG23" s="632"/>
      <c r="CH23" s="632"/>
      <c r="CI23" s="616" t="s">
        <v>1011</v>
      </c>
      <c r="CJ23" s="616"/>
      <c r="CK23" s="616"/>
      <c r="CL23" s="616"/>
      <c r="CM23" s="616"/>
      <c r="CN23" s="616"/>
      <c r="CO23" s="616"/>
      <c r="CP23" s="616"/>
      <c r="CQ23" s="616"/>
      <c r="CR23" s="616"/>
      <c r="CS23" s="616"/>
      <c r="CT23" s="616"/>
      <c r="CU23" s="616"/>
      <c r="CV23" s="616"/>
      <c r="CW23" s="616"/>
      <c r="CX23" s="616"/>
      <c r="EX23" s="430"/>
      <c r="EY23" s="430"/>
      <c r="EZ23" s="430"/>
      <c r="FA23" s="430"/>
      <c r="FB23" s="430"/>
      <c r="FC23" s="430"/>
      <c r="FD23" s="430"/>
      <c r="FE23" s="430"/>
      <c r="FF23" s="430"/>
      <c r="FG23" s="430"/>
      <c r="FH23" s="430"/>
      <c r="FI23" s="430"/>
      <c r="FJ23" s="430"/>
      <c r="FK23" s="430"/>
      <c r="FL23" s="430"/>
      <c r="FM23" s="430"/>
      <c r="FN23" s="430"/>
      <c r="FO23" s="430"/>
      <c r="FP23" s="430"/>
      <c r="FQ23" s="430"/>
      <c r="FR23" s="430"/>
      <c r="FS23" s="430"/>
      <c r="FT23" s="430"/>
      <c r="FU23" s="430"/>
      <c r="FV23" s="430"/>
      <c r="FW23" s="430"/>
      <c r="FX23" s="430"/>
      <c r="FY23" s="430"/>
      <c r="FZ23" s="430"/>
      <c r="GA23" s="430"/>
    </row>
    <row r="24" spans="1:183" ht="28.5" customHeight="1">
      <c r="A24" s="616">
        <v>6</v>
      </c>
      <c r="B24" s="616"/>
      <c r="C24" s="616"/>
      <c r="D24" s="616"/>
      <c r="E24" s="632" t="str">
        <f>'Для заполнения док-ов'!N168</f>
        <v>Часовских Игорь Вячеславович</v>
      </c>
      <c r="F24" s="632"/>
      <c r="G24" s="632"/>
      <c r="H24" s="632"/>
      <c r="I24" s="632"/>
      <c r="J24" s="632"/>
      <c r="K24" s="632"/>
      <c r="L24" s="632"/>
      <c r="M24" s="632"/>
      <c r="N24" s="632"/>
      <c r="O24" s="632"/>
      <c r="P24" s="632"/>
      <c r="Q24" s="632"/>
      <c r="R24" s="632"/>
      <c r="S24" s="632"/>
      <c r="T24" s="632"/>
      <c r="U24" s="632"/>
      <c r="V24" s="632"/>
      <c r="W24" s="632"/>
      <c r="X24" s="632"/>
      <c r="Y24" s="632"/>
      <c r="Z24" s="632"/>
      <c r="AA24" s="632"/>
      <c r="AB24" s="632" t="str">
        <f>'Для заполнения док-ов'!O168</f>
        <v>Производитель работ</v>
      </c>
      <c r="AC24" s="632"/>
      <c r="AD24" s="632"/>
      <c r="AE24" s="632"/>
      <c r="AF24" s="632"/>
      <c r="AG24" s="632"/>
      <c r="AH24" s="632"/>
      <c r="AI24" s="632"/>
      <c r="AJ24" s="632"/>
      <c r="AK24" s="632"/>
      <c r="AL24" s="632"/>
      <c r="AM24" s="632"/>
      <c r="AN24" s="632"/>
      <c r="AO24" s="632"/>
      <c r="AP24" s="616" t="str">
        <f>'Для заполнения док-ов'!M168</f>
        <v>среднее</v>
      </c>
      <c r="AQ24" s="616"/>
      <c r="AR24" s="616"/>
      <c r="AS24" s="616"/>
      <c r="AT24" s="616"/>
      <c r="AU24" s="616"/>
      <c r="AV24" s="616"/>
      <c r="AW24" s="616"/>
      <c r="AX24" s="616"/>
      <c r="AY24" s="616"/>
      <c r="AZ24" s="616"/>
      <c r="BA24" s="616"/>
      <c r="BB24" s="616"/>
      <c r="BC24" s="616"/>
      <c r="BD24" s="616"/>
      <c r="BE24" s="616"/>
      <c r="BF24" s="616">
        <f>YEAR('Для заполнения док-ов'!P168)</f>
        <v>1987</v>
      </c>
      <c r="BG24" s="616"/>
      <c r="BH24" s="616"/>
      <c r="BI24" s="616"/>
      <c r="BJ24" s="616"/>
      <c r="BK24" s="616"/>
      <c r="BL24" s="616"/>
      <c r="BM24" s="616"/>
      <c r="BN24" s="616"/>
      <c r="BO24" s="616"/>
      <c r="BP24" s="632" t="s">
        <v>4</v>
      </c>
      <c r="BQ24" s="632"/>
      <c r="BR24" s="632"/>
      <c r="BS24" s="632"/>
      <c r="BT24" s="632"/>
      <c r="BU24" s="632"/>
      <c r="BV24" s="632"/>
      <c r="BW24" s="632"/>
      <c r="BX24" s="632"/>
      <c r="BY24" s="632"/>
      <c r="BZ24" s="632"/>
      <c r="CA24" s="632"/>
      <c r="CB24" s="632"/>
      <c r="CC24" s="632"/>
      <c r="CD24" s="632"/>
      <c r="CE24" s="632"/>
      <c r="CF24" s="632"/>
      <c r="CG24" s="632"/>
      <c r="CH24" s="632"/>
      <c r="CI24" s="616" t="s">
        <v>1011</v>
      </c>
      <c r="CJ24" s="616"/>
      <c r="CK24" s="616"/>
      <c r="CL24" s="616"/>
      <c r="CM24" s="616"/>
      <c r="CN24" s="616"/>
      <c r="CO24" s="616"/>
      <c r="CP24" s="616"/>
      <c r="CQ24" s="616"/>
      <c r="CR24" s="616"/>
      <c r="CS24" s="616"/>
      <c r="CT24" s="616"/>
      <c r="CU24" s="616"/>
      <c r="CV24" s="616"/>
      <c r="CW24" s="616"/>
      <c r="CX24" s="616"/>
      <c r="EX24" s="430"/>
      <c r="EY24" s="430"/>
      <c r="EZ24" s="430"/>
      <c r="FA24" s="430"/>
      <c r="FB24" s="430"/>
      <c r="FC24" s="430"/>
      <c r="FD24" s="430"/>
      <c r="FE24" s="430"/>
      <c r="FF24" s="430"/>
      <c r="FG24" s="430"/>
      <c r="FH24" s="430"/>
      <c r="FI24" s="430"/>
      <c r="FJ24" s="430"/>
      <c r="FK24" s="430"/>
      <c r="FL24" s="430"/>
      <c r="FM24" s="430"/>
      <c r="FN24" s="430"/>
      <c r="FO24" s="430"/>
      <c r="FP24" s="430"/>
      <c r="FQ24" s="430"/>
      <c r="FR24" s="430"/>
      <c r="FS24" s="430"/>
      <c r="FT24" s="430"/>
      <c r="FU24" s="430"/>
      <c r="FV24" s="430"/>
      <c r="FW24" s="430"/>
      <c r="FX24" s="430"/>
      <c r="FY24" s="430"/>
      <c r="FZ24" s="430"/>
      <c r="GA24" s="430"/>
    </row>
    <row r="25" spans="1:183" ht="28.5" customHeight="1">
      <c r="A25" s="616">
        <v>7</v>
      </c>
      <c r="B25" s="616"/>
      <c r="C25" s="616"/>
      <c r="D25" s="616"/>
      <c r="E25" s="632" t="str">
        <f>'Для заполнения док-ов'!N169</f>
        <v>Герасимов Артем Викторович</v>
      </c>
      <c r="F25" s="632"/>
      <c r="G25" s="632"/>
      <c r="H25" s="632"/>
      <c r="I25" s="632"/>
      <c r="J25" s="632"/>
      <c r="K25" s="632"/>
      <c r="L25" s="632"/>
      <c r="M25" s="632"/>
      <c r="N25" s="632"/>
      <c r="O25" s="632"/>
      <c r="P25" s="632"/>
      <c r="Q25" s="632"/>
      <c r="R25" s="632"/>
      <c r="S25" s="632"/>
      <c r="T25" s="632"/>
      <c r="U25" s="632"/>
      <c r="V25" s="632"/>
      <c r="W25" s="632"/>
      <c r="X25" s="632"/>
      <c r="Y25" s="632"/>
      <c r="Z25" s="632"/>
      <c r="AA25" s="632"/>
      <c r="AB25" s="632" t="str">
        <f>'Для заполнения док-ов'!O169</f>
        <v>Электромонтажник</v>
      </c>
      <c r="AC25" s="632"/>
      <c r="AD25" s="632"/>
      <c r="AE25" s="632"/>
      <c r="AF25" s="632"/>
      <c r="AG25" s="632"/>
      <c r="AH25" s="632"/>
      <c r="AI25" s="632"/>
      <c r="AJ25" s="632"/>
      <c r="AK25" s="632"/>
      <c r="AL25" s="632"/>
      <c r="AM25" s="632"/>
      <c r="AN25" s="632"/>
      <c r="AO25" s="632"/>
      <c r="AP25" s="616" t="str">
        <f>'Для заполнения док-ов'!M169</f>
        <v>среднее</v>
      </c>
      <c r="AQ25" s="616"/>
      <c r="AR25" s="616"/>
      <c r="AS25" s="616"/>
      <c r="AT25" s="616"/>
      <c r="AU25" s="616"/>
      <c r="AV25" s="616"/>
      <c r="AW25" s="616"/>
      <c r="AX25" s="616"/>
      <c r="AY25" s="616"/>
      <c r="AZ25" s="616"/>
      <c r="BA25" s="616"/>
      <c r="BB25" s="616"/>
      <c r="BC25" s="616"/>
      <c r="BD25" s="616"/>
      <c r="BE25" s="616"/>
      <c r="BF25" s="616">
        <f>YEAR('Для заполнения док-ов'!P169)</f>
        <v>1995</v>
      </c>
      <c r="BG25" s="616"/>
      <c r="BH25" s="616"/>
      <c r="BI25" s="616"/>
      <c r="BJ25" s="616"/>
      <c r="BK25" s="616"/>
      <c r="BL25" s="616"/>
      <c r="BM25" s="616"/>
      <c r="BN25" s="616"/>
      <c r="BO25" s="616"/>
      <c r="BP25" s="632" t="s">
        <v>900</v>
      </c>
      <c r="BQ25" s="632"/>
      <c r="BR25" s="632"/>
      <c r="BS25" s="632"/>
      <c r="BT25" s="632"/>
      <c r="BU25" s="632"/>
      <c r="BV25" s="632"/>
      <c r="BW25" s="632"/>
      <c r="BX25" s="632"/>
      <c r="BY25" s="632"/>
      <c r="BZ25" s="632"/>
      <c r="CA25" s="632"/>
      <c r="CB25" s="632"/>
      <c r="CC25" s="632"/>
      <c r="CD25" s="632"/>
      <c r="CE25" s="632"/>
      <c r="CF25" s="632"/>
      <c r="CG25" s="632"/>
      <c r="CH25" s="632"/>
      <c r="CI25" s="616" t="s">
        <v>1011</v>
      </c>
      <c r="CJ25" s="616"/>
      <c r="CK25" s="616"/>
      <c r="CL25" s="616"/>
      <c r="CM25" s="616"/>
      <c r="CN25" s="616"/>
      <c r="CO25" s="616"/>
      <c r="CP25" s="616"/>
      <c r="CQ25" s="616"/>
      <c r="CR25" s="616"/>
      <c r="CS25" s="616"/>
      <c r="CT25" s="616"/>
      <c r="CU25" s="616"/>
      <c r="CV25" s="616"/>
      <c r="CW25" s="616"/>
      <c r="CX25" s="616"/>
      <c r="EX25" s="430"/>
      <c r="EY25" s="430"/>
      <c r="EZ25" s="430"/>
      <c r="FA25" s="430"/>
      <c r="FB25" s="430"/>
      <c r="FC25" s="430"/>
      <c r="FD25" s="430"/>
      <c r="FE25" s="430"/>
      <c r="FF25" s="430"/>
      <c r="FG25" s="430"/>
      <c r="FH25" s="430"/>
      <c r="FI25" s="430"/>
      <c r="FJ25" s="430"/>
      <c r="FK25" s="430"/>
      <c r="FL25" s="430"/>
      <c r="FM25" s="430"/>
      <c r="FN25" s="430"/>
      <c r="FO25" s="430"/>
      <c r="FP25" s="430"/>
      <c r="FQ25" s="430"/>
      <c r="FR25" s="430"/>
      <c r="FS25" s="430"/>
      <c r="FT25" s="430"/>
      <c r="FU25" s="430"/>
      <c r="FV25" s="430"/>
      <c r="FW25" s="430"/>
      <c r="FX25" s="430"/>
      <c r="FY25" s="430"/>
      <c r="FZ25" s="430"/>
      <c r="GA25" s="430"/>
    </row>
    <row r="26" spans="1:183" ht="28.5" customHeight="1">
      <c r="A26" s="616">
        <v>8</v>
      </c>
      <c r="B26" s="616"/>
      <c r="C26" s="616"/>
      <c r="D26" s="616"/>
      <c r="E26" s="632" t="str">
        <f>'Для заполнения док-ов'!N170</f>
        <v>Миронов Виктор Александрович</v>
      </c>
      <c r="F26" s="632"/>
      <c r="G26" s="632"/>
      <c r="H26" s="632"/>
      <c r="I26" s="632"/>
      <c r="J26" s="632"/>
      <c r="K26" s="632"/>
      <c r="L26" s="632"/>
      <c r="M26" s="632"/>
      <c r="N26" s="632"/>
      <c r="O26" s="632"/>
      <c r="P26" s="632"/>
      <c r="Q26" s="632"/>
      <c r="R26" s="632"/>
      <c r="S26" s="632"/>
      <c r="T26" s="632"/>
      <c r="U26" s="632"/>
      <c r="V26" s="632"/>
      <c r="W26" s="632"/>
      <c r="X26" s="632"/>
      <c r="Y26" s="632"/>
      <c r="Z26" s="632"/>
      <c r="AA26" s="632"/>
      <c r="AB26" s="632" t="str">
        <f>'Для заполнения док-ов'!O170</f>
        <v>Электромонтажник</v>
      </c>
      <c r="AC26" s="632"/>
      <c r="AD26" s="632"/>
      <c r="AE26" s="632"/>
      <c r="AF26" s="632"/>
      <c r="AG26" s="632"/>
      <c r="AH26" s="632"/>
      <c r="AI26" s="632"/>
      <c r="AJ26" s="632"/>
      <c r="AK26" s="632"/>
      <c r="AL26" s="632"/>
      <c r="AM26" s="632"/>
      <c r="AN26" s="632"/>
      <c r="AO26" s="632"/>
      <c r="AP26" s="616" t="str">
        <f>'Для заполнения док-ов'!M170</f>
        <v>среднее</v>
      </c>
      <c r="AQ26" s="616"/>
      <c r="AR26" s="616"/>
      <c r="AS26" s="616"/>
      <c r="AT26" s="616"/>
      <c r="AU26" s="616"/>
      <c r="AV26" s="616"/>
      <c r="AW26" s="616"/>
      <c r="AX26" s="616"/>
      <c r="AY26" s="616"/>
      <c r="AZ26" s="616"/>
      <c r="BA26" s="616"/>
      <c r="BB26" s="616"/>
      <c r="BC26" s="616"/>
      <c r="BD26" s="616"/>
      <c r="BE26" s="616"/>
      <c r="BF26" s="616">
        <f>YEAR('Для заполнения док-ов'!P170)</f>
        <v>1990</v>
      </c>
      <c r="BG26" s="616"/>
      <c r="BH26" s="616"/>
      <c r="BI26" s="616"/>
      <c r="BJ26" s="616"/>
      <c r="BK26" s="616"/>
      <c r="BL26" s="616"/>
      <c r="BM26" s="616"/>
      <c r="BN26" s="616"/>
      <c r="BO26" s="616"/>
      <c r="BP26" s="632" t="s">
        <v>900</v>
      </c>
      <c r="BQ26" s="632"/>
      <c r="BR26" s="632"/>
      <c r="BS26" s="632"/>
      <c r="BT26" s="632"/>
      <c r="BU26" s="632"/>
      <c r="BV26" s="632"/>
      <c r="BW26" s="632"/>
      <c r="BX26" s="632"/>
      <c r="BY26" s="632"/>
      <c r="BZ26" s="632"/>
      <c r="CA26" s="632"/>
      <c r="CB26" s="632"/>
      <c r="CC26" s="632"/>
      <c r="CD26" s="632"/>
      <c r="CE26" s="632"/>
      <c r="CF26" s="632"/>
      <c r="CG26" s="632"/>
      <c r="CH26" s="632"/>
      <c r="CI26" s="616" t="s">
        <v>1011</v>
      </c>
      <c r="CJ26" s="616"/>
      <c r="CK26" s="616"/>
      <c r="CL26" s="616"/>
      <c r="CM26" s="616"/>
      <c r="CN26" s="616"/>
      <c r="CO26" s="616"/>
      <c r="CP26" s="616"/>
      <c r="CQ26" s="616"/>
      <c r="CR26" s="616"/>
      <c r="CS26" s="616"/>
      <c r="CT26" s="616"/>
      <c r="CU26" s="616"/>
      <c r="CV26" s="616"/>
      <c r="CW26" s="616"/>
      <c r="CX26" s="616"/>
      <c r="EX26" s="430"/>
      <c r="EY26" s="430"/>
      <c r="EZ26" s="430"/>
      <c r="FA26" s="430"/>
      <c r="FB26" s="430"/>
      <c r="FC26" s="430"/>
      <c r="FD26" s="430"/>
      <c r="FE26" s="430"/>
      <c r="FF26" s="430"/>
      <c r="FG26" s="430"/>
      <c r="FH26" s="430"/>
      <c r="FI26" s="430"/>
      <c r="FJ26" s="430"/>
      <c r="FK26" s="430"/>
      <c r="FL26" s="430"/>
      <c r="FM26" s="430"/>
      <c r="FN26" s="430"/>
      <c r="FO26" s="430"/>
      <c r="FP26" s="430"/>
      <c r="FQ26" s="430"/>
      <c r="FR26" s="430"/>
      <c r="FS26" s="430"/>
      <c r="FT26" s="430"/>
      <c r="FU26" s="430"/>
      <c r="FV26" s="430"/>
      <c r="FW26" s="430"/>
      <c r="FX26" s="430"/>
      <c r="FY26" s="430"/>
      <c r="FZ26" s="430"/>
      <c r="GA26" s="430"/>
    </row>
    <row r="27" spans="1:183" ht="28.5" customHeight="1">
      <c r="A27" s="616">
        <v>9</v>
      </c>
      <c r="B27" s="616"/>
      <c r="C27" s="616"/>
      <c r="D27" s="616"/>
      <c r="E27" s="632" t="str">
        <f>'Для заполнения док-ов'!N171</f>
        <v>Миронов Иван Александрович</v>
      </c>
      <c r="F27" s="632"/>
      <c r="G27" s="632"/>
      <c r="H27" s="632"/>
      <c r="I27" s="632"/>
      <c r="J27" s="632"/>
      <c r="K27" s="632"/>
      <c r="L27" s="632"/>
      <c r="M27" s="632"/>
      <c r="N27" s="632"/>
      <c r="O27" s="632"/>
      <c r="P27" s="632"/>
      <c r="Q27" s="632"/>
      <c r="R27" s="632"/>
      <c r="S27" s="632"/>
      <c r="T27" s="632"/>
      <c r="U27" s="632"/>
      <c r="V27" s="632"/>
      <c r="W27" s="632"/>
      <c r="X27" s="632"/>
      <c r="Y27" s="632"/>
      <c r="Z27" s="632"/>
      <c r="AA27" s="632"/>
      <c r="AB27" s="632" t="str">
        <f>'Для заполнения док-ов'!O171</f>
        <v>Электромонтажник</v>
      </c>
      <c r="AC27" s="632"/>
      <c r="AD27" s="632"/>
      <c r="AE27" s="632"/>
      <c r="AF27" s="632"/>
      <c r="AG27" s="632"/>
      <c r="AH27" s="632"/>
      <c r="AI27" s="632"/>
      <c r="AJ27" s="632"/>
      <c r="AK27" s="632"/>
      <c r="AL27" s="632"/>
      <c r="AM27" s="632"/>
      <c r="AN27" s="632"/>
      <c r="AO27" s="632"/>
      <c r="AP27" s="616" t="str">
        <f>'Для заполнения док-ов'!M171</f>
        <v>среднее</v>
      </c>
      <c r="AQ27" s="616"/>
      <c r="AR27" s="616"/>
      <c r="AS27" s="616"/>
      <c r="AT27" s="616"/>
      <c r="AU27" s="616"/>
      <c r="AV27" s="616"/>
      <c r="AW27" s="616"/>
      <c r="AX27" s="616"/>
      <c r="AY27" s="616"/>
      <c r="AZ27" s="616"/>
      <c r="BA27" s="616"/>
      <c r="BB27" s="616"/>
      <c r="BC27" s="616"/>
      <c r="BD27" s="616"/>
      <c r="BE27" s="616"/>
      <c r="BF27" s="616">
        <f>YEAR('Для заполнения док-ов'!P171)</f>
        <v>1986</v>
      </c>
      <c r="BG27" s="616"/>
      <c r="BH27" s="616"/>
      <c r="BI27" s="616"/>
      <c r="BJ27" s="616"/>
      <c r="BK27" s="616"/>
      <c r="BL27" s="616"/>
      <c r="BM27" s="616"/>
      <c r="BN27" s="616"/>
      <c r="BO27" s="616"/>
      <c r="BP27" s="632" t="s">
        <v>900</v>
      </c>
      <c r="BQ27" s="632"/>
      <c r="BR27" s="632"/>
      <c r="BS27" s="632"/>
      <c r="BT27" s="632"/>
      <c r="BU27" s="632"/>
      <c r="BV27" s="632"/>
      <c r="BW27" s="632"/>
      <c r="BX27" s="632"/>
      <c r="BY27" s="632"/>
      <c r="BZ27" s="632"/>
      <c r="CA27" s="632"/>
      <c r="CB27" s="632"/>
      <c r="CC27" s="632"/>
      <c r="CD27" s="632"/>
      <c r="CE27" s="632"/>
      <c r="CF27" s="632"/>
      <c r="CG27" s="632"/>
      <c r="CH27" s="632"/>
      <c r="CI27" s="616" t="s">
        <v>1011</v>
      </c>
      <c r="CJ27" s="616"/>
      <c r="CK27" s="616"/>
      <c r="CL27" s="616"/>
      <c r="CM27" s="616"/>
      <c r="CN27" s="616"/>
      <c r="CO27" s="616"/>
      <c r="CP27" s="616"/>
      <c r="CQ27" s="616"/>
      <c r="CR27" s="616"/>
      <c r="CS27" s="616"/>
      <c r="CT27" s="616"/>
      <c r="CU27" s="616"/>
      <c r="CV27" s="616"/>
      <c r="CW27" s="616"/>
      <c r="CX27" s="616"/>
      <c r="EX27" s="430"/>
      <c r="EY27" s="430"/>
      <c r="EZ27" s="430"/>
      <c r="FA27" s="430"/>
      <c r="FB27" s="430"/>
      <c r="FC27" s="430"/>
      <c r="FD27" s="430"/>
      <c r="FE27" s="430"/>
      <c r="FF27" s="430"/>
      <c r="FG27" s="430"/>
      <c r="FH27" s="430"/>
      <c r="FI27" s="430"/>
      <c r="FJ27" s="430"/>
      <c r="FK27" s="430"/>
      <c r="FL27" s="430"/>
      <c r="FM27" s="430"/>
      <c r="FN27" s="430"/>
      <c r="FO27" s="430"/>
      <c r="FP27" s="430"/>
      <c r="FQ27" s="430"/>
      <c r="FR27" s="430"/>
      <c r="FS27" s="430"/>
      <c r="FT27" s="430"/>
      <c r="FU27" s="430"/>
      <c r="FV27" s="430"/>
      <c r="FW27" s="430"/>
      <c r="FX27" s="430"/>
      <c r="FY27" s="430"/>
      <c r="FZ27" s="430"/>
      <c r="GA27" s="430"/>
    </row>
    <row r="28" spans="1:183" ht="28.5" customHeight="1">
      <c r="A28" s="616">
        <v>10</v>
      </c>
      <c r="B28" s="616"/>
      <c r="C28" s="616"/>
      <c r="D28" s="616"/>
      <c r="E28" s="632" t="str">
        <f>'Для заполнения док-ов'!N172</f>
        <v>Родин Антон Леонидович</v>
      </c>
      <c r="F28" s="632"/>
      <c r="G28" s="632"/>
      <c r="H28" s="632"/>
      <c r="I28" s="632"/>
      <c r="J28" s="632"/>
      <c r="K28" s="632"/>
      <c r="L28" s="632"/>
      <c r="M28" s="632"/>
      <c r="N28" s="632"/>
      <c r="O28" s="632"/>
      <c r="P28" s="632"/>
      <c r="Q28" s="632"/>
      <c r="R28" s="632"/>
      <c r="S28" s="632"/>
      <c r="T28" s="632"/>
      <c r="U28" s="632"/>
      <c r="V28" s="632"/>
      <c r="W28" s="632"/>
      <c r="X28" s="632"/>
      <c r="Y28" s="632"/>
      <c r="Z28" s="632"/>
      <c r="AA28" s="632"/>
      <c r="AB28" s="632" t="str">
        <f>'Для заполнения док-ов'!O172</f>
        <v>Электромонтажник</v>
      </c>
      <c r="AC28" s="632"/>
      <c r="AD28" s="632"/>
      <c r="AE28" s="632"/>
      <c r="AF28" s="632"/>
      <c r="AG28" s="632"/>
      <c r="AH28" s="632"/>
      <c r="AI28" s="632"/>
      <c r="AJ28" s="632"/>
      <c r="AK28" s="632"/>
      <c r="AL28" s="632"/>
      <c r="AM28" s="632"/>
      <c r="AN28" s="632"/>
      <c r="AO28" s="632"/>
      <c r="AP28" s="616" t="str">
        <f>'Для заполнения док-ов'!M172</f>
        <v>среднее</v>
      </c>
      <c r="AQ28" s="616"/>
      <c r="AR28" s="616"/>
      <c r="AS28" s="616"/>
      <c r="AT28" s="616"/>
      <c r="AU28" s="616"/>
      <c r="AV28" s="616"/>
      <c r="AW28" s="616"/>
      <c r="AX28" s="616"/>
      <c r="AY28" s="616"/>
      <c r="AZ28" s="616"/>
      <c r="BA28" s="616"/>
      <c r="BB28" s="616"/>
      <c r="BC28" s="616"/>
      <c r="BD28" s="616"/>
      <c r="BE28" s="616"/>
      <c r="BF28" s="616">
        <f>YEAR('Для заполнения док-ов'!P172)</f>
        <v>1987</v>
      </c>
      <c r="BG28" s="616"/>
      <c r="BH28" s="616"/>
      <c r="BI28" s="616"/>
      <c r="BJ28" s="616"/>
      <c r="BK28" s="616"/>
      <c r="BL28" s="616"/>
      <c r="BM28" s="616"/>
      <c r="BN28" s="616"/>
      <c r="BO28" s="616"/>
      <c r="BP28" s="632" t="s">
        <v>900</v>
      </c>
      <c r="BQ28" s="632"/>
      <c r="BR28" s="632"/>
      <c r="BS28" s="632"/>
      <c r="BT28" s="632"/>
      <c r="BU28" s="632"/>
      <c r="BV28" s="632"/>
      <c r="BW28" s="632"/>
      <c r="BX28" s="632"/>
      <c r="BY28" s="632"/>
      <c r="BZ28" s="632"/>
      <c r="CA28" s="632"/>
      <c r="CB28" s="632"/>
      <c r="CC28" s="632"/>
      <c r="CD28" s="632"/>
      <c r="CE28" s="632"/>
      <c r="CF28" s="632"/>
      <c r="CG28" s="632"/>
      <c r="CH28" s="632"/>
      <c r="CI28" s="616" t="s">
        <v>1011</v>
      </c>
      <c r="CJ28" s="616"/>
      <c r="CK28" s="616"/>
      <c r="CL28" s="616"/>
      <c r="CM28" s="616"/>
      <c r="CN28" s="616"/>
      <c r="CO28" s="616"/>
      <c r="CP28" s="616"/>
      <c r="CQ28" s="616"/>
      <c r="CR28" s="616"/>
      <c r="CS28" s="616"/>
      <c r="CT28" s="616"/>
      <c r="CU28" s="616"/>
      <c r="CV28" s="616"/>
      <c r="CW28" s="616"/>
      <c r="CX28" s="616"/>
      <c r="EX28" s="430"/>
      <c r="EY28" s="430"/>
      <c r="EZ28" s="430"/>
      <c r="FA28" s="430"/>
      <c r="FB28" s="430"/>
      <c r="FC28" s="430"/>
      <c r="FD28" s="430"/>
      <c r="FE28" s="430"/>
      <c r="FF28" s="430"/>
      <c r="FG28" s="430"/>
      <c r="FH28" s="430"/>
      <c r="FI28" s="430"/>
      <c r="FJ28" s="430"/>
      <c r="FK28" s="430"/>
      <c r="FL28" s="430"/>
      <c r="FM28" s="430"/>
      <c r="FN28" s="430"/>
      <c r="FO28" s="430"/>
      <c r="FP28" s="430"/>
      <c r="FQ28" s="430"/>
      <c r="FR28" s="430"/>
      <c r="FS28" s="430"/>
      <c r="FT28" s="430"/>
      <c r="FU28" s="430"/>
      <c r="FV28" s="430"/>
      <c r="FW28" s="430"/>
      <c r="FX28" s="430"/>
      <c r="FY28" s="430"/>
      <c r="FZ28" s="430"/>
      <c r="GA28" s="430"/>
    </row>
    <row r="29" spans="1:183" ht="28.5" customHeight="1">
      <c r="A29" s="616">
        <v>11</v>
      </c>
      <c r="B29" s="616"/>
      <c r="C29" s="616"/>
      <c r="D29" s="616"/>
      <c r="E29" s="632" t="str">
        <f>'Для заполнения док-ов'!N173</f>
        <v>Царев Андрей Викторович</v>
      </c>
      <c r="F29" s="632"/>
      <c r="G29" s="632"/>
      <c r="H29" s="632"/>
      <c r="I29" s="632"/>
      <c r="J29" s="632"/>
      <c r="K29" s="632"/>
      <c r="L29" s="632"/>
      <c r="M29" s="632"/>
      <c r="N29" s="632"/>
      <c r="O29" s="632"/>
      <c r="P29" s="632"/>
      <c r="Q29" s="632"/>
      <c r="R29" s="632"/>
      <c r="S29" s="632"/>
      <c r="T29" s="632"/>
      <c r="U29" s="632"/>
      <c r="V29" s="632"/>
      <c r="W29" s="632"/>
      <c r="X29" s="632"/>
      <c r="Y29" s="632"/>
      <c r="Z29" s="632"/>
      <c r="AA29" s="632"/>
      <c r="AB29" s="632" t="str">
        <f>'Для заполнения док-ов'!O173</f>
        <v>Электромонтажник</v>
      </c>
      <c r="AC29" s="632"/>
      <c r="AD29" s="632"/>
      <c r="AE29" s="632"/>
      <c r="AF29" s="632"/>
      <c r="AG29" s="632"/>
      <c r="AH29" s="632"/>
      <c r="AI29" s="632"/>
      <c r="AJ29" s="632"/>
      <c r="AK29" s="632"/>
      <c r="AL29" s="632"/>
      <c r="AM29" s="632"/>
      <c r="AN29" s="632"/>
      <c r="AO29" s="632"/>
      <c r="AP29" s="616" t="str">
        <f>'Для заполнения док-ов'!M173</f>
        <v>среднее</v>
      </c>
      <c r="AQ29" s="616"/>
      <c r="AR29" s="616"/>
      <c r="AS29" s="616"/>
      <c r="AT29" s="616"/>
      <c r="AU29" s="616"/>
      <c r="AV29" s="616"/>
      <c r="AW29" s="616"/>
      <c r="AX29" s="616"/>
      <c r="AY29" s="616"/>
      <c r="AZ29" s="616"/>
      <c r="BA29" s="616"/>
      <c r="BB29" s="616"/>
      <c r="BC29" s="616"/>
      <c r="BD29" s="616"/>
      <c r="BE29" s="616"/>
      <c r="BF29" s="616">
        <f>YEAR('Для заполнения док-ов'!P173)</f>
        <v>1984</v>
      </c>
      <c r="BG29" s="616"/>
      <c r="BH29" s="616"/>
      <c r="BI29" s="616"/>
      <c r="BJ29" s="616"/>
      <c r="BK29" s="616"/>
      <c r="BL29" s="616"/>
      <c r="BM29" s="616"/>
      <c r="BN29" s="616"/>
      <c r="BO29" s="616"/>
      <c r="BP29" s="632" t="s">
        <v>900</v>
      </c>
      <c r="BQ29" s="632"/>
      <c r="BR29" s="632"/>
      <c r="BS29" s="632"/>
      <c r="BT29" s="632"/>
      <c r="BU29" s="632"/>
      <c r="BV29" s="632"/>
      <c r="BW29" s="632"/>
      <c r="BX29" s="632"/>
      <c r="BY29" s="632"/>
      <c r="BZ29" s="632"/>
      <c r="CA29" s="632"/>
      <c r="CB29" s="632"/>
      <c r="CC29" s="632"/>
      <c r="CD29" s="632"/>
      <c r="CE29" s="632"/>
      <c r="CF29" s="632"/>
      <c r="CG29" s="632"/>
      <c r="CH29" s="632"/>
      <c r="CI29" s="616" t="s">
        <v>1011</v>
      </c>
      <c r="CJ29" s="616"/>
      <c r="CK29" s="616"/>
      <c r="CL29" s="616"/>
      <c r="CM29" s="616"/>
      <c r="CN29" s="616"/>
      <c r="CO29" s="616"/>
      <c r="CP29" s="616"/>
      <c r="CQ29" s="616"/>
      <c r="CR29" s="616"/>
      <c r="CS29" s="616"/>
      <c r="CT29" s="616"/>
      <c r="CU29" s="616"/>
      <c r="CV29" s="616"/>
      <c r="CW29" s="616"/>
      <c r="CX29" s="616"/>
      <c r="EX29" s="430"/>
      <c r="EY29" s="430"/>
      <c r="EZ29" s="430"/>
      <c r="FA29" s="430"/>
      <c r="FB29" s="430"/>
      <c r="FC29" s="430"/>
      <c r="FD29" s="430"/>
      <c r="FE29" s="430"/>
      <c r="FF29" s="430"/>
      <c r="FG29" s="430"/>
      <c r="FH29" s="430"/>
      <c r="FI29" s="430"/>
      <c r="FJ29" s="430"/>
      <c r="FK29" s="430"/>
      <c r="FL29" s="430"/>
      <c r="FM29" s="430"/>
      <c r="FN29" s="430"/>
      <c r="FO29" s="430"/>
      <c r="FP29" s="430"/>
      <c r="FQ29" s="430"/>
      <c r="FR29" s="430"/>
      <c r="FS29" s="430"/>
      <c r="FT29" s="430"/>
      <c r="FU29" s="430"/>
      <c r="FV29" s="430"/>
      <c r="FW29" s="430"/>
      <c r="FX29" s="430"/>
      <c r="FY29" s="430"/>
      <c r="FZ29" s="430"/>
      <c r="GA29" s="430"/>
    </row>
    <row r="30" spans="1:183" ht="28.5" customHeight="1">
      <c r="A30" s="616">
        <v>12</v>
      </c>
      <c r="B30" s="616"/>
      <c r="C30" s="616"/>
      <c r="D30" s="616"/>
      <c r="E30" s="632" t="str">
        <f>'Для заполнения док-ов'!N174</f>
        <v>Часовских Игорь Вячеславович</v>
      </c>
      <c r="F30" s="632"/>
      <c r="G30" s="632"/>
      <c r="H30" s="632"/>
      <c r="I30" s="632"/>
      <c r="J30" s="632"/>
      <c r="K30" s="632"/>
      <c r="L30" s="632"/>
      <c r="M30" s="632"/>
      <c r="N30" s="632"/>
      <c r="O30" s="632"/>
      <c r="P30" s="632"/>
      <c r="Q30" s="632"/>
      <c r="R30" s="632"/>
      <c r="S30" s="632"/>
      <c r="T30" s="632"/>
      <c r="U30" s="632"/>
      <c r="V30" s="632"/>
      <c r="W30" s="632"/>
      <c r="X30" s="632"/>
      <c r="Y30" s="632"/>
      <c r="Z30" s="632"/>
      <c r="AA30" s="632"/>
      <c r="AB30" s="632" t="str">
        <f>'Для заполнения док-ов'!O174</f>
        <v>Производитель работ</v>
      </c>
      <c r="AC30" s="632"/>
      <c r="AD30" s="632"/>
      <c r="AE30" s="632"/>
      <c r="AF30" s="632"/>
      <c r="AG30" s="632"/>
      <c r="AH30" s="632"/>
      <c r="AI30" s="632"/>
      <c r="AJ30" s="632"/>
      <c r="AK30" s="632"/>
      <c r="AL30" s="632"/>
      <c r="AM30" s="632"/>
      <c r="AN30" s="632"/>
      <c r="AO30" s="632"/>
      <c r="AP30" s="616" t="str">
        <f>'Для заполнения док-ов'!M174</f>
        <v>среднее</v>
      </c>
      <c r="AQ30" s="616"/>
      <c r="AR30" s="616"/>
      <c r="AS30" s="616"/>
      <c r="AT30" s="616"/>
      <c r="AU30" s="616"/>
      <c r="AV30" s="616"/>
      <c r="AW30" s="616"/>
      <c r="AX30" s="616"/>
      <c r="AY30" s="616"/>
      <c r="AZ30" s="616"/>
      <c r="BA30" s="616"/>
      <c r="BB30" s="616"/>
      <c r="BC30" s="616"/>
      <c r="BD30" s="616"/>
      <c r="BE30" s="616"/>
      <c r="BF30" s="616">
        <f>YEAR('Для заполнения док-ов'!P174)</f>
        <v>1987</v>
      </c>
      <c r="BG30" s="616"/>
      <c r="BH30" s="616"/>
      <c r="BI30" s="616"/>
      <c r="BJ30" s="616"/>
      <c r="BK30" s="616"/>
      <c r="BL30" s="616"/>
      <c r="BM30" s="616"/>
      <c r="BN30" s="616"/>
      <c r="BO30" s="616"/>
      <c r="BP30" s="632" t="s">
        <v>900</v>
      </c>
      <c r="BQ30" s="632"/>
      <c r="BR30" s="632"/>
      <c r="BS30" s="632"/>
      <c r="BT30" s="632"/>
      <c r="BU30" s="632"/>
      <c r="BV30" s="632"/>
      <c r="BW30" s="632"/>
      <c r="BX30" s="632"/>
      <c r="BY30" s="632"/>
      <c r="BZ30" s="632"/>
      <c r="CA30" s="632"/>
      <c r="CB30" s="632"/>
      <c r="CC30" s="632"/>
      <c r="CD30" s="632"/>
      <c r="CE30" s="632"/>
      <c r="CF30" s="632"/>
      <c r="CG30" s="632"/>
      <c r="CH30" s="632"/>
      <c r="CI30" s="616" t="s">
        <v>1011</v>
      </c>
      <c r="CJ30" s="616"/>
      <c r="CK30" s="616"/>
      <c r="CL30" s="616"/>
      <c r="CM30" s="616"/>
      <c r="CN30" s="616"/>
      <c r="CO30" s="616"/>
      <c r="CP30" s="616"/>
      <c r="CQ30" s="616"/>
      <c r="CR30" s="616"/>
      <c r="CS30" s="616"/>
      <c r="CT30" s="616"/>
      <c r="CU30" s="616"/>
      <c r="CV30" s="616"/>
      <c r="CW30" s="616"/>
      <c r="CX30" s="616"/>
      <c r="EX30" s="430"/>
      <c r="EY30" s="430"/>
      <c r="EZ30" s="430"/>
      <c r="FA30" s="430"/>
      <c r="FB30" s="430"/>
      <c r="FC30" s="430"/>
      <c r="FD30" s="430"/>
      <c r="FE30" s="430"/>
      <c r="FF30" s="430"/>
      <c r="FG30" s="430"/>
      <c r="FH30" s="430"/>
      <c r="FI30" s="430"/>
      <c r="FJ30" s="430"/>
      <c r="FK30" s="430"/>
      <c r="FL30" s="430"/>
      <c r="FM30" s="430"/>
      <c r="FN30" s="430"/>
      <c r="FO30" s="430"/>
      <c r="FP30" s="430"/>
      <c r="FQ30" s="430"/>
      <c r="FR30" s="430"/>
      <c r="FS30" s="430"/>
      <c r="FT30" s="430"/>
      <c r="FU30" s="430"/>
      <c r="FV30" s="430"/>
      <c r="FW30" s="430"/>
      <c r="FX30" s="430"/>
      <c r="FY30" s="430"/>
      <c r="FZ30" s="430"/>
      <c r="GA30" s="430"/>
    </row>
    <row r="31" spans="1:183" ht="28.5" customHeight="1">
      <c r="A31" s="616">
        <v>13</v>
      </c>
      <c r="B31" s="616"/>
      <c r="C31" s="616"/>
      <c r="D31" s="616"/>
      <c r="E31" s="632" t="str">
        <f>'Для заполнения док-ов'!N175</f>
        <v>Герасимов Артем Викторович</v>
      </c>
      <c r="F31" s="632"/>
      <c r="G31" s="632"/>
      <c r="H31" s="632"/>
      <c r="I31" s="632"/>
      <c r="J31" s="632"/>
      <c r="K31" s="632"/>
      <c r="L31" s="632"/>
      <c r="M31" s="632"/>
      <c r="N31" s="632"/>
      <c r="O31" s="632"/>
      <c r="P31" s="632"/>
      <c r="Q31" s="632"/>
      <c r="R31" s="632"/>
      <c r="S31" s="632"/>
      <c r="T31" s="632"/>
      <c r="U31" s="632"/>
      <c r="V31" s="632"/>
      <c r="W31" s="632"/>
      <c r="X31" s="632"/>
      <c r="Y31" s="632"/>
      <c r="Z31" s="632"/>
      <c r="AA31" s="632"/>
      <c r="AB31" s="632" t="str">
        <f>'Для заполнения док-ов'!O175</f>
        <v>Электромонтажник</v>
      </c>
      <c r="AC31" s="632"/>
      <c r="AD31" s="632"/>
      <c r="AE31" s="632"/>
      <c r="AF31" s="632"/>
      <c r="AG31" s="632"/>
      <c r="AH31" s="632"/>
      <c r="AI31" s="632"/>
      <c r="AJ31" s="632"/>
      <c r="AK31" s="632"/>
      <c r="AL31" s="632"/>
      <c r="AM31" s="632"/>
      <c r="AN31" s="632"/>
      <c r="AO31" s="632"/>
      <c r="AP31" s="616" t="str">
        <f>'Для заполнения док-ов'!M175</f>
        <v>среднее</v>
      </c>
      <c r="AQ31" s="616"/>
      <c r="AR31" s="616"/>
      <c r="AS31" s="616"/>
      <c r="AT31" s="616"/>
      <c r="AU31" s="616"/>
      <c r="AV31" s="616"/>
      <c r="AW31" s="616"/>
      <c r="AX31" s="616"/>
      <c r="AY31" s="616"/>
      <c r="AZ31" s="616"/>
      <c r="BA31" s="616"/>
      <c r="BB31" s="616"/>
      <c r="BC31" s="616"/>
      <c r="BD31" s="616"/>
      <c r="BE31" s="616"/>
      <c r="BF31" s="616">
        <f>YEAR('Для заполнения док-ов'!P175)</f>
        <v>1995</v>
      </c>
      <c r="BG31" s="616"/>
      <c r="BH31" s="616"/>
      <c r="BI31" s="616"/>
      <c r="BJ31" s="616"/>
      <c r="BK31" s="616"/>
      <c r="BL31" s="616"/>
      <c r="BM31" s="616"/>
      <c r="BN31" s="616"/>
      <c r="BO31" s="616"/>
      <c r="BP31" s="632" t="s">
        <v>901</v>
      </c>
      <c r="BQ31" s="632"/>
      <c r="BR31" s="632"/>
      <c r="BS31" s="632"/>
      <c r="BT31" s="632"/>
      <c r="BU31" s="632"/>
      <c r="BV31" s="632"/>
      <c r="BW31" s="632"/>
      <c r="BX31" s="632"/>
      <c r="BY31" s="632"/>
      <c r="BZ31" s="632"/>
      <c r="CA31" s="632"/>
      <c r="CB31" s="632"/>
      <c r="CC31" s="632"/>
      <c r="CD31" s="632"/>
      <c r="CE31" s="632"/>
      <c r="CF31" s="632"/>
      <c r="CG31" s="632"/>
      <c r="CH31" s="632"/>
      <c r="CI31" s="616" t="s">
        <v>1011</v>
      </c>
      <c r="CJ31" s="616"/>
      <c r="CK31" s="616"/>
      <c r="CL31" s="616"/>
      <c r="CM31" s="616"/>
      <c r="CN31" s="616"/>
      <c r="CO31" s="616"/>
      <c r="CP31" s="616"/>
      <c r="CQ31" s="616"/>
      <c r="CR31" s="616"/>
      <c r="CS31" s="616"/>
      <c r="CT31" s="616"/>
      <c r="CU31" s="616"/>
      <c r="CV31" s="616"/>
      <c r="CW31" s="616"/>
      <c r="CX31" s="616"/>
      <c r="EX31" s="430"/>
      <c r="EY31" s="430"/>
      <c r="EZ31" s="430"/>
      <c r="FA31" s="430"/>
      <c r="FB31" s="430"/>
      <c r="FC31" s="430"/>
      <c r="FD31" s="430"/>
      <c r="FE31" s="430"/>
      <c r="FF31" s="430"/>
      <c r="FG31" s="430"/>
      <c r="FH31" s="430"/>
      <c r="FI31" s="430"/>
      <c r="FJ31" s="430"/>
      <c r="FK31" s="430"/>
      <c r="FL31" s="430"/>
      <c r="FM31" s="430"/>
      <c r="FN31" s="430"/>
      <c r="FO31" s="430"/>
      <c r="FP31" s="430"/>
      <c r="FQ31" s="430"/>
      <c r="FR31" s="430"/>
      <c r="FS31" s="430"/>
      <c r="FT31" s="430"/>
      <c r="FU31" s="430"/>
      <c r="FV31" s="430"/>
      <c r="FW31" s="430"/>
      <c r="FX31" s="430"/>
      <c r="FY31" s="430"/>
      <c r="FZ31" s="430"/>
      <c r="GA31" s="430"/>
    </row>
    <row r="32" spans="1:183" ht="28.5" customHeight="1">
      <c r="A32" s="616">
        <v>14</v>
      </c>
      <c r="B32" s="616"/>
      <c r="C32" s="616"/>
      <c r="D32" s="616"/>
      <c r="E32" s="632" t="str">
        <f>'Для заполнения док-ов'!N176</f>
        <v>Миронов Виктор Александрович</v>
      </c>
      <c r="F32" s="632"/>
      <c r="G32" s="632"/>
      <c r="H32" s="632"/>
      <c r="I32" s="632"/>
      <c r="J32" s="632"/>
      <c r="K32" s="632"/>
      <c r="L32" s="632"/>
      <c r="M32" s="632"/>
      <c r="N32" s="632"/>
      <c r="O32" s="632"/>
      <c r="P32" s="632"/>
      <c r="Q32" s="632"/>
      <c r="R32" s="632"/>
      <c r="S32" s="632"/>
      <c r="T32" s="632"/>
      <c r="U32" s="632"/>
      <c r="V32" s="632"/>
      <c r="W32" s="632"/>
      <c r="X32" s="632"/>
      <c r="Y32" s="632"/>
      <c r="Z32" s="632"/>
      <c r="AA32" s="632"/>
      <c r="AB32" s="632" t="str">
        <f>'Для заполнения док-ов'!O176</f>
        <v>Электромонтажник</v>
      </c>
      <c r="AC32" s="632"/>
      <c r="AD32" s="632"/>
      <c r="AE32" s="632"/>
      <c r="AF32" s="632"/>
      <c r="AG32" s="632"/>
      <c r="AH32" s="632"/>
      <c r="AI32" s="632"/>
      <c r="AJ32" s="632"/>
      <c r="AK32" s="632"/>
      <c r="AL32" s="632"/>
      <c r="AM32" s="632"/>
      <c r="AN32" s="632"/>
      <c r="AO32" s="632"/>
      <c r="AP32" s="616" t="str">
        <f>'Для заполнения док-ов'!M176</f>
        <v>среднее</v>
      </c>
      <c r="AQ32" s="616"/>
      <c r="AR32" s="616"/>
      <c r="AS32" s="616"/>
      <c r="AT32" s="616"/>
      <c r="AU32" s="616"/>
      <c r="AV32" s="616"/>
      <c r="AW32" s="616"/>
      <c r="AX32" s="616"/>
      <c r="AY32" s="616"/>
      <c r="AZ32" s="616"/>
      <c r="BA32" s="616"/>
      <c r="BB32" s="616"/>
      <c r="BC32" s="616"/>
      <c r="BD32" s="616"/>
      <c r="BE32" s="616"/>
      <c r="BF32" s="616">
        <f>YEAR('Для заполнения док-ов'!P176)</f>
        <v>1990</v>
      </c>
      <c r="BG32" s="616"/>
      <c r="BH32" s="616"/>
      <c r="BI32" s="616"/>
      <c r="BJ32" s="616"/>
      <c r="BK32" s="616"/>
      <c r="BL32" s="616"/>
      <c r="BM32" s="616"/>
      <c r="BN32" s="616"/>
      <c r="BO32" s="616"/>
      <c r="BP32" s="632" t="s">
        <v>901</v>
      </c>
      <c r="BQ32" s="632"/>
      <c r="BR32" s="632"/>
      <c r="BS32" s="632"/>
      <c r="BT32" s="632"/>
      <c r="BU32" s="632"/>
      <c r="BV32" s="632"/>
      <c r="BW32" s="632"/>
      <c r="BX32" s="632"/>
      <c r="BY32" s="632"/>
      <c r="BZ32" s="632"/>
      <c r="CA32" s="632"/>
      <c r="CB32" s="632"/>
      <c r="CC32" s="632"/>
      <c r="CD32" s="632"/>
      <c r="CE32" s="632"/>
      <c r="CF32" s="632"/>
      <c r="CG32" s="632"/>
      <c r="CH32" s="632"/>
      <c r="CI32" s="616" t="s">
        <v>1011</v>
      </c>
      <c r="CJ32" s="616"/>
      <c r="CK32" s="616"/>
      <c r="CL32" s="616"/>
      <c r="CM32" s="616"/>
      <c r="CN32" s="616"/>
      <c r="CO32" s="616"/>
      <c r="CP32" s="616"/>
      <c r="CQ32" s="616"/>
      <c r="CR32" s="616"/>
      <c r="CS32" s="616"/>
      <c r="CT32" s="616"/>
      <c r="CU32" s="616"/>
      <c r="CV32" s="616"/>
      <c r="CW32" s="616"/>
      <c r="CX32" s="616"/>
      <c r="EX32" s="430"/>
      <c r="EY32" s="430"/>
      <c r="EZ32" s="430"/>
      <c r="FA32" s="430"/>
      <c r="FB32" s="430"/>
      <c r="FC32" s="430"/>
      <c r="FD32" s="430"/>
      <c r="FE32" s="430"/>
      <c r="FF32" s="430"/>
      <c r="FG32" s="430"/>
      <c r="FH32" s="430"/>
      <c r="FI32" s="430"/>
      <c r="FJ32" s="430"/>
      <c r="FK32" s="430"/>
      <c r="FL32" s="430"/>
      <c r="FM32" s="430"/>
      <c r="FN32" s="430"/>
      <c r="FO32" s="430"/>
      <c r="FP32" s="430"/>
      <c r="FQ32" s="430"/>
      <c r="FR32" s="430"/>
      <c r="FS32" s="430"/>
      <c r="FT32" s="430"/>
      <c r="FU32" s="430"/>
      <c r="FV32" s="430"/>
      <c r="FW32" s="430"/>
      <c r="FX32" s="430"/>
      <c r="FY32" s="430"/>
      <c r="FZ32" s="430"/>
      <c r="GA32" s="430"/>
    </row>
    <row r="33" spans="1:183" ht="28.5" customHeight="1">
      <c r="A33" s="616">
        <v>15</v>
      </c>
      <c r="B33" s="616"/>
      <c r="C33" s="616"/>
      <c r="D33" s="616"/>
      <c r="E33" s="632" t="str">
        <f>'Для заполнения док-ов'!N177</f>
        <v>Миронов Иван Александрович</v>
      </c>
      <c r="F33" s="632"/>
      <c r="G33" s="632"/>
      <c r="H33" s="632"/>
      <c r="I33" s="632"/>
      <c r="J33" s="632"/>
      <c r="K33" s="632"/>
      <c r="L33" s="632"/>
      <c r="M33" s="632"/>
      <c r="N33" s="632"/>
      <c r="O33" s="632"/>
      <c r="P33" s="632"/>
      <c r="Q33" s="632"/>
      <c r="R33" s="632"/>
      <c r="S33" s="632"/>
      <c r="T33" s="632"/>
      <c r="U33" s="632"/>
      <c r="V33" s="632"/>
      <c r="W33" s="632"/>
      <c r="X33" s="632"/>
      <c r="Y33" s="632"/>
      <c r="Z33" s="632"/>
      <c r="AA33" s="632"/>
      <c r="AB33" s="632" t="str">
        <f>'Для заполнения док-ов'!O177</f>
        <v>Электромонтажник</v>
      </c>
      <c r="AC33" s="632"/>
      <c r="AD33" s="632"/>
      <c r="AE33" s="632"/>
      <c r="AF33" s="632"/>
      <c r="AG33" s="632"/>
      <c r="AH33" s="632"/>
      <c r="AI33" s="632"/>
      <c r="AJ33" s="632"/>
      <c r="AK33" s="632"/>
      <c r="AL33" s="632"/>
      <c r="AM33" s="632"/>
      <c r="AN33" s="632"/>
      <c r="AO33" s="632"/>
      <c r="AP33" s="616" t="str">
        <f>'Для заполнения док-ов'!M177</f>
        <v>среднее</v>
      </c>
      <c r="AQ33" s="616"/>
      <c r="AR33" s="616"/>
      <c r="AS33" s="616"/>
      <c r="AT33" s="616"/>
      <c r="AU33" s="616"/>
      <c r="AV33" s="616"/>
      <c r="AW33" s="616"/>
      <c r="AX33" s="616"/>
      <c r="AY33" s="616"/>
      <c r="AZ33" s="616"/>
      <c r="BA33" s="616"/>
      <c r="BB33" s="616"/>
      <c r="BC33" s="616"/>
      <c r="BD33" s="616"/>
      <c r="BE33" s="616"/>
      <c r="BF33" s="616">
        <f>YEAR('Для заполнения док-ов'!P177)</f>
        <v>1986</v>
      </c>
      <c r="BG33" s="616"/>
      <c r="BH33" s="616"/>
      <c r="BI33" s="616"/>
      <c r="BJ33" s="616"/>
      <c r="BK33" s="616"/>
      <c r="BL33" s="616"/>
      <c r="BM33" s="616"/>
      <c r="BN33" s="616"/>
      <c r="BO33" s="616"/>
      <c r="BP33" s="632" t="s">
        <v>901</v>
      </c>
      <c r="BQ33" s="632"/>
      <c r="BR33" s="632"/>
      <c r="BS33" s="632"/>
      <c r="BT33" s="632"/>
      <c r="BU33" s="632"/>
      <c r="BV33" s="632"/>
      <c r="BW33" s="632"/>
      <c r="BX33" s="632"/>
      <c r="BY33" s="632"/>
      <c r="BZ33" s="632"/>
      <c r="CA33" s="632"/>
      <c r="CB33" s="632"/>
      <c r="CC33" s="632"/>
      <c r="CD33" s="632"/>
      <c r="CE33" s="632"/>
      <c r="CF33" s="632"/>
      <c r="CG33" s="632"/>
      <c r="CH33" s="632"/>
      <c r="CI33" s="616" t="s">
        <v>1011</v>
      </c>
      <c r="CJ33" s="616"/>
      <c r="CK33" s="616"/>
      <c r="CL33" s="616"/>
      <c r="CM33" s="616"/>
      <c r="CN33" s="616"/>
      <c r="CO33" s="616"/>
      <c r="CP33" s="616"/>
      <c r="CQ33" s="616"/>
      <c r="CR33" s="616"/>
      <c r="CS33" s="616"/>
      <c r="CT33" s="616"/>
      <c r="CU33" s="616"/>
      <c r="CV33" s="616"/>
      <c r="CW33" s="616"/>
      <c r="CX33" s="616"/>
      <c r="EX33" s="430"/>
      <c r="EY33" s="430"/>
      <c r="EZ33" s="430"/>
      <c r="FA33" s="430"/>
      <c r="FB33" s="430"/>
      <c r="FC33" s="430"/>
      <c r="FD33" s="430"/>
      <c r="FE33" s="430"/>
      <c r="FF33" s="430"/>
      <c r="FG33" s="430"/>
      <c r="FH33" s="430"/>
      <c r="FI33" s="430"/>
      <c r="FJ33" s="430"/>
      <c r="FK33" s="430"/>
      <c r="FL33" s="430"/>
      <c r="FM33" s="430"/>
      <c r="FN33" s="430"/>
      <c r="FO33" s="430"/>
      <c r="FP33" s="430"/>
      <c r="FQ33" s="430"/>
      <c r="FR33" s="430"/>
      <c r="FS33" s="430"/>
      <c r="FT33" s="430"/>
      <c r="FU33" s="430"/>
      <c r="FV33" s="430"/>
      <c r="FW33" s="430"/>
      <c r="FX33" s="430"/>
      <c r="FY33" s="430"/>
      <c r="FZ33" s="430"/>
      <c r="GA33" s="430"/>
    </row>
    <row r="34" spans="1:183" ht="28.5" customHeight="1">
      <c r="A34" s="616">
        <v>16</v>
      </c>
      <c r="B34" s="616"/>
      <c r="C34" s="616"/>
      <c r="D34" s="616"/>
      <c r="E34" s="632" t="str">
        <f>'Для заполнения док-ов'!N178</f>
        <v>Родин Антон Леонидович</v>
      </c>
      <c r="F34" s="632"/>
      <c r="G34" s="632"/>
      <c r="H34" s="632"/>
      <c r="I34" s="632"/>
      <c r="J34" s="632"/>
      <c r="K34" s="632"/>
      <c r="L34" s="632"/>
      <c r="M34" s="632"/>
      <c r="N34" s="632"/>
      <c r="O34" s="632"/>
      <c r="P34" s="632"/>
      <c r="Q34" s="632"/>
      <c r="R34" s="632"/>
      <c r="S34" s="632"/>
      <c r="T34" s="632"/>
      <c r="U34" s="632"/>
      <c r="V34" s="632"/>
      <c r="W34" s="632"/>
      <c r="X34" s="632"/>
      <c r="Y34" s="632"/>
      <c r="Z34" s="632"/>
      <c r="AA34" s="632"/>
      <c r="AB34" s="632" t="str">
        <f>'Для заполнения док-ов'!O178</f>
        <v>Электромонтажник</v>
      </c>
      <c r="AC34" s="632"/>
      <c r="AD34" s="632"/>
      <c r="AE34" s="632"/>
      <c r="AF34" s="632"/>
      <c r="AG34" s="632"/>
      <c r="AH34" s="632"/>
      <c r="AI34" s="632"/>
      <c r="AJ34" s="632"/>
      <c r="AK34" s="632"/>
      <c r="AL34" s="632"/>
      <c r="AM34" s="632"/>
      <c r="AN34" s="632"/>
      <c r="AO34" s="632"/>
      <c r="AP34" s="616" t="str">
        <f>'Для заполнения док-ов'!M178</f>
        <v>среднее</v>
      </c>
      <c r="AQ34" s="616"/>
      <c r="AR34" s="616"/>
      <c r="AS34" s="616"/>
      <c r="AT34" s="616"/>
      <c r="AU34" s="616"/>
      <c r="AV34" s="616"/>
      <c r="AW34" s="616"/>
      <c r="AX34" s="616"/>
      <c r="AY34" s="616"/>
      <c r="AZ34" s="616"/>
      <c r="BA34" s="616"/>
      <c r="BB34" s="616"/>
      <c r="BC34" s="616"/>
      <c r="BD34" s="616"/>
      <c r="BE34" s="616"/>
      <c r="BF34" s="616">
        <f>YEAR('Для заполнения док-ов'!P178)</f>
        <v>1987</v>
      </c>
      <c r="BG34" s="616"/>
      <c r="BH34" s="616"/>
      <c r="BI34" s="616"/>
      <c r="BJ34" s="616"/>
      <c r="BK34" s="616"/>
      <c r="BL34" s="616"/>
      <c r="BM34" s="616"/>
      <c r="BN34" s="616"/>
      <c r="BO34" s="616"/>
      <c r="BP34" s="632" t="s">
        <v>901</v>
      </c>
      <c r="BQ34" s="632"/>
      <c r="BR34" s="632"/>
      <c r="BS34" s="632"/>
      <c r="BT34" s="632"/>
      <c r="BU34" s="632"/>
      <c r="BV34" s="632"/>
      <c r="BW34" s="632"/>
      <c r="BX34" s="632"/>
      <c r="BY34" s="632"/>
      <c r="BZ34" s="632"/>
      <c r="CA34" s="632"/>
      <c r="CB34" s="632"/>
      <c r="CC34" s="632"/>
      <c r="CD34" s="632"/>
      <c r="CE34" s="632"/>
      <c r="CF34" s="632"/>
      <c r="CG34" s="632"/>
      <c r="CH34" s="632"/>
      <c r="CI34" s="616" t="s">
        <v>1011</v>
      </c>
      <c r="CJ34" s="616"/>
      <c r="CK34" s="616"/>
      <c r="CL34" s="616"/>
      <c r="CM34" s="616"/>
      <c r="CN34" s="616"/>
      <c r="CO34" s="616"/>
      <c r="CP34" s="616"/>
      <c r="CQ34" s="616"/>
      <c r="CR34" s="616"/>
      <c r="CS34" s="616"/>
      <c r="CT34" s="616"/>
      <c r="CU34" s="616"/>
      <c r="CV34" s="616"/>
      <c r="CW34" s="616"/>
      <c r="CX34" s="616"/>
      <c r="EX34" s="430"/>
      <c r="EY34" s="430"/>
      <c r="EZ34" s="430"/>
      <c r="FA34" s="430"/>
      <c r="FB34" s="430"/>
      <c r="FC34" s="430"/>
      <c r="FD34" s="430"/>
      <c r="FE34" s="430"/>
      <c r="FF34" s="430"/>
      <c r="FG34" s="430"/>
      <c r="FH34" s="430"/>
      <c r="FI34" s="430"/>
      <c r="FJ34" s="430"/>
      <c r="FK34" s="430"/>
      <c r="FL34" s="430"/>
      <c r="FM34" s="430"/>
      <c r="FN34" s="430"/>
      <c r="FO34" s="430"/>
      <c r="FP34" s="430"/>
      <c r="FQ34" s="430"/>
      <c r="FR34" s="430"/>
      <c r="FS34" s="430"/>
      <c r="FT34" s="430"/>
      <c r="FU34" s="430"/>
      <c r="FV34" s="430"/>
      <c r="FW34" s="430"/>
      <c r="FX34" s="430"/>
      <c r="FY34" s="430"/>
      <c r="FZ34" s="430"/>
      <c r="GA34" s="430"/>
    </row>
    <row r="35" spans="1:183" ht="28.5" customHeight="1">
      <c r="A35" s="616">
        <v>17</v>
      </c>
      <c r="B35" s="616"/>
      <c r="C35" s="616"/>
      <c r="D35" s="616"/>
      <c r="E35" s="632" t="str">
        <f>'Для заполнения док-ов'!N179</f>
        <v>Царев Андрей Викторович</v>
      </c>
      <c r="F35" s="632"/>
      <c r="G35" s="632"/>
      <c r="H35" s="632"/>
      <c r="I35" s="632"/>
      <c r="J35" s="632"/>
      <c r="K35" s="632"/>
      <c r="L35" s="632"/>
      <c r="M35" s="632"/>
      <c r="N35" s="632"/>
      <c r="O35" s="632"/>
      <c r="P35" s="632"/>
      <c r="Q35" s="632"/>
      <c r="R35" s="632"/>
      <c r="S35" s="632"/>
      <c r="T35" s="632"/>
      <c r="U35" s="632"/>
      <c r="V35" s="632"/>
      <c r="W35" s="632"/>
      <c r="X35" s="632"/>
      <c r="Y35" s="632"/>
      <c r="Z35" s="632"/>
      <c r="AA35" s="632"/>
      <c r="AB35" s="632" t="str">
        <f>'Для заполнения док-ов'!O179</f>
        <v>Электромонтажник</v>
      </c>
      <c r="AC35" s="632"/>
      <c r="AD35" s="632"/>
      <c r="AE35" s="632"/>
      <c r="AF35" s="632"/>
      <c r="AG35" s="632"/>
      <c r="AH35" s="632"/>
      <c r="AI35" s="632"/>
      <c r="AJ35" s="632"/>
      <c r="AK35" s="632"/>
      <c r="AL35" s="632"/>
      <c r="AM35" s="632"/>
      <c r="AN35" s="632"/>
      <c r="AO35" s="632"/>
      <c r="AP35" s="616" t="str">
        <f>'Для заполнения док-ов'!M179</f>
        <v>среднее</v>
      </c>
      <c r="AQ35" s="616"/>
      <c r="AR35" s="616"/>
      <c r="AS35" s="616"/>
      <c r="AT35" s="616"/>
      <c r="AU35" s="616"/>
      <c r="AV35" s="616"/>
      <c r="AW35" s="616"/>
      <c r="AX35" s="616"/>
      <c r="AY35" s="616"/>
      <c r="AZ35" s="616"/>
      <c r="BA35" s="616"/>
      <c r="BB35" s="616"/>
      <c r="BC35" s="616"/>
      <c r="BD35" s="616"/>
      <c r="BE35" s="616"/>
      <c r="BF35" s="616">
        <f>YEAR('Для заполнения док-ов'!P179)</f>
        <v>1984</v>
      </c>
      <c r="BG35" s="616"/>
      <c r="BH35" s="616"/>
      <c r="BI35" s="616"/>
      <c r="BJ35" s="616"/>
      <c r="BK35" s="616"/>
      <c r="BL35" s="616"/>
      <c r="BM35" s="616"/>
      <c r="BN35" s="616"/>
      <c r="BO35" s="616"/>
      <c r="BP35" s="632" t="s">
        <v>901</v>
      </c>
      <c r="BQ35" s="632"/>
      <c r="BR35" s="632"/>
      <c r="BS35" s="632"/>
      <c r="BT35" s="632"/>
      <c r="BU35" s="632"/>
      <c r="BV35" s="632"/>
      <c r="BW35" s="632"/>
      <c r="BX35" s="632"/>
      <c r="BY35" s="632"/>
      <c r="BZ35" s="632"/>
      <c r="CA35" s="632"/>
      <c r="CB35" s="632"/>
      <c r="CC35" s="632"/>
      <c r="CD35" s="632"/>
      <c r="CE35" s="632"/>
      <c r="CF35" s="632"/>
      <c r="CG35" s="632"/>
      <c r="CH35" s="632"/>
      <c r="CI35" s="616" t="s">
        <v>1011</v>
      </c>
      <c r="CJ35" s="616"/>
      <c r="CK35" s="616"/>
      <c r="CL35" s="616"/>
      <c r="CM35" s="616"/>
      <c r="CN35" s="616"/>
      <c r="CO35" s="616"/>
      <c r="CP35" s="616"/>
      <c r="CQ35" s="616"/>
      <c r="CR35" s="616"/>
      <c r="CS35" s="616"/>
      <c r="CT35" s="616"/>
      <c r="CU35" s="616"/>
      <c r="CV35" s="616"/>
      <c r="CW35" s="616"/>
      <c r="CX35" s="616"/>
      <c r="EX35" s="430"/>
      <c r="EY35" s="430"/>
      <c r="EZ35" s="430"/>
      <c r="FA35" s="430"/>
      <c r="FB35" s="430"/>
      <c r="FC35" s="430"/>
      <c r="FD35" s="430"/>
      <c r="FE35" s="430"/>
      <c r="FF35" s="430"/>
      <c r="FG35" s="430"/>
      <c r="FH35" s="430"/>
      <c r="FI35" s="430"/>
      <c r="FJ35" s="430"/>
      <c r="FK35" s="430"/>
      <c r="FL35" s="430"/>
      <c r="FM35" s="430"/>
      <c r="FN35" s="430"/>
      <c r="FO35" s="430"/>
      <c r="FP35" s="430"/>
      <c r="FQ35" s="430"/>
      <c r="FR35" s="430"/>
      <c r="FS35" s="430"/>
      <c r="FT35" s="430"/>
      <c r="FU35" s="430"/>
      <c r="FV35" s="430"/>
      <c r="FW35" s="430"/>
      <c r="FX35" s="430"/>
      <c r="FY35" s="430"/>
      <c r="FZ35" s="430"/>
      <c r="GA35" s="430"/>
    </row>
    <row r="36" spans="1:183" ht="28.5" customHeight="1">
      <c r="A36" s="616">
        <v>18</v>
      </c>
      <c r="B36" s="616"/>
      <c r="C36" s="616"/>
      <c r="D36" s="616"/>
      <c r="E36" s="632" t="str">
        <f>'Для заполнения док-ов'!N180</f>
        <v>Часовских Игорь Вячеславович</v>
      </c>
      <c r="F36" s="632"/>
      <c r="G36" s="632"/>
      <c r="H36" s="632"/>
      <c r="I36" s="632"/>
      <c r="J36" s="632"/>
      <c r="K36" s="632"/>
      <c r="L36" s="632"/>
      <c r="M36" s="632"/>
      <c r="N36" s="632"/>
      <c r="O36" s="632"/>
      <c r="P36" s="632"/>
      <c r="Q36" s="632"/>
      <c r="R36" s="632"/>
      <c r="S36" s="632"/>
      <c r="T36" s="632"/>
      <c r="U36" s="632"/>
      <c r="V36" s="632"/>
      <c r="W36" s="632"/>
      <c r="X36" s="632"/>
      <c r="Y36" s="632"/>
      <c r="Z36" s="632"/>
      <c r="AA36" s="632"/>
      <c r="AB36" s="632" t="str">
        <f>'Для заполнения док-ов'!O180</f>
        <v>Производитель работ</v>
      </c>
      <c r="AC36" s="632"/>
      <c r="AD36" s="632"/>
      <c r="AE36" s="632"/>
      <c r="AF36" s="632"/>
      <c r="AG36" s="632"/>
      <c r="AH36" s="632"/>
      <c r="AI36" s="632"/>
      <c r="AJ36" s="632"/>
      <c r="AK36" s="632"/>
      <c r="AL36" s="632"/>
      <c r="AM36" s="632"/>
      <c r="AN36" s="632"/>
      <c r="AO36" s="632"/>
      <c r="AP36" s="616" t="str">
        <f>'Для заполнения док-ов'!M180</f>
        <v>среднее</v>
      </c>
      <c r="AQ36" s="616"/>
      <c r="AR36" s="616"/>
      <c r="AS36" s="616"/>
      <c r="AT36" s="616"/>
      <c r="AU36" s="616"/>
      <c r="AV36" s="616"/>
      <c r="AW36" s="616"/>
      <c r="AX36" s="616"/>
      <c r="AY36" s="616"/>
      <c r="AZ36" s="616"/>
      <c r="BA36" s="616"/>
      <c r="BB36" s="616"/>
      <c r="BC36" s="616"/>
      <c r="BD36" s="616"/>
      <c r="BE36" s="616"/>
      <c r="BF36" s="616">
        <f>YEAR('Для заполнения док-ов'!P180)</f>
        <v>1987</v>
      </c>
      <c r="BG36" s="616"/>
      <c r="BH36" s="616"/>
      <c r="BI36" s="616"/>
      <c r="BJ36" s="616"/>
      <c r="BK36" s="616"/>
      <c r="BL36" s="616"/>
      <c r="BM36" s="616"/>
      <c r="BN36" s="616"/>
      <c r="BO36" s="616"/>
      <c r="BP36" s="632" t="s">
        <v>901</v>
      </c>
      <c r="BQ36" s="632"/>
      <c r="BR36" s="632"/>
      <c r="BS36" s="632"/>
      <c r="BT36" s="632"/>
      <c r="BU36" s="632"/>
      <c r="BV36" s="632"/>
      <c r="BW36" s="632"/>
      <c r="BX36" s="632"/>
      <c r="BY36" s="632"/>
      <c r="BZ36" s="632"/>
      <c r="CA36" s="632"/>
      <c r="CB36" s="632"/>
      <c r="CC36" s="632"/>
      <c r="CD36" s="632"/>
      <c r="CE36" s="632"/>
      <c r="CF36" s="632"/>
      <c r="CG36" s="632"/>
      <c r="CH36" s="632"/>
      <c r="CI36" s="616" t="s">
        <v>1011</v>
      </c>
      <c r="CJ36" s="616"/>
      <c r="CK36" s="616"/>
      <c r="CL36" s="616"/>
      <c r="CM36" s="616"/>
      <c r="CN36" s="616"/>
      <c r="CO36" s="616"/>
      <c r="CP36" s="616"/>
      <c r="CQ36" s="616"/>
      <c r="CR36" s="616"/>
      <c r="CS36" s="616"/>
      <c r="CT36" s="616"/>
      <c r="CU36" s="616"/>
      <c r="CV36" s="616"/>
      <c r="CW36" s="616"/>
      <c r="CX36" s="616"/>
      <c r="EX36" s="430"/>
      <c r="EY36" s="430"/>
      <c r="EZ36" s="430"/>
      <c r="FA36" s="430"/>
      <c r="FB36" s="430"/>
      <c r="FC36" s="430"/>
      <c r="FD36" s="430"/>
      <c r="FE36" s="430"/>
      <c r="FF36" s="430"/>
      <c r="FG36" s="430"/>
      <c r="FH36" s="430"/>
      <c r="FI36" s="430"/>
      <c r="FJ36" s="430"/>
      <c r="FK36" s="430"/>
      <c r="FL36" s="430"/>
      <c r="FM36" s="430"/>
      <c r="FN36" s="430"/>
      <c r="FO36" s="430"/>
      <c r="FP36" s="430"/>
      <c r="FQ36" s="430"/>
      <c r="FR36" s="430"/>
      <c r="FS36" s="430"/>
      <c r="FT36" s="430"/>
      <c r="FU36" s="430"/>
      <c r="FV36" s="430"/>
      <c r="FW36" s="430"/>
      <c r="FX36" s="430"/>
      <c r="FY36" s="430"/>
      <c r="FZ36" s="430"/>
      <c r="GA36" s="430"/>
    </row>
    <row r="37" spans="1:183" ht="28.5" hidden="1" customHeight="1">
      <c r="A37" s="616">
        <v>5</v>
      </c>
      <c r="B37" s="616"/>
      <c r="C37" s="616"/>
      <c r="D37" s="616"/>
      <c r="E37" s="632" t="str">
        <f>'Для заполнения док-ов'!N167</f>
        <v>Царев Андрей Викторович</v>
      </c>
      <c r="F37" s="632"/>
      <c r="G37" s="632"/>
      <c r="H37" s="632"/>
      <c r="I37" s="632"/>
      <c r="J37" s="632"/>
      <c r="K37" s="632"/>
      <c r="L37" s="632"/>
      <c r="M37" s="632"/>
      <c r="N37" s="632"/>
      <c r="O37" s="632"/>
      <c r="P37" s="632"/>
      <c r="Q37" s="632"/>
      <c r="R37" s="632"/>
      <c r="S37" s="632"/>
      <c r="T37" s="632"/>
      <c r="U37" s="632"/>
      <c r="V37" s="632"/>
      <c r="W37" s="632"/>
      <c r="X37" s="632"/>
      <c r="Y37" s="632"/>
      <c r="Z37" s="632"/>
      <c r="AA37" s="632"/>
      <c r="AB37" s="632" t="str">
        <f>'Для заполнения док-ов'!O167</f>
        <v>Электромонтажник</v>
      </c>
      <c r="AC37" s="632"/>
      <c r="AD37" s="632"/>
      <c r="AE37" s="632"/>
      <c r="AF37" s="632"/>
      <c r="AG37" s="632"/>
      <c r="AH37" s="632"/>
      <c r="AI37" s="632"/>
      <c r="AJ37" s="632"/>
      <c r="AK37" s="632"/>
      <c r="AL37" s="632"/>
      <c r="AM37" s="632"/>
      <c r="AN37" s="632"/>
      <c r="AO37" s="632"/>
      <c r="AP37" s="616" t="str">
        <f>'Для заполнения док-ов'!M167</f>
        <v>среднее</v>
      </c>
      <c r="AQ37" s="616"/>
      <c r="AR37" s="616"/>
      <c r="AS37" s="616"/>
      <c r="AT37" s="616"/>
      <c r="AU37" s="616"/>
      <c r="AV37" s="616"/>
      <c r="AW37" s="616"/>
      <c r="AX37" s="616"/>
      <c r="AY37" s="616"/>
      <c r="AZ37" s="616"/>
      <c r="BA37" s="616"/>
      <c r="BB37" s="616"/>
      <c r="BC37" s="616"/>
      <c r="BD37" s="616"/>
      <c r="BE37" s="616"/>
      <c r="BF37" s="616">
        <f>YEAR('Для заполнения док-ов'!P167)</f>
        <v>1984</v>
      </c>
      <c r="BG37" s="616"/>
      <c r="BH37" s="616"/>
      <c r="BI37" s="616"/>
      <c r="BJ37" s="616"/>
      <c r="BK37" s="616"/>
      <c r="BL37" s="616"/>
      <c r="BM37" s="616"/>
      <c r="BN37" s="616"/>
      <c r="BO37" s="616"/>
      <c r="BP37" s="632" t="s">
        <v>877</v>
      </c>
      <c r="BQ37" s="632"/>
      <c r="BR37" s="632"/>
      <c r="BS37" s="632"/>
      <c r="BT37" s="632"/>
      <c r="BU37" s="632"/>
      <c r="BV37" s="632"/>
      <c r="BW37" s="632"/>
      <c r="BX37" s="632"/>
      <c r="BY37" s="632"/>
      <c r="BZ37" s="632"/>
      <c r="CA37" s="632"/>
      <c r="CB37" s="632"/>
      <c r="CC37" s="632"/>
      <c r="CD37" s="632"/>
      <c r="CE37" s="632"/>
      <c r="CF37" s="632"/>
      <c r="CG37" s="632"/>
      <c r="CH37" s="632"/>
      <c r="CI37" s="616"/>
      <c r="CJ37" s="616"/>
      <c r="CK37" s="616"/>
      <c r="CL37" s="616"/>
      <c r="CM37" s="616"/>
      <c r="CN37" s="616"/>
      <c r="CO37" s="616"/>
      <c r="CP37" s="616"/>
      <c r="CQ37" s="616"/>
      <c r="CR37" s="616"/>
      <c r="CS37" s="616"/>
      <c r="CT37" s="616"/>
      <c r="CU37" s="616"/>
      <c r="CV37" s="616"/>
      <c r="CW37" s="616"/>
      <c r="CX37" s="616"/>
      <c r="EX37" s="430"/>
      <c r="EY37" s="430"/>
      <c r="EZ37" s="430"/>
      <c r="FA37" s="430"/>
      <c r="FB37" s="430"/>
      <c r="FC37" s="430"/>
      <c r="FD37" s="430"/>
      <c r="FE37" s="430"/>
      <c r="FF37" s="430"/>
      <c r="FG37" s="430"/>
      <c r="FH37" s="430"/>
      <c r="FI37" s="430"/>
      <c r="FJ37" s="430"/>
      <c r="FK37" s="430"/>
      <c r="FL37" s="430"/>
      <c r="FM37" s="430"/>
      <c r="FN37" s="430"/>
      <c r="FO37" s="430"/>
      <c r="FP37" s="430"/>
      <c r="FQ37" s="430"/>
      <c r="FR37" s="430"/>
      <c r="FS37" s="430"/>
      <c r="FT37" s="430"/>
      <c r="FU37" s="430"/>
      <c r="FV37" s="430"/>
      <c r="FW37" s="430"/>
      <c r="FX37" s="430"/>
      <c r="FY37" s="430"/>
      <c r="FZ37" s="430"/>
      <c r="GA37" s="430"/>
    </row>
    <row r="38" spans="1:183" ht="28.5" hidden="1" customHeight="1">
      <c r="A38" s="616">
        <v>6</v>
      </c>
      <c r="B38" s="616"/>
      <c r="C38" s="616"/>
      <c r="D38" s="616"/>
      <c r="E38" s="632">
        <f>'Для заполнения док-ов'!N181</f>
        <v>0</v>
      </c>
      <c r="F38" s="632"/>
      <c r="G38" s="632"/>
      <c r="H38" s="632"/>
      <c r="I38" s="632"/>
      <c r="J38" s="632"/>
      <c r="K38" s="632"/>
      <c r="L38" s="632"/>
      <c r="M38" s="632"/>
      <c r="N38" s="632"/>
      <c r="O38" s="632"/>
      <c r="P38" s="632"/>
      <c r="Q38" s="632"/>
      <c r="R38" s="632"/>
      <c r="S38" s="632"/>
      <c r="T38" s="632"/>
      <c r="U38" s="632"/>
      <c r="V38" s="632"/>
      <c r="W38" s="632"/>
      <c r="X38" s="632"/>
      <c r="Y38" s="632"/>
      <c r="Z38" s="632"/>
      <c r="AA38" s="632"/>
      <c r="AB38" s="632">
        <f>'Для заполнения док-ов'!O181</f>
        <v>0</v>
      </c>
      <c r="AC38" s="632"/>
      <c r="AD38" s="632"/>
      <c r="AE38" s="632"/>
      <c r="AF38" s="632"/>
      <c r="AG38" s="632"/>
      <c r="AH38" s="632"/>
      <c r="AI38" s="632"/>
      <c r="AJ38" s="632"/>
      <c r="AK38" s="632"/>
      <c r="AL38" s="632"/>
      <c r="AM38" s="632"/>
      <c r="AN38" s="632"/>
      <c r="AO38" s="632"/>
      <c r="AP38" s="616" t="str">
        <f>'Для заполнения док-ов'!M181</f>
        <v>среднее</v>
      </c>
      <c r="AQ38" s="616"/>
      <c r="AR38" s="616"/>
      <c r="AS38" s="616"/>
      <c r="AT38" s="616"/>
      <c r="AU38" s="616"/>
      <c r="AV38" s="616"/>
      <c r="AW38" s="616"/>
      <c r="AX38" s="616"/>
      <c r="AY38" s="616"/>
      <c r="AZ38" s="616"/>
      <c r="BA38" s="616"/>
      <c r="BB38" s="616"/>
      <c r="BC38" s="616"/>
      <c r="BD38" s="616"/>
      <c r="BE38" s="616"/>
      <c r="BF38" s="616">
        <f>YEAR('Для заполнения док-ов'!P181)</f>
        <v>1900</v>
      </c>
      <c r="BG38" s="616"/>
      <c r="BH38" s="616"/>
      <c r="BI38" s="616"/>
      <c r="BJ38" s="616"/>
      <c r="BK38" s="616"/>
      <c r="BL38" s="616"/>
      <c r="BM38" s="616"/>
      <c r="BN38" s="616"/>
      <c r="BO38" s="616"/>
      <c r="BP38" s="632" t="s">
        <v>878</v>
      </c>
      <c r="BQ38" s="632"/>
      <c r="BR38" s="632"/>
      <c r="BS38" s="632"/>
      <c r="BT38" s="632"/>
      <c r="BU38" s="632"/>
      <c r="BV38" s="632"/>
      <c r="BW38" s="632"/>
      <c r="BX38" s="632"/>
      <c r="BY38" s="632"/>
      <c r="BZ38" s="632"/>
      <c r="CA38" s="632"/>
      <c r="CB38" s="632"/>
      <c r="CC38" s="632"/>
      <c r="CD38" s="632"/>
      <c r="CE38" s="632"/>
      <c r="CF38" s="632"/>
      <c r="CG38" s="632"/>
      <c r="CH38" s="632"/>
      <c r="CI38" s="616"/>
      <c r="CJ38" s="616"/>
      <c r="CK38" s="616"/>
      <c r="CL38" s="616"/>
      <c r="CM38" s="616"/>
      <c r="CN38" s="616"/>
      <c r="CO38" s="616"/>
      <c r="CP38" s="616"/>
      <c r="CQ38" s="616"/>
      <c r="CR38" s="616"/>
      <c r="CS38" s="616"/>
      <c r="CT38" s="616"/>
      <c r="CU38" s="616"/>
      <c r="CV38" s="616"/>
      <c r="CW38" s="616"/>
      <c r="CX38" s="616"/>
      <c r="EX38" s="430"/>
      <c r="EY38" s="430"/>
      <c r="EZ38" s="430"/>
      <c r="FA38" s="430"/>
      <c r="FB38" s="430"/>
      <c r="FC38" s="430"/>
      <c r="FD38" s="430"/>
      <c r="FE38" s="430"/>
      <c r="FF38" s="430"/>
      <c r="FG38" s="430"/>
      <c r="FH38" s="430"/>
      <c r="FI38" s="430"/>
      <c r="FJ38" s="430"/>
      <c r="FK38" s="430"/>
      <c r="FL38" s="430"/>
      <c r="FM38" s="430"/>
      <c r="FN38" s="430"/>
      <c r="FO38" s="430"/>
      <c r="FP38" s="430"/>
      <c r="FQ38" s="430"/>
      <c r="FR38" s="430"/>
      <c r="FS38" s="430"/>
      <c r="FT38" s="430"/>
      <c r="FU38" s="430"/>
      <c r="FV38" s="430"/>
      <c r="FW38" s="430"/>
      <c r="FX38" s="430"/>
      <c r="FY38" s="430"/>
      <c r="FZ38" s="430"/>
      <c r="GA38" s="430"/>
    </row>
    <row r="39" spans="1:183" ht="7.5" customHeight="1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83">
      <c r="A40" s="76"/>
      <c r="B40" s="76"/>
      <c r="C40" s="76"/>
      <c r="D40" s="148" t="s">
        <v>886</v>
      </c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</row>
    <row r="41" spans="1:183">
      <c r="A41" s="76"/>
      <c r="B41" s="76"/>
      <c r="C41" s="76"/>
      <c r="D41" s="626" t="s">
        <v>888</v>
      </c>
      <c r="E41" s="626"/>
      <c r="F41" s="626"/>
      <c r="G41" s="626"/>
      <c r="H41" s="148" t="s">
        <v>887</v>
      </c>
      <c r="I41" s="148"/>
      <c r="J41" s="627" t="s">
        <v>889</v>
      </c>
      <c r="K41" s="627"/>
      <c r="L41" s="627"/>
      <c r="M41" s="627"/>
      <c r="N41" s="148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83" ht="9.75" customHeight="1">
      <c r="A42" s="76"/>
      <c r="B42" s="76"/>
      <c r="C42" s="628" t="s">
        <v>890</v>
      </c>
      <c r="D42" s="628"/>
      <c r="E42" s="628"/>
      <c r="F42" s="628"/>
      <c r="G42" s="628"/>
      <c r="H42" s="628"/>
      <c r="I42" s="628"/>
      <c r="J42" s="628"/>
      <c r="K42" s="628"/>
      <c r="L42" s="628"/>
      <c r="M42" s="628"/>
      <c r="N42" s="628"/>
      <c r="O42" s="628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83" ht="3" customHeight="1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83" ht="25.5" customHeight="1">
      <c r="A44" s="629" t="s">
        <v>891</v>
      </c>
      <c r="B44" s="629"/>
      <c r="C44" s="629"/>
      <c r="D44" s="629"/>
      <c r="E44" s="629"/>
      <c r="F44" s="629"/>
      <c r="G44" s="629"/>
      <c r="H44" s="629"/>
      <c r="I44" s="629"/>
      <c r="J44" s="629"/>
      <c r="K44" s="629"/>
      <c r="L44" s="629"/>
      <c r="M44" s="629"/>
      <c r="N44" s="629"/>
      <c r="O44" s="629"/>
      <c r="P44" s="629"/>
      <c r="Q44" s="629"/>
      <c r="R44" s="629"/>
      <c r="S44" s="629"/>
      <c r="T44" s="629"/>
      <c r="U44" s="629"/>
      <c r="V44" s="629"/>
      <c r="W44" s="629"/>
      <c r="X44" s="629"/>
      <c r="Y44" s="629"/>
      <c r="Z44" s="629"/>
      <c r="AA44" s="629"/>
      <c r="AB44" s="629"/>
      <c r="AC44" s="629"/>
      <c r="AD44" s="629"/>
      <c r="AE44" s="629"/>
      <c r="AF44" s="629"/>
      <c r="AG44" s="629"/>
      <c r="AH44" s="629"/>
      <c r="AI44" s="629"/>
      <c r="AJ44" s="629"/>
      <c r="AK44" s="629"/>
      <c r="AL44" s="629"/>
      <c r="AM44" s="629"/>
      <c r="AN44" s="629"/>
      <c r="AO44" s="629"/>
      <c r="AP44" s="629"/>
      <c r="AQ44" s="629"/>
      <c r="AR44" s="629"/>
      <c r="AS44" s="629"/>
      <c r="AT44" s="629"/>
      <c r="AU44" s="629"/>
      <c r="AV44" s="629"/>
      <c r="AW44" s="629"/>
      <c r="AX44" s="629"/>
      <c r="AY44" s="629"/>
      <c r="AZ44" s="629"/>
      <c r="BA44" s="629"/>
      <c r="BB44" s="629"/>
      <c r="BC44" s="629"/>
      <c r="BD44" s="629"/>
      <c r="BE44" s="629"/>
      <c r="BF44" s="629"/>
      <c r="BG44" s="629"/>
      <c r="BH44" s="629"/>
      <c r="BI44" s="629"/>
      <c r="BJ44" s="629"/>
      <c r="BK44" s="629"/>
      <c r="BL44" s="629"/>
      <c r="BM44" s="629"/>
      <c r="BN44" s="629"/>
      <c r="BO44" s="629"/>
      <c r="BP44" s="629"/>
      <c r="BQ44" s="629"/>
      <c r="BR44" s="629"/>
      <c r="BS44" s="629"/>
      <c r="BT44" s="629"/>
      <c r="BU44" s="629"/>
      <c r="BV44" s="629"/>
      <c r="BW44" s="629"/>
      <c r="BX44" s="629"/>
      <c r="BY44" s="629"/>
      <c r="BZ44" s="629"/>
      <c r="CA44" s="629"/>
      <c r="CB44" s="629"/>
      <c r="CC44" s="629"/>
      <c r="CD44" s="629"/>
      <c r="CE44" s="629"/>
      <c r="CF44" s="629"/>
      <c r="CG44" s="629"/>
      <c r="CH44" s="629"/>
      <c r="CI44" s="629"/>
      <c r="CJ44" s="629"/>
      <c r="CK44" s="629"/>
      <c r="CL44" s="629"/>
      <c r="CM44" s="629"/>
      <c r="CN44" s="629"/>
      <c r="CO44" s="629"/>
      <c r="CP44" s="629"/>
      <c r="CQ44" s="629"/>
      <c r="CR44" s="629"/>
      <c r="CS44" s="629"/>
      <c r="CT44" s="629"/>
      <c r="CU44" s="629"/>
      <c r="CV44" s="629"/>
      <c r="CW44" s="629"/>
      <c r="CX44" s="629"/>
    </row>
    <row r="45" spans="1:183" ht="37.5" customHeight="1">
      <c r="A45" s="629" t="s">
        <v>892</v>
      </c>
      <c r="B45" s="629"/>
      <c r="C45" s="629"/>
      <c r="D45" s="629"/>
      <c r="E45" s="629"/>
      <c r="F45" s="629"/>
      <c r="G45" s="629"/>
      <c r="H45" s="629"/>
      <c r="I45" s="629"/>
      <c r="J45" s="629"/>
      <c r="K45" s="629"/>
      <c r="L45" s="629"/>
      <c r="M45" s="629"/>
      <c r="N45" s="629"/>
      <c r="O45" s="629"/>
      <c r="P45" s="629"/>
      <c r="Q45" s="629"/>
      <c r="R45" s="629"/>
      <c r="S45" s="629"/>
      <c r="T45" s="629"/>
      <c r="U45" s="629"/>
      <c r="V45" s="629"/>
      <c r="W45" s="629"/>
      <c r="X45" s="629"/>
      <c r="Y45" s="629"/>
      <c r="Z45" s="629"/>
      <c r="AA45" s="629"/>
      <c r="AB45" s="629"/>
      <c r="AC45" s="629"/>
      <c r="AD45" s="629"/>
      <c r="AE45" s="629"/>
      <c r="AF45" s="629"/>
      <c r="AG45" s="629"/>
      <c r="AH45" s="629"/>
      <c r="AI45" s="629"/>
      <c r="AJ45" s="629"/>
      <c r="AK45" s="629"/>
      <c r="AL45" s="629"/>
      <c r="AM45" s="629"/>
      <c r="AN45" s="629"/>
      <c r="AO45" s="629"/>
      <c r="AP45" s="629"/>
      <c r="AQ45" s="629"/>
      <c r="AR45" s="629"/>
      <c r="AS45" s="629"/>
      <c r="AT45" s="629"/>
      <c r="AU45" s="629"/>
      <c r="AV45" s="629"/>
      <c r="AW45" s="629"/>
      <c r="AX45" s="629"/>
      <c r="AY45" s="629"/>
      <c r="AZ45" s="629"/>
      <c r="BA45" s="629"/>
      <c r="BB45" s="629"/>
      <c r="BC45" s="629"/>
      <c r="BD45" s="629"/>
      <c r="BE45" s="629"/>
      <c r="BF45" s="629"/>
      <c r="BG45" s="629"/>
      <c r="BH45" s="629"/>
      <c r="BI45" s="629"/>
      <c r="BJ45" s="629"/>
      <c r="BK45" s="629"/>
      <c r="BL45" s="629"/>
      <c r="BM45" s="629"/>
      <c r="BN45" s="629"/>
      <c r="BO45" s="629"/>
      <c r="BP45" s="629"/>
      <c r="BQ45" s="629"/>
      <c r="BR45" s="629"/>
      <c r="BS45" s="629"/>
      <c r="BT45" s="629"/>
      <c r="BU45" s="629"/>
      <c r="BV45" s="629"/>
      <c r="BW45" s="629"/>
      <c r="BX45" s="629"/>
      <c r="BY45" s="629"/>
      <c r="BZ45" s="629"/>
      <c r="CA45" s="629"/>
      <c r="CB45" s="629"/>
      <c r="CC45" s="629"/>
      <c r="CD45" s="629"/>
      <c r="CE45" s="629"/>
      <c r="CF45" s="629"/>
      <c r="CG45" s="629"/>
      <c r="CH45" s="629"/>
      <c r="CI45" s="629"/>
      <c r="CJ45" s="629"/>
      <c r="CK45" s="629"/>
      <c r="CL45" s="629"/>
      <c r="CM45" s="629"/>
      <c r="CN45" s="629"/>
      <c r="CO45" s="629"/>
      <c r="CP45" s="629"/>
      <c r="CQ45" s="629"/>
      <c r="CR45" s="629"/>
      <c r="CS45" s="629"/>
      <c r="CT45" s="629"/>
      <c r="CU45" s="629"/>
      <c r="CV45" s="629"/>
      <c r="CW45" s="629"/>
      <c r="CX45" s="629"/>
    </row>
    <row r="46" spans="1:183" ht="6" customHeight="1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83" ht="15.75">
      <c r="A47" s="592" t="s">
        <v>41</v>
      </c>
      <c r="B47" s="592"/>
      <c r="C47" s="592"/>
      <c r="D47" s="592"/>
      <c r="E47" s="592"/>
      <c r="F47" s="592"/>
      <c r="G47" s="592"/>
      <c r="H47" s="592"/>
      <c r="I47" s="592"/>
      <c r="J47" s="592"/>
      <c r="K47" s="592"/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76"/>
      <c r="AD47" s="76"/>
      <c r="AE47" s="76"/>
      <c r="AF47" s="76"/>
      <c r="AG47" s="76"/>
      <c r="AH47" s="76"/>
      <c r="AI47" s="76"/>
      <c r="AJ47" s="76"/>
      <c r="AK47" s="606"/>
      <c r="AL47" s="606"/>
      <c r="AM47" s="606"/>
      <c r="AN47" s="606"/>
      <c r="AO47" s="606"/>
      <c r="AP47" s="606"/>
      <c r="AQ47" s="606"/>
      <c r="AR47" s="606"/>
      <c r="AS47" s="606"/>
      <c r="AT47" s="606"/>
      <c r="AU47" s="606"/>
      <c r="AV47" s="606"/>
      <c r="AW47" s="606"/>
      <c r="AX47" s="606"/>
      <c r="AY47" s="606"/>
      <c r="AZ47" s="606"/>
      <c r="BA47" s="606"/>
      <c r="BB47" s="606"/>
      <c r="BC47" s="60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606" t="s">
        <v>282</v>
      </c>
      <c r="BU47" s="606"/>
      <c r="BV47" s="606"/>
      <c r="BW47" s="606"/>
      <c r="BX47" s="606"/>
      <c r="BY47" s="606"/>
      <c r="BZ47" s="606"/>
      <c r="CA47" s="606"/>
      <c r="CB47" s="606"/>
      <c r="CC47" s="606"/>
      <c r="CD47" s="606"/>
      <c r="CE47" s="606"/>
      <c r="CF47" s="606"/>
      <c r="CG47" s="606"/>
      <c r="CH47" s="606"/>
      <c r="CI47" s="606"/>
      <c r="CJ47" s="606"/>
      <c r="CK47" s="606"/>
      <c r="CL47" s="606"/>
      <c r="CM47" s="606"/>
      <c r="CN47" s="606"/>
      <c r="CO47" s="606"/>
      <c r="CP47" s="606"/>
      <c r="CQ47" s="606"/>
      <c r="CR47" s="606"/>
      <c r="CS47" s="606"/>
      <c r="CT47" s="606"/>
      <c r="CU47" s="606"/>
      <c r="CV47" s="606"/>
      <c r="CW47" s="606"/>
      <c r="CX47" s="606"/>
    </row>
    <row r="48" spans="1:183" ht="10.5" customHeight="1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637" t="s">
        <v>165</v>
      </c>
      <c r="AL48" s="637"/>
      <c r="AM48" s="637"/>
      <c r="AN48" s="637"/>
      <c r="AO48" s="637"/>
      <c r="AP48" s="637"/>
      <c r="AQ48" s="637"/>
      <c r="AR48" s="637"/>
      <c r="AS48" s="637"/>
      <c r="AT48" s="637"/>
      <c r="AU48" s="637"/>
      <c r="AV48" s="637"/>
      <c r="AW48" s="637"/>
      <c r="AX48" s="637"/>
      <c r="AY48" s="637"/>
      <c r="AZ48" s="637"/>
      <c r="BA48" s="637"/>
      <c r="BB48" s="637"/>
      <c r="BC48" s="637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 ht="15.75">
      <c r="A57" s="78" t="s">
        <v>150</v>
      </c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606"/>
      <c r="AL57" s="606"/>
      <c r="AM57" s="606"/>
      <c r="AN57" s="606"/>
      <c r="AO57" s="606"/>
      <c r="AP57" s="606"/>
      <c r="AQ57" s="606"/>
      <c r="AR57" s="606"/>
      <c r="AS57" s="606"/>
      <c r="AT57" s="606"/>
      <c r="AU57" s="606"/>
      <c r="AV57" s="606"/>
      <c r="AW57" s="606"/>
      <c r="AX57" s="606"/>
      <c r="AY57" s="606"/>
      <c r="AZ57" s="606"/>
      <c r="BA57" s="606"/>
      <c r="BB57" s="606"/>
      <c r="BC57" s="60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606" t="s">
        <v>104</v>
      </c>
      <c r="BU57" s="606"/>
      <c r="BV57" s="606"/>
      <c r="BW57" s="606"/>
      <c r="BX57" s="606"/>
      <c r="BY57" s="606"/>
      <c r="BZ57" s="606"/>
      <c r="CA57" s="606"/>
      <c r="CB57" s="606"/>
      <c r="CC57" s="606"/>
      <c r="CD57" s="606"/>
      <c r="CE57" s="606"/>
      <c r="CF57" s="606"/>
      <c r="CG57" s="606"/>
      <c r="CH57" s="606"/>
      <c r="CI57" s="606"/>
      <c r="CJ57" s="606"/>
      <c r="CK57" s="606"/>
      <c r="CL57" s="606"/>
      <c r="CM57" s="606"/>
      <c r="CN57" s="606"/>
      <c r="CO57" s="606"/>
      <c r="CP57" s="606"/>
      <c r="CQ57" s="606"/>
      <c r="CR57" s="606"/>
      <c r="CS57" s="606"/>
      <c r="CT57" s="606"/>
      <c r="CU57" s="606"/>
      <c r="CV57" s="606"/>
      <c r="CW57" s="606"/>
      <c r="CX57" s="60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600" t="s">
        <v>165</v>
      </c>
      <c r="AL58" s="600"/>
      <c r="AM58" s="600"/>
      <c r="AN58" s="600"/>
      <c r="AO58" s="600"/>
      <c r="AP58" s="600"/>
      <c r="AQ58" s="600"/>
      <c r="AR58" s="600"/>
      <c r="AS58" s="600"/>
      <c r="AT58" s="600"/>
      <c r="AU58" s="600"/>
      <c r="AV58" s="600"/>
      <c r="AW58" s="600"/>
      <c r="AX58" s="600"/>
      <c r="AY58" s="600"/>
      <c r="AZ58" s="600"/>
      <c r="BA58" s="600"/>
      <c r="BB58" s="600"/>
      <c r="BC58" s="600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  <row r="267" spans="1:102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</row>
    <row r="268" spans="1:102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  <c r="BV268" s="76"/>
      <c r="BW268" s="76"/>
      <c r="BX268" s="76"/>
      <c r="BY268" s="76"/>
      <c r="BZ268" s="76"/>
      <c r="CA268" s="76"/>
      <c r="CB268" s="76"/>
      <c r="CC268" s="76"/>
      <c r="CD268" s="76"/>
      <c r="CE268" s="76"/>
      <c r="CF268" s="76"/>
      <c r="CG268" s="76"/>
      <c r="CH268" s="76"/>
      <c r="CI268" s="76"/>
      <c r="CJ268" s="76"/>
      <c r="CK268" s="76"/>
      <c r="CL268" s="76"/>
      <c r="CM268" s="76"/>
      <c r="CN268" s="76"/>
      <c r="CO268" s="76"/>
      <c r="CP268" s="76"/>
      <c r="CQ268" s="76"/>
      <c r="CR268" s="76"/>
      <c r="CS268" s="76"/>
      <c r="CT268" s="76"/>
      <c r="CU268" s="76"/>
      <c r="CV268" s="76"/>
      <c r="CW268" s="76"/>
      <c r="CX268" s="76"/>
    </row>
    <row r="269" spans="1:102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  <c r="BV269" s="76"/>
      <c r="BW269" s="76"/>
      <c r="BX269" s="76"/>
      <c r="BY269" s="76"/>
      <c r="BZ269" s="76"/>
      <c r="CA269" s="76"/>
      <c r="CB269" s="76"/>
      <c r="CC269" s="76"/>
      <c r="CD269" s="76"/>
      <c r="CE269" s="76"/>
      <c r="CF269" s="76"/>
      <c r="CG269" s="76"/>
      <c r="CH269" s="76"/>
      <c r="CI269" s="76"/>
      <c r="CJ269" s="76"/>
      <c r="CK269" s="76"/>
      <c r="CL269" s="76"/>
      <c r="CM269" s="76"/>
      <c r="CN269" s="76"/>
      <c r="CO269" s="76"/>
      <c r="CP269" s="76"/>
      <c r="CQ269" s="76"/>
      <c r="CR269" s="76"/>
      <c r="CS269" s="76"/>
      <c r="CT269" s="76"/>
      <c r="CU269" s="76"/>
      <c r="CV269" s="76"/>
      <c r="CW269" s="76"/>
      <c r="CX269" s="76"/>
    </row>
    <row r="270" spans="1:102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  <c r="BV270" s="76"/>
      <c r="BW270" s="76"/>
      <c r="BX270" s="76"/>
      <c r="BY270" s="76"/>
      <c r="BZ270" s="76"/>
      <c r="CA270" s="76"/>
      <c r="CB270" s="76"/>
      <c r="CC270" s="76"/>
      <c r="CD270" s="76"/>
      <c r="CE270" s="76"/>
      <c r="CF270" s="76"/>
      <c r="CG270" s="76"/>
      <c r="CH270" s="76"/>
      <c r="CI270" s="76"/>
      <c r="CJ270" s="76"/>
      <c r="CK270" s="76"/>
      <c r="CL270" s="76"/>
      <c r="CM270" s="76"/>
      <c r="CN270" s="76"/>
      <c r="CO270" s="76"/>
      <c r="CP270" s="76"/>
      <c r="CQ270" s="76"/>
      <c r="CR270" s="76"/>
      <c r="CS270" s="76"/>
      <c r="CT270" s="76"/>
      <c r="CU270" s="76"/>
      <c r="CV270" s="76"/>
      <c r="CW270" s="76"/>
      <c r="CX270" s="76"/>
    </row>
    <row r="271" spans="1:102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  <c r="BV271" s="76"/>
      <c r="BW271" s="76"/>
      <c r="BX271" s="76"/>
      <c r="BY271" s="76"/>
      <c r="BZ271" s="76"/>
      <c r="CA271" s="76"/>
      <c r="CB271" s="76"/>
      <c r="CC271" s="76"/>
      <c r="CD271" s="76"/>
      <c r="CE271" s="76"/>
      <c r="CF271" s="76"/>
      <c r="CG271" s="76"/>
      <c r="CH271" s="76"/>
      <c r="CI271" s="76"/>
      <c r="CJ271" s="76"/>
      <c r="CK271" s="76"/>
      <c r="CL271" s="76"/>
      <c r="CM271" s="76"/>
      <c r="CN271" s="76"/>
      <c r="CO271" s="76"/>
      <c r="CP271" s="76"/>
      <c r="CQ271" s="76"/>
      <c r="CR271" s="76"/>
      <c r="CS271" s="76"/>
      <c r="CT271" s="76"/>
      <c r="CU271" s="76"/>
      <c r="CV271" s="76"/>
      <c r="CW271" s="76"/>
      <c r="CX271" s="76"/>
    </row>
    <row r="272" spans="1:102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  <c r="BV272" s="76"/>
      <c r="BW272" s="76"/>
      <c r="BX272" s="76"/>
      <c r="BY272" s="76"/>
      <c r="BZ272" s="76"/>
      <c r="CA272" s="76"/>
      <c r="CB272" s="76"/>
      <c r="CC272" s="76"/>
      <c r="CD272" s="76"/>
      <c r="CE272" s="76"/>
      <c r="CF272" s="76"/>
      <c r="CG272" s="76"/>
      <c r="CH272" s="76"/>
      <c r="CI272" s="76"/>
      <c r="CJ272" s="76"/>
      <c r="CK272" s="76"/>
      <c r="CL272" s="76"/>
      <c r="CM272" s="76"/>
      <c r="CN272" s="76"/>
      <c r="CO272" s="76"/>
      <c r="CP272" s="76"/>
      <c r="CQ272" s="76"/>
      <c r="CR272" s="76"/>
      <c r="CS272" s="76"/>
      <c r="CT272" s="76"/>
      <c r="CU272" s="76"/>
      <c r="CV272" s="76"/>
      <c r="CW272" s="76"/>
      <c r="CX272" s="76"/>
    </row>
    <row r="273" spans="1:102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  <c r="BV273" s="76"/>
      <c r="BW273" s="76"/>
      <c r="BX273" s="76"/>
      <c r="BY273" s="76"/>
      <c r="BZ273" s="76"/>
      <c r="CA273" s="76"/>
      <c r="CB273" s="76"/>
      <c r="CC273" s="76"/>
      <c r="CD273" s="76"/>
      <c r="CE273" s="76"/>
      <c r="CF273" s="76"/>
      <c r="CG273" s="76"/>
      <c r="CH273" s="76"/>
      <c r="CI273" s="76"/>
      <c r="CJ273" s="76"/>
      <c r="CK273" s="76"/>
      <c r="CL273" s="76"/>
      <c r="CM273" s="76"/>
      <c r="CN273" s="76"/>
      <c r="CO273" s="76"/>
      <c r="CP273" s="76"/>
      <c r="CQ273" s="76"/>
      <c r="CR273" s="76"/>
      <c r="CS273" s="76"/>
      <c r="CT273" s="76"/>
      <c r="CU273" s="76"/>
      <c r="CV273" s="76"/>
      <c r="CW273" s="76"/>
      <c r="CX273" s="76"/>
    </row>
    <row r="274" spans="1:102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  <c r="BV274" s="76"/>
      <c r="BW274" s="76"/>
      <c r="BX274" s="76"/>
      <c r="BY274" s="76"/>
      <c r="BZ274" s="76"/>
      <c r="CA274" s="76"/>
      <c r="CB274" s="76"/>
      <c r="CC274" s="76"/>
      <c r="CD274" s="76"/>
      <c r="CE274" s="76"/>
      <c r="CF274" s="76"/>
      <c r="CG274" s="76"/>
      <c r="CH274" s="76"/>
      <c r="CI274" s="76"/>
      <c r="CJ274" s="76"/>
      <c r="CK274" s="76"/>
      <c r="CL274" s="76"/>
      <c r="CM274" s="76"/>
      <c r="CN274" s="76"/>
      <c r="CO274" s="76"/>
      <c r="CP274" s="76"/>
      <c r="CQ274" s="76"/>
      <c r="CR274" s="76"/>
      <c r="CS274" s="76"/>
      <c r="CT274" s="76"/>
      <c r="CU274" s="76"/>
      <c r="CV274" s="76"/>
      <c r="CW274" s="76"/>
      <c r="CX274" s="76"/>
    </row>
    <row r="275" spans="1:102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  <c r="BJ275" s="76"/>
      <c r="BK275" s="76"/>
      <c r="BL275" s="76"/>
      <c r="BM275" s="76"/>
      <c r="BN275" s="76"/>
      <c r="BO275" s="76"/>
      <c r="BP275" s="76"/>
      <c r="BQ275" s="76"/>
      <c r="BR275" s="76"/>
      <c r="BS275" s="76"/>
      <c r="BT275" s="76"/>
      <c r="BU275" s="76"/>
      <c r="BV275" s="76"/>
      <c r="BW275" s="76"/>
      <c r="BX275" s="76"/>
      <c r="BY275" s="76"/>
      <c r="BZ275" s="76"/>
      <c r="CA275" s="76"/>
      <c r="CB275" s="76"/>
      <c r="CC275" s="76"/>
      <c r="CD275" s="76"/>
      <c r="CE275" s="76"/>
      <c r="CF275" s="76"/>
      <c r="CG275" s="76"/>
      <c r="CH275" s="76"/>
      <c r="CI275" s="76"/>
      <c r="CJ275" s="76"/>
      <c r="CK275" s="76"/>
      <c r="CL275" s="76"/>
      <c r="CM275" s="76"/>
      <c r="CN275" s="76"/>
      <c r="CO275" s="76"/>
      <c r="CP275" s="76"/>
      <c r="CQ275" s="76"/>
      <c r="CR275" s="76"/>
      <c r="CS275" s="76"/>
      <c r="CT275" s="76"/>
      <c r="CU275" s="76"/>
      <c r="CV275" s="76"/>
      <c r="CW275" s="76"/>
      <c r="CX275" s="76"/>
    </row>
    <row r="276" spans="1:102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  <c r="BV276" s="76"/>
      <c r="BW276" s="76"/>
      <c r="BX276" s="76"/>
      <c r="BY276" s="76"/>
      <c r="BZ276" s="76"/>
      <c r="CA276" s="76"/>
      <c r="CB276" s="76"/>
      <c r="CC276" s="76"/>
      <c r="CD276" s="76"/>
      <c r="CE276" s="76"/>
      <c r="CF276" s="76"/>
      <c r="CG276" s="76"/>
      <c r="CH276" s="76"/>
      <c r="CI276" s="76"/>
      <c r="CJ276" s="76"/>
      <c r="CK276" s="76"/>
      <c r="CL276" s="76"/>
      <c r="CM276" s="76"/>
      <c r="CN276" s="76"/>
      <c r="CO276" s="76"/>
      <c r="CP276" s="76"/>
      <c r="CQ276" s="76"/>
      <c r="CR276" s="76"/>
      <c r="CS276" s="76"/>
      <c r="CT276" s="76"/>
      <c r="CU276" s="76"/>
      <c r="CV276" s="76"/>
      <c r="CW276" s="76"/>
      <c r="CX276" s="76"/>
    </row>
    <row r="277" spans="1:102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  <c r="BV277" s="76"/>
      <c r="BW277" s="76"/>
      <c r="BX277" s="76"/>
      <c r="BY277" s="76"/>
      <c r="BZ277" s="76"/>
      <c r="CA277" s="76"/>
      <c r="CB277" s="76"/>
      <c r="CC277" s="76"/>
      <c r="CD277" s="76"/>
      <c r="CE277" s="76"/>
      <c r="CF277" s="76"/>
      <c r="CG277" s="76"/>
      <c r="CH277" s="76"/>
      <c r="CI277" s="76"/>
      <c r="CJ277" s="76"/>
      <c r="CK277" s="76"/>
      <c r="CL277" s="76"/>
      <c r="CM277" s="76"/>
      <c r="CN277" s="76"/>
      <c r="CO277" s="76"/>
      <c r="CP277" s="76"/>
      <c r="CQ277" s="76"/>
      <c r="CR277" s="76"/>
      <c r="CS277" s="76"/>
      <c r="CT277" s="76"/>
      <c r="CU277" s="76"/>
      <c r="CV277" s="76"/>
      <c r="CW277" s="76"/>
      <c r="CX277" s="76"/>
    </row>
    <row r="278" spans="1:102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  <c r="BJ278" s="76"/>
      <c r="BK278" s="76"/>
      <c r="BL278" s="76"/>
      <c r="BM278" s="76"/>
      <c r="BN278" s="76"/>
      <c r="BO278" s="76"/>
      <c r="BP278" s="76"/>
      <c r="BQ278" s="76"/>
      <c r="BR278" s="76"/>
      <c r="BS278" s="76"/>
      <c r="BT278" s="76"/>
      <c r="BU278" s="76"/>
      <c r="BV278" s="76"/>
      <c r="BW278" s="76"/>
      <c r="BX278" s="76"/>
      <c r="BY278" s="76"/>
      <c r="BZ278" s="76"/>
      <c r="CA278" s="76"/>
      <c r="CB278" s="76"/>
      <c r="CC278" s="76"/>
      <c r="CD278" s="76"/>
      <c r="CE278" s="76"/>
      <c r="CF278" s="76"/>
      <c r="CG278" s="76"/>
      <c r="CH278" s="76"/>
      <c r="CI278" s="76"/>
      <c r="CJ278" s="76"/>
      <c r="CK278" s="76"/>
      <c r="CL278" s="76"/>
      <c r="CM278" s="76"/>
      <c r="CN278" s="76"/>
      <c r="CO278" s="76"/>
      <c r="CP278" s="76"/>
      <c r="CQ278" s="76"/>
      <c r="CR278" s="76"/>
      <c r="CS278" s="76"/>
      <c r="CT278" s="76"/>
      <c r="CU278" s="76"/>
      <c r="CV278" s="76"/>
      <c r="CW278" s="76"/>
      <c r="CX278" s="76"/>
    </row>
    <row r="279" spans="1:102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  <c r="BV279" s="76"/>
      <c r="BW279" s="76"/>
      <c r="BX279" s="76"/>
      <c r="BY279" s="76"/>
      <c r="BZ279" s="76"/>
      <c r="CA279" s="76"/>
      <c r="CB279" s="76"/>
      <c r="CC279" s="76"/>
      <c r="CD279" s="76"/>
      <c r="CE279" s="76"/>
      <c r="CF279" s="76"/>
      <c r="CG279" s="76"/>
      <c r="CH279" s="76"/>
      <c r="CI279" s="76"/>
      <c r="CJ279" s="76"/>
      <c r="CK279" s="76"/>
      <c r="CL279" s="76"/>
      <c r="CM279" s="76"/>
      <c r="CN279" s="76"/>
      <c r="CO279" s="76"/>
      <c r="CP279" s="76"/>
      <c r="CQ279" s="76"/>
      <c r="CR279" s="76"/>
      <c r="CS279" s="76"/>
      <c r="CT279" s="76"/>
      <c r="CU279" s="76"/>
      <c r="CV279" s="76"/>
      <c r="CW279" s="76"/>
      <c r="CX279" s="76"/>
    </row>
    <row r="280" spans="1:102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  <c r="BV280" s="76"/>
      <c r="BW280" s="76"/>
      <c r="BX280" s="76"/>
      <c r="BY280" s="76"/>
      <c r="BZ280" s="76"/>
      <c r="CA280" s="76"/>
      <c r="CB280" s="76"/>
      <c r="CC280" s="76"/>
      <c r="CD280" s="76"/>
      <c r="CE280" s="76"/>
      <c r="CF280" s="76"/>
      <c r="CG280" s="76"/>
      <c r="CH280" s="76"/>
      <c r="CI280" s="76"/>
      <c r="CJ280" s="76"/>
      <c r="CK280" s="76"/>
      <c r="CL280" s="76"/>
      <c r="CM280" s="76"/>
      <c r="CN280" s="76"/>
      <c r="CO280" s="76"/>
      <c r="CP280" s="76"/>
      <c r="CQ280" s="76"/>
      <c r="CR280" s="76"/>
      <c r="CS280" s="76"/>
      <c r="CT280" s="76"/>
      <c r="CU280" s="76"/>
      <c r="CV280" s="76"/>
      <c r="CW280" s="76"/>
      <c r="CX280" s="76"/>
    </row>
    <row r="281" spans="1:102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  <c r="BV281" s="76"/>
      <c r="BW281" s="76"/>
      <c r="BX281" s="76"/>
      <c r="BY281" s="76"/>
      <c r="BZ281" s="76"/>
      <c r="CA281" s="76"/>
      <c r="CB281" s="76"/>
      <c r="CC281" s="76"/>
      <c r="CD281" s="76"/>
      <c r="CE281" s="76"/>
      <c r="CF281" s="76"/>
      <c r="CG281" s="76"/>
      <c r="CH281" s="76"/>
      <c r="CI281" s="76"/>
      <c r="CJ281" s="76"/>
      <c r="CK281" s="76"/>
      <c r="CL281" s="76"/>
      <c r="CM281" s="76"/>
      <c r="CN281" s="76"/>
      <c r="CO281" s="76"/>
      <c r="CP281" s="76"/>
      <c r="CQ281" s="76"/>
      <c r="CR281" s="76"/>
      <c r="CS281" s="76"/>
      <c r="CT281" s="76"/>
      <c r="CU281" s="76"/>
      <c r="CV281" s="76"/>
      <c r="CW281" s="76"/>
      <c r="CX281" s="76"/>
    </row>
    <row r="282" spans="1:102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6"/>
      <c r="BD282" s="76"/>
      <c r="BE282" s="76"/>
      <c r="BF282" s="76"/>
      <c r="BG282" s="76"/>
      <c r="BH282" s="76"/>
      <c r="BI282" s="76"/>
      <c r="BJ282" s="76"/>
      <c r="BK282" s="76"/>
      <c r="BL282" s="76"/>
      <c r="BM282" s="76"/>
      <c r="BN282" s="76"/>
      <c r="BO282" s="76"/>
      <c r="BP282" s="76"/>
      <c r="BQ282" s="76"/>
      <c r="BR282" s="76"/>
      <c r="BS282" s="76"/>
      <c r="BT282" s="76"/>
      <c r="BU282" s="76"/>
      <c r="BV282" s="76"/>
      <c r="BW282" s="76"/>
      <c r="BX282" s="76"/>
      <c r="BY282" s="76"/>
      <c r="BZ282" s="76"/>
      <c r="CA282" s="76"/>
      <c r="CB282" s="76"/>
      <c r="CC282" s="76"/>
      <c r="CD282" s="76"/>
      <c r="CE282" s="76"/>
      <c r="CF282" s="76"/>
      <c r="CG282" s="76"/>
      <c r="CH282" s="76"/>
      <c r="CI282" s="76"/>
      <c r="CJ282" s="76"/>
      <c r="CK282" s="76"/>
      <c r="CL282" s="76"/>
      <c r="CM282" s="76"/>
      <c r="CN282" s="76"/>
      <c r="CO282" s="76"/>
      <c r="CP282" s="76"/>
      <c r="CQ282" s="76"/>
      <c r="CR282" s="76"/>
      <c r="CS282" s="76"/>
      <c r="CT282" s="76"/>
      <c r="CU282" s="76"/>
      <c r="CV282" s="76"/>
      <c r="CW282" s="76"/>
      <c r="CX282" s="76"/>
    </row>
    <row r="283" spans="1:102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  <c r="BV283" s="76"/>
      <c r="BW283" s="76"/>
      <c r="BX283" s="76"/>
      <c r="BY283" s="76"/>
      <c r="BZ283" s="76"/>
      <c r="CA283" s="76"/>
      <c r="CB283" s="76"/>
      <c r="CC283" s="76"/>
      <c r="CD283" s="76"/>
      <c r="CE283" s="76"/>
      <c r="CF283" s="76"/>
      <c r="CG283" s="76"/>
      <c r="CH283" s="76"/>
      <c r="CI283" s="76"/>
      <c r="CJ283" s="76"/>
      <c r="CK283" s="76"/>
      <c r="CL283" s="76"/>
      <c r="CM283" s="76"/>
      <c r="CN283" s="76"/>
      <c r="CO283" s="76"/>
      <c r="CP283" s="76"/>
      <c r="CQ283" s="76"/>
      <c r="CR283" s="76"/>
      <c r="CS283" s="76"/>
      <c r="CT283" s="76"/>
      <c r="CU283" s="76"/>
      <c r="CV283" s="76"/>
      <c r="CW283" s="76"/>
      <c r="CX283" s="76"/>
    </row>
    <row r="284" spans="1:102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  <c r="BV284" s="76"/>
      <c r="BW284" s="76"/>
      <c r="BX284" s="76"/>
      <c r="BY284" s="76"/>
      <c r="BZ284" s="76"/>
      <c r="CA284" s="76"/>
      <c r="CB284" s="76"/>
      <c r="CC284" s="76"/>
      <c r="CD284" s="76"/>
      <c r="CE284" s="76"/>
      <c r="CF284" s="76"/>
      <c r="CG284" s="76"/>
      <c r="CH284" s="76"/>
      <c r="CI284" s="76"/>
      <c r="CJ284" s="76"/>
      <c r="CK284" s="76"/>
      <c r="CL284" s="76"/>
      <c r="CM284" s="76"/>
      <c r="CN284" s="76"/>
      <c r="CO284" s="76"/>
      <c r="CP284" s="76"/>
      <c r="CQ284" s="76"/>
      <c r="CR284" s="76"/>
      <c r="CS284" s="76"/>
      <c r="CT284" s="76"/>
      <c r="CU284" s="76"/>
      <c r="CV284" s="76"/>
      <c r="CW284" s="76"/>
      <c r="CX284" s="76"/>
    </row>
    <row r="285" spans="1:102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  <c r="BV285" s="76"/>
      <c r="BW285" s="76"/>
      <c r="BX285" s="76"/>
      <c r="BY285" s="76"/>
      <c r="BZ285" s="76"/>
      <c r="CA285" s="76"/>
      <c r="CB285" s="76"/>
      <c r="CC285" s="76"/>
      <c r="CD285" s="76"/>
      <c r="CE285" s="76"/>
      <c r="CF285" s="76"/>
      <c r="CG285" s="76"/>
      <c r="CH285" s="76"/>
      <c r="CI285" s="76"/>
      <c r="CJ285" s="76"/>
      <c r="CK285" s="76"/>
      <c r="CL285" s="76"/>
      <c r="CM285" s="76"/>
      <c r="CN285" s="76"/>
      <c r="CO285" s="76"/>
      <c r="CP285" s="76"/>
      <c r="CQ285" s="76"/>
      <c r="CR285" s="76"/>
      <c r="CS285" s="76"/>
      <c r="CT285" s="76"/>
      <c r="CU285" s="76"/>
      <c r="CV285" s="76"/>
      <c r="CW285" s="76"/>
      <c r="CX285" s="76"/>
    </row>
    <row r="286" spans="1:102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  <c r="BV286" s="76"/>
      <c r="BW286" s="76"/>
      <c r="BX286" s="76"/>
      <c r="BY286" s="76"/>
      <c r="BZ286" s="76"/>
      <c r="CA286" s="76"/>
      <c r="CB286" s="76"/>
      <c r="CC286" s="76"/>
      <c r="CD286" s="76"/>
      <c r="CE286" s="76"/>
      <c r="CF286" s="76"/>
      <c r="CG286" s="76"/>
      <c r="CH286" s="76"/>
      <c r="CI286" s="76"/>
      <c r="CJ286" s="76"/>
      <c r="CK286" s="76"/>
      <c r="CL286" s="76"/>
      <c r="CM286" s="76"/>
      <c r="CN286" s="76"/>
      <c r="CO286" s="76"/>
      <c r="CP286" s="76"/>
      <c r="CQ286" s="76"/>
      <c r="CR286" s="76"/>
      <c r="CS286" s="76"/>
      <c r="CT286" s="76"/>
      <c r="CU286" s="76"/>
      <c r="CV286" s="76"/>
      <c r="CW286" s="76"/>
      <c r="CX286" s="76"/>
    </row>
  </sheetData>
  <mergeCells count="167">
    <mergeCell ref="BP36:CH36"/>
    <mergeCell ref="CI36:CX36"/>
    <mergeCell ref="A36:D36"/>
    <mergeCell ref="E36:AA36"/>
    <mergeCell ref="AB36:AO36"/>
    <mergeCell ref="AP36:BE36"/>
    <mergeCell ref="BF36:BO36"/>
    <mergeCell ref="BP34:CH34"/>
    <mergeCell ref="CI34:CX34"/>
    <mergeCell ref="A35:D35"/>
    <mergeCell ref="E35:AA35"/>
    <mergeCell ref="AB35:AO35"/>
    <mergeCell ref="AP35:BE35"/>
    <mergeCell ref="BF35:BO35"/>
    <mergeCell ref="BP35:CH35"/>
    <mergeCell ref="CI35:CX35"/>
    <mergeCell ref="A34:D34"/>
    <mergeCell ref="E34:AA34"/>
    <mergeCell ref="AB34:AO34"/>
    <mergeCell ref="AP34:BE34"/>
    <mergeCell ref="BF34:BO34"/>
    <mergeCell ref="BP32:CH32"/>
    <mergeCell ref="CI32:CX32"/>
    <mergeCell ref="A33:D33"/>
    <mergeCell ref="E33:AA33"/>
    <mergeCell ref="AB33:AO33"/>
    <mergeCell ref="AP33:BE33"/>
    <mergeCell ref="BF33:BO33"/>
    <mergeCell ref="BP33:CH33"/>
    <mergeCell ref="CI33:CX33"/>
    <mergeCell ref="A32:D32"/>
    <mergeCell ref="E32:AA32"/>
    <mergeCell ref="AB32:AO32"/>
    <mergeCell ref="AP32:BE32"/>
    <mergeCell ref="BF32:BO32"/>
    <mergeCell ref="BP30:CH30"/>
    <mergeCell ref="CI30:CX30"/>
    <mergeCell ref="A31:D31"/>
    <mergeCell ref="E31:AA31"/>
    <mergeCell ref="AB31:AO31"/>
    <mergeCell ref="AP31:BE31"/>
    <mergeCell ref="BF31:BO31"/>
    <mergeCell ref="BP31:CH31"/>
    <mergeCell ref="CI31:CX31"/>
    <mergeCell ref="A30:D30"/>
    <mergeCell ref="E30:AA30"/>
    <mergeCell ref="AB30:AO30"/>
    <mergeCell ref="AP30:BE30"/>
    <mergeCell ref="BF30:BO30"/>
    <mergeCell ref="BP28:CH28"/>
    <mergeCell ref="CI28:CX28"/>
    <mergeCell ref="A29:D29"/>
    <mergeCell ref="E29:AA29"/>
    <mergeCell ref="AB29:AO29"/>
    <mergeCell ref="AP29:BE29"/>
    <mergeCell ref="BF29:BO29"/>
    <mergeCell ref="BP29:CH29"/>
    <mergeCell ref="CI29:CX29"/>
    <mergeCell ref="A28:D28"/>
    <mergeCell ref="E28:AA28"/>
    <mergeCell ref="AB28:AO28"/>
    <mergeCell ref="AP28:BE28"/>
    <mergeCell ref="BF28:BO28"/>
    <mergeCell ref="BP26:CH26"/>
    <mergeCell ref="CI26:CX26"/>
    <mergeCell ref="A27:D27"/>
    <mergeCell ref="E27:AA27"/>
    <mergeCell ref="AB27:AO27"/>
    <mergeCell ref="AP27:BE27"/>
    <mergeCell ref="BF27:BO27"/>
    <mergeCell ref="BP27:CH27"/>
    <mergeCell ref="CI27:CX27"/>
    <mergeCell ref="A26:D26"/>
    <mergeCell ref="E26:AA26"/>
    <mergeCell ref="AB26:AO26"/>
    <mergeCell ref="AP26:BE26"/>
    <mergeCell ref="BF26:BO26"/>
    <mergeCell ref="A25:D25"/>
    <mergeCell ref="E25:AA25"/>
    <mergeCell ref="AB25:AO25"/>
    <mergeCell ref="AP25:BE25"/>
    <mergeCell ref="BF25:BO25"/>
    <mergeCell ref="BP25:CH25"/>
    <mergeCell ref="CI25:CX25"/>
    <mergeCell ref="A24:D24"/>
    <mergeCell ref="E24:AA24"/>
    <mergeCell ref="AB24:AO24"/>
    <mergeCell ref="AP24:BE24"/>
    <mergeCell ref="BF24:BO24"/>
    <mergeCell ref="BF23:BO23"/>
    <mergeCell ref="BP23:CH23"/>
    <mergeCell ref="CI23:CX23"/>
    <mergeCell ref="A22:D22"/>
    <mergeCell ref="E22:AA22"/>
    <mergeCell ref="AB22:AO22"/>
    <mergeCell ref="AP22:BE22"/>
    <mergeCell ref="BF22:BO22"/>
    <mergeCell ref="BP24:CH24"/>
    <mergeCell ref="CI24:CX24"/>
    <mergeCell ref="FB15:FT15"/>
    <mergeCell ref="FB16:FT16"/>
    <mergeCell ref="FB17:FT17"/>
    <mergeCell ref="CI19:CX19"/>
    <mergeCell ref="CI20:CX20"/>
    <mergeCell ref="CI18:CX18"/>
    <mergeCell ref="BP18:CH18"/>
    <mergeCell ref="BP19:CH19"/>
    <mergeCell ref="BP22:CH22"/>
    <mergeCell ref="CI22:CX22"/>
    <mergeCell ref="A19:D19"/>
    <mergeCell ref="E19:AA19"/>
    <mergeCell ref="AB19:AO19"/>
    <mergeCell ref="AP19:BE19"/>
    <mergeCell ref="BF19:BO19"/>
    <mergeCell ref="A18:D18"/>
    <mergeCell ref="E18:AA18"/>
    <mergeCell ref="AB18:AO18"/>
    <mergeCell ref="AP18:BE18"/>
    <mergeCell ref="BF18:BO18"/>
    <mergeCell ref="A10:CX10"/>
    <mergeCell ref="A12:CX12"/>
    <mergeCell ref="A13:CX13"/>
    <mergeCell ref="A14:CX14"/>
    <mergeCell ref="A16:CX16"/>
    <mergeCell ref="AK48:BC48"/>
    <mergeCell ref="AK57:BC57"/>
    <mergeCell ref="BT57:CX57"/>
    <mergeCell ref="AK58:BC58"/>
    <mergeCell ref="D41:G41"/>
    <mergeCell ref="J41:M41"/>
    <mergeCell ref="C42:O42"/>
    <mergeCell ref="A44:CX44"/>
    <mergeCell ref="A45:CX45"/>
    <mergeCell ref="AK47:BC47"/>
    <mergeCell ref="BT47:CX47"/>
    <mergeCell ref="A47:AB47"/>
    <mergeCell ref="A21:D21"/>
    <mergeCell ref="E21:AA21"/>
    <mergeCell ref="AB21:AO21"/>
    <mergeCell ref="AP21:BE21"/>
    <mergeCell ref="BF21:BO21"/>
    <mergeCell ref="A20:D20"/>
    <mergeCell ref="E20:AA20"/>
    <mergeCell ref="CI37:CX37"/>
    <mergeCell ref="BP38:CH38"/>
    <mergeCell ref="CI38:CX38"/>
    <mergeCell ref="A38:D38"/>
    <mergeCell ref="E38:AA38"/>
    <mergeCell ref="AB38:AO38"/>
    <mergeCell ref="AP38:BE38"/>
    <mergeCell ref="BF38:BO38"/>
    <mergeCell ref="AB20:AO20"/>
    <mergeCell ref="AP20:BE20"/>
    <mergeCell ref="BF20:BO20"/>
    <mergeCell ref="A37:D37"/>
    <mergeCell ref="E37:AA37"/>
    <mergeCell ref="AB37:AO37"/>
    <mergeCell ref="AP37:BE37"/>
    <mergeCell ref="BF37:BO37"/>
    <mergeCell ref="BP37:CH37"/>
    <mergeCell ref="BP21:CH21"/>
    <mergeCell ref="CI21:CX21"/>
    <mergeCell ref="BP20:CH20"/>
    <mergeCell ref="A23:D23"/>
    <mergeCell ref="E23:AA23"/>
    <mergeCell ref="AB23:AO23"/>
    <mergeCell ref="AP23:BE23"/>
  </mergeCells>
  <dataValidations count="1">
    <dataValidation type="list" allowBlank="1" showInputMessage="1" showErrorMessage="1" sqref="BP19:CH38">
      <formula1>$FY$7:$FY$12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4:EA101"/>
  <sheetViews>
    <sheetView view="pageBreakPreview" topLeftCell="A3" zoomScale="70" zoomScaleNormal="70" zoomScaleSheetLayoutView="70" workbookViewId="0">
      <selection activeCell="FP62" sqref="FP62"/>
    </sheetView>
  </sheetViews>
  <sheetFormatPr defaultRowHeight="15"/>
  <cols>
    <col min="1" max="159" width="0.85546875" customWidth="1"/>
  </cols>
  <sheetData>
    <row r="4" spans="1:131" ht="9.75" customHeight="1"/>
    <row r="5" spans="1:131" ht="59.25" customHeight="1">
      <c r="A5" s="652" t="s">
        <v>341</v>
      </c>
      <c r="B5" s="653"/>
      <c r="C5" s="653"/>
      <c r="D5" s="653"/>
      <c r="E5" s="653"/>
      <c r="F5" s="653"/>
      <c r="G5" s="653"/>
      <c r="H5" s="653"/>
      <c r="I5" s="653"/>
      <c r="J5" s="653"/>
      <c r="K5" s="653"/>
      <c r="L5" s="653"/>
      <c r="M5" s="653"/>
      <c r="N5" s="653"/>
      <c r="O5" s="653"/>
      <c r="P5" s="653"/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  <c r="BX5" s="653"/>
      <c r="BY5" s="653"/>
      <c r="BZ5" s="653"/>
      <c r="CA5" s="653"/>
      <c r="CB5" s="653"/>
      <c r="CC5" s="653"/>
      <c r="CD5" s="653"/>
      <c r="CE5" s="653"/>
      <c r="CF5" s="653"/>
      <c r="CG5" s="653"/>
      <c r="CH5" s="653"/>
      <c r="CI5" s="653"/>
      <c r="CJ5" s="653"/>
      <c r="CK5" s="653"/>
      <c r="CL5" s="653"/>
      <c r="CM5" s="653"/>
      <c r="CN5" s="653"/>
      <c r="CO5" s="653"/>
      <c r="CP5" s="653"/>
      <c r="CQ5" s="653"/>
      <c r="CR5" s="653"/>
      <c r="CS5" s="653"/>
      <c r="CT5" s="653"/>
      <c r="CU5" s="653"/>
      <c r="CV5" s="653"/>
      <c r="CW5" s="653"/>
      <c r="CX5" s="653"/>
    </row>
    <row r="6" spans="1:131" ht="7.5" customHeight="1">
      <c r="A6" s="182"/>
      <c r="B6" s="183"/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</row>
    <row r="7" spans="1:131" ht="12" customHeight="1">
      <c r="BE7" s="184"/>
      <c r="BF7" s="185"/>
      <c r="BG7" s="185"/>
      <c r="BH7" s="185"/>
      <c r="BI7" s="185"/>
      <c r="BJ7" s="185"/>
      <c r="BK7" s="185"/>
      <c r="BL7" s="185"/>
      <c r="BM7" s="185"/>
      <c r="BN7" s="185"/>
      <c r="BO7" s="185"/>
      <c r="BP7" s="185"/>
      <c r="BQ7" s="185"/>
      <c r="BR7" s="185"/>
      <c r="BS7" s="185"/>
      <c r="BT7" s="185"/>
      <c r="BU7" s="185"/>
      <c r="BV7" s="185"/>
      <c r="BW7" s="185"/>
      <c r="BX7" s="185"/>
      <c r="BY7" s="185"/>
      <c r="BZ7" s="185"/>
      <c r="CA7" s="185"/>
      <c r="CB7" s="185"/>
      <c r="CC7" s="185"/>
      <c r="CD7" s="185"/>
      <c r="CE7" s="185"/>
      <c r="CF7" s="185"/>
      <c r="CG7" s="185"/>
      <c r="CH7" s="185"/>
      <c r="CI7" s="185"/>
      <c r="CJ7" s="185"/>
      <c r="CK7" s="185"/>
      <c r="CL7" s="185"/>
      <c r="CM7" s="185"/>
      <c r="CN7" s="185"/>
      <c r="CO7" s="185"/>
      <c r="CP7" s="185"/>
      <c r="CQ7" s="185"/>
      <c r="CR7" s="185"/>
      <c r="CS7" s="185"/>
      <c r="CT7" s="185"/>
      <c r="CU7" s="185"/>
      <c r="CV7" s="51"/>
    </row>
    <row r="8" spans="1:131" ht="12.75" customHeight="1">
      <c r="A8" s="179" t="s">
        <v>334</v>
      </c>
      <c r="B8" s="148"/>
      <c r="BE8" s="186"/>
      <c r="CV8" s="187"/>
    </row>
    <row r="9" spans="1:131" ht="12.75" customHeight="1">
      <c r="A9" s="148" t="s">
        <v>335</v>
      </c>
      <c r="B9" s="148"/>
      <c r="BE9" s="186"/>
      <c r="CV9" s="187"/>
    </row>
    <row r="10" spans="1:131" ht="12.75" customHeight="1">
      <c r="A10" s="180" t="s">
        <v>336</v>
      </c>
      <c r="B10" s="148"/>
      <c r="BE10" s="186"/>
      <c r="CV10" s="187"/>
    </row>
    <row r="11" spans="1:131" ht="12.75" customHeight="1">
      <c r="A11" s="180" t="s">
        <v>337</v>
      </c>
      <c r="B11" s="148"/>
      <c r="BE11" s="186"/>
      <c r="CV11" s="187"/>
    </row>
    <row r="12" spans="1:131" ht="12.75" customHeight="1">
      <c r="A12" s="180" t="s">
        <v>338</v>
      </c>
      <c r="B12" s="148"/>
      <c r="BE12" s="186"/>
      <c r="CV12" s="187"/>
    </row>
    <row r="13" spans="1:131" ht="12.75" customHeight="1">
      <c r="A13" s="180" t="s">
        <v>339</v>
      </c>
      <c r="B13" s="148"/>
      <c r="BE13" s="186"/>
      <c r="CV13" s="187"/>
    </row>
    <row r="14" spans="1:131" ht="12.75" customHeight="1">
      <c r="A14" s="181" t="s">
        <v>340</v>
      </c>
      <c r="B14" s="148"/>
      <c r="BE14" s="186"/>
      <c r="CV14" s="187"/>
    </row>
    <row r="15" spans="1:131">
      <c r="BE15" s="186"/>
      <c r="CV15" s="187"/>
      <c r="DG15" s="179"/>
      <c r="DH15" s="179" t="s">
        <v>628</v>
      </c>
      <c r="DI15" s="179"/>
      <c r="DJ15" s="179"/>
      <c r="DK15" s="179"/>
      <c r="DL15" s="179"/>
      <c r="DM15" s="179"/>
      <c r="DN15" s="179"/>
      <c r="DO15" s="179"/>
      <c r="DP15" s="179"/>
      <c r="DQ15" s="179"/>
      <c r="DR15" s="179"/>
      <c r="DS15" s="179"/>
      <c r="DT15" s="179"/>
      <c r="DU15" s="179"/>
      <c r="DV15" s="179"/>
      <c r="DW15" s="179"/>
      <c r="DX15" s="179"/>
      <c r="DY15" s="179"/>
      <c r="DZ15" s="179"/>
      <c r="EA15" s="179"/>
    </row>
    <row r="16" spans="1:131" ht="17.25" customHeight="1">
      <c r="BE16" s="188"/>
      <c r="BF16" s="189"/>
      <c r="BG16" s="189"/>
      <c r="BH16" s="189"/>
      <c r="BI16" s="189"/>
      <c r="BJ16" s="189"/>
      <c r="BK16" s="189"/>
      <c r="BL16" s="189"/>
      <c r="BM16" s="189"/>
      <c r="BN16" s="189"/>
      <c r="BO16" s="189"/>
      <c r="BP16" s="189"/>
      <c r="BQ16" s="189"/>
      <c r="BR16" s="189"/>
      <c r="BS16" s="189"/>
      <c r="BT16" s="189"/>
      <c r="BU16" s="189"/>
      <c r="BV16" s="189"/>
      <c r="BW16" s="189"/>
      <c r="BX16" s="189"/>
      <c r="BY16" s="189"/>
      <c r="BZ16" s="189"/>
      <c r="CA16" s="189"/>
      <c r="CB16" s="189"/>
      <c r="CC16" s="189"/>
      <c r="CD16" s="189"/>
      <c r="CE16" s="189"/>
      <c r="CF16" s="189"/>
      <c r="CG16" s="189"/>
      <c r="CH16" s="189"/>
      <c r="CI16" s="189"/>
      <c r="CJ16" s="189"/>
      <c r="CK16" s="189"/>
      <c r="CL16" s="189"/>
      <c r="CM16" s="189"/>
      <c r="CN16" s="189"/>
      <c r="CO16" s="189"/>
      <c r="CP16" s="189"/>
      <c r="CQ16" s="189"/>
      <c r="CR16" s="189"/>
      <c r="CS16" s="189"/>
      <c r="CT16" s="189"/>
      <c r="CU16" s="189"/>
      <c r="CV16" s="110"/>
      <c r="DG16" s="651">
        <f ca="1">TODAY()</f>
        <v>45406</v>
      </c>
      <c r="DH16" s="591"/>
      <c r="DI16" s="591"/>
      <c r="DJ16" s="591"/>
      <c r="DK16" s="591"/>
      <c r="DL16" s="591"/>
      <c r="DM16" s="591"/>
      <c r="DN16" s="591"/>
      <c r="DO16" s="591"/>
      <c r="DP16" s="591"/>
      <c r="DQ16" s="591"/>
      <c r="DR16" s="591"/>
      <c r="DS16" s="591"/>
      <c r="DT16" s="591"/>
      <c r="DU16" s="591"/>
      <c r="DV16" s="591"/>
      <c r="DW16" s="591"/>
      <c r="DX16" s="591"/>
      <c r="DY16" s="591"/>
      <c r="DZ16" s="591"/>
      <c r="EA16" s="591"/>
    </row>
    <row r="17" spans="1:102" ht="5.25" customHeight="1"/>
    <row r="18" spans="1:102" ht="15.75">
      <c r="A18" s="588" t="str">
        <f>CONCATENATE("НАПРАВЛЕНИЕ №",'Для заполнения док-ов'!M84)</f>
        <v>НАПРАВЛЕНИЕ №62</v>
      </c>
      <c r="B18" s="588"/>
      <c r="C18" s="588"/>
      <c r="D18" s="588"/>
      <c r="E18" s="588"/>
      <c r="F18" s="588"/>
      <c r="G18" s="588"/>
      <c r="H18" s="588"/>
      <c r="I18" s="588"/>
      <c r="J18" s="588"/>
      <c r="K18" s="588"/>
      <c r="L18" s="588"/>
      <c r="M18" s="588"/>
      <c r="N18" s="588"/>
      <c r="O18" s="588"/>
      <c r="P18" s="588"/>
      <c r="Q18" s="588"/>
      <c r="R18" s="588"/>
      <c r="S18" s="588"/>
      <c r="T18" s="588"/>
      <c r="U18" s="588"/>
      <c r="V18" s="588"/>
      <c r="W18" s="588"/>
      <c r="X18" s="588"/>
      <c r="Y18" s="588"/>
      <c r="Z18" s="588"/>
      <c r="AA18" s="588"/>
      <c r="AB18" s="588"/>
      <c r="AC18" s="588"/>
      <c r="AD18" s="588"/>
      <c r="AE18" s="588"/>
      <c r="AF18" s="588"/>
      <c r="AG18" s="588"/>
      <c r="AH18" s="588"/>
      <c r="AI18" s="588"/>
      <c r="AJ18" s="588"/>
      <c r="AK18" s="588"/>
      <c r="AL18" s="588"/>
      <c r="AM18" s="588"/>
      <c r="AN18" s="588"/>
      <c r="AO18" s="588"/>
      <c r="AP18" s="588"/>
      <c r="AQ18" s="588"/>
      <c r="AR18" s="588"/>
      <c r="AS18" s="588"/>
      <c r="AT18" s="588"/>
      <c r="AU18" s="588"/>
      <c r="AV18" s="588"/>
      <c r="AW18" s="588"/>
      <c r="AX18" s="588"/>
      <c r="AY18" s="588"/>
      <c r="AZ18" s="588"/>
      <c r="BA18" s="588"/>
      <c r="BB18" s="588"/>
      <c r="BC18" s="588"/>
      <c r="BD18" s="588"/>
      <c r="BE18" s="588"/>
      <c r="BF18" s="588"/>
      <c r="BG18" s="588"/>
      <c r="BH18" s="588"/>
      <c r="BI18" s="588"/>
      <c r="BJ18" s="588"/>
      <c r="BK18" s="588"/>
      <c r="BL18" s="588"/>
      <c r="BM18" s="588"/>
      <c r="BN18" s="588"/>
      <c r="BO18" s="588"/>
      <c r="BP18" s="588"/>
      <c r="BQ18" s="588"/>
      <c r="BR18" s="588"/>
      <c r="BS18" s="588"/>
      <c r="BT18" s="588"/>
      <c r="BU18" s="588"/>
      <c r="BV18" s="588"/>
      <c r="BW18" s="588"/>
      <c r="BX18" s="588"/>
      <c r="BY18" s="588"/>
      <c r="BZ18" s="588"/>
      <c r="CA18" s="588"/>
      <c r="CB18" s="588"/>
      <c r="CC18" s="588"/>
      <c r="CD18" s="588"/>
      <c r="CE18" s="588"/>
      <c r="CF18" s="588"/>
      <c r="CG18" s="588"/>
      <c r="CH18" s="588"/>
      <c r="CI18" s="588"/>
      <c r="CJ18" s="588"/>
      <c r="CK18" s="588"/>
      <c r="CL18" s="588"/>
      <c r="CM18" s="588"/>
      <c r="CN18" s="588"/>
      <c r="CO18" s="588"/>
      <c r="CP18" s="588"/>
      <c r="CQ18" s="588"/>
      <c r="CR18" s="588"/>
      <c r="CS18" s="588"/>
      <c r="CT18" s="588"/>
      <c r="CU18" s="588"/>
      <c r="CV18" s="588"/>
      <c r="CW18" s="588"/>
      <c r="CX18" s="588"/>
    </row>
    <row r="19" spans="1:102" ht="15.75">
      <c r="A19" s="591" t="s">
        <v>684</v>
      </c>
      <c r="B19" s="591"/>
      <c r="C19" s="591"/>
      <c r="D19" s="591"/>
      <c r="E19" s="591"/>
      <c r="F19" s="591"/>
      <c r="G19" s="591"/>
      <c r="H19" s="591"/>
      <c r="I19" s="591"/>
      <c r="J19" s="591"/>
      <c r="K19" s="591"/>
      <c r="L19" s="591"/>
      <c r="M19" s="591"/>
      <c r="N19" s="591"/>
      <c r="O19" s="591"/>
      <c r="P19" s="591"/>
      <c r="Q19" s="591"/>
      <c r="R19" s="591"/>
      <c r="S19" s="591"/>
      <c r="T19" s="591"/>
      <c r="U19" s="591"/>
      <c r="V19" s="591"/>
      <c r="W19" s="591"/>
      <c r="X19" s="591"/>
      <c r="Y19" s="591"/>
      <c r="Z19" s="591"/>
      <c r="AA19" s="591"/>
      <c r="AB19" s="591"/>
      <c r="AC19" s="591"/>
      <c r="AD19" s="591"/>
      <c r="AE19" s="591"/>
      <c r="AF19" s="591"/>
      <c r="AG19" s="591"/>
      <c r="AH19" s="591"/>
      <c r="AI19" s="591"/>
      <c r="AJ19" s="591"/>
      <c r="AK19" s="591"/>
      <c r="AL19" s="591"/>
      <c r="AM19" s="591"/>
      <c r="AN19" s="591"/>
      <c r="AO19" s="591"/>
      <c r="AP19" s="591"/>
      <c r="AQ19" s="591"/>
      <c r="AR19" s="591"/>
      <c r="AS19" s="591"/>
      <c r="AT19" s="591"/>
      <c r="AU19" s="591"/>
      <c r="AV19" s="591"/>
      <c r="AW19" s="591"/>
      <c r="AX19" s="591"/>
      <c r="AY19" s="591"/>
      <c r="AZ19" s="591"/>
      <c r="BA19" s="591"/>
      <c r="BB19" s="591"/>
      <c r="BC19" s="591"/>
      <c r="BD19" s="591"/>
      <c r="BE19" s="591"/>
      <c r="BF19" s="591"/>
      <c r="BG19" s="591"/>
      <c r="BH19" s="591"/>
      <c r="BI19" s="591"/>
      <c r="BJ19" s="591"/>
      <c r="BK19" s="591"/>
      <c r="BL19" s="591"/>
      <c r="BM19" s="591"/>
      <c r="BN19" s="591"/>
      <c r="BO19" s="591"/>
      <c r="BP19" s="591"/>
      <c r="BQ19" s="591"/>
      <c r="BR19" s="591"/>
      <c r="BS19" s="591"/>
      <c r="BT19" s="591"/>
      <c r="BU19" s="591"/>
      <c r="BV19" s="591"/>
      <c r="BW19" s="591"/>
      <c r="BX19" s="591"/>
      <c r="BY19" s="591"/>
      <c r="BZ19" s="591"/>
      <c r="CA19" s="591"/>
      <c r="CB19" s="591"/>
      <c r="CC19" s="591"/>
      <c r="CD19" s="591"/>
      <c r="CE19" s="591"/>
      <c r="CF19" s="591"/>
      <c r="CG19" s="591"/>
      <c r="CH19" s="591"/>
      <c r="CI19" s="591"/>
      <c r="CJ19" s="591"/>
      <c r="CK19" s="591"/>
      <c r="CL19" s="591"/>
      <c r="CM19" s="591"/>
      <c r="CN19" s="591"/>
      <c r="CO19" s="591"/>
      <c r="CP19" s="591"/>
      <c r="CQ19" s="591"/>
      <c r="CR19" s="591"/>
      <c r="CS19" s="591"/>
      <c r="CT19" s="591"/>
      <c r="CU19" s="591"/>
      <c r="CV19" s="591"/>
      <c r="CW19" s="591"/>
      <c r="CX19" s="591"/>
    </row>
    <row r="20" spans="1:102" ht="3.75" hidden="1" customHeight="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</row>
    <row r="21" spans="1:102" ht="15.75">
      <c r="A21" s="639" t="str">
        <f>'Для заполнения док-ов'!Y82</f>
        <v>ООО «Ясень-Электро»</v>
      </c>
      <c r="B21" s="639"/>
      <c r="C21" s="639"/>
      <c r="D21" s="639"/>
      <c r="E21" s="639"/>
      <c r="F21" s="639"/>
      <c r="G21" s="639"/>
      <c r="H21" s="639"/>
      <c r="I21" s="639"/>
      <c r="J21" s="639"/>
      <c r="K21" s="639"/>
      <c r="L21" s="639"/>
      <c r="M21" s="639"/>
      <c r="N21" s="639"/>
      <c r="O21" s="639"/>
      <c r="P21" s="639"/>
      <c r="Q21" s="639"/>
      <c r="R21" s="639"/>
      <c r="S21" s="639"/>
      <c r="T21" s="639"/>
      <c r="U21" s="639"/>
      <c r="V21" s="639"/>
      <c r="W21" s="639"/>
      <c r="X21" s="639"/>
      <c r="Y21" s="639"/>
      <c r="Z21" s="639"/>
      <c r="AA21" s="639"/>
      <c r="AB21" s="639"/>
      <c r="AC21" s="639"/>
      <c r="AD21" s="639"/>
      <c r="AE21" s="639"/>
      <c r="AF21" s="639"/>
      <c r="AG21" s="639"/>
      <c r="AH21" s="639"/>
      <c r="AI21" s="639"/>
      <c r="AJ21" s="639"/>
      <c r="AK21" s="639"/>
      <c r="AL21" s="639"/>
      <c r="AM21" s="639"/>
      <c r="AN21" s="639"/>
      <c r="AO21" s="639"/>
      <c r="AP21" s="639"/>
      <c r="AQ21" s="639"/>
      <c r="AR21" s="639"/>
      <c r="AS21" s="639"/>
      <c r="AT21" s="639"/>
      <c r="AU21" s="639"/>
      <c r="AV21" s="639"/>
      <c r="AW21" s="639"/>
      <c r="AX21" s="639"/>
      <c r="AY21" s="639"/>
      <c r="AZ21" s="639"/>
      <c r="BA21" s="639"/>
      <c r="BB21" s="639"/>
      <c r="BC21" s="639"/>
      <c r="BD21" s="639"/>
      <c r="BE21" s="639"/>
      <c r="BF21" s="639"/>
      <c r="BG21" s="639"/>
      <c r="BH21" s="639"/>
      <c r="BI21" s="639"/>
      <c r="BJ21" s="639"/>
      <c r="BK21" s="639"/>
      <c r="BL21" s="639"/>
      <c r="BM21" s="639"/>
      <c r="BN21" s="639"/>
      <c r="BO21" s="639"/>
      <c r="BP21" s="639"/>
      <c r="BQ21" s="639"/>
      <c r="BR21" s="639"/>
      <c r="BS21" s="639"/>
      <c r="BT21" s="639"/>
      <c r="BU21" s="639"/>
      <c r="BV21" s="639"/>
      <c r="BW21" s="639"/>
      <c r="BX21" s="639"/>
      <c r="BY21" s="639"/>
      <c r="BZ21" s="639"/>
      <c r="CA21" s="639"/>
      <c r="CB21" s="639"/>
      <c r="CC21" s="639"/>
      <c r="CD21" s="639"/>
      <c r="CE21" s="639"/>
      <c r="CF21" s="639"/>
      <c r="CG21" s="639"/>
      <c r="CH21" s="639"/>
      <c r="CI21" s="639"/>
      <c r="CJ21" s="639"/>
      <c r="CK21" s="639"/>
      <c r="CL21" s="639"/>
      <c r="CM21" s="639"/>
      <c r="CN21" s="639"/>
      <c r="CO21" s="639"/>
      <c r="CP21" s="639"/>
      <c r="CQ21" s="639"/>
      <c r="CR21" s="639"/>
      <c r="CS21" s="639"/>
      <c r="CT21" s="639"/>
      <c r="CU21" s="639"/>
      <c r="CV21" s="639"/>
      <c r="CW21" s="639"/>
      <c r="CX21" s="639"/>
    </row>
    <row r="22" spans="1:102" ht="11.25" customHeight="1">
      <c r="A22" s="643" t="s">
        <v>342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643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643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643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643"/>
      <c r="BV22" s="643"/>
      <c r="BW22" s="643"/>
      <c r="BX22" s="643"/>
      <c r="BY22" s="643"/>
      <c r="BZ22" s="643"/>
      <c r="CA22" s="643"/>
      <c r="CB22" s="643"/>
      <c r="CC22" s="643"/>
      <c r="CD22" s="643"/>
      <c r="CE22" s="643"/>
      <c r="CF22" s="643"/>
      <c r="CG22" s="643"/>
      <c r="CH22" s="643"/>
      <c r="CI22" s="643"/>
      <c r="CJ22" s="643"/>
      <c r="CK22" s="643"/>
      <c r="CL22" s="643"/>
      <c r="CM22" s="643"/>
      <c r="CN22" s="643"/>
      <c r="CO22" s="643"/>
      <c r="CP22" s="643"/>
      <c r="CQ22" s="643"/>
      <c r="CR22" s="643"/>
      <c r="CS22" s="643"/>
      <c r="CT22" s="643"/>
      <c r="CU22" s="643"/>
      <c r="CV22" s="643"/>
      <c r="CW22" s="643"/>
      <c r="CX22" s="643"/>
    </row>
    <row r="23" spans="1:102" ht="5.25" customHeight="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</row>
    <row r="24" spans="1:102" ht="15.75">
      <c r="A24" s="61" t="s">
        <v>141</v>
      </c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44" t="str">
        <f>'Для заполнения док-ов'!N84</f>
        <v>Самсонов Марк Дмитриевич</v>
      </c>
      <c r="O24" s="644"/>
      <c r="P24" s="644"/>
      <c r="Q24" s="644"/>
      <c r="R24" s="644"/>
      <c r="S24" s="644"/>
      <c r="T24" s="644"/>
      <c r="U24" s="644"/>
      <c r="V24" s="644"/>
      <c r="W24" s="644"/>
      <c r="X24" s="644"/>
      <c r="Y24" s="644"/>
      <c r="Z24" s="644"/>
      <c r="AA24" s="644"/>
      <c r="AB24" s="644"/>
      <c r="AC24" s="644"/>
      <c r="AD24" s="644"/>
      <c r="AE24" s="644"/>
      <c r="AF24" s="644"/>
      <c r="AG24" s="644"/>
      <c r="AH24" s="644"/>
      <c r="AI24" s="644"/>
      <c r="AJ24" s="644"/>
      <c r="AK24" s="644"/>
      <c r="AL24" s="644"/>
      <c r="AM24" s="644"/>
      <c r="AN24" s="644"/>
      <c r="AO24" s="644"/>
      <c r="AP24" s="644"/>
      <c r="AQ24" s="644"/>
      <c r="AR24" s="644"/>
      <c r="AS24" s="644"/>
      <c r="AT24" s="644"/>
      <c r="AU24" s="644"/>
      <c r="AV24" s="644"/>
      <c r="AW24" s="644"/>
      <c r="AX24" s="644"/>
      <c r="AY24" s="644"/>
      <c r="AZ24" s="644"/>
      <c r="BA24" s="644"/>
      <c r="BB24" s="644"/>
      <c r="BC24" s="644"/>
      <c r="BD24" s="644"/>
      <c r="BE24" s="644"/>
      <c r="BF24" s="644"/>
      <c r="BG24" s="644"/>
      <c r="BH24" s="644"/>
      <c r="BI24" s="644"/>
      <c r="BJ24" s="644"/>
      <c r="BK24" s="644"/>
      <c r="BL24" s="644"/>
      <c r="BM24" s="644"/>
      <c r="BN24" s="644"/>
      <c r="BO24" s="644"/>
      <c r="BP24" s="644"/>
      <c r="BQ24" s="644"/>
      <c r="BR24" s="644"/>
      <c r="BS24" s="644"/>
      <c r="BT24" s="644"/>
      <c r="BU24" s="644"/>
      <c r="BV24" s="644"/>
      <c r="BW24" s="644"/>
      <c r="BX24" s="644"/>
      <c r="BY24" s="644"/>
      <c r="BZ24" s="644"/>
      <c r="CA24" s="644"/>
      <c r="CB24" s="644"/>
      <c r="CC24" s="644"/>
      <c r="CD24" s="644"/>
      <c r="CE24" s="644"/>
      <c r="CF24" s="644"/>
      <c r="CG24" s="644"/>
      <c r="CH24" s="644"/>
      <c r="CI24" s="644"/>
      <c r="CJ24" s="644"/>
      <c r="CK24" s="644"/>
      <c r="CL24" s="644"/>
      <c r="CM24" s="644"/>
      <c r="CN24" s="644"/>
      <c r="CO24" s="644"/>
      <c r="CP24" s="644"/>
      <c r="CQ24" s="644"/>
      <c r="CR24" s="644"/>
      <c r="CS24" s="644"/>
      <c r="CT24" s="644"/>
      <c r="CU24" s="644"/>
      <c r="CV24" s="644"/>
      <c r="CW24" s="644"/>
      <c r="CX24" s="644"/>
    </row>
    <row r="25" spans="1:102" ht="3" customHeight="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</row>
    <row r="26" spans="1:102" ht="14.25" customHeight="1">
      <c r="A26" s="63" t="s">
        <v>343</v>
      </c>
      <c r="B26" s="63"/>
      <c r="C26" s="63"/>
      <c r="D26" s="63"/>
      <c r="E26" s="63"/>
      <c r="F26" s="63"/>
      <c r="G26" s="63"/>
      <c r="H26" s="62"/>
      <c r="I26" s="62"/>
      <c r="J26" s="654" t="s">
        <v>344</v>
      </c>
      <c r="K26" s="654"/>
      <c r="L26" s="654"/>
      <c r="M26" s="654"/>
      <c r="N26" s="654"/>
      <c r="O26" s="654"/>
      <c r="P26" s="654"/>
      <c r="Q26" s="654"/>
      <c r="R26" s="654"/>
      <c r="S26" s="654"/>
      <c r="T26" s="654"/>
      <c r="U26" s="654"/>
      <c r="V26" s="654"/>
      <c r="W26" s="654"/>
      <c r="X26" s="654"/>
      <c r="Y26" s="654"/>
      <c r="Z26" s="654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</row>
    <row r="27" spans="1:102" ht="5.25" customHeight="1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</row>
    <row r="28" spans="1:102" ht="15.75">
      <c r="A28" s="63" t="s">
        <v>345</v>
      </c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2"/>
      <c r="V28" s="642">
        <f>'Для заполнения док-ов'!P84</f>
        <v>36250</v>
      </c>
      <c r="W28" s="642"/>
      <c r="X28" s="642"/>
      <c r="Y28" s="642"/>
      <c r="Z28" s="642"/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642"/>
      <c r="BL28" s="642"/>
      <c r="BM28" s="642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  <c r="BX28" s="642"/>
      <c r="BY28" s="642"/>
      <c r="BZ28" s="642"/>
      <c r="CA28" s="642"/>
      <c r="CB28" s="642"/>
      <c r="CC28" s="642"/>
      <c r="CD28" s="642"/>
      <c r="CE28" s="642"/>
      <c r="CF28" s="642"/>
      <c r="CG28" s="642"/>
      <c r="CH28" s="642"/>
      <c r="CI28" s="642"/>
      <c r="CJ28" s="642"/>
      <c r="CK28" s="642"/>
      <c r="CL28" s="642"/>
      <c r="CM28" s="642"/>
      <c r="CN28" s="642"/>
      <c r="CO28" s="642"/>
      <c r="CP28" s="642"/>
      <c r="CQ28" s="642"/>
      <c r="CR28" s="642"/>
      <c r="CS28" s="642"/>
      <c r="CT28" s="642"/>
      <c r="CU28" s="642"/>
      <c r="CV28" s="642"/>
      <c r="CW28" s="642"/>
      <c r="CX28" s="642"/>
    </row>
    <row r="29" spans="1:102" ht="11.25" customHeight="1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43" t="s">
        <v>142</v>
      </c>
      <c r="W29" s="591"/>
      <c r="X29" s="591"/>
      <c r="Y29" s="591"/>
      <c r="Z29" s="591"/>
      <c r="AA29" s="591"/>
      <c r="AB29" s="591"/>
      <c r="AC29" s="591"/>
      <c r="AD29" s="591"/>
      <c r="AE29" s="591"/>
      <c r="AF29" s="591"/>
      <c r="AG29" s="591"/>
      <c r="AH29" s="591"/>
      <c r="AI29" s="591"/>
      <c r="AJ29" s="591"/>
      <c r="AK29" s="591"/>
      <c r="AL29" s="591"/>
      <c r="AM29" s="591"/>
      <c r="AN29" s="591"/>
      <c r="AO29" s="591"/>
      <c r="AP29" s="591"/>
      <c r="AQ29" s="591"/>
      <c r="AR29" s="591"/>
      <c r="AS29" s="591"/>
      <c r="AT29" s="591"/>
      <c r="AU29" s="591"/>
      <c r="AV29" s="591"/>
      <c r="AW29" s="591"/>
      <c r="AX29" s="591"/>
      <c r="AY29" s="591"/>
      <c r="AZ29" s="591"/>
      <c r="BA29" s="591"/>
      <c r="BB29" s="591"/>
      <c r="BC29" s="591"/>
      <c r="BD29" s="591"/>
      <c r="BE29" s="591"/>
      <c r="BF29" s="591"/>
      <c r="BG29" s="591"/>
      <c r="BH29" s="591"/>
      <c r="BI29" s="591"/>
      <c r="BJ29" s="591"/>
      <c r="BK29" s="591"/>
      <c r="BL29" s="591"/>
      <c r="BM29" s="591"/>
      <c r="BN29" s="591"/>
      <c r="BO29" s="591"/>
      <c r="BP29" s="591"/>
      <c r="BQ29" s="591"/>
      <c r="BR29" s="591"/>
      <c r="BS29" s="591"/>
      <c r="BT29" s="591"/>
      <c r="BU29" s="591"/>
      <c r="BV29" s="591"/>
      <c r="BW29" s="591"/>
      <c r="BX29" s="591"/>
      <c r="BY29" s="591"/>
      <c r="BZ29" s="591"/>
      <c r="CA29" s="591"/>
      <c r="CB29" s="591"/>
      <c r="CC29" s="591"/>
      <c r="CD29" s="591"/>
      <c r="CE29" s="591"/>
      <c r="CF29" s="591"/>
      <c r="CG29" s="591"/>
      <c r="CH29" s="591"/>
      <c r="CI29" s="591"/>
      <c r="CJ29" s="591"/>
      <c r="CK29" s="591"/>
      <c r="CL29" s="591"/>
      <c r="CM29" s="591"/>
      <c r="CN29" s="591"/>
      <c r="CO29" s="591"/>
      <c r="CP29" s="591"/>
      <c r="CQ29" s="591"/>
      <c r="CR29" s="591"/>
      <c r="CS29" s="591"/>
      <c r="CT29" s="591"/>
      <c r="CU29" s="591"/>
      <c r="CV29" s="591"/>
      <c r="CW29" s="591"/>
      <c r="CX29" s="591"/>
    </row>
    <row r="30" spans="1:102" ht="5.25" customHeight="1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</row>
    <row r="31" spans="1:102" ht="15.75">
      <c r="A31" s="61" t="s">
        <v>346</v>
      </c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44" t="str">
        <f>CONCATENATE("",'Для заполнения док-ов'!Q84)</f>
        <v>67 18 808253</v>
      </c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2"/>
      <c r="AS31" s="61" t="s">
        <v>347</v>
      </c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45">
        <f>'Для заполнения док-ов'!R84</f>
        <v>43578</v>
      </c>
      <c r="BI31" s="645"/>
      <c r="BJ31" s="645"/>
      <c r="BK31" s="645"/>
      <c r="BL31" s="645"/>
      <c r="BM31" s="645"/>
      <c r="BN31" s="645"/>
      <c r="BO31" s="645"/>
      <c r="BP31" s="645"/>
      <c r="BQ31" s="645"/>
      <c r="BR31" s="645"/>
      <c r="BS31" s="645"/>
      <c r="BT31" s="645"/>
      <c r="BU31" s="645"/>
      <c r="BV31" s="645"/>
      <c r="BW31" s="645"/>
      <c r="BX31" s="645"/>
      <c r="BY31" s="645"/>
      <c r="BZ31" s="645"/>
      <c r="CA31" s="645"/>
      <c r="CB31" s="645"/>
      <c r="CC31" s="645"/>
      <c r="CD31" s="645"/>
      <c r="CE31" s="645"/>
      <c r="CF31" s="645"/>
      <c r="CG31" s="645"/>
      <c r="CH31" s="645"/>
      <c r="CI31" s="645"/>
      <c r="CJ31" s="645"/>
      <c r="CK31" s="645"/>
      <c r="CL31" s="645"/>
      <c r="CM31" s="645"/>
      <c r="CN31" s="645"/>
      <c r="CO31" s="645"/>
      <c r="CP31" s="645"/>
      <c r="CQ31" s="645"/>
      <c r="CR31" s="645"/>
      <c r="CS31" s="645"/>
      <c r="CT31" s="645"/>
      <c r="CU31" s="645"/>
      <c r="CV31" s="645"/>
      <c r="CW31" s="645"/>
      <c r="CX31" s="645"/>
    </row>
    <row r="32" spans="1:102" ht="5.25" customHeight="1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</row>
    <row r="33" spans="1:102" ht="32.25" customHeight="1">
      <c r="A33" s="61" t="s">
        <v>348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46" t="str">
        <f>'Для заполнения док-ов'!S84</f>
        <v>УМВД России по Ханты-Мансийскому автономному округу - Югре</v>
      </c>
      <c r="P33" s="646"/>
      <c r="Q33" s="646"/>
      <c r="R33" s="646"/>
      <c r="S33" s="646"/>
      <c r="T33" s="646"/>
      <c r="U33" s="646"/>
      <c r="V33" s="646"/>
      <c r="W33" s="646"/>
      <c r="X33" s="646"/>
      <c r="Y33" s="646"/>
      <c r="Z33" s="646"/>
      <c r="AA33" s="646"/>
      <c r="AB33" s="646"/>
      <c r="AC33" s="646"/>
      <c r="AD33" s="646"/>
      <c r="AE33" s="646"/>
      <c r="AF33" s="646"/>
      <c r="AG33" s="646"/>
      <c r="AH33" s="646"/>
      <c r="AI33" s="646"/>
      <c r="AJ33" s="646"/>
      <c r="AK33" s="646"/>
      <c r="AL33" s="646"/>
      <c r="AM33" s="646"/>
      <c r="AN33" s="646"/>
      <c r="AO33" s="646"/>
      <c r="AP33" s="646"/>
      <c r="AQ33" s="646"/>
      <c r="AR33" s="646"/>
      <c r="AS33" s="646"/>
      <c r="AT33" s="646"/>
      <c r="AU33" s="646"/>
      <c r="AV33" s="646"/>
      <c r="AW33" s="646"/>
      <c r="AX33" s="646"/>
      <c r="AY33" s="646"/>
      <c r="AZ33" s="646"/>
      <c r="BA33" s="646"/>
      <c r="BB33" s="646"/>
      <c r="BC33" s="646"/>
      <c r="BD33" s="646"/>
      <c r="BE33" s="646"/>
      <c r="BF33" s="646"/>
      <c r="BG33" s="646"/>
      <c r="BH33" s="646"/>
      <c r="BI33" s="646"/>
      <c r="BJ33" s="646"/>
      <c r="BK33" s="646"/>
      <c r="BL33" s="646"/>
      <c r="BM33" s="646"/>
      <c r="BN33" s="646"/>
      <c r="BO33" s="646"/>
      <c r="BP33" s="646"/>
      <c r="BQ33" s="646"/>
      <c r="BR33" s="646"/>
      <c r="BS33" s="646"/>
      <c r="BT33" s="646"/>
      <c r="BU33" s="646"/>
      <c r="BV33" s="646"/>
      <c r="BW33" s="646"/>
      <c r="BX33" s="646"/>
      <c r="BY33" s="646"/>
      <c r="BZ33" s="646"/>
      <c r="CA33" s="646"/>
      <c r="CB33" s="646"/>
      <c r="CC33" s="646"/>
      <c r="CD33" s="646"/>
      <c r="CE33" s="646"/>
      <c r="CF33" s="646"/>
      <c r="CG33" s="646"/>
      <c r="CH33" s="646"/>
      <c r="CI33" s="646"/>
      <c r="CJ33" s="646"/>
      <c r="CK33" s="646"/>
      <c r="CL33" s="646"/>
      <c r="CM33" s="646"/>
      <c r="CN33" s="646"/>
      <c r="CO33" s="646"/>
      <c r="CP33" s="646"/>
      <c r="CQ33" s="646"/>
      <c r="CR33" s="646"/>
      <c r="CS33" s="646"/>
      <c r="CT33" s="646"/>
      <c r="CU33" s="646"/>
      <c r="CV33" s="646"/>
      <c r="CW33" s="646"/>
      <c r="CX33" s="646"/>
    </row>
    <row r="34" spans="1:102" ht="5.25" customHeight="1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</row>
    <row r="35" spans="1:102" ht="15.75">
      <c r="A35" s="586" t="s">
        <v>349</v>
      </c>
      <c r="B35" s="586"/>
      <c r="C35" s="586"/>
      <c r="D35" s="586"/>
      <c r="E35" s="586"/>
      <c r="F35" s="586"/>
      <c r="G35" s="586"/>
      <c r="H35" s="586"/>
      <c r="I35" s="586"/>
      <c r="J35" s="586"/>
      <c r="K35" s="586"/>
      <c r="L35" s="586"/>
      <c r="M35" s="586"/>
      <c r="N35" s="586"/>
      <c r="O35" s="586"/>
      <c r="P35" s="586"/>
      <c r="Q35" s="586"/>
      <c r="R35" s="586"/>
      <c r="S35" s="586"/>
      <c r="T35" s="586"/>
      <c r="U35" s="586"/>
      <c r="V35" s="586"/>
      <c r="W35" s="586"/>
      <c r="X35" s="586"/>
      <c r="Y35" s="586"/>
      <c r="Z35" s="586"/>
      <c r="AA35" s="586"/>
      <c r="AB35" s="586"/>
      <c r="AC35" s="586"/>
      <c r="AD35" s="586"/>
      <c r="AE35" s="586"/>
      <c r="AF35" s="586"/>
      <c r="AG35" s="586"/>
      <c r="AH35" s="586"/>
      <c r="AI35" s="586"/>
      <c r="AJ35" s="586"/>
      <c r="AK35" s="586"/>
      <c r="AL35" s="586"/>
      <c r="AM35" s="586"/>
      <c r="AN35" s="586"/>
      <c r="AO35" s="586"/>
      <c r="AP35" s="586"/>
      <c r="AQ35" s="586"/>
      <c r="AR35" s="586"/>
      <c r="AS35" s="586"/>
      <c r="AT35" s="586"/>
      <c r="AU35" s="586"/>
      <c r="AV35" s="586"/>
      <c r="AW35" s="586"/>
      <c r="AX35" s="586"/>
      <c r="AY35" s="586"/>
      <c r="AZ35" s="586"/>
      <c r="BA35" s="586"/>
      <c r="BB35" s="586"/>
      <c r="BC35" s="586"/>
      <c r="BD35" s="586"/>
      <c r="BE35" s="586"/>
      <c r="BF35" s="586"/>
      <c r="BG35" s="586"/>
      <c r="BH35" s="586"/>
      <c r="BI35" s="586"/>
      <c r="BJ35" s="586"/>
      <c r="BK35" s="586"/>
      <c r="BL35" s="586"/>
      <c r="BM35" s="586"/>
      <c r="BN35" s="586"/>
      <c r="BO35" s="586"/>
      <c r="BP35" s="586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</row>
    <row r="36" spans="1:102" ht="32.25" customHeight="1">
      <c r="A36" s="647" t="str">
        <f>'Для заполнения док-ов'!T84</f>
        <v>Ханты-Мансийский Автоном.окр., гор. Нижневартовск, ул. Ханты-Мансийская, д.29, кв.109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647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647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647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647"/>
      <c r="BV36" s="647"/>
      <c r="BW36" s="647"/>
      <c r="BX36" s="647"/>
      <c r="BY36" s="647"/>
      <c r="BZ36" s="647"/>
      <c r="CA36" s="647"/>
      <c r="CB36" s="647"/>
      <c r="CC36" s="647"/>
      <c r="CD36" s="647"/>
      <c r="CE36" s="647"/>
      <c r="CF36" s="647"/>
      <c r="CG36" s="647"/>
      <c r="CH36" s="647"/>
      <c r="CI36" s="647"/>
      <c r="CJ36" s="647"/>
      <c r="CK36" s="647"/>
      <c r="CL36" s="647"/>
      <c r="CM36" s="647"/>
      <c r="CN36" s="647"/>
      <c r="CO36" s="647"/>
      <c r="CP36" s="647"/>
      <c r="CQ36" s="647"/>
      <c r="CR36" s="647"/>
      <c r="CS36" s="647"/>
      <c r="CT36" s="647"/>
      <c r="CU36" s="647"/>
      <c r="CV36" s="647"/>
      <c r="CW36" s="647"/>
      <c r="CX36" s="647"/>
    </row>
    <row r="37" spans="1:102" ht="15.75">
      <c r="A37" s="63" t="s">
        <v>350</v>
      </c>
      <c r="B37" s="63"/>
      <c r="C37" s="63"/>
      <c r="D37" s="63"/>
      <c r="E37" s="63"/>
      <c r="F37" s="63"/>
      <c r="G37" s="63"/>
      <c r="H37" s="63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</row>
    <row r="38" spans="1:102" ht="15.75">
      <c r="A38" s="648" t="str">
        <f>'Для заполнения док-ов'!O84</f>
        <v>Электромонтажник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8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197"/>
      <c r="AI38" s="198" t="s">
        <v>370</v>
      </c>
      <c r="AJ38" s="197"/>
      <c r="AK38" s="197"/>
      <c r="AL38" s="197"/>
      <c r="AM38" s="63"/>
      <c r="AN38" s="63"/>
      <c r="AO38" s="63"/>
      <c r="AP38" s="63"/>
      <c r="AQ38" s="63"/>
      <c r="AR38" s="63"/>
      <c r="AS38" s="63"/>
      <c r="AT38" s="63"/>
      <c r="AU38" s="649" t="str">
        <f>'Для заполнения док-ов'!U84</f>
        <v>п.6, 9</v>
      </c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50"/>
      <c r="BL38" s="650"/>
      <c r="BM38" s="650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  <c r="BX38" s="650"/>
      <c r="BY38" s="650"/>
      <c r="BZ38" s="650"/>
      <c r="CA38" s="650"/>
      <c r="CB38" s="650"/>
      <c r="CC38" s="650"/>
      <c r="CD38" s="650"/>
      <c r="CE38" s="650"/>
      <c r="CF38" s="650"/>
      <c r="CG38" s="650"/>
      <c r="CH38" s="650"/>
      <c r="CI38" s="650"/>
      <c r="CJ38" s="650"/>
      <c r="CK38" s="650"/>
      <c r="CL38" s="650"/>
      <c r="CM38" s="650"/>
      <c r="CN38" s="650"/>
      <c r="CO38" s="650"/>
      <c r="CP38" s="650"/>
      <c r="CQ38" s="650"/>
      <c r="CR38" s="650"/>
      <c r="CS38" s="650"/>
      <c r="CT38" s="650"/>
      <c r="CU38" s="650"/>
      <c r="CV38" s="650"/>
      <c r="CW38" s="650"/>
      <c r="CX38" s="650"/>
    </row>
    <row r="39" spans="1:102" ht="5.25" customHeight="1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</row>
    <row r="40" spans="1:102" s="147" customFormat="1" ht="12.75">
      <c r="A40" s="180" t="s">
        <v>356</v>
      </c>
      <c r="B40" s="180"/>
      <c r="C40" s="180"/>
      <c r="D40" s="180"/>
      <c r="E40" s="180"/>
      <c r="F40" s="180"/>
      <c r="G40" s="180"/>
      <c r="H40" s="180"/>
      <c r="I40" s="180"/>
      <c r="J40" s="180"/>
      <c r="K40" s="180"/>
      <c r="L40" s="180"/>
      <c r="M40" s="180"/>
      <c r="N40" s="180"/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  <c r="AA40" s="180"/>
      <c r="AB40" s="180"/>
      <c r="AC40" s="180"/>
      <c r="AD40" s="180"/>
      <c r="AE40" s="180"/>
      <c r="AF40" s="180"/>
      <c r="AG40" s="180"/>
      <c r="AH40" s="180"/>
      <c r="AI40" s="180"/>
      <c r="AJ40" s="180"/>
      <c r="AK40" s="180"/>
      <c r="AL40" s="180"/>
      <c r="AM40" s="180"/>
      <c r="AN40" s="180"/>
      <c r="AO40" s="180"/>
      <c r="AP40" s="180"/>
      <c r="AQ40" s="180"/>
      <c r="AR40" s="180"/>
      <c r="AS40" s="180"/>
      <c r="AT40" s="180"/>
      <c r="AU40" s="180"/>
      <c r="AV40" s="180"/>
      <c r="AW40" s="180"/>
      <c r="AX40" s="180"/>
      <c r="AY40" s="180"/>
      <c r="AZ40" s="180"/>
      <c r="BA40" s="180"/>
      <c r="BB40" s="180"/>
      <c r="BC40" s="180"/>
      <c r="BD40" s="180"/>
      <c r="BE40" s="180"/>
      <c r="BF40" s="180"/>
      <c r="BG40" s="180"/>
      <c r="BH40" s="180"/>
      <c r="BI40" s="180"/>
      <c r="BJ40" s="180"/>
      <c r="BK40" s="180"/>
      <c r="BL40" s="180"/>
      <c r="BM40" s="180"/>
      <c r="BN40" s="180"/>
      <c r="BO40" s="180"/>
      <c r="BP40" s="180"/>
      <c r="BQ40" s="180"/>
      <c r="BR40" s="180"/>
      <c r="BS40" s="180"/>
      <c r="BT40" s="180"/>
      <c r="BU40" s="180"/>
      <c r="BV40" s="180"/>
      <c r="BW40" s="180"/>
      <c r="BX40" s="180"/>
      <c r="BY40" s="180"/>
      <c r="BZ40" s="180"/>
      <c r="CA40" s="180"/>
      <c r="CB40" s="180"/>
      <c r="CC40" s="180"/>
      <c r="CD40" s="180"/>
      <c r="CE40" s="180"/>
      <c r="CF40" s="180"/>
      <c r="CG40" s="180"/>
      <c r="CH40" s="180"/>
      <c r="CI40" s="180"/>
      <c r="CJ40" s="180"/>
      <c r="CK40" s="180"/>
      <c r="CL40" s="180"/>
      <c r="CM40" s="180"/>
      <c r="CN40" s="180"/>
      <c r="CO40" s="180"/>
      <c r="CP40" s="180"/>
      <c r="CQ40" s="180"/>
      <c r="CR40" s="180"/>
      <c r="CS40" s="180"/>
      <c r="CT40" s="180"/>
      <c r="CU40" s="180"/>
      <c r="CV40" s="180"/>
      <c r="CW40" s="180"/>
      <c r="CX40" s="180"/>
    </row>
    <row r="41" spans="1:102" s="147" customFormat="1" ht="12.75">
      <c r="A41" s="179" t="s">
        <v>355</v>
      </c>
      <c r="B41" s="179"/>
      <c r="C41" s="179"/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79"/>
      <c r="BT41" s="179"/>
      <c r="BU41" s="179"/>
      <c r="BV41" s="179"/>
      <c r="BW41" s="179"/>
      <c r="BX41" s="179"/>
      <c r="BY41" s="179"/>
      <c r="BZ41" s="179"/>
      <c r="CA41" s="179"/>
      <c r="CB41" s="179"/>
      <c r="CC41" s="179"/>
      <c r="CD41" s="179"/>
      <c r="CE41" s="179"/>
      <c r="CF41" s="179"/>
      <c r="CG41" s="179"/>
      <c r="CH41" s="179"/>
      <c r="CI41" s="179"/>
      <c r="CJ41" s="179"/>
      <c r="CK41" s="179"/>
      <c r="CL41" s="179"/>
      <c r="CM41" s="179"/>
      <c r="CN41" s="179"/>
      <c r="CO41" s="179"/>
      <c r="CP41" s="179"/>
      <c r="CQ41" s="179"/>
      <c r="CR41" s="179"/>
      <c r="CS41" s="179"/>
      <c r="CT41" s="179"/>
      <c r="CU41" s="179"/>
      <c r="CV41" s="179"/>
      <c r="CW41" s="179"/>
      <c r="CX41" s="179"/>
    </row>
    <row r="42" spans="1:102" s="147" customFormat="1" ht="12.75">
      <c r="A42" s="192" t="s">
        <v>336</v>
      </c>
      <c r="B42" s="179"/>
      <c r="C42" s="179"/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  <c r="AC42" s="179"/>
      <c r="AD42" s="179"/>
      <c r="AE42" s="179"/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  <c r="AX42" s="179"/>
      <c r="AY42" s="179"/>
      <c r="AZ42" s="179"/>
      <c r="BA42" s="179"/>
      <c r="BB42" s="179"/>
      <c r="BC42" s="179"/>
      <c r="BD42" s="179"/>
      <c r="BE42" s="179"/>
      <c r="BF42" s="179"/>
      <c r="BG42" s="179"/>
      <c r="BH42" s="179"/>
      <c r="BI42" s="179"/>
      <c r="BJ42" s="179"/>
      <c r="BK42" s="179"/>
      <c r="BL42" s="179"/>
      <c r="BM42" s="179"/>
      <c r="BN42" s="179"/>
      <c r="BO42" s="179"/>
      <c r="BP42" s="179"/>
      <c r="BQ42" s="179"/>
      <c r="BR42" s="179"/>
      <c r="BS42" s="179"/>
      <c r="BT42" s="179"/>
      <c r="BU42" s="179"/>
      <c r="BV42" s="179"/>
      <c r="BW42" s="179"/>
      <c r="BX42" s="179"/>
      <c r="BY42" s="179"/>
      <c r="BZ42" s="179"/>
      <c r="CA42" s="179"/>
      <c r="CB42" s="179"/>
      <c r="CC42" s="179"/>
      <c r="CD42" s="179"/>
      <c r="CE42" s="179"/>
      <c r="CF42" s="179"/>
      <c r="CG42" s="179"/>
      <c r="CH42" s="179"/>
      <c r="CI42" s="179"/>
      <c r="CJ42" s="179"/>
      <c r="CK42" s="179"/>
      <c r="CL42" s="179"/>
      <c r="CM42" s="179"/>
      <c r="CN42" s="179"/>
      <c r="CO42" s="179"/>
      <c r="CP42" s="179"/>
      <c r="CQ42" s="179"/>
      <c r="CR42" s="179"/>
      <c r="CS42" s="179"/>
      <c r="CT42" s="179"/>
      <c r="CU42" s="179"/>
      <c r="CV42" s="179"/>
      <c r="CW42" s="179"/>
      <c r="CX42" s="179"/>
    </row>
    <row r="43" spans="1:102" s="147" customFormat="1" ht="12.75">
      <c r="A43" s="193" t="s">
        <v>364</v>
      </c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94"/>
      <c r="BP43" s="194"/>
      <c r="BQ43" s="194"/>
      <c r="BR43" s="194"/>
      <c r="BS43" s="194"/>
      <c r="BT43" s="194"/>
      <c r="BU43" s="194"/>
      <c r="BV43" s="194"/>
      <c r="BW43" s="194"/>
      <c r="BX43" s="194"/>
      <c r="BY43" s="194"/>
      <c r="BZ43" s="194"/>
      <c r="CA43" s="194"/>
      <c r="CB43" s="194"/>
      <c r="CC43" s="194"/>
      <c r="CD43" s="194"/>
      <c r="CE43" s="194"/>
      <c r="CF43" s="194"/>
      <c r="CG43" s="194"/>
      <c r="CH43" s="194"/>
      <c r="CI43" s="194"/>
      <c r="CJ43" s="194"/>
      <c r="CK43" s="194"/>
      <c r="CL43" s="194"/>
      <c r="CM43" s="194"/>
      <c r="CN43" s="194"/>
      <c r="CO43" s="194"/>
      <c r="CP43" s="194"/>
      <c r="CQ43" s="194"/>
      <c r="CR43" s="194"/>
      <c r="CS43" s="194"/>
      <c r="CT43" s="194"/>
      <c r="CU43" s="194"/>
      <c r="CV43" s="194"/>
      <c r="CW43" s="194"/>
      <c r="CX43" s="194"/>
    </row>
    <row r="44" spans="1:102" s="147" customFormat="1" ht="12.75">
      <c r="A44" s="195" t="s">
        <v>365</v>
      </c>
      <c r="B44" s="179"/>
      <c r="C44" s="179"/>
      <c r="D44" s="179"/>
      <c r="E44" s="179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D44" s="179"/>
      <c r="AE44" s="179"/>
      <c r="AF44" s="179"/>
      <c r="AG44" s="179"/>
      <c r="AH44" s="179"/>
      <c r="AI44" s="179"/>
      <c r="AJ44" s="179"/>
      <c r="AK44" s="179"/>
      <c r="AL44" s="179"/>
      <c r="AM44" s="179"/>
      <c r="AN44" s="179"/>
      <c r="AO44" s="179"/>
      <c r="AP44" s="179"/>
      <c r="AQ44" s="179"/>
      <c r="AR44" s="179"/>
      <c r="AS44" s="179"/>
      <c r="AT44" s="179"/>
      <c r="AU44" s="179"/>
      <c r="AV44" s="179"/>
      <c r="AW44" s="179"/>
      <c r="AX44" s="179"/>
      <c r="AY44" s="179"/>
      <c r="AZ44" s="179"/>
      <c r="BA44" s="179"/>
      <c r="BB44" s="179"/>
      <c r="BC44" s="179"/>
      <c r="BD44" s="179"/>
      <c r="BE44" s="179"/>
      <c r="BF44" s="179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</row>
    <row r="45" spans="1:102" ht="9.75" customHeight="1">
      <c r="A45" s="61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</row>
    <row r="46" spans="1:102" s="147" customFormat="1" ht="12.75">
      <c r="A46" s="192" t="s">
        <v>366</v>
      </c>
      <c r="B46" s="179"/>
      <c r="C46" s="179"/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  <c r="AQ46" s="179"/>
      <c r="AR46" s="179"/>
      <c r="AS46" s="179"/>
      <c r="AT46" s="179"/>
      <c r="AU46" s="179"/>
      <c r="AV46" s="179"/>
      <c r="AW46" s="179"/>
      <c r="AX46" s="179"/>
      <c r="AY46" s="179"/>
      <c r="AZ46" s="179"/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</row>
    <row r="47" spans="1:102" s="147" customFormat="1" ht="12.75">
      <c r="A47" s="179" t="s">
        <v>357</v>
      </c>
      <c r="B47" s="179"/>
      <c r="C47" s="179"/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D47" s="179"/>
      <c r="AE47" s="179"/>
      <c r="AF47" s="179"/>
      <c r="AG47" s="179"/>
      <c r="AH47" s="179"/>
      <c r="AI47" s="179"/>
      <c r="AJ47" s="179"/>
      <c r="AK47" s="179"/>
      <c r="AL47" s="179"/>
      <c r="AM47" s="179"/>
      <c r="AN47" s="179"/>
      <c r="AO47" s="179"/>
      <c r="AP47" s="179"/>
      <c r="AQ47" s="179"/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</row>
    <row r="48" spans="1:102" s="147" customFormat="1" ht="12.75">
      <c r="A48" s="192" t="s">
        <v>358</v>
      </c>
      <c r="B48" s="179"/>
      <c r="C48" s="179"/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D48" s="179"/>
      <c r="AE48" s="179"/>
      <c r="AF48" s="179"/>
      <c r="AG48" s="179"/>
      <c r="AH48" s="179"/>
      <c r="AI48" s="179"/>
      <c r="AJ48" s="179"/>
      <c r="AK48" s="179"/>
      <c r="AL48" s="179"/>
      <c r="AM48" s="179"/>
      <c r="AN48" s="179"/>
      <c r="AO48" s="179"/>
      <c r="AP48" s="179"/>
      <c r="AQ48" s="179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</row>
    <row r="49" spans="1:102" s="147" customFormat="1" ht="12.75">
      <c r="A49" s="193" t="s">
        <v>359</v>
      </c>
    </row>
    <row r="50" spans="1:102" s="147" customFormat="1" ht="12.75">
      <c r="A50" s="195" t="s">
        <v>367</v>
      </c>
    </row>
    <row r="51" spans="1:102" s="147" customFormat="1" ht="12.75">
      <c r="A51" s="195" t="s">
        <v>368</v>
      </c>
      <c r="B51" s="179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</row>
    <row r="52" spans="1:102" s="147" customFormat="1" ht="12.75">
      <c r="A52" s="196" t="s">
        <v>360</v>
      </c>
      <c r="B52" s="17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</row>
    <row r="53" spans="1:102" ht="15.75">
      <c r="A53" s="190" t="s">
        <v>361</v>
      </c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</row>
    <row r="54" spans="1:102" ht="9" customHeight="1">
      <c r="A54" s="190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</row>
    <row r="55" spans="1:102" ht="7.5" customHeight="1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</row>
    <row r="56" spans="1:102" ht="15.75">
      <c r="A56" s="61" t="s">
        <v>362</v>
      </c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M56" s="639"/>
      <c r="AN56" s="639"/>
      <c r="AO56" s="639"/>
      <c r="AP56" s="639"/>
      <c r="AQ56" s="639"/>
      <c r="AR56" s="639"/>
      <c r="AS56" s="639"/>
      <c r="AT56" s="639"/>
      <c r="AU56" s="639"/>
      <c r="AV56" s="639"/>
      <c r="AW56" s="639"/>
      <c r="AX56" s="639"/>
      <c r="AY56" s="639"/>
      <c r="AZ56" s="639"/>
      <c r="BA56" s="639"/>
      <c r="BB56" s="639"/>
      <c r="BC56" s="639"/>
      <c r="BD56" s="639"/>
      <c r="BE56" s="62"/>
      <c r="BF56" s="62"/>
      <c r="BG56" s="62"/>
      <c r="BH56" s="62"/>
      <c r="BI56" s="62"/>
      <c r="BJ56" s="62"/>
      <c r="BK56" s="62"/>
      <c r="BL56" s="62"/>
      <c r="BM56" s="62"/>
      <c r="BN56" s="639" t="s">
        <v>143</v>
      </c>
      <c r="BO56" s="639"/>
      <c r="BP56" s="639"/>
      <c r="BQ56" s="639"/>
      <c r="BR56" s="639"/>
      <c r="BS56" s="639"/>
      <c r="BT56" s="639"/>
      <c r="BU56" s="639"/>
      <c r="BV56" s="639"/>
      <c r="BW56" s="639"/>
      <c r="BX56" s="639"/>
      <c r="BY56" s="639"/>
      <c r="BZ56" s="639"/>
      <c r="CA56" s="639"/>
      <c r="CB56" s="639"/>
      <c r="CC56" s="639"/>
      <c r="CD56" s="639"/>
      <c r="CE56" s="639"/>
      <c r="CF56" s="639"/>
      <c r="CG56" s="639"/>
      <c r="CH56" s="639"/>
      <c r="CI56" s="639"/>
      <c r="CJ56" s="639"/>
      <c r="CK56" s="639"/>
      <c r="CL56" s="639"/>
      <c r="CM56" s="639"/>
      <c r="CN56" s="639"/>
      <c r="CO56" s="639"/>
      <c r="CP56" s="639"/>
      <c r="CQ56" s="639"/>
      <c r="CR56" s="639"/>
      <c r="CS56" s="639"/>
      <c r="CT56" s="639"/>
      <c r="CU56" s="639"/>
      <c r="CV56" s="639"/>
      <c r="CW56" s="639"/>
      <c r="CX56" s="639"/>
    </row>
    <row r="57" spans="1:102" ht="10.5" customHeight="1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M57" s="641" t="s">
        <v>363</v>
      </c>
      <c r="AN57" s="641"/>
      <c r="AO57" s="641"/>
      <c r="AP57" s="641"/>
      <c r="AQ57" s="641"/>
      <c r="AR57" s="641"/>
      <c r="AS57" s="641"/>
      <c r="AT57" s="641"/>
      <c r="AU57" s="641"/>
      <c r="AV57" s="641"/>
      <c r="AW57" s="641"/>
      <c r="AX57" s="641"/>
      <c r="AY57" s="641"/>
      <c r="AZ57" s="641"/>
      <c r="BA57" s="641"/>
      <c r="BB57" s="641"/>
      <c r="BC57" s="641"/>
      <c r="BD57" s="641"/>
      <c r="BE57" s="191"/>
      <c r="BF57" s="191"/>
      <c r="BG57" s="191"/>
      <c r="BH57" s="191"/>
      <c r="BI57" s="191"/>
      <c r="BJ57" s="191"/>
      <c r="BK57" s="191"/>
      <c r="BL57" s="191"/>
      <c r="BM57" s="191"/>
      <c r="BN57" s="596" t="s">
        <v>146</v>
      </c>
      <c r="BO57" s="640"/>
      <c r="BP57" s="640"/>
      <c r="BQ57" s="640"/>
      <c r="BR57" s="640"/>
      <c r="BS57" s="640"/>
      <c r="BT57" s="640"/>
      <c r="BU57" s="640"/>
      <c r="BV57" s="640"/>
      <c r="BW57" s="640"/>
      <c r="BX57" s="640"/>
      <c r="BY57" s="640"/>
      <c r="BZ57" s="640"/>
      <c r="CA57" s="640"/>
      <c r="CB57" s="640"/>
      <c r="CC57" s="640"/>
      <c r="CD57" s="640"/>
      <c r="CE57" s="640"/>
      <c r="CF57" s="640"/>
      <c r="CG57" s="640"/>
      <c r="CH57" s="640"/>
      <c r="CI57" s="640"/>
      <c r="CJ57" s="640"/>
      <c r="CK57" s="640"/>
      <c r="CL57" s="640"/>
      <c r="CM57" s="640"/>
      <c r="CN57" s="640"/>
      <c r="CO57" s="640"/>
      <c r="CP57" s="640"/>
      <c r="CQ57" s="640"/>
      <c r="CR57" s="640"/>
      <c r="CS57" s="640"/>
      <c r="CT57" s="640"/>
      <c r="CU57" s="640"/>
      <c r="CV57" s="640"/>
      <c r="CW57" s="640"/>
      <c r="CX57" s="640"/>
    </row>
    <row r="58" spans="1:102" ht="15.7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</row>
    <row r="59" spans="1:102" ht="15.7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</row>
    <row r="60" spans="1:102" ht="15.7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BM60" s="62"/>
    </row>
    <row r="61" spans="1:102" ht="15.75">
      <c r="A61" s="191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BL61" s="62"/>
      <c r="BM61" s="62"/>
    </row>
    <row r="62" spans="1:102" ht="15.7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</row>
    <row r="63" spans="1:102" ht="15.7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</row>
    <row r="64" spans="1:102" ht="15.7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</row>
    <row r="65" spans="1:102" ht="15.7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</row>
    <row r="66" spans="1:102" ht="15.7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</row>
    <row r="67" spans="1:102" ht="15.7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</row>
    <row r="68" spans="1:102" ht="15.7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</row>
    <row r="69" spans="1:102" ht="15.7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</row>
    <row r="70" spans="1:102" ht="15.7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</row>
    <row r="71" spans="1:102" ht="15.7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</row>
    <row r="72" spans="1:102" ht="15.7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</row>
    <row r="73" spans="1:102" ht="15.7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</row>
    <row r="74" spans="1:102" ht="15.7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</row>
    <row r="75" spans="1:102" ht="15.7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</row>
    <row r="76" spans="1:102" ht="15.75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</row>
    <row r="77" spans="1:102" ht="15.75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</row>
    <row r="78" spans="1:102" ht="15.75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</row>
    <row r="79" spans="1:102" ht="15.75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/>
      <c r="CE79" s="62"/>
      <c r="CF79" s="62"/>
      <c r="CG79" s="62"/>
      <c r="CH79" s="62"/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</row>
    <row r="80" spans="1:102" ht="15.75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/>
      <c r="CE80" s="62"/>
      <c r="CF80" s="62"/>
      <c r="CG80" s="62"/>
      <c r="CH80" s="62"/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</row>
    <row r="81" spans="1:102" ht="15.75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/>
      <c r="CE81" s="62"/>
      <c r="CF81" s="62"/>
      <c r="CG81" s="62"/>
      <c r="CH81" s="62"/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</row>
    <row r="82" spans="1:102" ht="15.7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</row>
    <row r="83" spans="1:102" ht="15.7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</row>
    <row r="84" spans="1:102" ht="15.7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</row>
    <row r="85" spans="1:102" ht="15.7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/>
      <c r="CE85" s="62"/>
      <c r="CF85" s="62"/>
      <c r="CG85" s="62"/>
      <c r="CH85" s="62"/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</row>
    <row r="86" spans="1:102" ht="15.7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</row>
    <row r="87" spans="1:102" ht="15.7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</row>
    <row r="88" spans="1:102" ht="15.7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/>
      <c r="CE88" s="62"/>
      <c r="CF88" s="62"/>
      <c r="CG88" s="62"/>
      <c r="CH88" s="62"/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</row>
    <row r="89" spans="1:102" ht="15.7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</row>
    <row r="90" spans="1:102" ht="15.7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</row>
    <row r="91" spans="1:102" ht="15.7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</row>
    <row r="92" spans="1:102" ht="15.7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</row>
    <row r="93" spans="1:102" ht="15.7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</row>
    <row r="94" spans="1:102" ht="15.7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</row>
    <row r="95" spans="1:102" ht="15.7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</row>
    <row r="96" spans="1:102" ht="15.7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</row>
    <row r="97" spans="1:102" ht="15.7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  <c r="CS97" s="62"/>
      <c r="CT97" s="62"/>
      <c r="CU97" s="62"/>
      <c r="CV97" s="62"/>
      <c r="CW97" s="62"/>
      <c r="CX97" s="62"/>
    </row>
    <row r="98" spans="1:102" ht="15.7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  <c r="CS98" s="62"/>
      <c r="CT98" s="62"/>
      <c r="CU98" s="62"/>
      <c r="CV98" s="62"/>
      <c r="CW98" s="62"/>
      <c r="CX98" s="62"/>
    </row>
    <row r="99" spans="1:102" ht="15.7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  <c r="CS99" s="62"/>
      <c r="CT99" s="62"/>
      <c r="CU99" s="62"/>
      <c r="CV99" s="62"/>
      <c r="CW99" s="62"/>
      <c r="CX99" s="62"/>
    </row>
    <row r="100" spans="1:102" ht="15.7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  <c r="CS100" s="62"/>
      <c r="CT100" s="62"/>
      <c r="CU100" s="62"/>
      <c r="CV100" s="62"/>
      <c r="CW100" s="62"/>
      <c r="CX100" s="62"/>
    </row>
    <row r="101" spans="1:102" ht="15.7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  <c r="CS101" s="62"/>
      <c r="CT101" s="62"/>
      <c r="CU101" s="62"/>
      <c r="CV101" s="62"/>
      <c r="CW101" s="62"/>
      <c r="CX101" s="62"/>
    </row>
  </sheetData>
  <mergeCells count="21">
    <mergeCell ref="DG16:EA16"/>
    <mergeCell ref="A5:CX5"/>
    <mergeCell ref="A21:CX21"/>
    <mergeCell ref="A22:CX22"/>
    <mergeCell ref="J26:AN26"/>
    <mergeCell ref="A18:CX18"/>
    <mergeCell ref="A19:CX19"/>
    <mergeCell ref="N24:CX24"/>
    <mergeCell ref="BN56:CX56"/>
    <mergeCell ref="BN57:CX57"/>
    <mergeCell ref="AM56:BD56"/>
    <mergeCell ref="AM57:BD57"/>
    <mergeCell ref="V28:CX28"/>
    <mergeCell ref="V29:CX29"/>
    <mergeCell ref="AB31:AQ31"/>
    <mergeCell ref="BH31:CX31"/>
    <mergeCell ref="O33:CX33"/>
    <mergeCell ref="A35:BP35"/>
    <mergeCell ref="A36:CX36"/>
    <mergeCell ref="A38:AG38"/>
    <mergeCell ref="AU38:CX38"/>
  </mergeCells>
  <hyperlinks>
    <hyperlink ref="A14" r:id="rId1" display="http://www.express-med-service.com/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75"/>
  <sheetViews>
    <sheetView view="pageBreakPreview" zoomScale="70" zoomScaleNormal="70" zoomScaleSheetLayoutView="70" workbookViewId="0">
      <selection activeCell="FX40" sqref="FX40"/>
    </sheetView>
  </sheetViews>
  <sheetFormatPr defaultRowHeight="15"/>
  <cols>
    <col min="1" max="159" width="0.85546875" customWidth="1"/>
  </cols>
  <sheetData>
    <row r="1" spans="1:102" ht="123.75" customHeight="1">
      <c r="AR1" s="666" t="str">
        <f>'Для заполнения док-ов'!O80</f>
        <v>ООО «ЭкспрессМедСервис 
г. Санкт-Петербург, Лесной пр., д. 63 , литер А, пом. 1Н, 
Телефон: (812) 490-22-95, (812) 740-12-52
(график Пн-Пт с 9.00-19.00)
Адрес: ул. Ярослава Гашека 9, корпус 1 (график Пн-Пт с 10.00-20.00,суббота с 10.00 до 19.00, Воскресение с 11.00-17.00)
Станция метро: Купчино (10 минут пешком) 
Тел./факс:  (812) 380-43-03</v>
      </c>
      <c r="AS1" s="666"/>
      <c r="AT1" s="666"/>
      <c r="AU1" s="666"/>
      <c r="AV1" s="666"/>
      <c r="AW1" s="666"/>
      <c r="AX1" s="666"/>
      <c r="AY1" s="666"/>
      <c r="AZ1" s="666"/>
      <c r="BA1" s="666"/>
      <c r="BB1" s="666"/>
      <c r="BC1" s="666"/>
      <c r="BD1" s="666"/>
      <c r="BE1" s="666"/>
      <c r="BF1" s="666"/>
      <c r="BG1" s="666"/>
      <c r="BH1" s="666"/>
      <c r="BI1" s="666"/>
      <c r="BJ1" s="666"/>
      <c r="BK1" s="666"/>
      <c r="BL1" s="666"/>
      <c r="BM1" s="666"/>
      <c r="BN1" s="666"/>
      <c r="BO1" s="666"/>
      <c r="BP1" s="666"/>
      <c r="BQ1" s="666"/>
      <c r="BR1" s="666"/>
      <c r="BS1" s="666"/>
      <c r="BT1" s="666"/>
      <c r="BU1" s="666"/>
      <c r="BV1" s="666"/>
      <c r="BW1" s="666"/>
      <c r="BX1" s="666"/>
      <c r="BY1" s="666"/>
      <c r="BZ1" s="666"/>
      <c r="CA1" s="666"/>
      <c r="CB1" s="666"/>
      <c r="CC1" s="666"/>
      <c r="CD1" s="666"/>
      <c r="CE1" s="666"/>
      <c r="CF1" s="666"/>
      <c r="CG1" s="666"/>
      <c r="CH1" s="666"/>
      <c r="CI1" s="666"/>
      <c r="CJ1" s="666"/>
      <c r="CK1" s="666"/>
      <c r="CL1" s="666"/>
      <c r="CM1" s="666"/>
      <c r="CN1" s="666"/>
      <c r="CO1" s="666"/>
      <c r="CP1" s="666"/>
      <c r="CQ1" s="666"/>
      <c r="CR1" s="666"/>
      <c r="CS1" s="666"/>
      <c r="CT1" s="666"/>
      <c r="CU1" s="666"/>
      <c r="CV1" s="666"/>
      <c r="CW1" s="666"/>
      <c r="CX1" s="666"/>
    </row>
    <row r="3" spans="1:102" ht="15.75">
      <c r="A3" s="591" t="str">
        <f>CONCATENATE("НАПРАВЛЕНИЕ №",'Для заполнения док-ов'!M84)</f>
        <v>НАПРАВЛЕНИЕ №62</v>
      </c>
      <c r="B3" s="591"/>
      <c r="C3" s="591"/>
      <c r="D3" s="591"/>
      <c r="E3" s="591"/>
      <c r="F3" s="591"/>
      <c r="G3" s="591"/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1"/>
      <c r="AC3" s="591"/>
      <c r="AD3" s="591"/>
      <c r="AE3" s="591"/>
      <c r="AF3" s="591"/>
      <c r="AG3" s="591"/>
      <c r="AH3" s="591"/>
      <c r="AI3" s="591"/>
      <c r="AJ3" s="591"/>
      <c r="AK3" s="591"/>
      <c r="AL3" s="591"/>
      <c r="AM3" s="591"/>
      <c r="AN3" s="591"/>
      <c r="AO3" s="591"/>
      <c r="AP3" s="591"/>
      <c r="AQ3" s="591"/>
      <c r="AR3" s="591"/>
      <c r="AS3" s="591"/>
      <c r="AT3" s="591"/>
      <c r="AU3" s="591"/>
      <c r="AV3" s="591"/>
      <c r="AW3" s="591"/>
      <c r="AX3" s="591"/>
      <c r="AY3" s="591"/>
      <c r="AZ3" s="591"/>
      <c r="BA3" s="591"/>
      <c r="BB3" s="591"/>
      <c r="BC3" s="591"/>
      <c r="BD3" s="591"/>
      <c r="BE3" s="591"/>
      <c r="BF3" s="591"/>
      <c r="BG3" s="591"/>
      <c r="BH3" s="591"/>
      <c r="BI3" s="591"/>
      <c r="BJ3" s="591"/>
      <c r="BK3" s="591"/>
      <c r="BL3" s="591"/>
      <c r="BM3" s="591"/>
      <c r="BN3" s="591"/>
      <c r="BO3" s="591"/>
      <c r="BP3" s="591"/>
      <c r="BQ3" s="591"/>
      <c r="BR3" s="591"/>
      <c r="BS3" s="591"/>
      <c r="BT3" s="591"/>
      <c r="BU3" s="591"/>
      <c r="BV3" s="591"/>
      <c r="BW3" s="591"/>
      <c r="BX3" s="591"/>
      <c r="BY3" s="591"/>
      <c r="BZ3" s="591"/>
      <c r="CA3" s="591"/>
      <c r="CB3" s="591"/>
      <c r="CC3" s="591"/>
      <c r="CD3" s="591"/>
      <c r="CE3" s="591"/>
      <c r="CF3" s="591"/>
      <c r="CG3" s="591"/>
      <c r="CH3" s="591"/>
      <c r="CI3" s="591"/>
      <c r="CJ3" s="591"/>
      <c r="CK3" s="591"/>
      <c r="CL3" s="591"/>
      <c r="CM3" s="591"/>
      <c r="CN3" s="591"/>
      <c r="CO3" s="591"/>
      <c r="CP3" s="591"/>
      <c r="CQ3" s="591"/>
      <c r="CR3" s="591"/>
      <c r="CS3" s="591"/>
      <c r="CT3" s="591"/>
      <c r="CU3" s="591"/>
      <c r="CV3" s="591"/>
      <c r="CW3" s="591"/>
      <c r="CX3" s="591"/>
    </row>
    <row r="4" spans="1:102" ht="15.75">
      <c r="A4" s="591" t="s">
        <v>304</v>
      </c>
      <c r="B4" s="591"/>
      <c r="C4" s="591"/>
      <c r="D4" s="591"/>
      <c r="E4" s="591"/>
      <c r="F4" s="591"/>
      <c r="G4" s="591"/>
      <c r="H4" s="591"/>
      <c r="I4" s="591"/>
      <c r="J4" s="591"/>
      <c r="K4" s="591"/>
      <c r="L4" s="591"/>
      <c r="M4" s="591"/>
      <c r="N4" s="591"/>
      <c r="O4" s="591"/>
      <c r="P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D4" s="591"/>
      <c r="AE4" s="591"/>
      <c r="AF4" s="591"/>
      <c r="AG4" s="591"/>
      <c r="AH4" s="591"/>
      <c r="AI4" s="591"/>
      <c r="AJ4" s="591"/>
      <c r="AK4" s="591"/>
      <c r="AL4" s="591"/>
      <c r="AM4" s="591"/>
      <c r="AN4" s="591"/>
      <c r="AO4" s="591"/>
      <c r="AP4" s="591"/>
      <c r="AQ4" s="591"/>
      <c r="AR4" s="591"/>
      <c r="AS4" s="591"/>
      <c r="AT4" s="591"/>
      <c r="AU4" s="591"/>
      <c r="AV4" s="591"/>
      <c r="AW4" s="591"/>
      <c r="AX4" s="591"/>
      <c r="AY4" s="591"/>
      <c r="AZ4" s="591"/>
      <c r="BA4" s="591"/>
      <c r="BB4" s="591"/>
      <c r="BC4" s="591"/>
      <c r="BD4" s="591"/>
      <c r="BE4" s="591"/>
      <c r="BF4" s="591"/>
      <c r="BG4" s="591"/>
      <c r="BH4" s="591"/>
      <c r="BI4" s="591"/>
      <c r="BJ4" s="591"/>
      <c r="BK4" s="591"/>
      <c r="BL4" s="591"/>
      <c r="BM4" s="591"/>
      <c r="BN4" s="591"/>
      <c r="BO4" s="591"/>
      <c r="BP4" s="591"/>
      <c r="BQ4" s="591"/>
      <c r="BR4" s="591"/>
      <c r="BS4" s="591"/>
      <c r="BT4" s="591"/>
      <c r="BU4" s="591"/>
      <c r="BV4" s="591"/>
      <c r="BW4" s="591"/>
      <c r="BX4" s="591"/>
      <c r="BY4" s="591"/>
      <c r="BZ4" s="591"/>
      <c r="CA4" s="591"/>
      <c r="CB4" s="591"/>
      <c r="CC4" s="591"/>
      <c r="CD4" s="591"/>
      <c r="CE4" s="591"/>
      <c r="CF4" s="591"/>
      <c r="CG4" s="591"/>
      <c r="CH4" s="591"/>
      <c r="CI4" s="591"/>
      <c r="CJ4" s="591"/>
      <c r="CK4" s="591"/>
      <c r="CL4" s="591"/>
      <c r="CM4" s="591"/>
      <c r="CN4" s="591"/>
      <c r="CO4" s="591"/>
      <c r="CP4" s="591"/>
      <c r="CQ4" s="591"/>
      <c r="CR4" s="591"/>
      <c r="CS4" s="591"/>
      <c r="CT4" s="591"/>
      <c r="CU4" s="591"/>
      <c r="CV4" s="591"/>
      <c r="CW4" s="591"/>
      <c r="CX4" s="591"/>
    </row>
    <row r="6" spans="1:102">
      <c r="A6" s="76"/>
      <c r="B6" s="658" t="s">
        <v>305</v>
      </c>
      <c r="C6" s="659"/>
      <c r="D6" s="659"/>
      <c r="E6" s="659"/>
      <c r="F6" s="659"/>
      <c r="G6" s="659"/>
      <c r="H6" s="659"/>
      <c r="I6" s="659"/>
      <c r="J6" s="659"/>
      <c r="K6" s="659"/>
      <c r="L6" s="659"/>
      <c r="M6" s="659"/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658" t="str">
        <f>'Для заполнения док-ов'!Y82</f>
        <v>ООО «Ясень-Электро»</v>
      </c>
      <c r="Y6" s="658"/>
      <c r="Z6" s="658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  <c r="BX6" s="658"/>
      <c r="BY6" s="658"/>
      <c r="BZ6" s="658"/>
      <c r="CA6" s="658"/>
      <c r="CB6" s="658"/>
      <c r="CC6" s="658"/>
      <c r="CD6" s="658"/>
      <c r="CE6" s="658"/>
      <c r="CF6" s="658"/>
      <c r="CG6" s="658"/>
      <c r="CH6" s="658"/>
      <c r="CI6" s="658"/>
      <c r="CJ6" s="658"/>
      <c r="CK6" s="658"/>
      <c r="CL6" s="658"/>
      <c r="CM6" s="658"/>
      <c r="CN6" s="658"/>
      <c r="CO6" s="658"/>
      <c r="CP6" s="658"/>
      <c r="CQ6" s="658"/>
      <c r="CR6" s="658"/>
      <c r="CS6" s="658"/>
      <c r="CT6" s="658"/>
      <c r="CU6" s="658"/>
      <c r="CV6" s="658"/>
      <c r="CW6" s="658"/>
      <c r="CX6" s="658"/>
    </row>
    <row r="7" spans="1:102" ht="30" customHeight="1">
      <c r="A7" s="76"/>
      <c r="B7" s="669" t="s">
        <v>306</v>
      </c>
      <c r="C7" s="669"/>
      <c r="D7" s="669"/>
      <c r="E7" s="669"/>
      <c r="F7" s="669"/>
      <c r="G7" s="669"/>
      <c r="H7" s="669"/>
      <c r="I7" s="669"/>
      <c r="J7" s="669"/>
      <c r="K7" s="669"/>
      <c r="L7" s="669"/>
      <c r="M7" s="669"/>
      <c r="N7" s="669"/>
      <c r="O7" s="669"/>
      <c r="P7" s="669"/>
      <c r="Q7" s="669"/>
      <c r="R7" s="669"/>
      <c r="S7" s="669"/>
      <c r="T7" s="669"/>
      <c r="U7" s="669"/>
      <c r="V7" s="669"/>
      <c r="W7" s="669"/>
      <c r="X7" s="660" t="str">
        <f>'Для заполнения док-ов'!Z87</f>
        <v xml:space="preserve"> 197183, Санкт-Петербург, вн.тер.г. муниципальный округ Ланское, Школьная ул., д. 56, лит. А, пом. 3Н, ком. 1-2</v>
      </c>
      <c r="Y7" s="660"/>
      <c r="Z7" s="660"/>
      <c r="AA7" s="660"/>
      <c r="AB7" s="660"/>
      <c r="AC7" s="660"/>
      <c r="AD7" s="660"/>
      <c r="AE7" s="660"/>
      <c r="AF7" s="660"/>
      <c r="AG7" s="660"/>
      <c r="AH7" s="660"/>
      <c r="AI7" s="660"/>
      <c r="AJ7" s="660"/>
      <c r="AK7" s="660"/>
      <c r="AL7" s="660"/>
      <c r="AM7" s="660"/>
      <c r="AN7" s="660"/>
      <c r="AO7" s="660"/>
      <c r="AP7" s="660"/>
      <c r="AQ7" s="660"/>
      <c r="AR7" s="660"/>
      <c r="AS7" s="660"/>
      <c r="AT7" s="660"/>
      <c r="AU7" s="660"/>
      <c r="AV7" s="660"/>
      <c r="AW7" s="660"/>
      <c r="AX7" s="660"/>
      <c r="AY7" s="660"/>
      <c r="AZ7" s="660"/>
      <c r="BA7" s="660"/>
      <c r="BB7" s="660"/>
      <c r="BC7" s="660"/>
      <c r="BD7" s="660"/>
      <c r="BE7" s="660"/>
      <c r="BF7" s="660"/>
      <c r="BG7" s="660"/>
      <c r="BH7" s="660"/>
      <c r="BI7" s="660"/>
      <c r="BJ7" s="660"/>
      <c r="BK7" s="660"/>
      <c r="BL7" s="660"/>
      <c r="BM7" s="660"/>
      <c r="BN7" s="660"/>
      <c r="BO7" s="660"/>
      <c r="BP7" s="660"/>
      <c r="BQ7" s="660"/>
      <c r="BR7" s="660"/>
      <c r="BS7" s="660"/>
      <c r="BT7" s="660"/>
      <c r="BU7" s="660"/>
      <c r="BV7" s="660"/>
      <c r="BW7" s="660"/>
      <c r="BX7" s="660"/>
      <c r="BY7" s="660"/>
      <c r="BZ7" s="660"/>
      <c r="CA7" s="660"/>
      <c r="CB7" s="660"/>
      <c r="CC7" s="660"/>
      <c r="CD7" s="660"/>
      <c r="CE7" s="660"/>
      <c r="CF7" s="660"/>
      <c r="CG7" s="660"/>
      <c r="CH7" s="660"/>
      <c r="CI7" s="660"/>
      <c r="CJ7" s="660"/>
      <c r="CK7" s="660"/>
      <c r="CL7" s="660"/>
      <c r="CM7" s="660"/>
      <c r="CN7" s="660"/>
      <c r="CO7" s="660"/>
      <c r="CP7" s="660"/>
      <c r="CQ7" s="660"/>
      <c r="CR7" s="660"/>
      <c r="CS7" s="660"/>
      <c r="CT7" s="660"/>
      <c r="CU7" s="660"/>
      <c r="CV7" s="660"/>
      <c r="CW7" s="660"/>
      <c r="CX7" s="660"/>
    </row>
    <row r="8" spans="1:102">
      <c r="A8" s="76"/>
      <c r="B8" s="658" t="s">
        <v>307</v>
      </c>
      <c r="C8" s="658"/>
      <c r="D8" s="658"/>
      <c r="E8" s="658"/>
      <c r="F8" s="658"/>
      <c r="G8" s="658"/>
      <c r="H8" s="658"/>
      <c r="I8" s="658"/>
      <c r="J8" s="658"/>
      <c r="K8" s="658"/>
      <c r="L8" s="658"/>
      <c r="M8" s="658"/>
      <c r="N8" s="658"/>
      <c r="O8" s="658"/>
      <c r="P8" s="658"/>
      <c r="Q8" s="658"/>
      <c r="R8" s="658"/>
      <c r="S8" s="658"/>
      <c r="T8" s="658"/>
      <c r="U8" s="658"/>
      <c r="V8" s="658"/>
      <c r="W8" s="658"/>
      <c r="X8" s="661" t="str">
        <f>'Для заполнения док-ов'!Z84</f>
        <v xml:space="preserve"> 1027810296821</v>
      </c>
      <c r="Y8" s="661"/>
      <c r="Z8" s="661"/>
      <c r="AA8" s="661"/>
      <c r="AB8" s="661"/>
      <c r="AC8" s="661"/>
      <c r="AD8" s="661"/>
      <c r="AE8" s="661"/>
      <c r="AF8" s="661"/>
      <c r="AG8" s="661"/>
      <c r="AH8" s="661"/>
      <c r="AI8" s="661"/>
      <c r="AJ8" s="661"/>
      <c r="AK8" s="661"/>
      <c r="AL8" s="661"/>
      <c r="AM8" s="661"/>
      <c r="AN8" s="661"/>
      <c r="AO8" s="661"/>
      <c r="AP8" s="661"/>
      <c r="AQ8" s="661"/>
      <c r="AR8" s="661"/>
      <c r="AS8" s="661"/>
      <c r="AT8" s="661"/>
      <c r="AU8" s="661"/>
      <c r="AV8" s="661"/>
      <c r="AW8" s="661"/>
      <c r="AX8" s="661"/>
      <c r="AY8" s="661"/>
      <c r="AZ8" s="661"/>
      <c r="BA8" s="661"/>
      <c r="BB8" s="661"/>
      <c r="BC8" s="661"/>
      <c r="BD8" s="661"/>
      <c r="BE8" s="661"/>
      <c r="BF8" s="661"/>
      <c r="BG8" s="661"/>
      <c r="BH8" s="661"/>
      <c r="BI8" s="661"/>
      <c r="BJ8" s="661"/>
      <c r="BK8" s="661"/>
      <c r="BL8" s="661"/>
      <c r="BM8" s="661"/>
      <c r="BN8" s="661"/>
      <c r="BO8" s="661"/>
      <c r="BP8" s="661"/>
      <c r="BQ8" s="661"/>
      <c r="BR8" s="661"/>
      <c r="BS8" s="661"/>
      <c r="BT8" s="661"/>
      <c r="BU8" s="661"/>
      <c r="BV8" s="661"/>
      <c r="BW8" s="661"/>
      <c r="BX8" s="661"/>
      <c r="BY8" s="661"/>
      <c r="BZ8" s="661"/>
      <c r="CA8" s="661"/>
      <c r="CB8" s="661"/>
      <c r="CC8" s="661"/>
      <c r="CD8" s="661"/>
      <c r="CE8" s="661"/>
      <c r="CF8" s="661"/>
      <c r="CG8" s="661"/>
      <c r="CH8" s="661"/>
      <c r="CI8" s="661"/>
      <c r="CJ8" s="661"/>
      <c r="CK8" s="661"/>
      <c r="CL8" s="661"/>
      <c r="CM8" s="661"/>
      <c r="CN8" s="661"/>
      <c r="CO8" s="661"/>
      <c r="CP8" s="661"/>
      <c r="CQ8" s="661"/>
      <c r="CR8" s="661"/>
      <c r="CS8" s="661"/>
      <c r="CT8" s="661"/>
      <c r="CU8" s="661"/>
      <c r="CV8" s="661"/>
      <c r="CW8" s="661"/>
      <c r="CX8" s="661"/>
    </row>
    <row r="9" spans="1:102">
      <c r="A9" s="76"/>
      <c r="B9" s="658" t="s">
        <v>308</v>
      </c>
      <c r="C9" s="658"/>
      <c r="D9" s="658"/>
      <c r="E9" s="658"/>
      <c r="F9" s="658"/>
      <c r="G9" s="658"/>
      <c r="H9" s="658"/>
      <c r="I9" s="658"/>
      <c r="J9" s="658"/>
      <c r="K9" s="658"/>
      <c r="L9" s="658"/>
      <c r="M9" s="658"/>
      <c r="N9" s="658"/>
      <c r="O9" s="658"/>
      <c r="P9" s="658"/>
      <c r="Q9" s="658"/>
      <c r="R9" s="658"/>
      <c r="S9" s="658"/>
      <c r="T9" s="658"/>
      <c r="U9" s="658"/>
      <c r="V9" s="658"/>
      <c r="W9" s="658"/>
      <c r="X9" s="661" t="str">
        <f>'Для заполнения док-ов'!Z85</f>
        <v xml:space="preserve"> 7826004837</v>
      </c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661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661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661"/>
      <c r="BV9" s="661"/>
      <c r="BW9" s="661"/>
      <c r="BX9" s="661"/>
      <c r="BY9" s="661"/>
      <c r="BZ9" s="661"/>
      <c r="CA9" s="661"/>
      <c r="CB9" s="661"/>
      <c r="CC9" s="661"/>
      <c r="CD9" s="661"/>
      <c r="CE9" s="661"/>
      <c r="CF9" s="661"/>
      <c r="CG9" s="661"/>
      <c r="CH9" s="661"/>
      <c r="CI9" s="661"/>
      <c r="CJ9" s="661"/>
      <c r="CK9" s="661"/>
      <c r="CL9" s="661"/>
      <c r="CM9" s="661"/>
      <c r="CN9" s="661"/>
      <c r="CO9" s="661"/>
      <c r="CP9" s="661"/>
      <c r="CQ9" s="661"/>
      <c r="CR9" s="661"/>
      <c r="CS9" s="661"/>
      <c r="CT9" s="661"/>
      <c r="CU9" s="661"/>
      <c r="CV9" s="661"/>
      <c r="CW9" s="661"/>
      <c r="CX9" s="661"/>
    </row>
    <row r="10" spans="1:102" ht="15.75">
      <c r="A10" s="62"/>
      <c r="B10" s="658" t="s">
        <v>309</v>
      </c>
      <c r="C10" s="658"/>
      <c r="D10" s="658"/>
      <c r="E10" s="658"/>
      <c r="F10" s="658"/>
      <c r="G10" s="658"/>
      <c r="H10" s="658"/>
      <c r="I10" s="658"/>
      <c r="J10" s="658"/>
      <c r="K10" s="658"/>
      <c r="L10" s="658"/>
      <c r="M10" s="658"/>
      <c r="N10" s="658"/>
      <c r="O10" s="658"/>
      <c r="P10" s="658"/>
      <c r="Q10" s="658"/>
      <c r="R10" s="658"/>
      <c r="S10" s="658"/>
      <c r="T10" s="658"/>
      <c r="U10" s="658"/>
      <c r="V10" s="658"/>
      <c r="W10" s="658"/>
      <c r="X10" s="661" t="str">
        <f>'Для заполнения док-ов'!Z88</f>
        <v xml:space="preserve"> +7(812) 430 71 17</v>
      </c>
      <c r="Y10" s="658"/>
      <c r="Z10" s="658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  <c r="BX10" s="658"/>
      <c r="BY10" s="658"/>
      <c r="BZ10" s="658"/>
      <c r="CA10" s="658"/>
      <c r="CB10" s="658"/>
      <c r="CC10" s="658"/>
      <c r="CD10" s="658"/>
      <c r="CE10" s="658"/>
      <c r="CF10" s="658"/>
      <c r="CG10" s="658"/>
      <c r="CH10" s="658"/>
      <c r="CI10" s="658"/>
      <c r="CJ10" s="658"/>
      <c r="CK10" s="658"/>
      <c r="CL10" s="658"/>
      <c r="CM10" s="658"/>
      <c r="CN10" s="658"/>
      <c r="CO10" s="658"/>
      <c r="CP10" s="658"/>
      <c r="CQ10" s="658"/>
      <c r="CR10" s="658"/>
      <c r="CS10" s="658"/>
      <c r="CT10" s="658"/>
      <c r="CU10" s="658"/>
      <c r="CV10" s="658"/>
      <c r="CW10" s="658"/>
      <c r="CX10" s="658"/>
    </row>
    <row r="11" spans="1:102" ht="47.25" customHeight="1">
      <c r="A11" s="62"/>
      <c r="B11" s="655" t="s">
        <v>310</v>
      </c>
      <c r="C11" s="656"/>
      <c r="D11" s="656"/>
      <c r="E11" s="656"/>
      <c r="F11" s="656"/>
      <c r="G11" s="656"/>
      <c r="H11" s="656"/>
      <c r="I11" s="656"/>
      <c r="J11" s="656"/>
      <c r="K11" s="656"/>
      <c r="L11" s="656"/>
      <c r="M11" s="656"/>
      <c r="N11" s="656"/>
      <c r="O11" s="656"/>
      <c r="P11" s="656"/>
      <c r="Q11" s="656"/>
      <c r="R11" s="656"/>
      <c r="S11" s="656"/>
      <c r="T11" s="656"/>
      <c r="U11" s="656"/>
      <c r="V11" s="656"/>
      <c r="W11" s="656"/>
      <c r="X11" s="656"/>
      <c r="Y11" s="656"/>
      <c r="Z11" s="656"/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  <c r="BX11" s="656"/>
      <c r="BY11" s="656"/>
      <c r="BZ11" s="656"/>
      <c r="CA11" s="656"/>
      <c r="CB11" s="656"/>
      <c r="CC11" s="656"/>
      <c r="CD11" s="656"/>
      <c r="CE11" s="656"/>
      <c r="CF11" s="656"/>
      <c r="CG11" s="656"/>
      <c r="CH11" s="656"/>
      <c r="CI11" s="656"/>
      <c r="CJ11" s="656"/>
      <c r="CK11" s="656"/>
      <c r="CL11" s="656"/>
      <c r="CM11" s="656"/>
      <c r="CN11" s="656"/>
      <c r="CO11" s="656"/>
      <c r="CP11" s="656"/>
      <c r="CQ11" s="656"/>
      <c r="CR11" s="656"/>
      <c r="CS11" s="656"/>
      <c r="CT11" s="656"/>
      <c r="CU11" s="656"/>
      <c r="CV11" s="656"/>
      <c r="CW11" s="656"/>
      <c r="CX11" s="657"/>
    </row>
    <row r="12" spans="1:102" ht="15.75">
      <c r="A12" s="62"/>
      <c r="B12" s="658" t="s">
        <v>311</v>
      </c>
      <c r="C12" s="658"/>
      <c r="D12" s="658"/>
      <c r="E12" s="658"/>
      <c r="F12" s="658"/>
      <c r="G12" s="658"/>
      <c r="H12" s="658"/>
      <c r="I12" s="658"/>
      <c r="J12" s="658"/>
      <c r="K12" s="658"/>
      <c r="L12" s="658"/>
      <c r="M12" s="658"/>
      <c r="N12" s="658"/>
      <c r="O12" s="658"/>
      <c r="P12" s="658"/>
      <c r="Q12" s="658"/>
      <c r="R12" s="658"/>
      <c r="S12" s="658"/>
      <c r="T12" s="658"/>
      <c r="U12" s="658"/>
      <c r="V12" s="658"/>
      <c r="W12" s="658"/>
      <c r="X12" s="658" t="str">
        <f>'Для заполнения док-ов'!N84</f>
        <v>Самсонов Марк Дмитриевич</v>
      </c>
      <c r="Y12" s="658"/>
      <c r="Z12" s="658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  <c r="BX12" s="658"/>
      <c r="BY12" s="658"/>
      <c r="BZ12" s="658"/>
      <c r="CA12" s="658"/>
      <c r="CB12" s="658"/>
      <c r="CC12" s="658"/>
      <c r="CD12" s="658"/>
      <c r="CE12" s="658"/>
      <c r="CF12" s="658"/>
      <c r="CG12" s="658"/>
      <c r="CH12" s="658"/>
      <c r="CI12" s="658"/>
      <c r="CJ12" s="658"/>
      <c r="CK12" s="658"/>
      <c r="CL12" s="658"/>
      <c r="CM12" s="658"/>
      <c r="CN12" s="658"/>
      <c r="CO12" s="658"/>
      <c r="CP12" s="658"/>
      <c r="CQ12" s="658"/>
      <c r="CR12" s="658"/>
      <c r="CS12" s="658"/>
      <c r="CT12" s="658"/>
      <c r="CU12" s="658"/>
      <c r="CV12" s="658"/>
      <c r="CW12" s="658"/>
      <c r="CX12" s="658"/>
    </row>
    <row r="13" spans="1:102" ht="15.75">
      <c r="A13" s="62"/>
      <c r="B13" s="658" t="s">
        <v>312</v>
      </c>
      <c r="C13" s="658"/>
      <c r="D13" s="658"/>
      <c r="E13" s="658"/>
      <c r="F13" s="658"/>
      <c r="G13" s="658"/>
      <c r="H13" s="658"/>
      <c r="I13" s="658"/>
      <c r="J13" s="658"/>
      <c r="K13" s="658"/>
      <c r="L13" s="658"/>
      <c r="M13" s="658"/>
      <c r="N13" s="658"/>
      <c r="O13" s="658"/>
      <c r="P13" s="658"/>
      <c r="Q13" s="658"/>
      <c r="R13" s="658"/>
      <c r="S13" s="658"/>
      <c r="T13" s="658"/>
      <c r="U13" s="658"/>
      <c r="V13" s="658"/>
      <c r="W13" s="658"/>
      <c r="X13" s="670">
        <f>'Для заполнения док-ов'!P84</f>
        <v>36250</v>
      </c>
      <c r="Y13" s="671"/>
      <c r="Z13" s="671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  <c r="BX13" s="671"/>
      <c r="BY13" s="671"/>
      <c r="BZ13" s="671"/>
      <c r="CA13" s="671"/>
      <c r="CB13" s="671"/>
      <c r="CC13" s="671"/>
      <c r="CD13" s="671"/>
      <c r="CE13" s="671"/>
      <c r="CF13" s="671"/>
      <c r="CG13" s="671"/>
      <c r="CH13" s="671"/>
      <c r="CI13" s="671"/>
      <c r="CJ13" s="671"/>
      <c r="CK13" s="671"/>
      <c r="CL13" s="671"/>
      <c r="CM13" s="671"/>
      <c r="CN13" s="671"/>
      <c r="CO13" s="671"/>
      <c r="CP13" s="671"/>
      <c r="CQ13" s="671"/>
      <c r="CR13" s="671"/>
      <c r="CS13" s="671"/>
      <c r="CT13" s="671"/>
      <c r="CU13" s="671"/>
      <c r="CV13" s="671"/>
      <c r="CW13" s="671"/>
      <c r="CX13" s="671"/>
    </row>
    <row r="14" spans="1:102" ht="15.75">
      <c r="A14" s="62"/>
      <c r="B14" s="658" t="s">
        <v>313</v>
      </c>
      <c r="C14" s="658"/>
      <c r="D14" s="658"/>
      <c r="E14" s="658"/>
      <c r="F14" s="658"/>
      <c r="G14" s="658"/>
      <c r="H14" s="658"/>
      <c r="I14" s="658"/>
      <c r="J14" s="658"/>
      <c r="K14" s="658"/>
      <c r="L14" s="658"/>
      <c r="M14" s="658"/>
      <c r="N14" s="658"/>
      <c r="O14" s="658"/>
      <c r="P14" s="658"/>
      <c r="Q14" s="658"/>
      <c r="R14" s="658"/>
      <c r="S14" s="658"/>
      <c r="T14" s="658"/>
      <c r="U14" s="658"/>
      <c r="V14" s="658"/>
      <c r="W14" s="658"/>
      <c r="X14" s="662" t="str">
        <f>'Для заполнения док-ов'!T84</f>
        <v>Ханты-Мансийский Автоном.окр., гор. Нижневартовск, ул. Ханты-Мансийская, д.29, кв.109</v>
      </c>
      <c r="Y14" s="662"/>
      <c r="Z14" s="662"/>
      <c r="AA14" s="662"/>
      <c r="AB14" s="662"/>
      <c r="AC14" s="662"/>
      <c r="AD14" s="662"/>
      <c r="AE14" s="662"/>
      <c r="AF14" s="662"/>
      <c r="AG14" s="662"/>
      <c r="AH14" s="662"/>
      <c r="AI14" s="662"/>
      <c r="AJ14" s="662"/>
      <c r="AK14" s="662"/>
      <c r="AL14" s="662"/>
      <c r="AM14" s="662"/>
      <c r="AN14" s="662"/>
      <c r="AO14" s="662"/>
      <c r="AP14" s="662"/>
      <c r="AQ14" s="662"/>
      <c r="AR14" s="662"/>
      <c r="AS14" s="662"/>
      <c r="AT14" s="662"/>
      <c r="AU14" s="662"/>
      <c r="AV14" s="662"/>
      <c r="AW14" s="662"/>
      <c r="AX14" s="662"/>
      <c r="AY14" s="662"/>
      <c r="AZ14" s="662"/>
      <c r="BA14" s="662"/>
      <c r="BB14" s="662"/>
      <c r="BC14" s="662"/>
      <c r="BD14" s="662"/>
      <c r="BE14" s="662"/>
      <c r="BF14" s="662"/>
      <c r="BG14" s="662"/>
      <c r="BH14" s="662"/>
      <c r="BI14" s="662"/>
      <c r="BJ14" s="662"/>
      <c r="BK14" s="662"/>
      <c r="BL14" s="662"/>
      <c r="BM14" s="662"/>
      <c r="BN14" s="662"/>
      <c r="BO14" s="662"/>
      <c r="BP14" s="662"/>
      <c r="BQ14" s="662"/>
      <c r="BR14" s="662"/>
      <c r="BS14" s="662"/>
      <c r="BT14" s="662"/>
      <c r="BU14" s="662"/>
      <c r="BV14" s="662"/>
      <c r="BW14" s="662"/>
      <c r="BX14" s="662"/>
      <c r="BY14" s="662"/>
      <c r="BZ14" s="662"/>
      <c r="CA14" s="662"/>
      <c r="CB14" s="662"/>
      <c r="CC14" s="662"/>
      <c r="CD14" s="662"/>
      <c r="CE14" s="662"/>
      <c r="CF14" s="662"/>
      <c r="CG14" s="662"/>
      <c r="CH14" s="662"/>
      <c r="CI14" s="662"/>
      <c r="CJ14" s="662"/>
      <c r="CK14" s="662"/>
      <c r="CL14" s="662"/>
      <c r="CM14" s="662"/>
      <c r="CN14" s="662"/>
      <c r="CO14" s="662"/>
      <c r="CP14" s="662"/>
      <c r="CQ14" s="662"/>
      <c r="CR14" s="662"/>
      <c r="CS14" s="662"/>
      <c r="CT14" s="662"/>
      <c r="CU14" s="662"/>
      <c r="CV14" s="662"/>
      <c r="CW14" s="662"/>
      <c r="CX14" s="662"/>
    </row>
    <row r="15" spans="1:102" ht="15.75">
      <c r="A15" s="62"/>
      <c r="B15" s="658" t="s">
        <v>314</v>
      </c>
      <c r="C15" s="658"/>
      <c r="D15" s="658"/>
      <c r="E15" s="658"/>
      <c r="F15" s="658"/>
      <c r="G15" s="658"/>
      <c r="H15" s="658"/>
      <c r="I15" s="658"/>
      <c r="J15" s="658"/>
      <c r="K15" s="658"/>
      <c r="L15" s="658"/>
      <c r="M15" s="658"/>
      <c r="N15" s="658"/>
      <c r="O15" s="658"/>
      <c r="P15" s="658"/>
      <c r="Q15" s="658"/>
      <c r="R15" s="658"/>
      <c r="S15" s="658"/>
      <c r="T15" s="658"/>
      <c r="U15" s="658"/>
      <c r="V15" s="658"/>
      <c r="W15" s="658"/>
      <c r="X15" s="658" t="str">
        <f>'Для заполнения док-ов'!V84</f>
        <v>ОЭР</v>
      </c>
      <c r="Y15" s="658"/>
      <c r="Z15" s="658"/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658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658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658"/>
      <c r="BV15" s="658"/>
      <c r="BW15" s="658"/>
      <c r="BX15" s="658"/>
      <c r="BY15" s="658"/>
      <c r="BZ15" s="658"/>
      <c r="CA15" s="658"/>
      <c r="CB15" s="658"/>
      <c r="CC15" s="658"/>
      <c r="CD15" s="658"/>
      <c r="CE15" s="658"/>
      <c r="CF15" s="658"/>
      <c r="CG15" s="658"/>
      <c r="CH15" s="658"/>
      <c r="CI15" s="658"/>
      <c r="CJ15" s="658"/>
      <c r="CK15" s="658"/>
      <c r="CL15" s="658"/>
      <c r="CM15" s="658"/>
      <c r="CN15" s="658"/>
      <c r="CO15" s="658"/>
      <c r="CP15" s="658"/>
      <c r="CQ15" s="658"/>
      <c r="CR15" s="658"/>
      <c r="CS15" s="658"/>
      <c r="CT15" s="658"/>
      <c r="CU15" s="658"/>
      <c r="CV15" s="658"/>
      <c r="CW15" s="658"/>
      <c r="CX15" s="658"/>
    </row>
    <row r="16" spans="1:102" ht="15.75">
      <c r="A16" s="62"/>
      <c r="B16" s="658" t="s">
        <v>315</v>
      </c>
      <c r="C16" s="658"/>
      <c r="D16" s="658"/>
      <c r="E16" s="658"/>
      <c r="F16" s="658"/>
      <c r="G16" s="658"/>
      <c r="H16" s="658"/>
      <c r="I16" s="658"/>
      <c r="J16" s="658"/>
      <c r="K16" s="658"/>
      <c r="L16" s="658"/>
      <c r="M16" s="658"/>
      <c r="N16" s="658"/>
      <c r="O16" s="658"/>
      <c r="P16" s="658"/>
      <c r="Q16" s="658"/>
      <c r="R16" s="658"/>
      <c r="S16" s="658"/>
      <c r="T16" s="658"/>
      <c r="U16" s="658"/>
      <c r="V16" s="658"/>
      <c r="W16" s="658"/>
      <c r="X16" s="658" t="str">
        <f>'Для заполнения док-ов'!O84</f>
        <v>Электромонтажник</v>
      </c>
      <c r="Y16" s="658"/>
      <c r="Z16" s="658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  <c r="BX16" s="658"/>
      <c r="BY16" s="658"/>
      <c r="BZ16" s="658"/>
      <c r="CA16" s="658"/>
      <c r="CB16" s="658"/>
      <c r="CC16" s="658"/>
      <c r="CD16" s="658"/>
      <c r="CE16" s="658"/>
      <c r="CF16" s="658"/>
      <c r="CG16" s="658"/>
      <c r="CH16" s="658"/>
      <c r="CI16" s="658"/>
      <c r="CJ16" s="658"/>
      <c r="CK16" s="658"/>
      <c r="CL16" s="658"/>
      <c r="CM16" s="658"/>
      <c r="CN16" s="658"/>
      <c r="CO16" s="658"/>
      <c r="CP16" s="658"/>
      <c r="CQ16" s="658"/>
      <c r="CR16" s="658"/>
      <c r="CS16" s="658"/>
      <c r="CT16" s="658"/>
      <c r="CU16" s="658"/>
      <c r="CV16" s="658"/>
      <c r="CW16" s="658"/>
      <c r="CX16" s="658"/>
    </row>
    <row r="17" spans="1:134" ht="47.25" customHeight="1">
      <c r="A17" s="62"/>
      <c r="B17" s="663" t="s">
        <v>316</v>
      </c>
      <c r="C17" s="663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663"/>
      <c r="R17" s="663"/>
      <c r="S17" s="663"/>
      <c r="T17" s="663"/>
      <c r="U17" s="663"/>
      <c r="V17" s="663"/>
      <c r="W17" s="663"/>
      <c r="X17" s="663"/>
      <c r="Y17" s="663"/>
      <c r="Z17" s="663"/>
      <c r="AA17" s="663"/>
      <c r="AB17" s="663"/>
      <c r="AC17" s="663"/>
      <c r="AD17" s="663"/>
      <c r="AE17" s="663"/>
      <c r="AF17" s="663"/>
      <c r="AG17" s="663"/>
      <c r="AH17" s="663"/>
      <c r="AI17" s="663"/>
      <c r="AJ17" s="663"/>
      <c r="AK17" s="663"/>
      <c r="AL17" s="663"/>
      <c r="AM17" s="663"/>
      <c r="AN17" s="663"/>
      <c r="AO17" s="663"/>
      <c r="AP17" s="663"/>
      <c r="AQ17" s="663"/>
      <c r="AR17" s="663"/>
      <c r="AS17" s="663"/>
      <c r="AT17" s="663"/>
      <c r="AU17" s="663"/>
      <c r="AV17" s="663"/>
      <c r="AW17" s="663"/>
      <c r="AX17" s="663"/>
      <c r="AY17" s="663"/>
      <c r="AZ17" s="663"/>
      <c r="BA17" s="663"/>
      <c r="BB17" s="663"/>
      <c r="BC17" s="663"/>
      <c r="BD17" s="663"/>
      <c r="BE17" s="663"/>
      <c r="BF17" s="663"/>
      <c r="BG17" s="663"/>
      <c r="BH17" s="663"/>
      <c r="BI17" s="663"/>
      <c r="BJ17" s="663"/>
      <c r="BK17" s="663"/>
      <c r="BL17" s="663"/>
      <c r="BM17" s="663"/>
      <c r="BN17" s="663"/>
      <c r="BO17" s="663"/>
      <c r="BP17" s="663"/>
      <c r="BQ17" s="663"/>
      <c r="BR17" s="663"/>
      <c r="BS17" s="663"/>
      <c r="BT17" s="663"/>
      <c r="BU17" s="663"/>
      <c r="BV17" s="663"/>
      <c r="BW17" s="663"/>
      <c r="BX17" s="663"/>
      <c r="BY17" s="663"/>
      <c r="BZ17" s="663"/>
      <c r="CA17" s="663"/>
      <c r="CB17" s="663"/>
      <c r="CC17" s="663"/>
      <c r="CD17" s="663"/>
      <c r="CE17" s="663"/>
      <c r="CF17" s="663"/>
      <c r="CG17" s="663"/>
      <c r="CH17" s="663"/>
      <c r="CI17" s="663"/>
      <c r="CJ17" s="663"/>
      <c r="CK17" s="663"/>
      <c r="CL17" s="663"/>
      <c r="CM17" s="663"/>
      <c r="CN17" s="663"/>
      <c r="CO17" s="663"/>
      <c r="CP17" s="663"/>
      <c r="CQ17" s="663"/>
      <c r="CR17" s="663"/>
      <c r="CS17" s="663"/>
      <c r="CT17" s="663"/>
      <c r="CU17" s="663"/>
      <c r="CV17" s="663"/>
      <c r="CW17" s="663"/>
      <c r="CX17" s="663"/>
    </row>
    <row r="18" spans="1:134" ht="15.75">
      <c r="A18" s="62"/>
      <c r="B18" s="664" t="s">
        <v>323</v>
      </c>
      <c r="C18" s="658"/>
      <c r="D18" s="658"/>
      <c r="E18" s="658"/>
      <c r="F18" s="658"/>
      <c r="G18" s="658"/>
      <c r="H18" s="658"/>
      <c r="I18" s="658"/>
      <c r="J18" s="658"/>
      <c r="K18" s="658"/>
      <c r="L18" s="658"/>
      <c r="M18" s="658"/>
      <c r="N18" s="658"/>
      <c r="O18" s="658"/>
      <c r="P18" s="658"/>
      <c r="Q18" s="658"/>
      <c r="R18" s="658"/>
      <c r="S18" s="658"/>
      <c r="T18" s="658"/>
      <c r="U18" s="658"/>
      <c r="V18" s="658"/>
      <c r="W18" s="658"/>
      <c r="X18" s="658"/>
      <c r="Y18" s="658"/>
      <c r="Z18" s="658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  <c r="BX18" s="658"/>
      <c r="BY18" s="658"/>
      <c r="BZ18" s="658"/>
      <c r="CA18" s="658"/>
      <c r="CB18" s="658"/>
      <c r="CC18" s="658"/>
      <c r="CD18" s="658"/>
      <c r="CE18" s="658"/>
      <c r="CF18" s="658"/>
      <c r="CG18" s="658"/>
      <c r="CH18" s="658"/>
      <c r="CI18" s="658"/>
      <c r="CJ18" s="658"/>
      <c r="CK18" s="658"/>
      <c r="CL18" s="658"/>
      <c r="CM18" s="658"/>
      <c r="CN18" s="658"/>
      <c r="CO18" s="658"/>
      <c r="CP18" s="658"/>
      <c r="CQ18" s="658"/>
      <c r="CR18" s="658"/>
      <c r="CS18" s="658"/>
      <c r="CT18" s="658"/>
      <c r="CU18" s="658"/>
      <c r="CV18" s="658"/>
      <c r="CW18" s="658"/>
      <c r="CX18" s="658"/>
    </row>
    <row r="19" spans="1:134" ht="30" hidden="1" customHeight="1">
      <c r="A19" s="62" t="s">
        <v>405</v>
      </c>
      <c r="B19" s="664" t="s">
        <v>647</v>
      </c>
      <c r="C19" s="658"/>
      <c r="D19" s="658"/>
      <c r="E19" s="658"/>
      <c r="F19" s="658"/>
      <c r="G19" s="658"/>
      <c r="H19" s="658"/>
      <c r="I19" s="658"/>
      <c r="J19" s="658"/>
      <c r="K19" s="658"/>
      <c r="L19" s="658"/>
      <c r="M19" s="658"/>
      <c r="N19" s="658"/>
      <c r="O19" s="658"/>
      <c r="P19" s="658"/>
      <c r="Q19" s="658"/>
      <c r="R19" s="658"/>
      <c r="S19" s="658"/>
      <c r="T19" s="658"/>
      <c r="U19" s="658"/>
      <c r="V19" s="658"/>
      <c r="W19" s="658"/>
      <c r="X19" s="658"/>
      <c r="Y19" s="658"/>
      <c r="Z19" s="658"/>
      <c r="AA19" s="658"/>
      <c r="AB19" s="658"/>
      <c r="AC19" s="658"/>
      <c r="AD19" s="658"/>
      <c r="AE19" s="658"/>
      <c r="AF19" s="658"/>
      <c r="AG19" s="658"/>
      <c r="AH19" s="658"/>
      <c r="AI19" s="658"/>
      <c r="AJ19" s="658"/>
      <c r="AK19" s="658"/>
      <c r="AL19" s="658"/>
      <c r="AM19" s="658"/>
      <c r="AN19" s="658"/>
      <c r="AO19" s="658"/>
      <c r="AP19" s="658"/>
      <c r="AQ19" s="658"/>
      <c r="AR19" s="658"/>
      <c r="AS19" s="658"/>
      <c r="AT19" s="658"/>
      <c r="AU19" s="658"/>
      <c r="AV19" s="658"/>
      <c r="AW19" s="658"/>
      <c r="AX19" s="658"/>
      <c r="AY19" s="658"/>
      <c r="AZ19" s="658"/>
      <c r="BA19" s="658"/>
      <c r="BB19" s="658"/>
      <c r="BC19" s="658"/>
      <c r="BD19" s="658"/>
      <c r="BE19" s="658"/>
      <c r="BF19" s="658"/>
      <c r="BG19" s="658"/>
      <c r="BH19" s="658"/>
      <c r="BI19" s="658"/>
      <c r="BJ19" s="658"/>
      <c r="BK19" s="658"/>
      <c r="BL19" s="658"/>
      <c r="BM19" s="658"/>
      <c r="BN19" s="658"/>
      <c r="BO19" s="658"/>
      <c r="BP19" s="658"/>
      <c r="BQ19" s="658"/>
      <c r="BR19" s="658"/>
      <c r="BS19" s="658"/>
      <c r="BT19" s="658"/>
      <c r="BU19" s="658"/>
      <c r="BV19" s="658"/>
      <c r="BW19" s="658"/>
      <c r="BX19" s="658"/>
      <c r="BY19" s="658"/>
      <c r="BZ19" s="658"/>
      <c r="CA19" s="658"/>
      <c r="CB19" s="658"/>
      <c r="CC19" s="658"/>
      <c r="CD19" s="658"/>
      <c r="CE19" s="658"/>
      <c r="CF19" s="658"/>
      <c r="CG19" s="658"/>
      <c r="CH19" s="658"/>
      <c r="CI19" s="658"/>
      <c r="CJ19" s="658"/>
      <c r="CK19" s="658"/>
      <c r="CL19" s="658"/>
      <c r="CM19" s="658"/>
      <c r="CN19" s="658"/>
      <c r="CO19" s="658"/>
      <c r="CP19" s="658"/>
      <c r="CQ19" s="658"/>
      <c r="CR19" s="658"/>
      <c r="CS19" s="658"/>
      <c r="CT19" s="658"/>
      <c r="CU19" s="658"/>
      <c r="CV19" s="658"/>
      <c r="CW19" s="658"/>
      <c r="CX19" s="658"/>
    </row>
    <row r="20" spans="1:134" ht="15.75" hidden="1">
      <c r="A20" s="62"/>
      <c r="B20" s="664" t="s">
        <v>677</v>
      </c>
      <c r="C20" s="658"/>
      <c r="D20" s="658"/>
      <c r="E20" s="658"/>
      <c r="F20" s="658"/>
      <c r="G20" s="658"/>
      <c r="H20" s="658"/>
      <c r="I20" s="658"/>
      <c r="J20" s="658"/>
      <c r="K20" s="658"/>
      <c r="L20" s="658"/>
      <c r="M20" s="658"/>
      <c r="N20" s="658"/>
      <c r="O20" s="658"/>
      <c r="P20" s="658"/>
      <c r="Q20" s="658"/>
      <c r="R20" s="658"/>
      <c r="S20" s="658"/>
      <c r="T20" s="658"/>
      <c r="U20" s="658"/>
      <c r="V20" s="658"/>
      <c r="W20" s="658"/>
      <c r="X20" s="658"/>
      <c r="Y20" s="658"/>
      <c r="Z20" s="658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  <c r="BX20" s="658"/>
      <c r="BY20" s="658"/>
      <c r="BZ20" s="658"/>
      <c r="CA20" s="658"/>
      <c r="CB20" s="658"/>
      <c r="CC20" s="658"/>
      <c r="CD20" s="658"/>
      <c r="CE20" s="658"/>
      <c r="CF20" s="658"/>
      <c r="CG20" s="658"/>
      <c r="CH20" s="658"/>
      <c r="CI20" s="658"/>
      <c r="CJ20" s="658"/>
      <c r="CK20" s="658"/>
      <c r="CL20" s="658"/>
      <c r="CM20" s="658"/>
      <c r="CN20" s="658"/>
      <c r="CO20" s="658"/>
      <c r="CP20" s="658"/>
      <c r="CQ20" s="658"/>
      <c r="CR20" s="658"/>
      <c r="CS20" s="658"/>
      <c r="CT20" s="658"/>
      <c r="CU20" s="658"/>
      <c r="CV20" s="658"/>
      <c r="CW20" s="658"/>
      <c r="CX20" s="658"/>
    </row>
    <row r="21" spans="1:134" ht="15.75">
      <c r="A21" s="62"/>
      <c r="B21" s="672" t="s">
        <v>317</v>
      </c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672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672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672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672"/>
      <c r="BV21" s="672"/>
      <c r="BW21" s="672"/>
      <c r="BX21" s="672"/>
      <c r="BY21" s="672"/>
      <c r="BZ21" s="672"/>
      <c r="CA21" s="672"/>
      <c r="CB21" s="672"/>
      <c r="CC21" s="672"/>
      <c r="CD21" s="672"/>
      <c r="CE21" s="672"/>
      <c r="CF21" s="672"/>
      <c r="CG21" s="672"/>
      <c r="CH21" s="672"/>
      <c r="CI21" s="672"/>
      <c r="CJ21" s="672"/>
      <c r="CK21" s="672"/>
      <c r="CL21" s="672"/>
      <c r="CM21" s="672"/>
      <c r="CN21" s="672"/>
      <c r="CO21" s="672"/>
      <c r="CP21" s="672"/>
      <c r="CQ21" s="672"/>
      <c r="CR21" s="672"/>
      <c r="CS21" s="672"/>
      <c r="CT21" s="672"/>
      <c r="CU21" s="672"/>
      <c r="CV21" s="672"/>
      <c r="CW21" s="672"/>
      <c r="CX21" s="672"/>
    </row>
    <row r="22" spans="1:134" ht="15.75">
      <c r="A22" s="62"/>
      <c r="B22" s="665" t="s">
        <v>196</v>
      </c>
      <c r="C22" s="665"/>
      <c r="D22" s="665"/>
      <c r="E22" s="665"/>
      <c r="F22" s="665"/>
      <c r="G22" s="665"/>
      <c r="H22" s="665"/>
      <c r="I22" s="665"/>
      <c r="J22" s="665"/>
      <c r="K22" s="665"/>
      <c r="L22" s="665"/>
      <c r="M22" s="665"/>
      <c r="N22" s="665"/>
      <c r="O22" s="665"/>
      <c r="P22" s="665"/>
      <c r="Q22" s="665"/>
      <c r="R22" s="665"/>
      <c r="S22" s="665"/>
      <c r="T22" s="665"/>
      <c r="U22" s="665"/>
      <c r="V22" s="665"/>
      <c r="W22" s="665"/>
      <c r="X22" s="665"/>
      <c r="Y22" s="665"/>
      <c r="Z22" s="665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  <c r="BX22" s="665"/>
      <c r="BY22" s="665"/>
      <c r="BZ22" s="665"/>
      <c r="CA22" s="665"/>
      <c r="CB22" s="665"/>
      <c r="CC22" s="665"/>
      <c r="CD22" s="665"/>
      <c r="CE22" s="665"/>
      <c r="CF22" s="665"/>
      <c r="CG22" s="665"/>
      <c r="CH22" s="665"/>
      <c r="CI22" s="665"/>
      <c r="CJ22" s="665"/>
      <c r="CK22" s="665"/>
      <c r="CL22" s="665"/>
      <c r="CM22" s="665"/>
      <c r="CN22" s="665"/>
      <c r="CO22" s="665"/>
      <c r="CP22" s="665"/>
      <c r="CQ22" s="665"/>
      <c r="CR22" s="665"/>
      <c r="CS22" s="665"/>
      <c r="CT22" s="665"/>
      <c r="CU22" s="665"/>
      <c r="CV22" s="665"/>
      <c r="CW22" s="665"/>
      <c r="CX22" s="665"/>
    </row>
    <row r="23" spans="1:134" ht="15.75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</row>
    <row r="24" spans="1:134" ht="15.75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DJ24" s="179"/>
      <c r="DK24" s="179" t="s">
        <v>628</v>
      </c>
      <c r="DL24" s="179"/>
      <c r="DM24" s="179"/>
      <c r="DN24" s="179"/>
      <c r="DO24" s="179"/>
      <c r="DP24" s="179"/>
      <c r="DQ24" s="179"/>
      <c r="DR24" s="179"/>
      <c r="DS24" s="179"/>
      <c r="DT24" s="179"/>
      <c r="DU24" s="179"/>
      <c r="DV24" s="179"/>
      <c r="DW24" s="179"/>
      <c r="DX24" s="179"/>
      <c r="DY24" s="179"/>
      <c r="DZ24" s="179"/>
      <c r="EA24" s="179"/>
      <c r="EB24" s="179"/>
      <c r="EC24" s="179"/>
      <c r="ED24" s="179"/>
    </row>
    <row r="25" spans="1:134" ht="15.75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DJ25" s="651">
        <f ca="1">TODAY()</f>
        <v>45406</v>
      </c>
      <c r="DK25" s="591"/>
      <c r="DL25" s="591"/>
      <c r="DM25" s="591"/>
      <c r="DN25" s="591"/>
      <c r="DO25" s="591"/>
      <c r="DP25" s="591"/>
      <c r="DQ25" s="591"/>
      <c r="DR25" s="591"/>
      <c r="DS25" s="591"/>
      <c r="DT25" s="591"/>
      <c r="DU25" s="591"/>
      <c r="DV25" s="591"/>
      <c r="DW25" s="591"/>
      <c r="DX25" s="591"/>
      <c r="DY25" s="591"/>
      <c r="DZ25" s="591"/>
      <c r="EA25" s="591"/>
      <c r="EB25" s="591"/>
      <c r="EC25" s="591"/>
      <c r="ED25" s="591"/>
    </row>
    <row r="26" spans="1:134" ht="15.7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</row>
    <row r="27" spans="1:134" ht="15.75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</row>
    <row r="28" spans="1:134" ht="15.75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</row>
    <row r="29" spans="1:134" ht="15.75">
      <c r="A29" s="639" t="s">
        <v>150</v>
      </c>
      <c r="B29" s="639"/>
      <c r="C29" s="639"/>
      <c r="D29" s="639"/>
      <c r="E29" s="639"/>
      <c r="F29" s="639"/>
      <c r="G29" s="639"/>
      <c r="H29" s="639"/>
      <c r="I29" s="639"/>
      <c r="J29" s="639"/>
      <c r="K29" s="639"/>
      <c r="L29" s="639"/>
      <c r="M29" s="639"/>
      <c r="N29" s="639"/>
      <c r="O29" s="639"/>
      <c r="P29" s="639"/>
      <c r="Q29" s="639"/>
      <c r="R29" s="639"/>
      <c r="S29" s="639"/>
      <c r="T29" s="639"/>
      <c r="U29" s="639"/>
      <c r="V29" s="639"/>
      <c r="W29" s="639"/>
      <c r="X29" s="639"/>
      <c r="Y29" s="639"/>
      <c r="Z29" s="639"/>
      <c r="AA29" s="639"/>
      <c r="AB29" s="639"/>
      <c r="AC29" s="639"/>
      <c r="AD29" s="62"/>
      <c r="AE29" s="62"/>
      <c r="AF29" s="639"/>
      <c r="AG29" s="639"/>
      <c r="AH29" s="639"/>
      <c r="AI29" s="639"/>
      <c r="AJ29" s="639"/>
      <c r="AK29" s="639"/>
      <c r="AL29" s="639"/>
      <c r="AM29" s="639"/>
      <c r="AN29" s="639"/>
      <c r="AO29" s="639"/>
      <c r="AP29" s="639"/>
      <c r="AQ29" s="639"/>
      <c r="AR29" s="639"/>
      <c r="AS29" s="639"/>
      <c r="AT29" s="639"/>
      <c r="AU29" s="639"/>
      <c r="AV29" s="639"/>
      <c r="AW29" s="639"/>
      <c r="AX29" s="639"/>
      <c r="AY29" s="639"/>
      <c r="AZ29" s="639"/>
      <c r="BA29" s="639"/>
      <c r="BB29" s="639"/>
      <c r="BC29" s="639"/>
      <c r="BD29" s="639"/>
      <c r="BE29" s="639"/>
      <c r="BF29" s="639"/>
      <c r="BG29" s="639"/>
      <c r="BH29" s="639"/>
      <c r="BI29" s="639"/>
      <c r="BJ29" s="639"/>
      <c r="BK29" s="639"/>
      <c r="BL29" s="76"/>
      <c r="BM29" s="62"/>
      <c r="BN29" s="639" t="s">
        <v>143</v>
      </c>
      <c r="BO29" s="639"/>
      <c r="BP29" s="639"/>
      <c r="BQ29" s="639"/>
      <c r="BR29" s="639"/>
      <c r="BS29" s="639"/>
      <c r="BT29" s="639"/>
      <c r="BU29" s="639"/>
      <c r="BV29" s="639"/>
      <c r="BW29" s="639"/>
      <c r="BX29" s="639"/>
      <c r="BY29" s="639"/>
      <c r="BZ29" s="639"/>
      <c r="CA29" s="639"/>
      <c r="CB29" s="639"/>
      <c r="CC29" s="639"/>
      <c r="CD29" s="639"/>
      <c r="CE29" s="639"/>
      <c r="CF29" s="639"/>
      <c r="CG29" s="639"/>
      <c r="CH29" s="639"/>
      <c r="CI29" s="639"/>
      <c r="CJ29" s="639"/>
      <c r="CK29" s="639"/>
      <c r="CL29" s="639"/>
      <c r="CM29" s="639"/>
      <c r="CN29" s="639"/>
      <c r="CO29" s="639"/>
      <c r="CP29" s="639"/>
      <c r="CQ29" s="639"/>
      <c r="CR29" s="639"/>
      <c r="CS29" s="639"/>
      <c r="CT29" s="639"/>
      <c r="CU29" s="639"/>
      <c r="CV29" s="639"/>
      <c r="CW29" s="639"/>
      <c r="CX29" s="639"/>
    </row>
    <row r="30" spans="1:134" ht="22.5" customHeight="1">
      <c r="A30" s="667" t="s">
        <v>144</v>
      </c>
      <c r="B30" s="668"/>
      <c r="C30" s="668"/>
      <c r="D30" s="668"/>
      <c r="E30" s="668"/>
      <c r="F30" s="668"/>
      <c r="G30" s="668"/>
      <c r="H30" s="668"/>
      <c r="I30" s="668"/>
      <c r="J30" s="668"/>
      <c r="K30" s="668"/>
      <c r="L30" s="668"/>
      <c r="M30" s="668"/>
      <c r="N30" s="668"/>
      <c r="O30" s="668"/>
      <c r="P30" s="668"/>
      <c r="Q30" s="668"/>
      <c r="R30" s="668"/>
      <c r="S30" s="668"/>
      <c r="T30" s="668"/>
      <c r="U30" s="668"/>
      <c r="V30" s="668"/>
      <c r="W30" s="668"/>
      <c r="X30" s="668"/>
      <c r="Y30" s="668"/>
      <c r="Z30" s="668"/>
      <c r="AA30" s="668"/>
      <c r="AB30" s="668"/>
      <c r="AC30" s="668"/>
      <c r="AD30" s="62"/>
      <c r="AE30" s="62"/>
      <c r="AF30" s="667" t="s">
        <v>145</v>
      </c>
      <c r="AG30" s="637"/>
      <c r="AH30" s="637"/>
      <c r="AI30" s="637"/>
      <c r="AJ30" s="637"/>
      <c r="AK30" s="637"/>
      <c r="AL30" s="637"/>
      <c r="AM30" s="637"/>
      <c r="AN30" s="637"/>
      <c r="AO30" s="637"/>
      <c r="AP30" s="637"/>
      <c r="AQ30" s="637"/>
      <c r="AR30" s="637"/>
      <c r="AS30" s="637"/>
      <c r="AT30" s="637"/>
      <c r="AU30" s="637"/>
      <c r="AV30" s="637"/>
      <c r="AW30" s="637"/>
      <c r="AX30" s="637"/>
      <c r="AY30" s="637"/>
      <c r="AZ30" s="637"/>
      <c r="BA30" s="637"/>
      <c r="BB30" s="637"/>
      <c r="BC30" s="637"/>
      <c r="BD30" s="637"/>
      <c r="BE30" s="637"/>
      <c r="BF30" s="637"/>
      <c r="BG30" s="637"/>
      <c r="BH30" s="637"/>
      <c r="BI30" s="637"/>
      <c r="BJ30" s="637"/>
      <c r="BK30" s="637"/>
      <c r="BL30" s="62"/>
      <c r="BM30" s="62"/>
      <c r="BN30" s="596" t="s">
        <v>146</v>
      </c>
      <c r="BO30" s="640"/>
      <c r="BP30" s="640"/>
      <c r="BQ30" s="640"/>
      <c r="BR30" s="640"/>
      <c r="BS30" s="640"/>
      <c r="BT30" s="640"/>
      <c r="BU30" s="640"/>
      <c r="BV30" s="640"/>
      <c r="BW30" s="640"/>
      <c r="BX30" s="640"/>
      <c r="BY30" s="640"/>
      <c r="BZ30" s="640"/>
      <c r="CA30" s="640"/>
      <c r="CB30" s="640"/>
      <c r="CC30" s="640"/>
      <c r="CD30" s="640"/>
      <c r="CE30" s="640"/>
      <c r="CF30" s="640"/>
      <c r="CG30" s="640"/>
      <c r="CH30" s="640"/>
      <c r="CI30" s="640"/>
      <c r="CJ30" s="640"/>
      <c r="CK30" s="640"/>
      <c r="CL30" s="640"/>
      <c r="CM30" s="640"/>
      <c r="CN30" s="640"/>
      <c r="CO30" s="640"/>
      <c r="CP30" s="640"/>
      <c r="CQ30" s="640"/>
      <c r="CR30" s="640"/>
      <c r="CS30" s="640"/>
      <c r="CT30" s="640"/>
      <c r="CU30" s="640"/>
      <c r="CV30" s="640"/>
      <c r="CW30" s="640"/>
      <c r="CX30" s="640"/>
    </row>
    <row r="31" spans="1:134" ht="15.75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</row>
    <row r="32" spans="1:134" ht="15.75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1" t="s">
        <v>318</v>
      </c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</row>
    <row r="33" spans="1:102" ht="15.75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</row>
    <row r="34" spans="1:102" ht="15.75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</row>
    <row r="35" spans="1:102" ht="15.75">
      <c r="A35" s="62"/>
      <c r="B35" s="62"/>
      <c r="C35" s="62"/>
      <c r="D35" t="s">
        <v>395</v>
      </c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</row>
    <row r="36" spans="1:102" ht="15.7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</row>
    <row r="37" spans="1:102" ht="15.75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</row>
    <row r="38" spans="1:102" ht="15.75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</row>
    <row r="39" spans="1:102" ht="15.75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</row>
    <row r="40" spans="1:102" ht="15.75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</row>
    <row r="41" spans="1:102" ht="15.75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</row>
    <row r="42" spans="1:102" ht="15.75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</row>
    <row r="43" spans="1:102" ht="15.75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</row>
    <row r="44" spans="1:102" ht="15.75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</row>
    <row r="45" spans="1:102" ht="15.75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</row>
    <row r="46" spans="1:102" ht="15.75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</row>
    <row r="47" spans="1:102" ht="15.75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</row>
    <row r="48" spans="1:102" ht="15.75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</row>
    <row r="49" spans="1:102" ht="15.75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</row>
    <row r="50" spans="1:102" ht="15.7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</row>
    <row r="51" spans="1:102" ht="15.75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</row>
    <row r="52" spans="1:102" ht="15.75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</row>
    <row r="53" spans="1:102" ht="15.75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</row>
    <row r="54" spans="1:102" ht="15.7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</row>
    <row r="55" spans="1:102" ht="15.7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</row>
    <row r="56" spans="1:102" ht="15.75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</row>
    <row r="57" spans="1:102" ht="15.75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</row>
    <row r="58" spans="1:102" ht="15.7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</row>
    <row r="59" spans="1:102" ht="15.7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</row>
    <row r="60" spans="1:102" ht="15.7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</row>
    <row r="61" spans="1:102" ht="15.75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</row>
    <row r="62" spans="1:102" ht="15.7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</row>
    <row r="63" spans="1:102" ht="15.7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</row>
    <row r="64" spans="1:102" ht="15.7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</row>
    <row r="65" spans="1:102" ht="15.7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</row>
    <row r="66" spans="1:102" ht="15.7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</row>
    <row r="67" spans="1:102" ht="15.7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</row>
    <row r="68" spans="1:102" ht="15.7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</row>
    <row r="69" spans="1:102" ht="15.7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</row>
    <row r="70" spans="1:102" ht="15.7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</row>
    <row r="71" spans="1:102" ht="15.7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</row>
    <row r="72" spans="1:102" ht="15.7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</row>
    <row r="73" spans="1:102" ht="15.7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</row>
    <row r="74" spans="1:102" ht="15.7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</row>
    <row r="75" spans="1:102" ht="15.7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</row>
  </sheetData>
  <mergeCells count="37">
    <mergeCell ref="DJ25:ED25"/>
    <mergeCell ref="B20:CX20"/>
    <mergeCell ref="B16:W16"/>
    <mergeCell ref="AR1:CX1"/>
    <mergeCell ref="A30:AC30"/>
    <mergeCell ref="AF30:BK30"/>
    <mergeCell ref="BN30:CX30"/>
    <mergeCell ref="A3:CX3"/>
    <mergeCell ref="A4:CX4"/>
    <mergeCell ref="B7:W7"/>
    <mergeCell ref="B8:W8"/>
    <mergeCell ref="B12:W12"/>
    <mergeCell ref="X12:CX12"/>
    <mergeCell ref="B13:W13"/>
    <mergeCell ref="X13:CX13"/>
    <mergeCell ref="B21:CX21"/>
    <mergeCell ref="A29:AC29"/>
    <mergeCell ref="AF29:BK29"/>
    <mergeCell ref="BN29:CX29"/>
    <mergeCell ref="B14:W14"/>
    <mergeCell ref="X14:CX14"/>
    <mergeCell ref="X16:CX16"/>
    <mergeCell ref="B17:CX17"/>
    <mergeCell ref="B18:CX18"/>
    <mergeCell ref="B19:CX19"/>
    <mergeCell ref="B22:CX22"/>
    <mergeCell ref="B15:W15"/>
    <mergeCell ref="X15:CX15"/>
    <mergeCell ref="B11:CX11"/>
    <mergeCell ref="B6:W6"/>
    <mergeCell ref="B9:W9"/>
    <mergeCell ref="B10:W10"/>
    <mergeCell ref="X6:CX6"/>
    <mergeCell ref="X7:CX7"/>
    <mergeCell ref="X8:CX8"/>
    <mergeCell ref="X9:CX9"/>
    <mergeCell ref="X10:CX10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CX264"/>
  <sheetViews>
    <sheetView view="pageBreakPreview" zoomScale="130" zoomScaleNormal="130" zoomScaleSheetLayoutView="130" workbookViewId="0">
      <selection activeCell="B19" sqref="B19:CW19"/>
    </sheetView>
  </sheetViews>
  <sheetFormatPr defaultRowHeight="15"/>
  <cols>
    <col min="1" max="179" width="0.85546875" customWidth="1"/>
  </cols>
  <sheetData>
    <row r="10" spans="1:102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</row>
    <row r="11" spans="1:102" ht="15.75">
      <c r="A11" s="591" t="s">
        <v>151</v>
      </c>
      <c r="B11" s="591"/>
      <c r="C11" s="591"/>
      <c r="D11" s="591"/>
      <c r="E11" s="591"/>
      <c r="F11" s="591"/>
      <c r="G11" s="591"/>
      <c r="H11" s="591"/>
      <c r="I11" s="591"/>
      <c r="J11" s="591"/>
      <c r="K11" s="591"/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  <c r="AF11" s="591"/>
      <c r="AG11" s="591"/>
      <c r="AH11" s="591"/>
      <c r="AI11" s="591"/>
      <c r="AJ11" s="591"/>
      <c r="AK11" s="591"/>
      <c r="AL11" s="591"/>
      <c r="AM11" s="591"/>
      <c r="AN11" s="591"/>
      <c r="AO11" s="591"/>
      <c r="AP11" s="591"/>
      <c r="AQ11" s="591"/>
      <c r="AR11" s="591"/>
      <c r="AS11" s="591"/>
      <c r="AT11" s="591"/>
      <c r="AU11" s="591"/>
      <c r="AV11" s="591"/>
      <c r="AW11" s="591"/>
      <c r="AX11" s="591"/>
      <c r="AY11" s="591"/>
      <c r="AZ11" s="591"/>
      <c r="BA11" s="591"/>
      <c r="BB11" s="591"/>
      <c r="BC11" s="591"/>
      <c r="BD11" s="591"/>
      <c r="BE11" s="591"/>
      <c r="BF11" s="591"/>
      <c r="BG11" s="591"/>
      <c r="BH11" s="591"/>
      <c r="BI11" s="591"/>
      <c r="BJ11" s="591"/>
      <c r="BK11" s="591"/>
      <c r="BL11" s="591"/>
      <c r="BM11" s="591"/>
      <c r="BN11" s="591"/>
      <c r="BO11" s="591"/>
      <c r="BP11" s="591"/>
      <c r="BQ11" s="591"/>
      <c r="BR11" s="591"/>
      <c r="BS11" s="591"/>
      <c r="BT11" s="591"/>
      <c r="BU11" s="591"/>
      <c r="BV11" s="591"/>
      <c r="BW11" s="591"/>
      <c r="BX11" s="591"/>
      <c r="BY11" s="591"/>
      <c r="BZ11" s="591"/>
      <c r="CA11" s="591"/>
      <c r="CB11" s="591"/>
      <c r="CC11" s="591"/>
      <c r="CD11" s="591"/>
      <c r="CE11" s="591"/>
      <c r="CF11" s="591"/>
      <c r="CG11" s="591"/>
      <c r="CH11" s="591"/>
      <c r="CI11" s="591"/>
      <c r="CJ11" s="591"/>
      <c r="CK11" s="591"/>
      <c r="CL11" s="591"/>
      <c r="CM11" s="591"/>
      <c r="CN11" s="591"/>
      <c r="CO11" s="591"/>
      <c r="CP11" s="591"/>
      <c r="CQ11" s="591"/>
      <c r="CR11" s="591"/>
      <c r="CS11" s="591"/>
      <c r="CT11" s="591"/>
      <c r="CU11" s="591"/>
      <c r="CV11" s="591"/>
      <c r="CW11" s="591"/>
      <c r="CX11" s="591"/>
    </row>
    <row r="12" spans="1:102">
      <c r="A12" s="76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6"/>
      <c r="CE12" s="76"/>
      <c r="CF12" s="76"/>
      <c r="CG12" s="76"/>
      <c r="CH12" s="76"/>
      <c r="CI12" s="76"/>
      <c r="CJ12" s="76"/>
      <c r="CK12" s="76"/>
      <c r="CL12" s="76"/>
      <c r="CM12" s="76"/>
      <c r="CN12" s="76"/>
      <c r="CO12" s="76"/>
      <c r="CP12" s="76"/>
      <c r="CQ12" s="76"/>
      <c r="CR12" s="76"/>
      <c r="CS12" s="76"/>
      <c r="CT12" s="76"/>
      <c r="CU12" s="76"/>
      <c r="CV12" s="76"/>
      <c r="CW12" s="76"/>
      <c r="CX12" s="76"/>
    </row>
    <row r="13" spans="1:102" ht="15" customHeight="1">
      <c r="A13" s="618" t="s">
        <v>152</v>
      </c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8"/>
      <c r="X13" s="618"/>
      <c r="Y13" s="618"/>
      <c r="Z13" s="618"/>
      <c r="AA13" s="618"/>
      <c r="AB13" s="618"/>
      <c r="AC13" s="618"/>
      <c r="AD13" s="618"/>
      <c r="AE13" s="618"/>
      <c r="AF13" s="618"/>
      <c r="AG13" s="618"/>
      <c r="AH13" s="618"/>
      <c r="AI13" s="618"/>
      <c r="AJ13" s="618"/>
      <c r="AK13" s="618"/>
      <c r="AL13" s="618"/>
      <c r="AM13" s="618"/>
      <c r="AN13" s="618"/>
      <c r="AO13" s="618"/>
      <c r="AP13" s="618"/>
      <c r="AQ13" s="618"/>
      <c r="AR13" s="618"/>
      <c r="AS13" s="618"/>
      <c r="AT13" s="618"/>
      <c r="AU13" s="618"/>
      <c r="AV13" s="618"/>
      <c r="AW13" s="618"/>
      <c r="AX13" s="618"/>
      <c r="AY13" s="618"/>
      <c r="AZ13" s="618"/>
      <c r="BA13" s="618"/>
      <c r="BB13" s="618"/>
      <c r="BC13" s="618"/>
      <c r="BD13" s="618"/>
      <c r="BE13" s="618"/>
      <c r="BF13" s="618"/>
      <c r="BG13" s="618"/>
      <c r="BH13" s="618"/>
      <c r="BI13" s="618"/>
      <c r="BJ13" s="618"/>
      <c r="BK13" s="618"/>
      <c r="BL13" s="618"/>
      <c r="BM13" s="618"/>
      <c r="BN13" s="618"/>
      <c r="BO13" s="618"/>
      <c r="BP13" s="618"/>
      <c r="BQ13" s="618"/>
      <c r="BR13" s="618"/>
      <c r="BS13" s="618"/>
      <c r="BT13" s="618"/>
      <c r="BU13" s="618"/>
      <c r="BV13" s="618"/>
      <c r="BW13" s="618"/>
      <c r="BX13" s="618"/>
      <c r="BY13" s="618"/>
      <c r="BZ13" s="618"/>
      <c r="CA13" s="618"/>
      <c r="CB13" s="618"/>
      <c r="CC13" s="618"/>
      <c r="CD13" s="618"/>
      <c r="CE13" s="618"/>
      <c r="CF13" s="618"/>
      <c r="CG13" s="618"/>
      <c r="CH13" s="618"/>
      <c r="CI13" s="618"/>
      <c r="CJ13" s="618"/>
      <c r="CK13" s="618"/>
      <c r="CL13" s="618"/>
      <c r="CM13" s="618"/>
      <c r="CN13" s="618"/>
      <c r="CO13" s="618"/>
      <c r="CP13" s="618"/>
      <c r="CQ13" s="618"/>
      <c r="CR13" s="618"/>
      <c r="CS13" s="618"/>
      <c r="CT13" s="618"/>
      <c r="CU13" s="618"/>
      <c r="CV13" s="618"/>
      <c r="CW13" s="618"/>
      <c r="CX13" s="618"/>
    </row>
    <row r="14" spans="1:102" ht="15.75">
      <c r="A14" s="618" t="s">
        <v>153</v>
      </c>
      <c r="B14" s="619"/>
      <c r="C14" s="619"/>
      <c r="D14" s="619"/>
      <c r="E14" s="619"/>
      <c r="F14" s="619"/>
      <c r="G14" s="619"/>
      <c r="H14" s="619"/>
      <c r="I14" s="619"/>
      <c r="J14" s="619"/>
      <c r="K14" s="619"/>
      <c r="L14" s="619"/>
      <c r="M14" s="619"/>
      <c r="N14" s="619"/>
      <c r="O14" s="619"/>
      <c r="P14" s="619"/>
      <c r="Q14" s="619"/>
      <c r="R14" s="619"/>
      <c r="S14" s="619"/>
      <c r="T14" s="619"/>
      <c r="U14" s="619"/>
      <c r="V14" s="619"/>
      <c r="W14" s="619"/>
      <c r="X14" s="619"/>
      <c r="Y14" s="619"/>
      <c r="Z14" s="619"/>
      <c r="AA14" s="619"/>
      <c r="AB14" s="619"/>
      <c r="AC14" s="619"/>
      <c r="AD14" s="619"/>
      <c r="AE14" s="619"/>
      <c r="AF14" s="619"/>
      <c r="AG14" s="619"/>
      <c r="AH14" s="619"/>
      <c r="AI14" s="619"/>
      <c r="AJ14" s="619"/>
      <c r="AK14" s="619"/>
      <c r="AL14" s="619"/>
      <c r="AM14" s="619"/>
      <c r="AN14" s="619"/>
      <c r="AO14" s="619"/>
      <c r="AP14" s="619"/>
      <c r="AQ14" s="619"/>
      <c r="AR14" s="619"/>
      <c r="AS14" s="619"/>
      <c r="AT14" s="619"/>
      <c r="AU14" s="619"/>
      <c r="AV14" s="619"/>
      <c r="AW14" s="619"/>
      <c r="AX14" s="619"/>
      <c r="AY14" s="619"/>
      <c r="AZ14" s="619"/>
      <c r="BA14" s="619"/>
      <c r="BB14" s="619"/>
      <c r="BC14" s="619"/>
      <c r="BD14" s="619"/>
      <c r="BE14" s="619"/>
      <c r="BF14" s="619"/>
      <c r="BG14" s="619"/>
      <c r="BH14" s="619"/>
      <c r="BI14" s="619"/>
      <c r="BJ14" s="619"/>
      <c r="BK14" s="619"/>
      <c r="BL14" s="619"/>
      <c r="BM14" s="619"/>
      <c r="BN14" s="619"/>
      <c r="BO14" s="619"/>
      <c r="BP14" s="619"/>
      <c r="BQ14" s="619"/>
      <c r="BR14" s="619"/>
      <c r="BS14" s="619"/>
      <c r="BT14" s="619"/>
      <c r="BU14" s="619"/>
      <c r="BV14" s="619"/>
      <c r="BW14" s="619"/>
      <c r="BX14" s="619"/>
      <c r="BY14" s="619"/>
      <c r="BZ14" s="619"/>
      <c r="CA14" s="619"/>
      <c r="CB14" s="619"/>
      <c r="CC14" s="619"/>
      <c r="CD14" s="619"/>
      <c r="CE14" s="619"/>
      <c r="CF14" s="619"/>
      <c r="CG14" s="619"/>
      <c r="CH14" s="619"/>
      <c r="CI14" s="619"/>
      <c r="CJ14" s="619"/>
      <c r="CK14" s="619"/>
      <c r="CL14" s="619"/>
      <c r="CM14" s="619"/>
      <c r="CN14" s="619"/>
      <c r="CO14" s="619"/>
      <c r="CP14" s="619"/>
      <c r="CQ14" s="619"/>
      <c r="CR14" s="619"/>
      <c r="CS14" s="619"/>
      <c r="CT14" s="619"/>
      <c r="CU14" s="619"/>
      <c r="CV14" s="619"/>
      <c r="CW14" s="619"/>
      <c r="CX14" s="619"/>
    </row>
    <row r="15" spans="1:102" ht="15.75">
      <c r="A15" s="618" t="s">
        <v>154</v>
      </c>
      <c r="B15" s="620"/>
      <c r="C15" s="620"/>
      <c r="D15" s="620"/>
      <c r="E15" s="620"/>
      <c r="F15" s="620"/>
      <c r="G15" s="620"/>
      <c r="H15" s="620"/>
      <c r="I15" s="620"/>
      <c r="J15" s="620"/>
      <c r="K15" s="620"/>
      <c r="L15" s="620"/>
      <c r="M15" s="620"/>
      <c r="N15" s="620"/>
      <c r="O15" s="620"/>
      <c r="P15" s="620"/>
      <c r="Q15" s="620"/>
      <c r="R15" s="620"/>
      <c r="S15" s="620"/>
      <c r="T15" s="620"/>
      <c r="U15" s="620"/>
      <c r="V15" s="620"/>
      <c r="W15" s="620"/>
      <c r="X15" s="620"/>
      <c r="Y15" s="620"/>
      <c r="Z15" s="620"/>
      <c r="AA15" s="620"/>
      <c r="AB15" s="620"/>
      <c r="AC15" s="620"/>
      <c r="AD15" s="620"/>
      <c r="AE15" s="620"/>
      <c r="AF15" s="620"/>
      <c r="AG15" s="620"/>
      <c r="AH15" s="620"/>
      <c r="AI15" s="620"/>
      <c r="AJ15" s="620"/>
      <c r="AK15" s="620"/>
      <c r="AL15" s="620"/>
      <c r="AM15" s="620"/>
      <c r="AN15" s="620"/>
      <c r="AO15" s="620"/>
      <c r="AP15" s="620"/>
      <c r="AQ15" s="620"/>
      <c r="AR15" s="620"/>
      <c r="AS15" s="620"/>
      <c r="AT15" s="620"/>
      <c r="AU15" s="620"/>
      <c r="AV15" s="620"/>
      <c r="AW15" s="620"/>
      <c r="AX15" s="620"/>
      <c r="AY15" s="620"/>
      <c r="AZ15" s="620"/>
      <c r="BA15" s="620"/>
      <c r="BB15" s="620"/>
      <c r="BC15" s="620"/>
      <c r="BD15" s="620"/>
      <c r="BE15" s="620"/>
      <c r="BF15" s="620"/>
      <c r="BG15" s="620"/>
      <c r="BH15" s="620"/>
      <c r="BI15" s="620"/>
      <c r="BJ15" s="620"/>
      <c r="BK15" s="620"/>
      <c r="BL15" s="620"/>
      <c r="BM15" s="620"/>
      <c r="BN15" s="620"/>
      <c r="BO15" s="620"/>
      <c r="BP15" s="620"/>
      <c r="BQ15" s="620"/>
      <c r="BR15" s="620"/>
      <c r="BS15" s="620"/>
      <c r="BT15" s="620"/>
      <c r="BU15" s="620"/>
      <c r="BV15" s="620"/>
      <c r="BW15" s="620"/>
      <c r="BX15" s="620"/>
      <c r="BY15" s="620"/>
      <c r="BZ15" s="620"/>
      <c r="CA15" s="620"/>
      <c r="CB15" s="620"/>
      <c r="CC15" s="620"/>
      <c r="CD15" s="620"/>
      <c r="CE15" s="620"/>
      <c r="CF15" s="620"/>
      <c r="CG15" s="620"/>
      <c r="CH15" s="620"/>
      <c r="CI15" s="620"/>
      <c r="CJ15" s="620"/>
      <c r="CK15" s="620"/>
      <c r="CL15" s="620"/>
      <c r="CM15" s="620"/>
      <c r="CN15" s="620"/>
      <c r="CO15" s="620"/>
      <c r="CP15" s="620"/>
      <c r="CQ15" s="620"/>
      <c r="CR15" s="620"/>
      <c r="CS15" s="620"/>
      <c r="CT15" s="620"/>
      <c r="CU15" s="620"/>
      <c r="CV15" s="620"/>
      <c r="CW15" s="620"/>
      <c r="CX15" s="620"/>
    </row>
    <row r="16" spans="1:102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</row>
    <row r="17" spans="1:102" ht="46.5" customHeight="1">
      <c r="A17" s="630" t="str">
        <f>CONCATENATE("            Прошу провести обучение по охране труда и проверку знаний требований охраны труда сотрудников ",'Для заполнения док-ов'!Y82," ","по программе ",'Для заполнения док-ов'!Y100)</f>
        <v xml:space="preserve">            Прошу провести обучение по охране труда и проверку знаний требований охраны труда сотрудников ООО «Ясень-Электро» по программе «Охрана труда при работе на высоте для работников, допускаемых к работам на высоте»</v>
      </c>
      <c r="B17" s="630"/>
      <c r="C17" s="630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630"/>
      <c r="R17" s="630"/>
      <c r="S17" s="630"/>
      <c r="T17" s="630"/>
      <c r="U17" s="630"/>
      <c r="V17" s="630"/>
      <c r="W17" s="630"/>
      <c r="X17" s="630"/>
      <c r="Y17" s="630"/>
      <c r="Z17" s="630"/>
      <c r="AA17" s="630"/>
      <c r="AB17" s="630"/>
      <c r="AC17" s="630"/>
      <c r="AD17" s="630"/>
      <c r="AE17" s="630"/>
      <c r="AF17" s="630"/>
      <c r="AG17" s="630"/>
      <c r="AH17" s="630"/>
      <c r="AI17" s="630"/>
      <c r="AJ17" s="630"/>
      <c r="AK17" s="630"/>
      <c r="AL17" s="630"/>
      <c r="AM17" s="630"/>
      <c r="AN17" s="630"/>
      <c r="AO17" s="630"/>
      <c r="AP17" s="630"/>
      <c r="AQ17" s="630"/>
      <c r="AR17" s="630"/>
      <c r="AS17" s="630"/>
      <c r="AT17" s="630"/>
      <c r="AU17" s="630"/>
      <c r="AV17" s="630"/>
      <c r="AW17" s="630"/>
      <c r="AX17" s="630"/>
      <c r="AY17" s="630"/>
      <c r="AZ17" s="630"/>
      <c r="BA17" s="630"/>
      <c r="BB17" s="630"/>
      <c r="BC17" s="630"/>
      <c r="BD17" s="630"/>
      <c r="BE17" s="630"/>
      <c r="BF17" s="630"/>
      <c r="BG17" s="630"/>
      <c r="BH17" s="630"/>
      <c r="BI17" s="630"/>
      <c r="BJ17" s="630"/>
      <c r="BK17" s="630"/>
      <c r="BL17" s="630"/>
      <c r="BM17" s="630"/>
      <c r="BN17" s="630"/>
      <c r="BO17" s="630"/>
      <c r="BP17" s="630"/>
      <c r="BQ17" s="630"/>
      <c r="BR17" s="630"/>
      <c r="BS17" s="630"/>
      <c r="BT17" s="630"/>
      <c r="BU17" s="630"/>
      <c r="BV17" s="630"/>
      <c r="BW17" s="630"/>
      <c r="BX17" s="630"/>
      <c r="BY17" s="630"/>
      <c r="BZ17" s="630"/>
      <c r="CA17" s="630"/>
      <c r="CB17" s="630"/>
      <c r="CC17" s="630"/>
      <c r="CD17" s="630"/>
      <c r="CE17" s="630"/>
      <c r="CF17" s="630"/>
      <c r="CG17" s="630"/>
      <c r="CH17" s="630"/>
      <c r="CI17" s="630"/>
      <c r="CJ17" s="630"/>
      <c r="CK17" s="630"/>
      <c r="CL17" s="630"/>
      <c r="CM17" s="630"/>
      <c r="CN17" s="630"/>
      <c r="CO17" s="630"/>
      <c r="CP17" s="630"/>
      <c r="CQ17" s="630"/>
      <c r="CR17" s="630"/>
      <c r="CS17" s="630"/>
      <c r="CT17" s="630"/>
      <c r="CU17" s="630"/>
      <c r="CV17" s="630"/>
      <c r="CW17" s="630"/>
      <c r="CX17" s="630"/>
    </row>
    <row r="18" spans="1:102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</row>
    <row r="19" spans="1:102" ht="45" customHeight="1">
      <c r="A19" s="76"/>
      <c r="B19" s="632" t="s">
        <v>157</v>
      </c>
      <c r="C19" s="632"/>
      <c r="D19" s="632"/>
      <c r="E19" s="632"/>
      <c r="F19" s="673" t="s">
        <v>158</v>
      </c>
      <c r="G19" s="674"/>
      <c r="H19" s="674"/>
      <c r="I19" s="674"/>
      <c r="J19" s="674"/>
      <c r="K19" s="674"/>
      <c r="L19" s="674"/>
      <c r="M19" s="674"/>
      <c r="N19" s="674"/>
      <c r="O19" s="674"/>
      <c r="P19" s="674"/>
      <c r="Q19" s="674"/>
      <c r="R19" s="674"/>
      <c r="S19" s="674"/>
      <c r="T19" s="674"/>
      <c r="U19" s="674"/>
      <c r="V19" s="674"/>
      <c r="W19" s="674"/>
      <c r="X19" s="674"/>
      <c r="Y19" s="674"/>
      <c r="Z19" s="674"/>
      <c r="AA19" s="674"/>
      <c r="AB19" s="674"/>
      <c r="AC19" s="675"/>
      <c r="AD19" s="632" t="s">
        <v>159</v>
      </c>
      <c r="AE19" s="632"/>
      <c r="AF19" s="632"/>
      <c r="AG19" s="632"/>
      <c r="AH19" s="632"/>
      <c r="AI19" s="632"/>
      <c r="AJ19" s="632"/>
      <c r="AK19" s="632"/>
      <c r="AL19" s="632"/>
      <c r="AM19" s="632"/>
      <c r="AN19" s="632"/>
      <c r="AO19" s="632"/>
      <c r="AP19" s="632"/>
      <c r="AQ19" s="632"/>
      <c r="AR19" s="632"/>
      <c r="AS19" s="632"/>
      <c r="AT19" s="632"/>
      <c r="AU19" s="632"/>
      <c r="AV19" s="632"/>
      <c r="AW19" s="632"/>
      <c r="AX19" s="632" t="s">
        <v>410</v>
      </c>
      <c r="AY19" s="632"/>
      <c r="AZ19" s="632"/>
      <c r="BA19" s="632"/>
      <c r="BB19" s="632"/>
      <c r="BC19" s="632"/>
      <c r="BD19" s="632"/>
      <c r="BE19" s="632"/>
      <c r="BF19" s="632"/>
      <c r="BG19" s="632"/>
      <c r="BH19" s="632"/>
      <c r="BI19" s="632"/>
      <c r="BJ19" s="632"/>
      <c r="BK19" s="632"/>
      <c r="BL19" s="632"/>
      <c r="BM19" s="632"/>
      <c r="BN19" s="632"/>
      <c r="BO19" s="632"/>
      <c r="BP19" s="674" t="s">
        <v>844</v>
      </c>
      <c r="BQ19" s="674"/>
      <c r="BR19" s="674"/>
      <c r="BS19" s="674"/>
      <c r="BT19" s="674"/>
      <c r="BU19" s="674"/>
      <c r="BV19" s="674"/>
      <c r="BW19" s="674"/>
      <c r="BX19" s="674"/>
      <c r="BY19" s="674"/>
      <c r="BZ19" s="674"/>
      <c r="CA19" s="674"/>
      <c r="CB19" s="675"/>
      <c r="CC19" s="673" t="s">
        <v>528</v>
      </c>
      <c r="CD19" s="674"/>
      <c r="CE19" s="674"/>
      <c r="CF19" s="674"/>
      <c r="CG19" s="674"/>
      <c r="CH19" s="674"/>
      <c r="CI19" s="674"/>
      <c r="CJ19" s="674"/>
      <c r="CK19" s="674"/>
      <c r="CL19" s="674"/>
      <c r="CM19" s="674"/>
      <c r="CN19" s="674"/>
      <c r="CO19" s="674"/>
      <c r="CP19" s="674"/>
      <c r="CQ19" s="674"/>
      <c r="CR19" s="674"/>
      <c r="CS19" s="674"/>
      <c r="CT19" s="674"/>
      <c r="CU19" s="674"/>
      <c r="CV19" s="674"/>
      <c r="CW19" s="675"/>
      <c r="CX19" s="76"/>
    </row>
    <row r="20" spans="1:102" ht="30.75" customHeight="1">
      <c r="A20" s="76"/>
      <c r="B20" s="632">
        <v>1</v>
      </c>
      <c r="C20" s="632"/>
      <c r="D20" s="632"/>
      <c r="E20" s="632"/>
      <c r="F20" s="673" t="str">
        <f>'Для заполнения док-ов'!N130</f>
        <v>Белокуров Артем Викторович</v>
      </c>
      <c r="G20" s="674"/>
      <c r="H20" s="674"/>
      <c r="I20" s="674"/>
      <c r="J20" s="674"/>
      <c r="K20" s="674"/>
      <c r="L20" s="674"/>
      <c r="M20" s="674"/>
      <c r="N20" s="674"/>
      <c r="O20" s="674"/>
      <c r="P20" s="674"/>
      <c r="Q20" s="674"/>
      <c r="R20" s="674"/>
      <c r="S20" s="674"/>
      <c r="T20" s="674"/>
      <c r="U20" s="674"/>
      <c r="V20" s="674"/>
      <c r="W20" s="674"/>
      <c r="X20" s="674"/>
      <c r="Y20" s="674"/>
      <c r="Z20" s="674"/>
      <c r="AA20" s="674"/>
      <c r="AB20" s="674"/>
      <c r="AC20" s="675"/>
      <c r="AD20" s="632" t="str">
        <f>'Для заполнения док-ов'!O130</f>
        <v>Электромонтажник</v>
      </c>
      <c r="AE20" s="632"/>
      <c r="AF20" s="632"/>
      <c r="AG20" s="632"/>
      <c r="AH20" s="632"/>
      <c r="AI20" s="632"/>
      <c r="AJ20" s="632"/>
      <c r="AK20" s="632"/>
      <c r="AL20" s="632"/>
      <c r="AM20" s="632"/>
      <c r="AN20" s="632"/>
      <c r="AO20" s="632"/>
      <c r="AP20" s="632"/>
      <c r="AQ20" s="632"/>
      <c r="AR20" s="632"/>
      <c r="AS20" s="632"/>
      <c r="AT20" s="632"/>
      <c r="AU20" s="632"/>
      <c r="AV20" s="632"/>
      <c r="AW20" s="632"/>
      <c r="AX20" s="632" t="str">
        <f>'Для заполнения док-ов'!W130</f>
        <v>009-743-803-63</v>
      </c>
      <c r="AY20" s="632"/>
      <c r="AZ20" s="632"/>
      <c r="BA20" s="632"/>
      <c r="BB20" s="632"/>
      <c r="BC20" s="632"/>
      <c r="BD20" s="632"/>
      <c r="BE20" s="632"/>
      <c r="BF20" s="632"/>
      <c r="BG20" s="632"/>
      <c r="BH20" s="632"/>
      <c r="BI20" s="632"/>
      <c r="BJ20" s="632"/>
      <c r="BK20" s="632"/>
      <c r="BL20" s="632"/>
      <c r="BM20" s="632"/>
      <c r="BN20" s="632"/>
      <c r="BO20" s="632"/>
      <c r="BP20" s="676" t="s">
        <v>249</v>
      </c>
      <c r="BQ20" s="674"/>
      <c r="BR20" s="674"/>
      <c r="BS20" s="674"/>
      <c r="BT20" s="674"/>
      <c r="BU20" s="674"/>
      <c r="BV20" s="674"/>
      <c r="BW20" s="674"/>
      <c r="BX20" s="674"/>
      <c r="BY20" s="674"/>
      <c r="BZ20" s="674"/>
      <c r="CA20" s="674"/>
      <c r="CB20" s="675"/>
      <c r="CC20" s="673" t="s">
        <v>845</v>
      </c>
      <c r="CD20" s="674"/>
      <c r="CE20" s="674"/>
      <c r="CF20" s="674"/>
      <c r="CG20" s="674"/>
      <c r="CH20" s="674"/>
      <c r="CI20" s="674"/>
      <c r="CJ20" s="674"/>
      <c r="CK20" s="674"/>
      <c r="CL20" s="674"/>
      <c r="CM20" s="674"/>
      <c r="CN20" s="674"/>
      <c r="CO20" s="674"/>
      <c r="CP20" s="674"/>
      <c r="CQ20" s="674"/>
      <c r="CR20" s="674"/>
      <c r="CS20" s="674"/>
      <c r="CT20" s="674"/>
      <c r="CU20" s="674"/>
      <c r="CV20" s="674"/>
      <c r="CW20" s="675"/>
      <c r="CX20" s="76"/>
    </row>
    <row r="21" spans="1:102" ht="33.75" customHeight="1">
      <c r="A21" s="76"/>
      <c r="B21" s="632">
        <v>2</v>
      </c>
      <c r="C21" s="632"/>
      <c r="D21" s="632"/>
      <c r="E21" s="632"/>
      <c r="F21" s="673" t="str">
        <f>'Для заполнения док-ов'!N131</f>
        <v>Родин Антон Леонидович</v>
      </c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674"/>
      <c r="T21" s="674"/>
      <c r="U21" s="674"/>
      <c r="V21" s="674"/>
      <c r="W21" s="674"/>
      <c r="X21" s="674"/>
      <c r="Y21" s="674"/>
      <c r="Z21" s="674"/>
      <c r="AA21" s="674"/>
      <c r="AB21" s="674"/>
      <c r="AC21" s="675"/>
      <c r="AD21" s="632" t="str">
        <f>'Для заполнения док-ов'!O131</f>
        <v>Электромонтажник</v>
      </c>
      <c r="AE21" s="632"/>
      <c r="AF21" s="632"/>
      <c r="AG21" s="632"/>
      <c r="AH21" s="632"/>
      <c r="AI21" s="632"/>
      <c r="AJ21" s="632"/>
      <c r="AK21" s="632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 t="str">
        <f>'Для заполнения док-ов'!W131</f>
        <v>027-848-648 98</v>
      </c>
      <c r="AY21" s="632"/>
      <c r="AZ21" s="632"/>
      <c r="BA21" s="632"/>
      <c r="BB21" s="632"/>
      <c r="BC21" s="632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76" t="s">
        <v>249</v>
      </c>
      <c r="BQ21" s="674"/>
      <c r="BR21" s="674"/>
      <c r="BS21" s="674"/>
      <c r="BT21" s="674"/>
      <c r="BU21" s="674"/>
      <c r="BV21" s="674"/>
      <c r="BW21" s="674"/>
      <c r="BX21" s="674"/>
      <c r="BY21" s="674"/>
      <c r="BZ21" s="674"/>
      <c r="CA21" s="674"/>
      <c r="CB21" s="675"/>
      <c r="CC21" s="673" t="s">
        <v>845</v>
      </c>
      <c r="CD21" s="674"/>
      <c r="CE21" s="674"/>
      <c r="CF21" s="674"/>
      <c r="CG21" s="674"/>
      <c r="CH21" s="674"/>
      <c r="CI21" s="674"/>
      <c r="CJ21" s="674"/>
      <c r="CK21" s="674"/>
      <c r="CL21" s="674"/>
      <c r="CM21" s="674"/>
      <c r="CN21" s="674"/>
      <c r="CO21" s="674"/>
      <c r="CP21" s="674"/>
      <c r="CQ21" s="674"/>
      <c r="CR21" s="674"/>
      <c r="CS21" s="674"/>
      <c r="CT21" s="674"/>
      <c r="CU21" s="674"/>
      <c r="CV21" s="674"/>
      <c r="CW21" s="675"/>
      <c r="CX21" s="76"/>
    </row>
    <row r="22" spans="1:102" ht="30" customHeight="1">
      <c r="A22" s="76"/>
      <c r="B22" s="632">
        <v>3</v>
      </c>
      <c r="C22" s="632"/>
      <c r="D22" s="632"/>
      <c r="E22" s="632"/>
      <c r="F22" s="673" t="str">
        <f>'Для заполнения док-ов'!N132</f>
        <v>Рузимуродов Уктам Чори Угли</v>
      </c>
      <c r="G22" s="674"/>
      <c r="H22" s="674"/>
      <c r="I22" s="674"/>
      <c r="J22" s="674"/>
      <c r="K22" s="674"/>
      <c r="L22" s="674"/>
      <c r="M22" s="674"/>
      <c r="N22" s="674"/>
      <c r="O22" s="674"/>
      <c r="P22" s="674"/>
      <c r="Q22" s="674"/>
      <c r="R22" s="674"/>
      <c r="S22" s="674"/>
      <c r="T22" s="674"/>
      <c r="U22" s="674"/>
      <c r="V22" s="674"/>
      <c r="W22" s="674"/>
      <c r="X22" s="674"/>
      <c r="Y22" s="674"/>
      <c r="Z22" s="674"/>
      <c r="AA22" s="674"/>
      <c r="AB22" s="674"/>
      <c r="AC22" s="675"/>
      <c r="AD22" s="632" t="str">
        <f>'Для заполнения док-ов'!O132</f>
        <v>электромонтажник</v>
      </c>
      <c r="AE22" s="632"/>
      <c r="AF22" s="632"/>
      <c r="AG22" s="632"/>
      <c r="AH22" s="632"/>
      <c r="AI22" s="632"/>
      <c r="AJ22" s="632"/>
      <c r="AK22" s="632"/>
      <c r="AL22" s="632"/>
      <c r="AM22" s="632"/>
      <c r="AN22" s="632"/>
      <c r="AO22" s="632"/>
      <c r="AP22" s="632"/>
      <c r="AQ22" s="632"/>
      <c r="AR22" s="632"/>
      <c r="AS22" s="632"/>
      <c r="AT22" s="632"/>
      <c r="AU22" s="632"/>
      <c r="AV22" s="632"/>
      <c r="AW22" s="632"/>
      <c r="AX22" s="632" t="str">
        <f>'Для заполнения док-ов'!W132</f>
        <v>221-149-949 46</v>
      </c>
      <c r="AY22" s="632"/>
      <c r="AZ22" s="632"/>
      <c r="BA22" s="632"/>
      <c r="BB22" s="632"/>
      <c r="BC22" s="632"/>
      <c r="BD22" s="632"/>
      <c r="BE22" s="632"/>
      <c r="BF22" s="632"/>
      <c r="BG22" s="632"/>
      <c r="BH22" s="632"/>
      <c r="BI22" s="632"/>
      <c r="BJ22" s="632"/>
      <c r="BK22" s="632"/>
      <c r="BL22" s="632"/>
      <c r="BM22" s="632"/>
      <c r="BN22" s="632"/>
      <c r="BO22" s="632"/>
      <c r="BP22" s="676" t="s">
        <v>249</v>
      </c>
      <c r="BQ22" s="674"/>
      <c r="BR22" s="674"/>
      <c r="BS22" s="674"/>
      <c r="BT22" s="674"/>
      <c r="BU22" s="674"/>
      <c r="BV22" s="674"/>
      <c r="BW22" s="674"/>
      <c r="BX22" s="674"/>
      <c r="BY22" s="674"/>
      <c r="BZ22" s="674"/>
      <c r="CA22" s="674"/>
      <c r="CB22" s="675"/>
      <c r="CC22" s="673" t="s">
        <v>851</v>
      </c>
      <c r="CD22" s="674"/>
      <c r="CE22" s="674"/>
      <c r="CF22" s="674"/>
      <c r="CG22" s="674"/>
      <c r="CH22" s="674"/>
      <c r="CI22" s="674"/>
      <c r="CJ22" s="674"/>
      <c r="CK22" s="674"/>
      <c r="CL22" s="674"/>
      <c r="CM22" s="674"/>
      <c r="CN22" s="674"/>
      <c r="CO22" s="674"/>
      <c r="CP22" s="674"/>
      <c r="CQ22" s="674"/>
      <c r="CR22" s="674"/>
      <c r="CS22" s="674"/>
      <c r="CT22" s="674"/>
      <c r="CU22" s="674"/>
      <c r="CV22" s="674"/>
      <c r="CW22" s="675"/>
      <c r="CX22" s="76"/>
    </row>
    <row r="23" spans="1:102" ht="31.5" customHeight="1">
      <c r="A23" s="76"/>
      <c r="B23" s="632">
        <v>4</v>
      </c>
      <c r="C23" s="632"/>
      <c r="D23" s="632"/>
      <c r="E23" s="632"/>
      <c r="F23" s="673" t="str">
        <f>'Для заполнения док-ов'!N133</f>
        <v>Царев Андрей Викторович</v>
      </c>
      <c r="G23" s="674"/>
      <c r="H23" s="674"/>
      <c r="I23" s="674"/>
      <c r="J23" s="674"/>
      <c r="K23" s="674"/>
      <c r="L23" s="674"/>
      <c r="M23" s="674"/>
      <c r="N23" s="674"/>
      <c r="O23" s="674"/>
      <c r="P23" s="674"/>
      <c r="Q23" s="674"/>
      <c r="R23" s="674"/>
      <c r="S23" s="674"/>
      <c r="T23" s="674"/>
      <c r="U23" s="674"/>
      <c r="V23" s="674"/>
      <c r="W23" s="674"/>
      <c r="X23" s="674"/>
      <c r="Y23" s="674"/>
      <c r="Z23" s="674"/>
      <c r="AA23" s="674"/>
      <c r="AB23" s="674"/>
      <c r="AC23" s="675"/>
      <c r="AD23" s="632" t="str">
        <f>'Для заполнения док-ов'!O133</f>
        <v>Электромонтажник</v>
      </c>
      <c r="AE23" s="632"/>
      <c r="AF23" s="632"/>
      <c r="AG23" s="632"/>
      <c r="AH23" s="632"/>
      <c r="AI23" s="632"/>
      <c r="AJ23" s="632"/>
      <c r="AK23" s="632"/>
      <c r="AL23" s="632"/>
      <c r="AM23" s="632"/>
      <c r="AN23" s="632"/>
      <c r="AO23" s="632"/>
      <c r="AP23" s="632"/>
      <c r="AQ23" s="632"/>
      <c r="AR23" s="632"/>
      <c r="AS23" s="632"/>
      <c r="AT23" s="632"/>
      <c r="AU23" s="632"/>
      <c r="AV23" s="632"/>
      <c r="AW23" s="632"/>
      <c r="AX23" s="632" t="str">
        <f>'Для заполнения док-ов'!W133</f>
        <v>069-621-925 96</v>
      </c>
      <c r="AY23" s="632"/>
      <c r="AZ23" s="632"/>
      <c r="BA23" s="632"/>
      <c r="BB23" s="632"/>
      <c r="BC23" s="632"/>
      <c r="BD23" s="632"/>
      <c r="BE23" s="632"/>
      <c r="BF23" s="632"/>
      <c r="BG23" s="632"/>
      <c r="BH23" s="632"/>
      <c r="BI23" s="632"/>
      <c r="BJ23" s="632"/>
      <c r="BK23" s="632"/>
      <c r="BL23" s="632"/>
      <c r="BM23" s="632"/>
      <c r="BN23" s="632"/>
      <c r="BO23" s="632"/>
      <c r="BP23" s="676" t="s">
        <v>249</v>
      </c>
      <c r="BQ23" s="674"/>
      <c r="BR23" s="674"/>
      <c r="BS23" s="674"/>
      <c r="BT23" s="674"/>
      <c r="BU23" s="674"/>
      <c r="BV23" s="674"/>
      <c r="BW23" s="674"/>
      <c r="BX23" s="674"/>
      <c r="BY23" s="674"/>
      <c r="BZ23" s="674"/>
      <c r="CA23" s="674"/>
      <c r="CB23" s="675"/>
      <c r="CC23" s="673" t="s">
        <v>851</v>
      </c>
      <c r="CD23" s="674"/>
      <c r="CE23" s="674"/>
      <c r="CF23" s="674"/>
      <c r="CG23" s="674"/>
      <c r="CH23" s="674"/>
      <c r="CI23" s="674"/>
      <c r="CJ23" s="674"/>
      <c r="CK23" s="674"/>
      <c r="CL23" s="674"/>
      <c r="CM23" s="674"/>
      <c r="CN23" s="674"/>
      <c r="CO23" s="674"/>
      <c r="CP23" s="674"/>
      <c r="CQ23" s="674"/>
      <c r="CR23" s="674"/>
      <c r="CS23" s="674"/>
      <c r="CT23" s="674"/>
      <c r="CU23" s="674"/>
      <c r="CV23" s="674"/>
      <c r="CW23" s="675"/>
      <c r="CX23" s="76"/>
    </row>
    <row r="24" spans="1:102" ht="28.5" customHeight="1">
      <c r="A24" s="76"/>
      <c r="B24" s="632">
        <v>5</v>
      </c>
      <c r="C24" s="632"/>
      <c r="D24" s="632"/>
      <c r="E24" s="632"/>
      <c r="F24" s="673" t="str">
        <f>'Для заполнения док-ов'!N134</f>
        <v>Шешеня Алексей Николаевич</v>
      </c>
      <c r="G24" s="674"/>
      <c r="H24" s="674"/>
      <c r="I24" s="674"/>
      <c r="J24" s="674"/>
      <c r="K24" s="674"/>
      <c r="L24" s="674"/>
      <c r="M24" s="674"/>
      <c r="N24" s="674"/>
      <c r="O24" s="674"/>
      <c r="P24" s="674"/>
      <c r="Q24" s="674"/>
      <c r="R24" s="674"/>
      <c r="S24" s="674"/>
      <c r="T24" s="674"/>
      <c r="U24" s="674"/>
      <c r="V24" s="674"/>
      <c r="W24" s="674"/>
      <c r="X24" s="674"/>
      <c r="Y24" s="674"/>
      <c r="Z24" s="674"/>
      <c r="AA24" s="674"/>
      <c r="AB24" s="674"/>
      <c r="AC24" s="675"/>
      <c r="AD24" s="632" t="str">
        <f>'Для заполнения док-ов'!O134</f>
        <v>электромонтажник</v>
      </c>
      <c r="AE24" s="632"/>
      <c r="AF24" s="632"/>
      <c r="AG24" s="632"/>
      <c r="AH24" s="632"/>
      <c r="AI24" s="632"/>
      <c r="AJ24" s="632"/>
      <c r="AK24" s="632"/>
      <c r="AL24" s="632"/>
      <c r="AM24" s="632"/>
      <c r="AN24" s="632"/>
      <c r="AO24" s="632"/>
      <c r="AP24" s="632"/>
      <c r="AQ24" s="632"/>
      <c r="AR24" s="632"/>
      <c r="AS24" s="632"/>
      <c r="AT24" s="632"/>
      <c r="AU24" s="632"/>
      <c r="AV24" s="632"/>
      <c r="AW24" s="632"/>
      <c r="AX24" s="632" t="str">
        <f>'Для заполнения док-ов'!W134</f>
        <v>138-689-177 23</v>
      </c>
      <c r="AY24" s="632"/>
      <c r="AZ24" s="632"/>
      <c r="BA24" s="632"/>
      <c r="BB24" s="632"/>
      <c r="BC24" s="632"/>
      <c r="BD24" s="632"/>
      <c r="BE24" s="632"/>
      <c r="BF24" s="632"/>
      <c r="BG24" s="632"/>
      <c r="BH24" s="632"/>
      <c r="BI24" s="632"/>
      <c r="BJ24" s="632"/>
      <c r="BK24" s="632"/>
      <c r="BL24" s="632"/>
      <c r="BM24" s="632"/>
      <c r="BN24" s="632"/>
      <c r="BO24" s="632"/>
      <c r="BP24" s="676" t="s">
        <v>249</v>
      </c>
      <c r="BQ24" s="674"/>
      <c r="BR24" s="674"/>
      <c r="BS24" s="674"/>
      <c r="BT24" s="674"/>
      <c r="BU24" s="674"/>
      <c r="BV24" s="674"/>
      <c r="BW24" s="674"/>
      <c r="BX24" s="674"/>
      <c r="BY24" s="674"/>
      <c r="BZ24" s="674"/>
      <c r="CA24" s="674"/>
      <c r="CB24" s="675"/>
      <c r="CC24" s="673" t="s">
        <v>845</v>
      </c>
      <c r="CD24" s="674"/>
      <c r="CE24" s="674"/>
      <c r="CF24" s="674"/>
      <c r="CG24" s="674"/>
      <c r="CH24" s="674"/>
      <c r="CI24" s="674"/>
      <c r="CJ24" s="674"/>
      <c r="CK24" s="674"/>
      <c r="CL24" s="674"/>
      <c r="CM24" s="674"/>
      <c r="CN24" s="674"/>
      <c r="CO24" s="674"/>
      <c r="CP24" s="674"/>
      <c r="CQ24" s="674"/>
      <c r="CR24" s="674"/>
      <c r="CS24" s="674"/>
      <c r="CT24" s="674"/>
      <c r="CU24" s="674"/>
      <c r="CV24" s="674"/>
      <c r="CW24" s="675"/>
      <c r="CX24" s="76"/>
    </row>
    <row r="25" spans="1:102" ht="32.25" customHeight="1">
      <c r="A25" s="76"/>
      <c r="B25" s="632">
        <v>6</v>
      </c>
      <c r="C25" s="632"/>
      <c r="D25" s="632"/>
      <c r="E25" s="632"/>
      <c r="F25" s="673" t="str">
        <f>'Для заполнения док-ов'!N135</f>
        <v>Белокуров Артем Викторович</v>
      </c>
      <c r="G25" s="674"/>
      <c r="H25" s="674"/>
      <c r="I25" s="674"/>
      <c r="J25" s="674"/>
      <c r="K25" s="674"/>
      <c r="L25" s="674"/>
      <c r="M25" s="674"/>
      <c r="N25" s="674"/>
      <c r="O25" s="674"/>
      <c r="P25" s="674"/>
      <c r="Q25" s="674"/>
      <c r="R25" s="674"/>
      <c r="S25" s="674"/>
      <c r="T25" s="674"/>
      <c r="U25" s="674"/>
      <c r="V25" s="674"/>
      <c r="W25" s="674"/>
      <c r="X25" s="674"/>
      <c r="Y25" s="674"/>
      <c r="Z25" s="674"/>
      <c r="AA25" s="674"/>
      <c r="AB25" s="674"/>
      <c r="AC25" s="675"/>
      <c r="AD25" s="632" t="str">
        <f>'Для заполнения док-ов'!O135</f>
        <v>Электромонтажник</v>
      </c>
      <c r="AE25" s="632"/>
      <c r="AF25" s="632"/>
      <c r="AG25" s="632"/>
      <c r="AH25" s="632"/>
      <c r="AI25" s="632"/>
      <c r="AJ25" s="632"/>
      <c r="AK25" s="632"/>
      <c r="AL25" s="632"/>
      <c r="AM25" s="632"/>
      <c r="AN25" s="632"/>
      <c r="AO25" s="632"/>
      <c r="AP25" s="632"/>
      <c r="AQ25" s="632"/>
      <c r="AR25" s="632"/>
      <c r="AS25" s="632"/>
      <c r="AT25" s="632"/>
      <c r="AU25" s="632"/>
      <c r="AV25" s="632"/>
      <c r="AW25" s="632"/>
      <c r="AX25" s="632" t="e">
        <f>'БАЗА по работягам'!#REF!</f>
        <v>#REF!</v>
      </c>
      <c r="AY25" s="632"/>
      <c r="AZ25" s="632"/>
      <c r="BA25" s="632"/>
      <c r="BB25" s="632"/>
      <c r="BC25" s="632"/>
      <c r="BD25" s="632"/>
      <c r="BE25" s="632"/>
      <c r="BF25" s="632"/>
      <c r="BG25" s="632"/>
      <c r="BH25" s="632"/>
      <c r="BI25" s="632"/>
      <c r="BJ25" s="632"/>
      <c r="BK25" s="632"/>
      <c r="BL25" s="632"/>
      <c r="BM25" s="632"/>
      <c r="BN25" s="632"/>
      <c r="BO25" s="632"/>
      <c r="BP25" s="676" t="s">
        <v>249</v>
      </c>
      <c r="BQ25" s="674"/>
      <c r="BR25" s="674"/>
      <c r="BS25" s="674"/>
      <c r="BT25" s="674"/>
      <c r="BU25" s="674"/>
      <c r="BV25" s="674"/>
      <c r="BW25" s="674"/>
      <c r="BX25" s="674"/>
      <c r="BY25" s="674"/>
      <c r="BZ25" s="674"/>
      <c r="CA25" s="674"/>
      <c r="CB25" s="675"/>
      <c r="CC25" s="673" t="s">
        <v>851</v>
      </c>
      <c r="CD25" s="674"/>
      <c r="CE25" s="674"/>
      <c r="CF25" s="674"/>
      <c r="CG25" s="674"/>
      <c r="CH25" s="674"/>
      <c r="CI25" s="674"/>
      <c r="CJ25" s="674"/>
      <c r="CK25" s="674"/>
      <c r="CL25" s="674"/>
      <c r="CM25" s="674"/>
      <c r="CN25" s="674"/>
      <c r="CO25" s="674"/>
      <c r="CP25" s="674"/>
      <c r="CQ25" s="674"/>
      <c r="CR25" s="674"/>
      <c r="CS25" s="674"/>
      <c r="CT25" s="674"/>
      <c r="CU25" s="674"/>
      <c r="CV25" s="674"/>
      <c r="CW25" s="675"/>
      <c r="CX25" s="76"/>
    </row>
    <row r="26" spans="1:102" ht="27.75" customHeight="1">
      <c r="A26" s="76"/>
      <c r="B26" s="632">
        <v>7</v>
      </c>
      <c r="C26" s="632"/>
      <c r="D26" s="632"/>
      <c r="E26" s="632"/>
      <c r="F26" s="673">
        <f>'Для заполнения док-ов'!N136</f>
        <v>0</v>
      </c>
      <c r="G26" s="674"/>
      <c r="H26" s="674"/>
      <c r="I26" s="674"/>
      <c r="J26" s="674"/>
      <c r="K26" s="674"/>
      <c r="L26" s="674"/>
      <c r="M26" s="674"/>
      <c r="N26" s="674"/>
      <c r="O26" s="674"/>
      <c r="P26" s="674"/>
      <c r="Q26" s="674"/>
      <c r="R26" s="674"/>
      <c r="S26" s="674"/>
      <c r="T26" s="674"/>
      <c r="U26" s="674"/>
      <c r="V26" s="674"/>
      <c r="W26" s="674"/>
      <c r="X26" s="674"/>
      <c r="Y26" s="674"/>
      <c r="Z26" s="674"/>
      <c r="AA26" s="674"/>
      <c r="AB26" s="674"/>
      <c r="AC26" s="675"/>
      <c r="AD26" s="632">
        <f>'Для заполнения док-ов'!O136</f>
        <v>0</v>
      </c>
      <c r="AE26" s="632"/>
      <c r="AF26" s="632"/>
      <c r="AG26" s="632"/>
      <c r="AH26" s="632"/>
      <c r="AI26" s="632"/>
      <c r="AJ26" s="632"/>
      <c r="AK26" s="632"/>
      <c r="AL26" s="632"/>
      <c r="AM26" s="632"/>
      <c r="AN26" s="632"/>
      <c r="AO26" s="632"/>
      <c r="AP26" s="632"/>
      <c r="AQ26" s="632"/>
      <c r="AR26" s="632"/>
      <c r="AS26" s="632"/>
      <c r="AT26" s="632"/>
      <c r="AU26" s="632"/>
      <c r="AV26" s="632"/>
      <c r="AW26" s="632"/>
      <c r="AX26" s="632">
        <f>'Для заполнения док-ов'!W136</f>
        <v>0</v>
      </c>
      <c r="AY26" s="632"/>
      <c r="AZ26" s="632"/>
      <c r="BA26" s="632"/>
      <c r="BB26" s="632"/>
      <c r="BC26" s="632"/>
      <c r="BD26" s="632"/>
      <c r="BE26" s="632"/>
      <c r="BF26" s="632"/>
      <c r="BG26" s="632"/>
      <c r="BH26" s="632"/>
      <c r="BI26" s="632"/>
      <c r="BJ26" s="632"/>
      <c r="BK26" s="632"/>
      <c r="BL26" s="632"/>
      <c r="BM26" s="632"/>
      <c r="BN26" s="632"/>
      <c r="BO26" s="632"/>
      <c r="BP26" s="676" t="s">
        <v>249</v>
      </c>
      <c r="BQ26" s="674"/>
      <c r="BR26" s="674"/>
      <c r="BS26" s="674"/>
      <c r="BT26" s="674"/>
      <c r="BU26" s="674"/>
      <c r="BV26" s="674"/>
      <c r="BW26" s="674"/>
      <c r="BX26" s="674"/>
      <c r="BY26" s="674"/>
      <c r="BZ26" s="674"/>
      <c r="CA26" s="674"/>
      <c r="CB26" s="675"/>
      <c r="CC26" s="673" t="s">
        <v>851</v>
      </c>
      <c r="CD26" s="674"/>
      <c r="CE26" s="674"/>
      <c r="CF26" s="674"/>
      <c r="CG26" s="674"/>
      <c r="CH26" s="674"/>
      <c r="CI26" s="674"/>
      <c r="CJ26" s="674"/>
      <c r="CK26" s="674"/>
      <c r="CL26" s="674"/>
      <c r="CM26" s="674"/>
      <c r="CN26" s="674"/>
      <c r="CO26" s="674"/>
      <c r="CP26" s="674"/>
      <c r="CQ26" s="674"/>
      <c r="CR26" s="674"/>
      <c r="CS26" s="674"/>
      <c r="CT26" s="674"/>
      <c r="CU26" s="674"/>
      <c r="CV26" s="674"/>
      <c r="CW26" s="675"/>
      <c r="CX26" s="76"/>
    </row>
    <row r="27" spans="1:102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  <c r="CF27" s="76"/>
      <c r="CG27" s="76"/>
      <c r="CH27" s="76"/>
      <c r="CI27" s="76"/>
      <c r="CJ27" s="76"/>
      <c r="CK27" s="76"/>
      <c r="CL27" s="76"/>
      <c r="CM27" s="76"/>
      <c r="CN27" s="76"/>
      <c r="CO27" s="76"/>
      <c r="CP27" s="76"/>
      <c r="CQ27" s="76"/>
      <c r="CR27" s="76"/>
      <c r="CS27" s="76"/>
      <c r="CT27" s="76"/>
      <c r="CU27" s="76"/>
      <c r="CV27" s="76"/>
      <c r="CW27" s="76"/>
      <c r="CX27" s="76"/>
    </row>
    <row r="28" spans="1:102" ht="15.75">
      <c r="A28" s="78" t="s">
        <v>41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606"/>
      <c r="AL28" s="606"/>
      <c r="AM28" s="606"/>
      <c r="AN28" s="606"/>
      <c r="AO28" s="606"/>
      <c r="AP28" s="606"/>
      <c r="AQ28" s="606"/>
      <c r="AR28" s="606"/>
      <c r="AS28" s="606"/>
      <c r="AT28" s="606"/>
      <c r="AU28" s="606"/>
      <c r="AV28" s="606"/>
      <c r="AW28" s="606"/>
      <c r="AX28" s="606"/>
      <c r="AY28" s="606"/>
      <c r="AZ28" s="606"/>
      <c r="BA28" s="606"/>
      <c r="BB28" s="606"/>
      <c r="BC28" s="60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606" t="s">
        <v>282</v>
      </c>
      <c r="BU28" s="606"/>
      <c r="BV28" s="606"/>
      <c r="BW28" s="606"/>
      <c r="BX28" s="606"/>
      <c r="BY28" s="606"/>
      <c r="BZ28" s="606"/>
      <c r="CA28" s="606"/>
      <c r="CB28" s="606"/>
      <c r="CC28" s="606"/>
      <c r="CD28" s="606"/>
      <c r="CE28" s="606"/>
      <c r="CF28" s="606"/>
      <c r="CG28" s="606"/>
      <c r="CH28" s="606"/>
      <c r="CI28" s="606"/>
      <c r="CJ28" s="606"/>
      <c r="CK28" s="606"/>
      <c r="CL28" s="606"/>
      <c r="CM28" s="606"/>
      <c r="CN28" s="606"/>
      <c r="CO28" s="606"/>
      <c r="CP28" s="606"/>
      <c r="CQ28" s="606"/>
      <c r="CR28" s="606"/>
      <c r="CS28" s="606"/>
      <c r="CT28" s="606"/>
      <c r="CU28" s="606"/>
      <c r="CV28" s="606"/>
      <c r="CW28" s="606"/>
      <c r="CX28" s="606"/>
    </row>
    <row r="29" spans="1:102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600" t="s">
        <v>165</v>
      </c>
      <c r="AL29" s="600"/>
      <c r="AM29" s="600"/>
      <c r="AN29" s="600"/>
      <c r="AO29" s="600"/>
      <c r="AP29" s="600"/>
      <c r="AQ29" s="600"/>
      <c r="AR29" s="600"/>
      <c r="AS29" s="600"/>
      <c r="AT29" s="600"/>
      <c r="AU29" s="600"/>
      <c r="AV29" s="600"/>
      <c r="AW29" s="600"/>
      <c r="AX29" s="600"/>
      <c r="AY29" s="600"/>
      <c r="AZ29" s="600"/>
      <c r="BA29" s="600"/>
      <c r="BB29" s="600"/>
      <c r="BC29" s="600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</row>
    <row r="30" spans="1:102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</row>
    <row r="31" spans="1:102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</row>
    <row r="32" spans="1:102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</row>
    <row r="33" spans="1:102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</row>
    <row r="34" spans="1:102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</row>
    <row r="35" spans="1:102" ht="15.75">
      <c r="A35" s="78" t="s">
        <v>150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606"/>
      <c r="AL35" s="606"/>
      <c r="AM35" s="606"/>
      <c r="AN35" s="606"/>
      <c r="AO35" s="606"/>
      <c r="AP35" s="606"/>
      <c r="AQ35" s="606"/>
      <c r="AR35" s="606"/>
      <c r="AS35" s="606"/>
      <c r="AT35" s="606"/>
      <c r="AU35" s="606"/>
      <c r="AV35" s="606"/>
      <c r="AW35" s="606"/>
      <c r="AX35" s="606"/>
      <c r="AY35" s="606"/>
      <c r="AZ35" s="606"/>
      <c r="BA35" s="606"/>
      <c r="BB35" s="606"/>
      <c r="BC35" s="60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606" t="s">
        <v>104</v>
      </c>
      <c r="BU35" s="606"/>
      <c r="BV35" s="606"/>
      <c r="BW35" s="606"/>
      <c r="BX35" s="606"/>
      <c r="BY35" s="606"/>
      <c r="BZ35" s="606"/>
      <c r="CA35" s="606"/>
      <c r="CB35" s="606"/>
      <c r="CC35" s="606"/>
      <c r="CD35" s="606"/>
      <c r="CE35" s="606"/>
      <c r="CF35" s="606"/>
      <c r="CG35" s="606"/>
      <c r="CH35" s="606"/>
      <c r="CI35" s="606"/>
      <c r="CJ35" s="606"/>
      <c r="CK35" s="606"/>
      <c r="CL35" s="606"/>
      <c r="CM35" s="606"/>
      <c r="CN35" s="606"/>
      <c r="CO35" s="606"/>
      <c r="CP35" s="606"/>
      <c r="CQ35" s="606"/>
      <c r="CR35" s="606"/>
      <c r="CS35" s="606"/>
      <c r="CT35" s="606"/>
      <c r="CU35" s="606"/>
      <c r="CV35" s="606"/>
      <c r="CW35" s="606"/>
      <c r="CX35" s="606"/>
    </row>
    <row r="36" spans="1:102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600" t="s">
        <v>165</v>
      </c>
      <c r="AL36" s="600"/>
      <c r="AM36" s="600"/>
      <c r="AN36" s="600"/>
      <c r="AO36" s="600"/>
      <c r="AP36" s="600"/>
      <c r="AQ36" s="600"/>
      <c r="AR36" s="600"/>
      <c r="AS36" s="600"/>
      <c r="AT36" s="600"/>
      <c r="AU36" s="600"/>
      <c r="AV36" s="600"/>
      <c r="AW36" s="600"/>
      <c r="AX36" s="600"/>
      <c r="AY36" s="600"/>
      <c r="AZ36" s="600"/>
      <c r="BA36" s="600"/>
      <c r="BB36" s="600"/>
      <c r="BC36" s="600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</row>
    <row r="37" spans="1:102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</row>
    <row r="38" spans="1:102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</row>
    <row r="39" spans="1:102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02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</row>
    <row r="41" spans="1:102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02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02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02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</row>
    <row r="45" spans="1:102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</row>
    <row r="46" spans="1:102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02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</row>
    <row r="48" spans="1:102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</sheetData>
  <mergeCells count="59">
    <mergeCell ref="AX22:BO22"/>
    <mergeCell ref="BP22:CB22"/>
    <mergeCell ref="BP20:CB20"/>
    <mergeCell ref="B22:E22"/>
    <mergeCell ref="F22:AC22"/>
    <mergeCell ref="AD22:AW22"/>
    <mergeCell ref="B21:E21"/>
    <mergeCell ref="F21:AC21"/>
    <mergeCell ref="AD21:AW21"/>
    <mergeCell ref="B20:E20"/>
    <mergeCell ref="F20:AC20"/>
    <mergeCell ref="AD20:AW20"/>
    <mergeCell ref="AX20:BO20"/>
    <mergeCell ref="AK35:BC35"/>
    <mergeCell ref="BT35:CX35"/>
    <mergeCell ref="AK36:BC36"/>
    <mergeCell ref="CC19:CW19"/>
    <mergeCell ref="CC20:CW20"/>
    <mergeCell ref="CC21:CW21"/>
    <mergeCell ref="CC22:CW22"/>
    <mergeCell ref="CC23:CW23"/>
    <mergeCell ref="CC24:CW24"/>
    <mergeCell ref="CC25:CW25"/>
    <mergeCell ref="CC26:CW26"/>
    <mergeCell ref="AK28:BC28"/>
    <mergeCell ref="BT28:CX28"/>
    <mergeCell ref="AK29:BC29"/>
    <mergeCell ref="AX21:BO21"/>
    <mergeCell ref="BP21:CB21"/>
    <mergeCell ref="A11:CX11"/>
    <mergeCell ref="A13:CX13"/>
    <mergeCell ref="A14:CX14"/>
    <mergeCell ref="A15:CX15"/>
    <mergeCell ref="A17:CX17"/>
    <mergeCell ref="B19:E19"/>
    <mergeCell ref="F19:AC19"/>
    <mergeCell ref="AD19:AW19"/>
    <mergeCell ref="AX19:BO19"/>
    <mergeCell ref="BP19:CB19"/>
    <mergeCell ref="B23:E23"/>
    <mergeCell ref="F23:AC23"/>
    <mergeCell ref="AD23:AW23"/>
    <mergeCell ref="AX23:BO23"/>
    <mergeCell ref="BP23:CB23"/>
    <mergeCell ref="B24:E24"/>
    <mergeCell ref="F24:AC24"/>
    <mergeCell ref="AD24:AW24"/>
    <mergeCell ref="AX24:BO24"/>
    <mergeCell ref="BP24:CB24"/>
    <mergeCell ref="B25:E25"/>
    <mergeCell ref="F25:AC25"/>
    <mergeCell ref="AD25:AW25"/>
    <mergeCell ref="AX25:BO25"/>
    <mergeCell ref="BP25:CB25"/>
    <mergeCell ref="B26:E26"/>
    <mergeCell ref="F26:AC26"/>
    <mergeCell ref="AD26:AW26"/>
    <mergeCell ref="AX26:BO26"/>
    <mergeCell ref="BP26:CB26"/>
  </mergeCells>
  <hyperlinks>
    <hyperlink ref="BP20" r:id="rId1"/>
    <hyperlink ref="BP21" r:id="rId2"/>
    <hyperlink ref="BP22" r:id="rId3"/>
    <hyperlink ref="BP23" r:id="rId4"/>
    <hyperlink ref="BP24" r:id="rId5"/>
    <hyperlink ref="BP25" r:id="rId6"/>
    <hyperlink ref="BP26" r:id="rId7"/>
  </hyperlinks>
  <pageMargins left="0.7" right="0.7" top="0.75" bottom="0.75" header="0.3" footer="0.3"/>
  <pageSetup paperSize="9" orientation="portrait" r:id="rId8"/>
  <drawing r:id="rId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B1:DJ69"/>
  <sheetViews>
    <sheetView zoomScaleNormal="100" workbookViewId="0">
      <selection activeCell="BV5" sqref="BV5:DA5"/>
    </sheetView>
  </sheetViews>
  <sheetFormatPr defaultColWidth="9.140625" defaultRowHeight="15"/>
  <cols>
    <col min="1" max="106" width="0.85546875" style="80" customWidth="1"/>
    <col min="107" max="114" width="9.140625" style="80"/>
    <col min="115" max="115" width="15" style="80" customWidth="1"/>
    <col min="116" max="16384" width="9.140625" style="80"/>
  </cols>
  <sheetData>
    <row r="1" spans="2:114" ht="15.75">
      <c r="B1" s="688" t="s">
        <v>166</v>
      </c>
      <c r="C1" s="688"/>
      <c r="D1" s="688"/>
      <c r="E1" s="688"/>
      <c r="F1" s="688"/>
      <c r="G1" s="688"/>
      <c r="H1" s="688" t="s">
        <v>0</v>
      </c>
      <c r="I1" s="688"/>
      <c r="J1" s="688"/>
      <c r="K1" s="688"/>
      <c r="L1" s="688"/>
      <c r="M1" s="688"/>
      <c r="N1" s="688"/>
      <c r="O1" s="688"/>
      <c r="P1" s="688"/>
      <c r="Q1" s="688"/>
      <c r="R1" s="688"/>
      <c r="S1" s="688"/>
      <c r="T1" s="688"/>
      <c r="U1" s="688"/>
      <c r="V1" s="688"/>
      <c r="W1" s="688"/>
      <c r="X1" s="688"/>
      <c r="Y1" s="688"/>
      <c r="Z1" s="688"/>
      <c r="AA1" s="688"/>
      <c r="AB1" s="688"/>
      <c r="AC1" s="688"/>
      <c r="AD1" s="688"/>
      <c r="AE1" s="688" t="s">
        <v>19</v>
      </c>
      <c r="AF1" s="688"/>
      <c r="AG1" s="688"/>
      <c r="AH1" s="688"/>
      <c r="AI1" s="688"/>
      <c r="AJ1" s="688"/>
      <c r="AK1" s="688"/>
      <c r="AL1" s="688"/>
      <c r="AM1" s="688"/>
      <c r="AN1" s="688"/>
      <c r="AO1" s="688"/>
      <c r="AP1" s="688"/>
      <c r="AQ1" s="688"/>
      <c r="AR1" s="688"/>
      <c r="AS1" s="688"/>
      <c r="AT1" s="688"/>
      <c r="AU1" s="688"/>
      <c r="AV1" s="688"/>
      <c r="AW1" s="688"/>
      <c r="AX1" s="688"/>
      <c r="AY1" s="688"/>
      <c r="AZ1" s="688"/>
      <c r="BA1" s="688"/>
      <c r="BB1" s="688"/>
      <c r="BC1" s="688"/>
      <c r="BD1" s="688"/>
      <c r="BE1" s="688" t="s">
        <v>167</v>
      </c>
      <c r="BF1" s="688"/>
      <c r="BG1" s="688"/>
      <c r="BH1" s="688"/>
      <c r="BI1" s="688"/>
      <c r="BJ1" s="688"/>
      <c r="BK1" s="688"/>
      <c r="BL1" s="688"/>
      <c r="BM1" s="688"/>
      <c r="BN1" s="688"/>
      <c r="BO1" s="688"/>
      <c r="BP1" s="688"/>
      <c r="BQ1" s="688"/>
      <c r="BR1" s="688"/>
      <c r="BS1" s="688"/>
      <c r="BT1" s="688"/>
      <c r="BU1" s="688"/>
      <c r="BV1" s="688" t="s">
        <v>168</v>
      </c>
      <c r="BW1" s="688"/>
      <c r="BX1" s="688"/>
      <c r="BY1" s="688"/>
      <c r="BZ1" s="688"/>
      <c r="CA1" s="688"/>
      <c r="CB1" s="688"/>
      <c r="CC1" s="688"/>
      <c r="CD1" s="688"/>
      <c r="CE1" s="688"/>
      <c r="CF1" s="688"/>
      <c r="CG1" s="688"/>
      <c r="CH1" s="688"/>
      <c r="CI1" s="688"/>
      <c r="CJ1" s="688"/>
      <c r="CK1" s="688"/>
      <c r="CL1" s="688"/>
      <c r="CM1" s="688"/>
      <c r="CN1" s="688"/>
      <c r="CO1" s="688"/>
      <c r="CP1" s="688"/>
      <c r="CQ1" s="688"/>
      <c r="CR1" s="688"/>
      <c r="CS1" s="688"/>
      <c r="CT1" s="688"/>
      <c r="CU1" s="688"/>
      <c r="CV1" s="688"/>
      <c r="CW1" s="688"/>
      <c r="CX1" s="688"/>
      <c r="CY1" s="688"/>
      <c r="CZ1" s="688"/>
      <c r="DA1" s="688"/>
    </row>
    <row r="2" spans="2:114" ht="15.75">
      <c r="B2" s="677">
        <v>1</v>
      </c>
      <c r="C2" s="677"/>
      <c r="D2" s="677"/>
      <c r="E2" s="677"/>
      <c r="F2" s="677"/>
      <c r="G2" s="677"/>
      <c r="H2" s="678" t="e">
        <f>'Основная информация'!#REF!</f>
        <v>#REF!</v>
      </c>
      <c r="I2" s="678"/>
      <c r="J2" s="678"/>
      <c r="K2" s="678"/>
      <c r="L2" s="678"/>
      <c r="M2" s="678"/>
      <c r="N2" s="678"/>
      <c r="O2" s="678"/>
      <c r="P2" s="678"/>
      <c r="Q2" s="678"/>
      <c r="R2" s="678"/>
      <c r="S2" s="678"/>
      <c r="T2" s="678"/>
      <c r="U2" s="678"/>
      <c r="V2" s="678"/>
      <c r="W2" s="678"/>
      <c r="X2" s="678"/>
      <c r="Y2" s="678"/>
      <c r="Z2" s="678"/>
      <c r="AA2" s="678"/>
      <c r="AB2" s="678"/>
      <c r="AC2" s="678"/>
      <c r="AD2" s="678"/>
      <c r="AE2" s="679" t="e">
        <f>'Основная информация'!#REF!</f>
        <v>#REF!</v>
      </c>
      <c r="AF2" s="679"/>
      <c r="AG2" s="679"/>
      <c r="AH2" s="679"/>
      <c r="AI2" s="679"/>
      <c r="AJ2" s="679"/>
      <c r="AK2" s="679"/>
      <c r="AL2" s="679"/>
      <c r="AM2" s="679"/>
      <c r="AN2" s="679"/>
      <c r="AO2" s="679"/>
      <c r="AP2" s="679"/>
      <c r="AQ2" s="679"/>
      <c r="AR2" s="679"/>
      <c r="AS2" s="679"/>
      <c r="AT2" s="679"/>
      <c r="AU2" s="679"/>
      <c r="AV2" s="679"/>
      <c r="AW2" s="679"/>
      <c r="AX2" s="679"/>
      <c r="AY2" s="679"/>
      <c r="AZ2" s="679"/>
      <c r="BA2" s="679"/>
      <c r="BB2" s="679"/>
      <c r="BC2" s="679"/>
      <c r="BD2" s="679"/>
      <c r="BE2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2" s="681"/>
      <c r="BG2" s="681"/>
      <c r="BH2" s="681"/>
      <c r="BI2" s="681"/>
      <c r="BJ2" s="681"/>
      <c r="BK2" s="681"/>
      <c r="BL2" s="681"/>
      <c r="BM2" s="681"/>
      <c r="BN2" s="681"/>
      <c r="BO2" s="681"/>
      <c r="BP2" s="681"/>
      <c r="BQ2" s="681"/>
      <c r="BR2" s="681"/>
      <c r="BS2" s="681"/>
      <c r="BT2" s="681"/>
      <c r="BU2" s="682"/>
      <c r="BV2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2" s="683"/>
      <c r="BX2" s="683"/>
      <c r="BY2" s="683"/>
      <c r="BZ2" s="683"/>
      <c r="CA2" s="683"/>
      <c r="CB2" s="683"/>
      <c r="CC2" s="683"/>
      <c r="CD2" s="683"/>
      <c r="CE2" s="683"/>
      <c r="CF2" s="683"/>
      <c r="CG2" s="683"/>
      <c r="CH2" s="683"/>
      <c r="CI2" s="683"/>
      <c r="CJ2" s="683"/>
      <c r="CK2" s="683"/>
      <c r="CL2" s="683"/>
      <c r="CM2" s="683"/>
      <c r="CN2" s="683"/>
      <c r="CO2" s="683"/>
      <c r="CP2" s="683"/>
      <c r="CQ2" s="683"/>
      <c r="CR2" s="683"/>
      <c r="CS2" s="683"/>
      <c r="CT2" s="683"/>
      <c r="CU2" s="683"/>
      <c r="CV2" s="683"/>
      <c r="CW2" s="683"/>
      <c r="CX2" s="683"/>
      <c r="CY2" s="683"/>
      <c r="CZ2" s="683"/>
      <c r="DA2" s="683"/>
      <c r="DG2" s="80" t="s">
        <v>182</v>
      </c>
    </row>
    <row r="3" spans="2:114" ht="15.75" customHeight="1">
      <c r="B3" s="677">
        <v>3</v>
      </c>
      <c r="C3" s="677"/>
      <c r="D3" s="677"/>
      <c r="E3" s="677"/>
      <c r="F3" s="677"/>
      <c r="G3" s="677"/>
      <c r="H3" s="678" t="str">
        <f>Уволенные!A24</f>
        <v>Бабашкин Роман Михайлович</v>
      </c>
      <c r="I3" s="678"/>
      <c r="J3" s="678"/>
      <c r="K3" s="678"/>
      <c r="L3" s="678"/>
      <c r="M3" s="678"/>
      <c r="N3" s="678"/>
      <c r="O3" s="678"/>
      <c r="P3" s="678"/>
      <c r="Q3" s="678"/>
      <c r="R3" s="678"/>
      <c r="S3" s="678"/>
      <c r="T3" s="678"/>
      <c r="U3" s="678"/>
      <c r="V3" s="678"/>
      <c r="W3" s="678"/>
      <c r="X3" s="678"/>
      <c r="Y3" s="678"/>
      <c r="Z3" s="678"/>
      <c r="AA3" s="678"/>
      <c r="AB3" s="678"/>
      <c r="AC3" s="678"/>
      <c r="AD3" s="678"/>
      <c r="AE3" s="679" t="str">
        <f>Уволенные!B24</f>
        <v>мастер</v>
      </c>
      <c r="AF3" s="679"/>
      <c r="AG3" s="679"/>
      <c r="AH3" s="679"/>
      <c r="AI3" s="679"/>
      <c r="AJ3" s="679"/>
      <c r="AK3" s="679"/>
      <c r="AL3" s="679"/>
      <c r="AM3" s="679"/>
      <c r="AN3" s="679"/>
      <c r="AO3" s="679"/>
      <c r="AP3" s="679"/>
      <c r="AQ3" s="679"/>
      <c r="AR3" s="679"/>
      <c r="AS3" s="679"/>
      <c r="AT3" s="679"/>
      <c r="AU3" s="679"/>
      <c r="AV3" s="679"/>
      <c r="AW3" s="679"/>
      <c r="AX3" s="679"/>
      <c r="AY3" s="679"/>
      <c r="AZ3" s="679"/>
      <c r="BA3" s="679"/>
      <c r="BB3" s="679"/>
      <c r="BC3" s="679"/>
      <c r="BD3" s="679"/>
      <c r="BE3" s="680" t="str">
        <f>CONCATENATE(Уволенные!H24," 1000В;",IF(Уволенные!R24="-",,CONCATENATE("             ",Уволенные!R24," гр. по высоте;"))," ",IF(Уволенные!X24="-",,CONCATENATE("Стропальщик ",Уволенные!Y24," разряда;")))</f>
        <v>V до и выше  1000В;             3 гр. по высоте; Стропальщик 5 разряда;</v>
      </c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2"/>
      <c r="BV3" s="683" t="str">
        <f>CONCATENATE(IF(Уволенные!N24="+",$DG$8," "),IF(Уволенные!L24="+",$DG$9," "),IF(Уволенные!T24="+",$DG$10," "),IF(Уволенные!Q24="Рук",$DG$11,IF(Уволенные!Q24="Исп",$DG$12," ")),IF(NOT(Уволенные!Y24="-"),$DG$13," "),IF(Уволенные!V24="+","Рабочий люльки подъемника; "," "),$DG$14)</f>
        <v xml:space="preserve">  Сварщик; Ответственный руководитель работ на высоте; Стропальщик; Рабочий люльки подъемника; Член бригады; </v>
      </c>
      <c r="BW3" s="683"/>
      <c r="BX3" s="683"/>
      <c r="BY3" s="683"/>
      <c r="BZ3" s="683"/>
      <c r="CA3" s="683"/>
      <c r="CB3" s="683"/>
      <c r="CC3" s="683"/>
      <c r="CD3" s="683"/>
      <c r="CE3" s="683"/>
      <c r="CF3" s="683"/>
      <c r="CG3" s="683"/>
      <c r="CH3" s="683"/>
      <c r="CI3" s="683"/>
      <c r="CJ3" s="683"/>
      <c r="CK3" s="683"/>
      <c r="CL3" s="683"/>
      <c r="CM3" s="683"/>
      <c r="CN3" s="683"/>
      <c r="CO3" s="683"/>
      <c r="CP3" s="683"/>
      <c r="CQ3" s="683"/>
      <c r="CR3" s="683"/>
      <c r="CS3" s="683"/>
      <c r="CT3" s="683"/>
      <c r="CU3" s="683"/>
      <c r="CV3" s="683"/>
      <c r="CW3" s="683"/>
      <c r="CX3" s="683"/>
      <c r="CY3" s="683"/>
      <c r="CZ3" s="683"/>
      <c r="DA3" s="683"/>
      <c r="DG3" s="166" t="s">
        <v>177</v>
      </c>
    </row>
    <row r="4" spans="2:114" ht="15.75" customHeight="1">
      <c r="B4" s="677">
        <v>5</v>
      </c>
      <c r="C4" s="677"/>
      <c r="D4" s="677"/>
      <c r="E4" s="677"/>
      <c r="F4" s="677"/>
      <c r="G4" s="677"/>
      <c r="H4" s="678" t="str">
        <f>Уволенные!A30</f>
        <v>Бужор Никита Сергеевич</v>
      </c>
      <c r="I4" s="678"/>
      <c r="J4" s="678"/>
      <c r="K4" s="678"/>
      <c r="L4" s="678"/>
      <c r="M4" s="678"/>
      <c r="N4" s="678"/>
      <c r="O4" s="678"/>
      <c r="P4" s="678"/>
      <c r="Q4" s="678"/>
      <c r="R4" s="678"/>
      <c r="S4" s="678"/>
      <c r="T4" s="678"/>
      <c r="U4" s="678"/>
      <c r="V4" s="678"/>
      <c r="W4" s="678"/>
      <c r="X4" s="678"/>
      <c r="Y4" s="678"/>
      <c r="Z4" s="678"/>
      <c r="AA4" s="678"/>
      <c r="AB4" s="678"/>
      <c r="AC4" s="678"/>
      <c r="AD4" s="678"/>
      <c r="AE4" s="679" t="str">
        <f>Уволенные!B30</f>
        <v>Электромонтажник</v>
      </c>
      <c r="AF4" s="679"/>
      <c r="AG4" s="679"/>
      <c r="AH4" s="679"/>
      <c r="AI4" s="679"/>
      <c r="AJ4" s="679"/>
      <c r="AK4" s="679"/>
      <c r="AL4" s="679"/>
      <c r="AM4" s="679"/>
      <c r="AN4" s="679"/>
      <c r="AO4" s="679"/>
      <c r="AP4" s="679"/>
      <c r="AQ4" s="679"/>
      <c r="AR4" s="679"/>
      <c r="AS4" s="679"/>
      <c r="AT4" s="679"/>
      <c r="AU4" s="679"/>
      <c r="AV4" s="679"/>
      <c r="AW4" s="679"/>
      <c r="AX4" s="679"/>
      <c r="AY4" s="679"/>
      <c r="AZ4" s="679"/>
      <c r="BA4" s="679"/>
      <c r="BB4" s="679"/>
      <c r="BC4" s="679"/>
      <c r="BD4" s="679"/>
      <c r="BE4" s="680" t="str">
        <f>CONCATENATE(Уволенные!H30," 1000В;",IF(Уволенные!R30="-",,CONCATENATE("             ",Уволенные!R30," гр. по высоте;"))," ",IF(Уволенные!X30="-",,CONCATENATE("Стропальщик ",Уволенные!Y30," разряда;")))</f>
        <v xml:space="preserve">II до 1000В; </v>
      </c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2"/>
      <c r="BV4" s="683" t="str">
        <f>CONCATENATE(IF(Уволенные!N30="+",$DG$8," "),IF(Уволенные!L30="+",$DG$9," "),IF(Уволенные!T30="+",$DG$10," "),IF(Уволенные!Q30="Рук",$DG$11,IF(Уволенные!Q30="Исп",$DG$12," ")),IF(NOT(Уволенные!Y30="-"),$DG$13," "),IF(Уволенные!V30="+","Рабочий люльки подъемника; "," "),$DG$14)</f>
        <v xml:space="preserve">      Член бригады; </v>
      </c>
      <c r="BW4" s="683"/>
      <c r="BX4" s="683"/>
      <c r="BY4" s="683"/>
      <c r="BZ4" s="683"/>
      <c r="CA4" s="683"/>
      <c r="CB4" s="683"/>
      <c r="CC4" s="683"/>
      <c r="CD4" s="683"/>
      <c r="CE4" s="683"/>
      <c r="CF4" s="683"/>
      <c r="CG4" s="683"/>
      <c r="CH4" s="683"/>
      <c r="CI4" s="683"/>
      <c r="CJ4" s="683"/>
      <c r="CK4" s="683"/>
      <c r="CL4" s="683"/>
      <c r="CM4" s="683"/>
      <c r="CN4" s="683"/>
      <c r="CO4" s="683"/>
      <c r="CP4" s="683"/>
      <c r="CQ4" s="683"/>
      <c r="CR4" s="683"/>
      <c r="CS4" s="683"/>
      <c r="CT4" s="683"/>
      <c r="CU4" s="683"/>
      <c r="CV4" s="683"/>
      <c r="CW4" s="683"/>
      <c r="CX4" s="683"/>
      <c r="CY4" s="683"/>
      <c r="CZ4" s="683"/>
      <c r="DA4" s="683"/>
      <c r="DG4" s="87" t="s">
        <v>181</v>
      </c>
    </row>
    <row r="5" spans="2:114" ht="15.75" customHeight="1">
      <c r="B5" s="677">
        <v>6</v>
      </c>
      <c r="C5" s="677"/>
      <c r="D5" s="677"/>
      <c r="E5" s="677"/>
      <c r="F5" s="677"/>
      <c r="G5" s="677"/>
      <c r="H5" s="678" t="str">
        <f>Уволенные!A14</f>
        <v>Близняков Николай Андреевич</v>
      </c>
      <c r="I5" s="678"/>
      <c r="J5" s="678"/>
      <c r="K5" s="678"/>
      <c r="L5" s="678"/>
      <c r="M5" s="678"/>
      <c r="N5" s="678"/>
      <c r="O5" s="678"/>
      <c r="P5" s="678"/>
      <c r="Q5" s="678"/>
      <c r="R5" s="678"/>
      <c r="S5" s="678"/>
      <c r="T5" s="678"/>
      <c r="U5" s="678"/>
      <c r="V5" s="678"/>
      <c r="W5" s="678"/>
      <c r="X5" s="678"/>
      <c r="Y5" s="678"/>
      <c r="Z5" s="678"/>
      <c r="AA5" s="678"/>
      <c r="AB5" s="678"/>
      <c r="AC5" s="678"/>
      <c r="AD5" s="678"/>
      <c r="AE5" s="679" t="str">
        <f>Уволенные!B14</f>
        <v>Электромонтажник</v>
      </c>
      <c r="AF5" s="679"/>
      <c r="AG5" s="679"/>
      <c r="AH5" s="679"/>
      <c r="AI5" s="679"/>
      <c r="AJ5" s="679"/>
      <c r="AK5" s="679"/>
      <c r="AL5" s="679"/>
      <c r="AM5" s="679"/>
      <c r="AN5" s="679"/>
      <c r="AO5" s="679"/>
      <c r="AP5" s="679"/>
      <c r="AQ5" s="679"/>
      <c r="AR5" s="679"/>
      <c r="AS5" s="679"/>
      <c r="AT5" s="679"/>
      <c r="AU5" s="679"/>
      <c r="AV5" s="679"/>
      <c r="AW5" s="679"/>
      <c r="AX5" s="679"/>
      <c r="AY5" s="679"/>
      <c r="AZ5" s="679"/>
      <c r="BA5" s="679"/>
      <c r="BB5" s="679"/>
      <c r="BC5" s="679"/>
      <c r="BD5" s="679"/>
      <c r="BE5" s="680" t="str">
        <f>CONCATENATE(Уволенные!L14," 1000В;",IF(Уволенные!U14="-",,CONCATENATE("             ",Уволенные!U14," гр. по высоте;"))," ",IF(Уволенные!AA14="-",,CONCATENATE("Стропальщик ",Уволенные!AB14," разряда;")))</f>
        <v xml:space="preserve">III до и выше 1000В; </v>
      </c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2"/>
      <c r="BV5" s="683" t="str">
        <f>CONCATENATE(IF(Уволенные!R14="+",$DG$8," "),IF(Уволенные!P14="+",$DG$9," "),IF(Уволенные!W14="+",$DG$10," "),IF(Уволенные!T14="Рук",$DG$11,IF(Уволенные!T14="Исп",$DG$12," ")),IF(NOT(Уволенные!AB14="-"),$DG$13," "),IF(Уволенные!Y14="+","Рабочий люльки подъемника; "," "),$DG$14)</f>
        <v xml:space="preserve">      Член бригады; </v>
      </c>
      <c r="BW5" s="683"/>
      <c r="BX5" s="683"/>
      <c r="BY5" s="683"/>
      <c r="BZ5" s="683"/>
      <c r="CA5" s="683"/>
      <c r="CB5" s="683"/>
      <c r="CC5" s="683"/>
      <c r="CD5" s="683"/>
      <c r="CE5" s="683"/>
      <c r="CF5" s="683"/>
      <c r="CG5" s="683"/>
      <c r="CH5" s="683"/>
      <c r="CI5" s="683"/>
      <c r="CJ5" s="683"/>
      <c r="CK5" s="683"/>
      <c r="CL5" s="683"/>
      <c r="CM5" s="683"/>
      <c r="CN5" s="683"/>
      <c r="CO5" s="683"/>
      <c r="CP5" s="683"/>
      <c r="CQ5" s="683"/>
      <c r="CR5" s="683"/>
      <c r="CS5" s="683"/>
      <c r="CT5" s="683"/>
      <c r="CU5" s="683"/>
      <c r="CV5" s="683"/>
      <c r="CW5" s="683"/>
      <c r="CX5" s="683"/>
      <c r="CY5" s="683"/>
      <c r="CZ5" s="683"/>
      <c r="DA5" s="683"/>
      <c r="DG5" s="87" t="s">
        <v>183</v>
      </c>
    </row>
    <row r="6" spans="2:114" ht="15.75" customHeight="1">
      <c r="B6" s="677">
        <v>7</v>
      </c>
      <c r="C6" s="677"/>
      <c r="D6" s="677"/>
      <c r="E6" s="677"/>
      <c r="F6" s="677"/>
      <c r="G6" s="677"/>
      <c r="H6" s="678" t="e">
        <f>'Основная информация'!#REF!</f>
        <v>#REF!</v>
      </c>
      <c r="I6" s="678"/>
      <c r="J6" s="678"/>
      <c r="K6" s="678"/>
      <c r="L6" s="678"/>
      <c r="M6" s="678"/>
      <c r="N6" s="678"/>
      <c r="O6" s="678"/>
      <c r="P6" s="678"/>
      <c r="Q6" s="678"/>
      <c r="R6" s="678"/>
      <c r="S6" s="678"/>
      <c r="T6" s="678"/>
      <c r="U6" s="678"/>
      <c r="V6" s="678"/>
      <c r="W6" s="678"/>
      <c r="X6" s="678"/>
      <c r="Y6" s="678"/>
      <c r="Z6" s="678"/>
      <c r="AA6" s="678"/>
      <c r="AB6" s="678"/>
      <c r="AC6" s="678"/>
      <c r="AD6" s="678"/>
      <c r="AE6" s="679" t="e">
        <f>'Основная информация'!#REF!</f>
        <v>#REF!</v>
      </c>
      <c r="AF6" s="679"/>
      <c r="AG6" s="679"/>
      <c r="AH6" s="679"/>
      <c r="AI6" s="679"/>
      <c r="AJ6" s="679"/>
      <c r="AK6" s="679"/>
      <c r="AL6" s="679"/>
      <c r="AM6" s="679"/>
      <c r="AN6" s="679"/>
      <c r="AO6" s="679"/>
      <c r="AP6" s="679"/>
      <c r="AQ6" s="679"/>
      <c r="AR6" s="679"/>
      <c r="AS6" s="679"/>
      <c r="AT6" s="679"/>
      <c r="AU6" s="679"/>
      <c r="AV6" s="679"/>
      <c r="AW6" s="679"/>
      <c r="AX6" s="679"/>
      <c r="AY6" s="679"/>
      <c r="AZ6" s="679"/>
      <c r="BA6" s="679"/>
      <c r="BB6" s="679"/>
      <c r="BC6" s="679"/>
      <c r="BD6" s="679"/>
      <c r="BE6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6" s="681"/>
      <c r="BG6" s="681"/>
      <c r="BH6" s="681"/>
      <c r="BI6" s="681"/>
      <c r="BJ6" s="681"/>
      <c r="BK6" s="681"/>
      <c r="BL6" s="681"/>
      <c r="BM6" s="681"/>
      <c r="BN6" s="681"/>
      <c r="BO6" s="681"/>
      <c r="BP6" s="681"/>
      <c r="BQ6" s="681"/>
      <c r="BR6" s="681"/>
      <c r="BS6" s="681"/>
      <c r="BT6" s="681"/>
      <c r="BU6" s="682"/>
      <c r="BV6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6" s="683"/>
      <c r="BX6" s="683"/>
      <c r="BY6" s="683"/>
      <c r="BZ6" s="683"/>
      <c r="CA6" s="683"/>
      <c r="CB6" s="683"/>
      <c r="CC6" s="683"/>
      <c r="CD6" s="683"/>
      <c r="CE6" s="683"/>
      <c r="CF6" s="683"/>
      <c r="CG6" s="683"/>
      <c r="CH6" s="683"/>
      <c r="CI6" s="683"/>
      <c r="CJ6" s="683"/>
      <c r="CK6" s="683"/>
      <c r="CL6" s="683"/>
      <c r="CM6" s="683"/>
      <c r="CN6" s="683"/>
      <c r="CO6" s="683"/>
      <c r="CP6" s="683"/>
      <c r="CQ6" s="683"/>
      <c r="CR6" s="683"/>
      <c r="CS6" s="683"/>
      <c r="CT6" s="683"/>
      <c r="CU6" s="683"/>
      <c r="CV6" s="683"/>
      <c r="CW6" s="683"/>
      <c r="CX6" s="683"/>
      <c r="CY6" s="683"/>
      <c r="CZ6" s="683"/>
      <c r="DA6" s="683"/>
      <c r="DG6" s="171" t="s">
        <v>184</v>
      </c>
    </row>
    <row r="7" spans="2:114" ht="15.75" customHeight="1">
      <c r="B7" s="677">
        <v>8</v>
      </c>
      <c r="C7" s="677"/>
      <c r="D7" s="677"/>
      <c r="E7" s="677"/>
      <c r="F7" s="677"/>
      <c r="G7" s="677"/>
      <c r="H7" s="678" t="str">
        <f>'Основная информация'!A5</f>
        <v>Веселов Юрий Дмитриевич</v>
      </c>
      <c r="I7" s="678"/>
      <c r="J7" s="678"/>
      <c r="K7" s="678"/>
      <c r="L7" s="678"/>
      <c r="M7" s="678"/>
      <c r="N7" s="678"/>
      <c r="O7" s="678"/>
      <c r="P7" s="678"/>
      <c r="Q7" s="678"/>
      <c r="R7" s="678"/>
      <c r="S7" s="678"/>
      <c r="T7" s="678"/>
      <c r="U7" s="678"/>
      <c r="V7" s="678"/>
      <c r="W7" s="678"/>
      <c r="X7" s="678"/>
      <c r="Y7" s="678"/>
      <c r="Z7" s="678"/>
      <c r="AA7" s="678"/>
      <c r="AB7" s="678"/>
      <c r="AC7" s="678"/>
      <c r="AD7" s="678"/>
      <c r="AE7" s="679" t="str">
        <f>'Основная информация'!B5</f>
        <v>Электромонтажник</v>
      </c>
      <c r="AF7" s="679"/>
      <c r="AG7" s="679"/>
      <c r="AH7" s="679"/>
      <c r="AI7" s="679"/>
      <c r="AJ7" s="679"/>
      <c r="AK7" s="679"/>
      <c r="AL7" s="679"/>
      <c r="AM7" s="679"/>
      <c r="AN7" s="679"/>
      <c r="AO7" s="679"/>
      <c r="AP7" s="679"/>
      <c r="AQ7" s="679"/>
      <c r="AR7" s="679"/>
      <c r="AS7" s="679"/>
      <c r="AT7" s="679"/>
      <c r="AU7" s="679"/>
      <c r="AV7" s="679"/>
      <c r="AW7" s="679"/>
      <c r="AX7" s="679"/>
      <c r="AY7" s="679"/>
      <c r="AZ7" s="679"/>
      <c r="BA7" s="679"/>
      <c r="BB7" s="679"/>
      <c r="BC7" s="679"/>
      <c r="BD7" s="679"/>
      <c r="BE7" s="680" t="e">
        <f>CONCATENATE('Основная информация'!J5," 1000В;",IF('Основная информация'!T5="-",,CONCATENATE("             ",'Основная информация'!T5," гр. по высоте;"))," ",IF('Основная информация'!#REF!="-",,CONCATENATE("Стропальщик ",'Основная информация'!X5," разряда;")))</f>
        <v>#REF!</v>
      </c>
      <c r="BF7" s="681"/>
      <c r="BG7" s="681"/>
      <c r="BH7" s="681"/>
      <c r="BI7" s="681"/>
      <c r="BJ7" s="681"/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2"/>
      <c r="BV7" s="683" t="e">
        <f>CONCATENATE(IF('Основная информация'!P5="+",$DG$8," "),IF('Основная информация'!N5="+",$DG$9," "),IF('Основная информация'!#REF!="+",$DG$10," "),IF('Основная информация'!S5="Рук",$DG$11,IF('Основная информация'!S5="Исп",$DG$12," ")),IF(NOT('Основная информация'!X5="-"),$DG$13," "),IF('Основная информация'!#REF!="+","Рабочий люльки подъемника; "," "),$DG$14)</f>
        <v>#REF!</v>
      </c>
      <c r="BW7" s="683"/>
      <c r="BX7" s="683"/>
      <c r="BY7" s="683"/>
      <c r="BZ7" s="683"/>
      <c r="CA7" s="683"/>
      <c r="CB7" s="683"/>
      <c r="CC7" s="683"/>
      <c r="CD7" s="683"/>
      <c r="CE7" s="683"/>
      <c r="CF7" s="683"/>
      <c r="CG7" s="683"/>
      <c r="CH7" s="683"/>
      <c r="CI7" s="683"/>
      <c r="CJ7" s="683"/>
      <c r="CK7" s="683"/>
      <c r="CL7" s="683"/>
      <c r="CM7" s="683"/>
      <c r="CN7" s="683"/>
      <c r="CO7" s="683"/>
      <c r="CP7" s="683"/>
      <c r="CQ7" s="683"/>
      <c r="CR7" s="683"/>
      <c r="CS7" s="683"/>
      <c r="CT7" s="683"/>
      <c r="CU7" s="683"/>
      <c r="CV7" s="683"/>
      <c r="CW7" s="683"/>
      <c r="CX7" s="683"/>
      <c r="CY7" s="683"/>
      <c r="CZ7" s="683"/>
      <c r="DA7" s="683"/>
      <c r="DG7" s="167" t="s">
        <v>185</v>
      </c>
    </row>
    <row r="8" spans="2:114" ht="15.75" customHeight="1">
      <c r="B8" s="685">
        <v>10</v>
      </c>
      <c r="C8" s="686"/>
      <c r="D8" s="686"/>
      <c r="E8" s="686"/>
      <c r="F8" s="686"/>
      <c r="G8" s="687"/>
      <c r="H8" s="678" t="e">
        <f>'Основная информация'!#REF!</f>
        <v>#REF!</v>
      </c>
      <c r="I8" s="678"/>
      <c r="J8" s="678"/>
      <c r="K8" s="678"/>
      <c r="L8" s="678"/>
      <c r="M8" s="678"/>
      <c r="N8" s="678"/>
      <c r="O8" s="678"/>
      <c r="P8" s="678"/>
      <c r="Q8" s="678"/>
      <c r="R8" s="678"/>
      <c r="S8" s="678"/>
      <c r="T8" s="678"/>
      <c r="U8" s="678"/>
      <c r="V8" s="678"/>
      <c r="W8" s="678"/>
      <c r="X8" s="678"/>
      <c r="Y8" s="678"/>
      <c r="Z8" s="678"/>
      <c r="AA8" s="678"/>
      <c r="AB8" s="678"/>
      <c r="AC8" s="678"/>
      <c r="AD8" s="678"/>
      <c r="AE8" s="679" t="e">
        <f>'Основная информация'!#REF!</f>
        <v>#REF!</v>
      </c>
      <c r="AF8" s="679"/>
      <c r="AG8" s="679"/>
      <c r="AH8" s="679"/>
      <c r="AI8" s="679"/>
      <c r="AJ8" s="679"/>
      <c r="AK8" s="679"/>
      <c r="AL8" s="679"/>
      <c r="AM8" s="679"/>
      <c r="AN8" s="679"/>
      <c r="AO8" s="679"/>
      <c r="AP8" s="679"/>
      <c r="AQ8" s="679"/>
      <c r="AR8" s="679"/>
      <c r="AS8" s="679"/>
      <c r="AT8" s="679"/>
      <c r="AU8" s="679"/>
      <c r="AV8" s="679"/>
      <c r="AW8" s="679"/>
      <c r="AX8" s="679"/>
      <c r="AY8" s="679"/>
      <c r="AZ8" s="679"/>
      <c r="BA8" s="679"/>
      <c r="BB8" s="679"/>
      <c r="BC8" s="679"/>
      <c r="BD8" s="679"/>
      <c r="BE8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2"/>
      <c r="BV8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8" s="683"/>
      <c r="BX8" s="683"/>
      <c r="BY8" s="683"/>
      <c r="BZ8" s="683"/>
      <c r="CA8" s="683"/>
      <c r="CB8" s="683"/>
      <c r="CC8" s="683"/>
      <c r="CD8" s="683"/>
      <c r="CE8" s="683"/>
      <c r="CF8" s="683"/>
      <c r="CG8" s="683"/>
      <c r="CH8" s="683"/>
      <c r="CI8" s="683"/>
      <c r="CJ8" s="683"/>
      <c r="CK8" s="683"/>
      <c r="CL8" s="683"/>
      <c r="CM8" s="683"/>
      <c r="CN8" s="683"/>
      <c r="CO8" s="683"/>
      <c r="CP8" s="683"/>
      <c r="CQ8" s="683"/>
      <c r="CR8" s="683"/>
      <c r="CS8" s="683"/>
      <c r="CT8" s="683"/>
      <c r="CU8" s="683"/>
      <c r="CV8" s="683"/>
      <c r="CW8" s="683"/>
      <c r="CX8" s="683"/>
      <c r="CY8" s="683"/>
      <c r="CZ8" s="683"/>
      <c r="DA8" s="683"/>
      <c r="DG8" s="87" t="s">
        <v>175</v>
      </c>
    </row>
    <row r="9" spans="2:114" ht="15.75" customHeight="1">
      <c r="B9" s="677">
        <v>11</v>
      </c>
      <c r="C9" s="677"/>
      <c r="D9" s="677"/>
      <c r="E9" s="677"/>
      <c r="F9" s="677"/>
      <c r="G9" s="677"/>
      <c r="H9" s="678" t="str">
        <f>'Основная информация'!A7</f>
        <v>Вибе Владимир Иванович</v>
      </c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678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9" t="str">
        <f>'Основная информация'!B7</f>
        <v>Производитель работ</v>
      </c>
      <c r="AF9" s="679"/>
      <c r="AG9" s="679"/>
      <c r="AH9" s="679"/>
      <c r="AI9" s="679"/>
      <c r="AJ9" s="679"/>
      <c r="AK9" s="679"/>
      <c r="AL9" s="679"/>
      <c r="AM9" s="679"/>
      <c r="AN9" s="679"/>
      <c r="AO9" s="679"/>
      <c r="AP9" s="679"/>
      <c r="AQ9" s="679"/>
      <c r="AR9" s="679"/>
      <c r="AS9" s="679"/>
      <c r="AT9" s="679"/>
      <c r="AU9" s="679"/>
      <c r="AV9" s="679"/>
      <c r="AW9" s="679"/>
      <c r="AX9" s="679"/>
      <c r="AY9" s="679"/>
      <c r="AZ9" s="679"/>
      <c r="BA9" s="679"/>
      <c r="BB9" s="679"/>
      <c r="BC9" s="679"/>
      <c r="BD9" s="679"/>
      <c r="BE9" s="680" t="e">
        <f>CONCATENATE('Основная информация'!J7," 1000В;",IF('Основная информация'!T7="-",,CONCATENATE("             ",'Основная информация'!T7," гр. по высоте;"))," ",IF('Основная информация'!#REF!="-",,CONCATENATE("Стропальщик ",'Основная информация'!X7," разряда;")))</f>
        <v>#REF!</v>
      </c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2"/>
      <c r="BV9" s="683" t="e">
        <f>CONCATENATE(IF('Основная информация'!P7="+",$DG$8," "),IF('Основная информация'!N7="+",$DG$9," "),IF('Основная информация'!#REF!="+",$DG$10," "),IF('Основная информация'!S7="Рук",$DG$11,IF('Основная информация'!S7="Исп",$DG$12," ")),IF(NOT('Основная информация'!X7="-"),$DG$13," "),IF('Основная информация'!#REF!="+","Рабочий люльки подъемника; "," "),$DG$14)</f>
        <v>#REF!</v>
      </c>
      <c r="BW9" s="683"/>
      <c r="BX9" s="683"/>
      <c r="BY9" s="683"/>
      <c r="BZ9" s="683"/>
      <c r="CA9" s="683"/>
      <c r="CB9" s="683"/>
      <c r="CC9" s="683"/>
      <c r="CD9" s="683"/>
      <c r="CE9" s="683"/>
      <c r="CF9" s="683"/>
      <c r="CG9" s="683"/>
      <c r="CH9" s="683"/>
      <c r="CI9" s="683"/>
      <c r="CJ9" s="683"/>
      <c r="CK9" s="683"/>
      <c r="CL9" s="683"/>
      <c r="CM9" s="683"/>
      <c r="CN9" s="683"/>
      <c r="CO9" s="683"/>
      <c r="CP9" s="683"/>
      <c r="CQ9" s="683"/>
      <c r="CR9" s="683"/>
      <c r="CS9" s="683"/>
      <c r="CT9" s="683"/>
      <c r="CU9" s="683"/>
      <c r="CV9" s="683"/>
      <c r="CW9" s="683"/>
      <c r="CX9" s="683"/>
      <c r="CY9" s="683"/>
      <c r="CZ9" s="683"/>
      <c r="DA9" s="683"/>
      <c r="DG9" s="87" t="s">
        <v>169</v>
      </c>
    </row>
    <row r="10" spans="2:114" ht="15.75" customHeight="1">
      <c r="B10" s="677">
        <v>12</v>
      </c>
      <c r="C10" s="677"/>
      <c r="D10" s="677"/>
      <c r="E10" s="677"/>
      <c r="F10" s="677"/>
      <c r="G10" s="677"/>
      <c r="H10" s="678" t="str">
        <f>'Основная информация'!A8</f>
        <v>Воеводин Алексей Александрович</v>
      </c>
      <c r="I10" s="678"/>
      <c r="J10" s="678"/>
      <c r="K10" s="678"/>
      <c r="L10" s="678"/>
      <c r="M10" s="678"/>
      <c r="N10" s="678"/>
      <c r="O10" s="678"/>
      <c r="P10" s="678"/>
      <c r="Q10" s="678"/>
      <c r="R10" s="678"/>
      <c r="S10" s="678"/>
      <c r="T10" s="678"/>
      <c r="U10" s="678"/>
      <c r="V10" s="678"/>
      <c r="W10" s="678"/>
      <c r="X10" s="678"/>
      <c r="Y10" s="678"/>
      <c r="Z10" s="678"/>
      <c r="AA10" s="678"/>
      <c r="AB10" s="678"/>
      <c r="AC10" s="678"/>
      <c r="AD10" s="678"/>
      <c r="AE10" s="679" t="str">
        <f>'Основная информация'!B8</f>
        <v>Начальник участка</v>
      </c>
      <c r="AF10" s="679"/>
      <c r="AG10" s="679"/>
      <c r="AH10" s="679"/>
      <c r="AI10" s="679"/>
      <c r="AJ10" s="679"/>
      <c r="AK10" s="679"/>
      <c r="AL10" s="679"/>
      <c r="AM10" s="679"/>
      <c r="AN10" s="679"/>
      <c r="AO10" s="679"/>
      <c r="AP10" s="679"/>
      <c r="AQ10" s="679"/>
      <c r="AR10" s="679"/>
      <c r="AS10" s="679"/>
      <c r="AT10" s="679"/>
      <c r="AU10" s="679"/>
      <c r="AV10" s="679"/>
      <c r="AW10" s="679"/>
      <c r="AX10" s="679"/>
      <c r="AY10" s="679"/>
      <c r="AZ10" s="679"/>
      <c r="BA10" s="679"/>
      <c r="BB10" s="679"/>
      <c r="BC10" s="679"/>
      <c r="BD10" s="679"/>
      <c r="BE10" s="680" t="e">
        <f>CONCATENATE('Основная информация'!J8," 1000В;",IF('Основная информация'!T8="-",,CONCATENATE("             ",'Основная информация'!T8," гр. по высоте;"))," ",IF('Основная информация'!#REF!="-",,CONCATENATE("Стропальщик ",'Основная информация'!X8," разряда;")))</f>
        <v>#REF!</v>
      </c>
      <c r="BF10" s="681"/>
      <c r="BG10" s="681"/>
      <c r="BH10" s="681"/>
      <c r="BI10" s="681"/>
      <c r="BJ10" s="681"/>
      <c r="BK10" s="681"/>
      <c r="BL10" s="681"/>
      <c r="BM10" s="681"/>
      <c r="BN10" s="681"/>
      <c r="BO10" s="681"/>
      <c r="BP10" s="681"/>
      <c r="BQ10" s="681"/>
      <c r="BR10" s="681"/>
      <c r="BS10" s="681"/>
      <c r="BT10" s="681"/>
      <c r="BU10" s="682"/>
      <c r="BV10" s="683" t="e">
        <f>CONCATENATE(IF('Основная информация'!P8="+",$DG$8," "),IF('Основная информация'!N8="+",$DG$9," "),IF('Основная информация'!#REF!="+",$DG$10," "),IF('Основная информация'!S8="Рук",$DG$11,IF('Основная информация'!S8="Исп",$DG$12," ")),IF(NOT('Основная информация'!X8="-"),$DG$13," "),IF('Основная информация'!#REF!="+","Рабочий люльки подъемника; "," "),$DG$14)</f>
        <v>#REF!</v>
      </c>
      <c r="BW10" s="683"/>
      <c r="BX10" s="683"/>
      <c r="BY10" s="683"/>
      <c r="BZ10" s="683"/>
      <c r="CA10" s="683"/>
      <c r="CB10" s="683"/>
      <c r="CC10" s="683"/>
      <c r="CD10" s="683"/>
      <c r="CE10" s="683"/>
      <c r="CF10" s="683"/>
      <c r="CG10" s="683"/>
      <c r="CH10" s="683"/>
      <c r="CI10" s="683"/>
      <c r="CJ10" s="683"/>
      <c r="CK10" s="683"/>
      <c r="CL10" s="683"/>
      <c r="CM10" s="683"/>
      <c r="CN10" s="683"/>
      <c r="CO10" s="683"/>
      <c r="CP10" s="683"/>
      <c r="CQ10" s="683"/>
      <c r="CR10" s="683"/>
      <c r="CS10" s="683"/>
      <c r="CT10" s="683"/>
      <c r="CU10" s="683"/>
      <c r="CV10" s="683"/>
      <c r="CW10" s="683"/>
      <c r="CX10" s="683"/>
      <c r="CY10" s="683"/>
      <c r="CZ10" s="683"/>
      <c r="DA10" s="683"/>
      <c r="DG10" s="87" t="s">
        <v>178</v>
      </c>
    </row>
    <row r="11" spans="2:114" ht="15.75" customHeight="1">
      <c r="B11" s="677">
        <v>13</v>
      </c>
      <c r="C11" s="677"/>
      <c r="D11" s="677"/>
      <c r="E11" s="677"/>
      <c r="F11" s="677"/>
      <c r="G11" s="677"/>
      <c r="H11" s="678" t="str">
        <f>'Основная информация'!A10</f>
        <v>Герасимов Артем Викторович</v>
      </c>
      <c r="I11" s="678"/>
      <c r="J11" s="678"/>
      <c r="K11" s="678"/>
      <c r="L11" s="678"/>
      <c r="M11" s="678"/>
      <c r="N11" s="678"/>
      <c r="O11" s="678"/>
      <c r="P11" s="678"/>
      <c r="Q11" s="678"/>
      <c r="R11" s="678"/>
      <c r="S11" s="678"/>
      <c r="T11" s="678"/>
      <c r="U11" s="678"/>
      <c r="V11" s="678"/>
      <c r="W11" s="678"/>
      <c r="X11" s="678"/>
      <c r="Y11" s="678"/>
      <c r="Z11" s="678"/>
      <c r="AA11" s="678"/>
      <c r="AB11" s="678"/>
      <c r="AC11" s="678"/>
      <c r="AD11" s="678"/>
      <c r="AE11" s="679" t="str">
        <f>'Основная информация'!B10</f>
        <v>Электромонтажник</v>
      </c>
      <c r="AF11" s="679"/>
      <c r="AG11" s="679"/>
      <c r="AH11" s="679"/>
      <c r="AI11" s="679"/>
      <c r="AJ11" s="679"/>
      <c r="AK11" s="679"/>
      <c r="AL11" s="679"/>
      <c r="AM11" s="679"/>
      <c r="AN11" s="679"/>
      <c r="AO11" s="679"/>
      <c r="AP11" s="679"/>
      <c r="AQ11" s="679"/>
      <c r="AR11" s="679"/>
      <c r="AS11" s="679"/>
      <c r="AT11" s="679"/>
      <c r="AU11" s="679"/>
      <c r="AV11" s="679"/>
      <c r="AW11" s="679"/>
      <c r="AX11" s="679"/>
      <c r="AY11" s="679"/>
      <c r="AZ11" s="679"/>
      <c r="BA11" s="679"/>
      <c r="BB11" s="679"/>
      <c r="BC11" s="679"/>
      <c r="BD11" s="679"/>
      <c r="BE11" s="680" t="e">
        <f>CONCATENATE('Основная информация'!J10," 1000В;",IF('Основная информация'!T10="-",,CONCATENATE("             ",'Основная информация'!T10," гр. по высоте;"))," ",IF('Основная информация'!#REF!="-",,CONCATENATE("Стропальщик ",'Основная информация'!X10," разряда;")))</f>
        <v>#REF!</v>
      </c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2"/>
      <c r="BV11" s="683" t="e">
        <f>CONCATENATE(IF('Основная информация'!P10="+",$DG$8," "),IF('Основная информация'!N10="+",$DG$9," "),IF('Основная информация'!#REF!="+",$DG$10," "),IF('Основная информация'!S10="Рук",$DG$11,IF('Основная информация'!S10="Исп",$DG$12," ")),IF(NOT('Основная информация'!X10="-"),$DG$13," "),IF('Основная информация'!#REF!="+","Рабочий люльки подъемника; "," "),$DG$14)</f>
        <v>#REF!</v>
      </c>
      <c r="BW11" s="683"/>
      <c r="BX11" s="683"/>
      <c r="BY11" s="683"/>
      <c r="BZ11" s="683"/>
      <c r="CA11" s="683"/>
      <c r="CB11" s="683"/>
      <c r="CC11" s="683"/>
      <c r="CD11" s="683"/>
      <c r="CE11" s="683"/>
      <c r="CF11" s="683"/>
      <c r="CG11" s="683"/>
      <c r="CH11" s="683"/>
      <c r="CI11" s="683"/>
      <c r="CJ11" s="683"/>
      <c r="CK11" s="683"/>
      <c r="CL11" s="683"/>
      <c r="CM11" s="683"/>
      <c r="CN11" s="683"/>
      <c r="CO11" s="683"/>
      <c r="CP11" s="683"/>
      <c r="CQ11" s="683"/>
      <c r="CR11" s="683"/>
      <c r="CS11" s="683"/>
      <c r="CT11" s="683"/>
      <c r="CU11" s="683"/>
      <c r="CV11" s="683"/>
      <c r="CW11" s="683"/>
      <c r="CX11" s="683"/>
      <c r="CY11" s="683"/>
      <c r="CZ11" s="683"/>
      <c r="DA11" s="683"/>
      <c r="DG11" s="171" t="s">
        <v>193</v>
      </c>
    </row>
    <row r="12" spans="2:114" ht="15.75" customHeight="1">
      <c r="B12" s="677">
        <v>14</v>
      </c>
      <c r="C12" s="677"/>
      <c r="D12" s="677"/>
      <c r="E12" s="677"/>
      <c r="F12" s="677"/>
      <c r="G12" s="677"/>
      <c r="H12" s="678" t="str">
        <f>Уволенные!A15</f>
        <v>Давыдов Артем Александрович</v>
      </c>
      <c r="I12" s="678"/>
      <c r="J12" s="678"/>
      <c r="K12" s="678"/>
      <c r="L12" s="678"/>
      <c r="M12" s="678"/>
      <c r="N12" s="678"/>
      <c r="O12" s="678"/>
      <c r="P12" s="678"/>
      <c r="Q12" s="678"/>
      <c r="R12" s="678"/>
      <c r="S12" s="678"/>
      <c r="T12" s="678"/>
      <c r="U12" s="678"/>
      <c r="V12" s="678"/>
      <c r="W12" s="678"/>
      <c r="X12" s="678"/>
      <c r="Y12" s="678"/>
      <c r="Z12" s="678"/>
      <c r="AA12" s="678"/>
      <c r="AB12" s="678"/>
      <c r="AC12" s="678"/>
      <c r="AD12" s="678"/>
      <c r="AE12" s="679" t="str">
        <f>Уволенные!B15</f>
        <v>Электромонтажник</v>
      </c>
      <c r="AF12" s="679"/>
      <c r="AG12" s="679"/>
      <c r="AH12" s="679"/>
      <c r="AI12" s="679"/>
      <c r="AJ12" s="679"/>
      <c r="AK12" s="679"/>
      <c r="AL12" s="679"/>
      <c r="AM12" s="679"/>
      <c r="AN12" s="679"/>
      <c r="AO12" s="679"/>
      <c r="AP12" s="679"/>
      <c r="AQ12" s="679"/>
      <c r="AR12" s="679"/>
      <c r="AS12" s="679"/>
      <c r="AT12" s="679"/>
      <c r="AU12" s="679"/>
      <c r="AV12" s="679"/>
      <c r="AW12" s="679"/>
      <c r="AX12" s="679"/>
      <c r="AY12" s="679"/>
      <c r="AZ12" s="679"/>
      <c r="BA12" s="679"/>
      <c r="BB12" s="679"/>
      <c r="BC12" s="679"/>
      <c r="BD12" s="679"/>
      <c r="BE12" s="680" t="str">
        <f>CONCATENATE(Уволенные!L15," 1000В;",IF(Уволенные!U15="-",,CONCATENATE("             ",Уволенные!U15," гр. по высоте;"))," ",IF(Уволенные!AA15="-",,CONCATENATE("Стропальщик ",Уволенные!AB15," разряда;")))</f>
        <v xml:space="preserve">III до и выше 1000В; </v>
      </c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2"/>
      <c r="BV12" s="683" t="str">
        <f>CONCATENATE(IF(Уволенные!R15="+",$DG$8," "),IF(Уволенные!P15="+",$DG$9," "),IF(Уволенные!W15="+",$DG$10," "),IF(Уволенные!T15="Рук",$DG$11,IF(Уволенные!T15="Исп",$DG$12," ")),IF(NOT(Уволенные!AB15="-"),$DG$13," "),IF(Уволенные!Y15="+","Рабочий люльки подъемника; "," "),$DG$14)</f>
        <v xml:space="preserve">      Член бригады; </v>
      </c>
      <c r="BW12" s="683"/>
      <c r="BX12" s="683"/>
      <c r="BY12" s="683"/>
      <c r="BZ12" s="683"/>
      <c r="CA12" s="683"/>
      <c r="CB12" s="683"/>
      <c r="CC12" s="683"/>
      <c r="CD12" s="683"/>
      <c r="CE12" s="683"/>
      <c r="CF12" s="683"/>
      <c r="CG12" s="683"/>
      <c r="CH12" s="683"/>
      <c r="CI12" s="683"/>
      <c r="CJ12" s="683"/>
      <c r="CK12" s="683"/>
      <c r="CL12" s="683"/>
      <c r="CM12" s="683"/>
      <c r="CN12" s="683"/>
      <c r="CO12" s="683"/>
      <c r="CP12" s="683"/>
      <c r="CQ12" s="683"/>
      <c r="CR12" s="683"/>
      <c r="CS12" s="683"/>
      <c r="CT12" s="683"/>
      <c r="CU12" s="683"/>
      <c r="CV12" s="683"/>
      <c r="CW12" s="683"/>
      <c r="CX12" s="683"/>
      <c r="CY12" s="683"/>
      <c r="CZ12" s="683"/>
      <c r="DA12" s="683"/>
      <c r="DG12" s="87" t="s">
        <v>176</v>
      </c>
    </row>
    <row r="13" spans="2:114" ht="15.75" customHeight="1">
      <c r="B13" s="677">
        <v>15</v>
      </c>
      <c r="C13" s="677"/>
      <c r="D13" s="677"/>
      <c r="E13" s="677"/>
      <c r="F13" s="677"/>
      <c r="G13" s="677"/>
      <c r="H13" s="678" t="str">
        <f>'Основная информация'!A11</f>
        <v>Добронравин Алексей Владимирович</v>
      </c>
      <c r="I13" s="678"/>
      <c r="J13" s="678"/>
      <c r="K13" s="678"/>
      <c r="L13" s="678"/>
      <c r="M13" s="678"/>
      <c r="N13" s="678"/>
      <c r="O13" s="678"/>
      <c r="P13" s="678"/>
      <c r="Q13" s="678"/>
      <c r="R13" s="678"/>
      <c r="S13" s="678"/>
      <c r="T13" s="678"/>
      <c r="U13" s="678"/>
      <c r="V13" s="678"/>
      <c r="W13" s="678"/>
      <c r="X13" s="678"/>
      <c r="Y13" s="678"/>
      <c r="Z13" s="678"/>
      <c r="AA13" s="678"/>
      <c r="AB13" s="678"/>
      <c r="AC13" s="678"/>
      <c r="AD13" s="678"/>
      <c r="AE13" s="679" t="str">
        <f>'Основная информация'!B11</f>
        <v>мастер</v>
      </c>
      <c r="AF13" s="679"/>
      <c r="AG13" s="679"/>
      <c r="AH13" s="679"/>
      <c r="AI13" s="679"/>
      <c r="AJ13" s="679"/>
      <c r="AK13" s="679"/>
      <c r="AL13" s="679"/>
      <c r="AM13" s="679"/>
      <c r="AN13" s="679"/>
      <c r="AO13" s="679"/>
      <c r="AP13" s="679"/>
      <c r="AQ13" s="679"/>
      <c r="AR13" s="679"/>
      <c r="AS13" s="679"/>
      <c r="AT13" s="679"/>
      <c r="AU13" s="679"/>
      <c r="AV13" s="679"/>
      <c r="AW13" s="679"/>
      <c r="AX13" s="679"/>
      <c r="AY13" s="679"/>
      <c r="AZ13" s="679"/>
      <c r="BA13" s="679"/>
      <c r="BB13" s="679"/>
      <c r="BC13" s="679"/>
      <c r="BD13" s="679"/>
      <c r="BE13" s="680" t="e">
        <f>CONCATENATE('Основная информация'!J11," 1000В;",IF('Основная информация'!T11="-",,CONCATENATE("             ",'Основная информация'!T11," гр. по высоте;"))," ",IF('Основная информация'!#REF!="-",,CONCATENATE("Стропальщик ",'Основная информация'!X11," разряда;")))</f>
        <v>#REF!</v>
      </c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2"/>
      <c r="BV13" s="683" t="e">
        <f>CONCATENATE(IF('Основная информация'!P11="+",$DG$8," "),IF('Основная информация'!N11="+",$DG$9," "),IF('Основная информация'!#REF!="+",$DG$10," "),IF('Основная информация'!S11="Рук",$DG$11,IF('Основная информация'!S11="Исп",$DG$12," ")),IF(NOT('Основная информация'!X11="-"),$DG$13," "),IF('Основная информация'!#REF!="+","Рабочий люльки подъемника; "," "),$DG$14)</f>
        <v>#REF!</v>
      </c>
      <c r="BW13" s="683"/>
      <c r="BX13" s="683"/>
      <c r="BY13" s="683"/>
      <c r="BZ13" s="683"/>
      <c r="CA13" s="683"/>
      <c r="CB13" s="683"/>
      <c r="CC13" s="683"/>
      <c r="CD13" s="683"/>
      <c r="CE13" s="683"/>
      <c r="CF13" s="683"/>
      <c r="CG13" s="683"/>
      <c r="CH13" s="683"/>
      <c r="CI13" s="683"/>
      <c r="CJ13" s="683"/>
      <c r="CK13" s="683"/>
      <c r="CL13" s="683"/>
      <c r="CM13" s="683"/>
      <c r="CN13" s="683"/>
      <c r="CO13" s="683"/>
      <c r="CP13" s="683"/>
      <c r="CQ13" s="683"/>
      <c r="CR13" s="683"/>
      <c r="CS13" s="683"/>
      <c r="CT13" s="683"/>
      <c r="CU13" s="683"/>
      <c r="CV13" s="683"/>
      <c r="CW13" s="683"/>
      <c r="CX13" s="683"/>
      <c r="CY13" s="683"/>
      <c r="CZ13" s="683"/>
      <c r="DA13" s="683"/>
      <c r="DG13" s="87" t="s">
        <v>179</v>
      </c>
    </row>
    <row r="14" spans="2:114" ht="15.75" customHeight="1">
      <c r="B14" s="677">
        <v>16</v>
      </c>
      <c r="C14" s="677"/>
      <c r="D14" s="677"/>
      <c r="E14" s="677"/>
      <c r="F14" s="677"/>
      <c r="G14" s="677"/>
      <c r="H14" s="678" t="str">
        <f>'Основная информация'!A12</f>
        <v>Дуюнов Максим Викторович</v>
      </c>
      <c r="I14" s="678"/>
      <c r="J14" s="678"/>
      <c r="K14" s="678"/>
      <c r="L14" s="678"/>
      <c r="M14" s="678"/>
      <c r="N14" s="678"/>
      <c r="O14" s="678"/>
      <c r="P14" s="678"/>
      <c r="Q14" s="678"/>
      <c r="R14" s="678"/>
      <c r="S14" s="678"/>
      <c r="T14" s="678"/>
      <c r="U14" s="678"/>
      <c r="V14" s="678"/>
      <c r="W14" s="678"/>
      <c r="X14" s="678"/>
      <c r="Y14" s="678"/>
      <c r="Z14" s="678"/>
      <c r="AA14" s="678"/>
      <c r="AB14" s="678"/>
      <c r="AC14" s="678"/>
      <c r="AD14" s="678"/>
      <c r="AE14" s="679" t="str">
        <f>'Основная информация'!B12</f>
        <v>Производитель работ</v>
      </c>
      <c r="AF14" s="679"/>
      <c r="AG14" s="679"/>
      <c r="AH14" s="679"/>
      <c r="AI14" s="679"/>
      <c r="AJ14" s="679"/>
      <c r="AK14" s="679"/>
      <c r="AL14" s="679"/>
      <c r="AM14" s="679"/>
      <c r="AN14" s="679"/>
      <c r="AO14" s="679"/>
      <c r="AP14" s="679"/>
      <c r="AQ14" s="679"/>
      <c r="AR14" s="679"/>
      <c r="AS14" s="679"/>
      <c r="AT14" s="679"/>
      <c r="AU14" s="679"/>
      <c r="AV14" s="679"/>
      <c r="AW14" s="679"/>
      <c r="AX14" s="679"/>
      <c r="AY14" s="679"/>
      <c r="AZ14" s="679"/>
      <c r="BA14" s="679"/>
      <c r="BB14" s="679"/>
      <c r="BC14" s="679"/>
      <c r="BD14" s="679"/>
      <c r="BE14" s="680" t="e">
        <f>CONCATENATE('Основная информация'!J12," 1000В;",IF('Основная информация'!T12="-",,CONCATENATE("             ",'Основная информация'!T12," гр. по высоте;"))," ",IF('Основная информация'!#REF!="-",,CONCATENATE("Стропальщик ",'Основная информация'!X12," разряда;")))</f>
        <v>#REF!</v>
      </c>
      <c r="BF14" s="681"/>
      <c r="BG14" s="681"/>
      <c r="BH14" s="681"/>
      <c r="BI14" s="681"/>
      <c r="BJ14" s="681"/>
      <c r="BK14" s="681"/>
      <c r="BL14" s="681"/>
      <c r="BM14" s="681"/>
      <c r="BN14" s="681"/>
      <c r="BO14" s="681"/>
      <c r="BP14" s="681"/>
      <c r="BQ14" s="681"/>
      <c r="BR14" s="681"/>
      <c r="BS14" s="681"/>
      <c r="BT14" s="681"/>
      <c r="BU14" s="682"/>
      <c r="BV14" s="683" t="e">
        <f>CONCATENATE(IF('Основная информация'!P12="+",$DG$8," "),IF('Основная информация'!N12="+",$DG$9," "),IF('Основная информация'!#REF!="+",$DG$10," "),IF('Основная информация'!S12="Рук",$DG$11,IF('Основная информация'!S12="Исп",$DG$12," ")),IF(NOT('Основная информация'!X12="-"),$DG$13," "),IF('Основная информация'!#REF!="+","Рабочий люльки подъемника; "," "),$DG$14)</f>
        <v>#REF!</v>
      </c>
      <c r="BW14" s="683"/>
      <c r="BX14" s="683"/>
      <c r="BY14" s="683"/>
      <c r="BZ14" s="683"/>
      <c r="CA14" s="683"/>
      <c r="CB14" s="683"/>
      <c r="CC14" s="683"/>
      <c r="CD14" s="683"/>
      <c r="CE14" s="683"/>
      <c r="CF14" s="683"/>
      <c r="CG14" s="683"/>
      <c r="CH14" s="683"/>
      <c r="CI14" s="683"/>
      <c r="CJ14" s="683"/>
      <c r="CK14" s="683"/>
      <c r="CL14" s="683"/>
      <c r="CM14" s="683"/>
      <c r="CN14" s="683"/>
      <c r="CO14" s="683"/>
      <c r="CP14" s="683"/>
      <c r="CQ14" s="683"/>
      <c r="CR14" s="683"/>
      <c r="CS14" s="683"/>
      <c r="CT14" s="683"/>
      <c r="CU14" s="683"/>
      <c r="CV14" s="683"/>
      <c r="CW14" s="683"/>
      <c r="CX14" s="683"/>
      <c r="CY14" s="683"/>
      <c r="CZ14" s="683"/>
      <c r="DA14" s="683"/>
      <c r="DG14" s="87" t="s">
        <v>180</v>
      </c>
    </row>
    <row r="15" spans="2:114" ht="15.75" customHeight="1">
      <c r="B15" s="677">
        <v>18</v>
      </c>
      <c r="C15" s="677"/>
      <c r="D15" s="677"/>
      <c r="E15" s="677"/>
      <c r="F15" s="677"/>
      <c r="G15" s="677"/>
      <c r="H15" s="678" t="str">
        <f>Уволенные!A16</f>
        <v>Есиков Антон Евгеньевич</v>
      </c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678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9" t="str">
        <f>Уволенные!B16</f>
        <v>Электромонтажник</v>
      </c>
      <c r="AF15" s="679"/>
      <c r="AG15" s="679"/>
      <c r="AH15" s="679"/>
      <c r="AI15" s="679"/>
      <c r="AJ15" s="679"/>
      <c r="AK15" s="679"/>
      <c r="AL15" s="679"/>
      <c r="AM15" s="679"/>
      <c r="AN15" s="679"/>
      <c r="AO15" s="679"/>
      <c r="AP15" s="679"/>
      <c r="AQ15" s="679"/>
      <c r="AR15" s="679"/>
      <c r="AS15" s="679"/>
      <c r="AT15" s="679"/>
      <c r="AU15" s="679"/>
      <c r="AV15" s="679"/>
      <c r="AW15" s="679"/>
      <c r="AX15" s="679"/>
      <c r="AY15" s="679"/>
      <c r="AZ15" s="679"/>
      <c r="BA15" s="679"/>
      <c r="BB15" s="679"/>
      <c r="BC15" s="679"/>
      <c r="BD15" s="679"/>
      <c r="BE15" s="680" t="str">
        <f>CONCATENATE(Уволенные!L16," 1000В;",IF(Уволенные!U16="-",,CONCATENATE("             ",Уволенные!U16," гр. по высоте;"))," ",IF(Уволенные!AA16="-",,CONCATENATE("Стропальщик ",Уволенные!AB16," разряда;")))</f>
        <v>IV до и выше 1000В;             2 гр. по высоте; Стропальщик 5 разряда;</v>
      </c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2"/>
      <c r="BV15" s="683" t="str">
        <f>CONCATENATE(IF(Уволенные!R16="+",$DG$8," "),IF(Уволенные!P16="+",$DG$9," "),IF(Уволенные!W16="+",$DG$10," "),IF(Уволенные!T16="Рук",$DG$11,IF(Уволенные!T16="Исп",$DG$12," ")),IF(NOT(Уволенные!AB16="-"),$DG$13," "),IF(Уволенные!Y16="+","Рабочий люльки подъемника; "," "),$DG$14)</f>
        <v xml:space="preserve">   Ответственный исполнитель работ на высоте; Стропальщик;  Член бригады; </v>
      </c>
      <c r="BW15" s="683"/>
      <c r="BX15" s="683"/>
      <c r="BY15" s="683"/>
      <c r="BZ15" s="683"/>
      <c r="CA15" s="683"/>
      <c r="CB15" s="683"/>
      <c r="CC15" s="683"/>
      <c r="CD15" s="683"/>
      <c r="CE15" s="683"/>
      <c r="CF15" s="683"/>
      <c r="CG15" s="683"/>
      <c r="CH15" s="683"/>
      <c r="CI15" s="683"/>
      <c r="CJ15" s="683"/>
      <c r="CK15" s="683"/>
      <c r="CL15" s="683"/>
      <c r="CM15" s="683"/>
      <c r="CN15" s="683"/>
      <c r="CO15" s="683"/>
      <c r="CP15" s="683"/>
      <c r="CQ15" s="683"/>
      <c r="CR15" s="683"/>
      <c r="CS15" s="683"/>
      <c r="CT15" s="683"/>
      <c r="CU15" s="683"/>
      <c r="CV15" s="683"/>
      <c r="CW15" s="683"/>
      <c r="CX15" s="683"/>
      <c r="CY15" s="683"/>
      <c r="CZ15" s="683"/>
      <c r="DA15" s="683"/>
    </row>
    <row r="16" spans="2:114" ht="15.75" customHeight="1">
      <c r="B16" s="677">
        <v>19</v>
      </c>
      <c r="C16" s="677"/>
      <c r="D16" s="677"/>
      <c r="E16" s="677"/>
      <c r="F16" s="677"/>
      <c r="G16" s="677"/>
      <c r="H16" s="678" t="str">
        <f>Уволенные!A23</f>
        <v>Ефимов Евгений Александрович</v>
      </c>
      <c r="I16" s="678"/>
      <c r="J16" s="678"/>
      <c r="K16" s="678"/>
      <c r="L16" s="678"/>
      <c r="M16" s="678"/>
      <c r="N16" s="678"/>
      <c r="O16" s="678"/>
      <c r="P16" s="678"/>
      <c r="Q16" s="678"/>
      <c r="R16" s="678"/>
      <c r="S16" s="678"/>
      <c r="T16" s="678"/>
      <c r="U16" s="678"/>
      <c r="V16" s="678"/>
      <c r="W16" s="678"/>
      <c r="X16" s="678"/>
      <c r="Y16" s="678"/>
      <c r="Z16" s="678"/>
      <c r="AA16" s="678"/>
      <c r="AB16" s="678"/>
      <c r="AC16" s="678"/>
      <c r="AD16" s="678"/>
      <c r="AE16" s="679" t="str">
        <f>Уволенные!B23</f>
        <v>Электромонтажник</v>
      </c>
      <c r="AF16" s="679"/>
      <c r="AG16" s="679"/>
      <c r="AH16" s="679"/>
      <c r="AI16" s="679"/>
      <c r="AJ16" s="679"/>
      <c r="AK16" s="679"/>
      <c r="AL16" s="679"/>
      <c r="AM16" s="679"/>
      <c r="AN16" s="679"/>
      <c r="AO16" s="679"/>
      <c r="AP16" s="679"/>
      <c r="AQ16" s="679"/>
      <c r="AR16" s="679"/>
      <c r="AS16" s="679"/>
      <c r="AT16" s="679"/>
      <c r="AU16" s="679"/>
      <c r="AV16" s="679"/>
      <c r="AW16" s="679"/>
      <c r="AX16" s="679"/>
      <c r="AY16" s="679"/>
      <c r="AZ16" s="679"/>
      <c r="BA16" s="679"/>
      <c r="BB16" s="679"/>
      <c r="BC16" s="679"/>
      <c r="BD16" s="679"/>
      <c r="BE16" s="680" t="str">
        <f>CONCATENATE(Уволенные!H23," 1000В;",IF(Уволенные!R23="-",,CONCATENATE("             ",Уволенные!R23," гр. по высоте;"))," ",IF(Уволенные!X23="-",,CONCATENATE("Стропальщик ",Уволенные!Y23," разряда;")))</f>
        <v xml:space="preserve">III до и выше 1000В;             2 гр. по высоте; </v>
      </c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2"/>
      <c r="BV16" s="683" t="str">
        <f>CONCATENATE(IF(Уволенные!N23="+",$DG$8," "),IF(Уволенные!L23="+",$DG$9," "),IF(Уволенные!T23="+",$DG$10," "),IF(Уволенные!Q23="Рук",$DG$11,IF(Уволенные!Q23="Исп",$DG$12," ")),IF(NOT(Уволенные!Y23="-"),$DG$13," "),IF(Уволенные!V23="+","Рабочий люльки подъемника; "," "),$DG$14)</f>
        <v xml:space="preserve">   Ответственный исполнитель работ на высоте;   Член бригады; </v>
      </c>
      <c r="BW16" s="683"/>
      <c r="BX16" s="683"/>
      <c r="BY16" s="683"/>
      <c r="BZ16" s="683"/>
      <c r="CA16" s="683"/>
      <c r="CB16" s="683"/>
      <c r="CC16" s="683"/>
      <c r="CD16" s="683"/>
      <c r="CE16" s="683"/>
      <c r="CF16" s="683"/>
      <c r="CG16" s="683"/>
      <c r="CH16" s="683"/>
      <c r="CI16" s="683"/>
      <c r="CJ16" s="683"/>
      <c r="CK16" s="683"/>
      <c r="CL16" s="683"/>
      <c r="CM16" s="683"/>
      <c r="CN16" s="683"/>
      <c r="CO16" s="683"/>
      <c r="CP16" s="683"/>
      <c r="CQ16" s="683"/>
      <c r="CR16" s="683"/>
      <c r="CS16" s="683"/>
      <c r="CT16" s="683"/>
      <c r="CU16" s="683"/>
      <c r="CV16" s="683"/>
      <c r="CW16" s="683"/>
      <c r="CX16" s="683"/>
      <c r="CY16" s="683"/>
      <c r="CZ16" s="683"/>
      <c r="DA16" s="683"/>
      <c r="DJ16" s="87"/>
    </row>
    <row r="17" spans="2:109" ht="15.75" customHeight="1">
      <c r="B17" s="677">
        <v>21</v>
      </c>
      <c r="C17" s="677"/>
      <c r="D17" s="677"/>
      <c r="E17" s="677"/>
      <c r="F17" s="677"/>
      <c r="G17" s="677"/>
      <c r="H17" s="678" t="str">
        <f>Уволенные!A21</f>
        <v>Захарков Леонид Эдуардович</v>
      </c>
      <c r="I17" s="678"/>
      <c r="J17" s="678"/>
      <c r="K17" s="678"/>
      <c r="L17" s="678"/>
      <c r="M17" s="678"/>
      <c r="N17" s="678"/>
      <c r="O17" s="678"/>
      <c r="P17" s="678"/>
      <c r="Q17" s="678"/>
      <c r="R17" s="678"/>
      <c r="S17" s="678"/>
      <c r="T17" s="678"/>
      <c r="U17" s="678"/>
      <c r="V17" s="678"/>
      <c r="W17" s="678"/>
      <c r="X17" s="678"/>
      <c r="Y17" s="678"/>
      <c r="Z17" s="678"/>
      <c r="AA17" s="678"/>
      <c r="AB17" s="678"/>
      <c r="AC17" s="678"/>
      <c r="AD17" s="678"/>
      <c r="AE17" s="679" t="str">
        <f>Уволенные!B21</f>
        <v>Электромонтажник</v>
      </c>
      <c r="AF17" s="679"/>
      <c r="AG17" s="679"/>
      <c r="AH17" s="679"/>
      <c r="AI17" s="679"/>
      <c r="AJ17" s="679"/>
      <c r="AK17" s="679"/>
      <c r="AL17" s="679"/>
      <c r="AM17" s="679"/>
      <c r="AN17" s="679"/>
      <c r="AO17" s="679"/>
      <c r="AP17" s="679"/>
      <c r="AQ17" s="679"/>
      <c r="AR17" s="679"/>
      <c r="AS17" s="679"/>
      <c r="AT17" s="679"/>
      <c r="AU17" s="679"/>
      <c r="AV17" s="679"/>
      <c r="AW17" s="679"/>
      <c r="AX17" s="679"/>
      <c r="AY17" s="679"/>
      <c r="AZ17" s="679"/>
      <c r="BA17" s="679"/>
      <c r="BB17" s="679"/>
      <c r="BC17" s="679"/>
      <c r="BD17" s="679"/>
      <c r="BE17" s="680" t="str">
        <f>CONCATENATE(Уволенные!H21," 1000В;",IF(Уволенные!R21="-",,CONCATENATE("             ",Уволенные!R21," гр. по высоте;"))," ",IF(Уволенные!X21="-",,CONCATENATE("Стропальщик ",Уволенные!Y21," разряда;")))</f>
        <v>IV до и выше 1000В;             2 гр. по высоте; Стропальщик 5 разряда;</v>
      </c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2"/>
      <c r="BV17" s="683" t="str">
        <f>CONCATENATE(IF(Уволенные!N21="+",$DG$8," "),IF(Уволенные!L21="+",$DG$9," "),IF(Уволенные!T21="+",$DG$10," "),IF(Уволенные!Q21="Рук",$DG$11,IF(Уволенные!Q21="Исп",$DG$12," ")),IF(NOT(Уволенные!Y21="-"),$DG$13," "),IF(Уволенные!V21="+","Рабочий люльки подъемника; "," "),$DG$14)</f>
        <v xml:space="preserve">   Ответственный исполнитель работ на высоте; Стропальщик;  Член бригады; </v>
      </c>
      <c r="BW17" s="683"/>
      <c r="BX17" s="683"/>
      <c r="BY17" s="683"/>
      <c r="BZ17" s="683"/>
      <c r="CA17" s="683"/>
      <c r="CB17" s="683"/>
      <c r="CC17" s="683"/>
      <c r="CD17" s="683"/>
      <c r="CE17" s="683"/>
      <c r="CF17" s="683"/>
      <c r="CG17" s="683"/>
      <c r="CH17" s="683"/>
      <c r="CI17" s="683"/>
      <c r="CJ17" s="683"/>
      <c r="CK17" s="683"/>
      <c r="CL17" s="683"/>
      <c r="CM17" s="683"/>
      <c r="CN17" s="683"/>
      <c r="CO17" s="683"/>
      <c r="CP17" s="683"/>
      <c r="CQ17" s="683"/>
      <c r="CR17" s="683"/>
      <c r="CS17" s="683"/>
      <c r="CT17" s="683"/>
      <c r="CU17" s="683"/>
      <c r="CV17" s="683"/>
      <c r="CW17" s="683"/>
      <c r="CX17" s="683"/>
      <c r="CY17" s="683"/>
      <c r="CZ17" s="683"/>
      <c r="DA17" s="683"/>
    </row>
    <row r="18" spans="2:109" ht="15.75" customHeight="1">
      <c r="B18" s="677">
        <v>22</v>
      </c>
      <c r="C18" s="677"/>
      <c r="D18" s="677"/>
      <c r="E18" s="677"/>
      <c r="F18" s="677"/>
      <c r="G18" s="677"/>
      <c r="H18" s="678" t="str">
        <f>Уволенные!A29</f>
        <v>Злобин Иван Александрович</v>
      </c>
      <c r="I18" s="678"/>
      <c r="J18" s="678"/>
      <c r="K18" s="678"/>
      <c r="L18" s="678"/>
      <c r="M18" s="678"/>
      <c r="N18" s="678"/>
      <c r="O18" s="678"/>
      <c r="P18" s="678"/>
      <c r="Q18" s="678"/>
      <c r="R18" s="678"/>
      <c r="S18" s="678"/>
      <c r="T18" s="678"/>
      <c r="U18" s="678"/>
      <c r="V18" s="678"/>
      <c r="W18" s="678"/>
      <c r="X18" s="678"/>
      <c r="Y18" s="678"/>
      <c r="Z18" s="678"/>
      <c r="AA18" s="678"/>
      <c r="AB18" s="678"/>
      <c r="AC18" s="678"/>
      <c r="AD18" s="678"/>
      <c r="AE18" s="679" t="str">
        <f>Уволенные!B29</f>
        <v>Руководитель проекта</v>
      </c>
      <c r="AF18" s="679"/>
      <c r="AG18" s="679"/>
      <c r="AH18" s="679"/>
      <c r="AI18" s="679"/>
      <c r="AJ18" s="679"/>
      <c r="AK18" s="679"/>
      <c r="AL18" s="679"/>
      <c r="AM18" s="679"/>
      <c r="AN18" s="679"/>
      <c r="AO18" s="679"/>
      <c r="AP18" s="679"/>
      <c r="AQ18" s="679"/>
      <c r="AR18" s="679"/>
      <c r="AS18" s="679"/>
      <c r="AT18" s="679"/>
      <c r="AU18" s="679"/>
      <c r="AV18" s="679"/>
      <c r="AW18" s="679"/>
      <c r="AX18" s="679"/>
      <c r="AY18" s="679"/>
      <c r="AZ18" s="679"/>
      <c r="BA18" s="679"/>
      <c r="BB18" s="679"/>
      <c r="BC18" s="679"/>
      <c r="BD18" s="679"/>
      <c r="BE18" s="680" t="str">
        <f>CONCATENATE(Уволенные!H29," 1000В;",IF(Уволенные!R29="-",,CONCATENATE("             ",Уволенные!R29," гр. по высоте;"))," ",IF(Уволенные!X29="-",,CONCATENATE("Стропальщик ",Уволенные!Y29," разряда;")))</f>
        <v xml:space="preserve">V до и выше  1000В;             3 гр. по высоте; </v>
      </c>
      <c r="BF18" s="681"/>
      <c r="BG18" s="681"/>
      <c r="BH18" s="681"/>
      <c r="BI18" s="681"/>
      <c r="BJ18" s="681"/>
      <c r="BK18" s="681"/>
      <c r="BL18" s="681"/>
      <c r="BM18" s="681"/>
      <c r="BN18" s="681"/>
      <c r="BO18" s="681"/>
      <c r="BP18" s="681"/>
      <c r="BQ18" s="681"/>
      <c r="BR18" s="681"/>
      <c r="BS18" s="681"/>
      <c r="BT18" s="681"/>
      <c r="BU18" s="682"/>
      <c r="BV18" s="683" t="str">
        <f>CONCATENATE(IF(Уволенные!N29="+",$DG$8," "),IF(Уволенные!L29="+",$DG$9," "),IF(Уволенные!T29="+",$DG$10," "),IF(Уволенные!Q29="Рук",$DG$11,IF(Уволенные!Q29="Исп",$DG$12," ")),IF(NOT(Уволенные!Y29="-"),$DG$13," "),IF(Уволенные!V29="+","Рабочий люльки подъемника; "," "),$DG$14)</f>
        <v xml:space="preserve">   Ответственный руководитель работ на высоте;   Член бригады; </v>
      </c>
      <c r="BW18" s="683"/>
      <c r="BX18" s="683"/>
      <c r="BY18" s="683"/>
      <c r="BZ18" s="683"/>
      <c r="CA18" s="683"/>
      <c r="CB18" s="683"/>
      <c r="CC18" s="683"/>
      <c r="CD18" s="683"/>
      <c r="CE18" s="683"/>
      <c r="CF18" s="683"/>
      <c r="CG18" s="683"/>
      <c r="CH18" s="683"/>
      <c r="CI18" s="683"/>
      <c r="CJ18" s="683"/>
      <c r="CK18" s="683"/>
      <c r="CL18" s="683"/>
      <c r="CM18" s="683"/>
      <c r="CN18" s="683"/>
      <c r="CO18" s="683"/>
      <c r="CP18" s="683"/>
      <c r="CQ18" s="683"/>
      <c r="CR18" s="683"/>
      <c r="CS18" s="683"/>
      <c r="CT18" s="683"/>
      <c r="CU18" s="683"/>
      <c r="CV18" s="683"/>
      <c r="CW18" s="683"/>
      <c r="CX18" s="683"/>
      <c r="CY18" s="683"/>
      <c r="CZ18" s="683"/>
      <c r="DA18" s="683"/>
      <c r="DE18" s="166" t="s">
        <v>322</v>
      </c>
    </row>
    <row r="19" spans="2:109" ht="15.75" customHeight="1">
      <c r="B19" s="677">
        <v>23</v>
      </c>
      <c r="C19" s="677"/>
      <c r="D19" s="677"/>
      <c r="E19" s="677"/>
      <c r="F19" s="677"/>
      <c r="G19" s="677"/>
      <c r="H19" s="678" t="str">
        <f>Уволенные!A25</f>
        <v>Злобин Константин Юрьевич</v>
      </c>
      <c r="I19" s="678"/>
      <c r="J19" s="678"/>
      <c r="K19" s="678"/>
      <c r="L19" s="678"/>
      <c r="M19" s="678"/>
      <c r="N19" s="678"/>
      <c r="O19" s="678"/>
      <c r="P19" s="678"/>
      <c r="Q19" s="678"/>
      <c r="R19" s="678"/>
      <c r="S19" s="678"/>
      <c r="T19" s="678"/>
      <c r="U19" s="678"/>
      <c r="V19" s="678"/>
      <c r="W19" s="678"/>
      <c r="X19" s="678"/>
      <c r="Y19" s="678"/>
      <c r="Z19" s="678"/>
      <c r="AA19" s="678"/>
      <c r="AB19" s="678"/>
      <c r="AC19" s="678"/>
      <c r="AD19" s="678"/>
      <c r="AE19" s="679" t="str">
        <f>Уволенные!B25</f>
        <v>Электромонтажник</v>
      </c>
      <c r="AF19" s="679"/>
      <c r="AG19" s="679"/>
      <c r="AH19" s="679"/>
      <c r="AI19" s="679"/>
      <c r="AJ19" s="679"/>
      <c r="AK19" s="679"/>
      <c r="AL19" s="679"/>
      <c r="AM19" s="679"/>
      <c r="AN19" s="679"/>
      <c r="AO19" s="679"/>
      <c r="AP19" s="679"/>
      <c r="AQ19" s="679"/>
      <c r="AR19" s="679"/>
      <c r="AS19" s="679"/>
      <c r="AT19" s="679"/>
      <c r="AU19" s="679"/>
      <c r="AV19" s="679"/>
      <c r="AW19" s="679"/>
      <c r="AX19" s="679"/>
      <c r="AY19" s="679"/>
      <c r="AZ19" s="679"/>
      <c r="BA19" s="679"/>
      <c r="BB19" s="679"/>
      <c r="BC19" s="679"/>
      <c r="BD19" s="679"/>
      <c r="BE19" s="680" t="str">
        <f>CONCATENATE(Уволенные!H25," 1000В;",IF(Уволенные!R25="-",,CONCATENATE("             ",Уволенные!R25," гр. по высоте;"))," ",IF(Уволенные!X25="-",,CONCATENATE("Стропальщик ",Уволенные!Y25," разряда;")))</f>
        <v>III до и выше 1000В;             2 гр. по высоте; Стропальщик 5 разряда;</v>
      </c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2"/>
      <c r="BV19" s="683" t="str">
        <f>CONCATENATE(IF(Уволенные!N25="+",$DG$8," "),IF(Уволенные!L25="+",$DG$9," "),IF(Уволенные!T25="+",$DG$10," "),IF(Уволенные!Q25="Рук",$DG$11,IF(Уволенные!Q25="Исп",$DG$12," ")),IF(NOT(Уволенные!Y25="-"),$DG$13," "),IF(Уволенные!V25="+","Рабочий люльки подъемника; "," "),$DG$14)</f>
        <v xml:space="preserve">   Ответственный исполнитель работ на высоте; Стропальщик;  Член бригады; </v>
      </c>
      <c r="BW19" s="683"/>
      <c r="BX19" s="683"/>
      <c r="BY19" s="683"/>
      <c r="BZ19" s="683"/>
      <c r="CA19" s="683"/>
      <c r="CB19" s="683"/>
      <c r="CC19" s="683"/>
      <c r="CD19" s="683"/>
      <c r="CE19" s="683"/>
      <c r="CF19" s="683"/>
      <c r="CG19" s="683"/>
      <c r="CH19" s="683"/>
      <c r="CI19" s="683"/>
      <c r="CJ19" s="683"/>
      <c r="CK19" s="683"/>
      <c r="CL19" s="683"/>
      <c r="CM19" s="683"/>
      <c r="CN19" s="683"/>
      <c r="CO19" s="683"/>
      <c r="CP19" s="683"/>
      <c r="CQ19" s="683"/>
      <c r="CR19" s="683"/>
      <c r="CS19" s="683"/>
      <c r="CT19" s="683"/>
      <c r="CU19" s="683"/>
      <c r="CV19" s="683"/>
      <c r="CW19" s="683"/>
      <c r="CX19" s="683"/>
      <c r="CY19" s="683"/>
      <c r="CZ19" s="683"/>
      <c r="DA19" s="683"/>
    </row>
    <row r="20" spans="2:109" ht="15.75" customHeight="1">
      <c r="B20" s="677">
        <v>24</v>
      </c>
      <c r="C20" s="677"/>
      <c r="D20" s="677"/>
      <c r="E20" s="677"/>
      <c r="F20" s="677"/>
      <c r="G20" s="677"/>
      <c r="H20" s="678" t="str">
        <f>Уволенные!A26</f>
        <v>Иванов Александр Викторович</v>
      </c>
      <c r="I20" s="678"/>
      <c r="J20" s="678"/>
      <c r="K20" s="678"/>
      <c r="L20" s="678"/>
      <c r="M20" s="678"/>
      <c r="N20" s="678"/>
      <c r="O20" s="678"/>
      <c r="P20" s="678"/>
      <c r="Q20" s="678"/>
      <c r="R20" s="678"/>
      <c r="S20" s="678"/>
      <c r="T20" s="678"/>
      <c r="U20" s="678"/>
      <c r="V20" s="678"/>
      <c r="W20" s="678"/>
      <c r="X20" s="678"/>
      <c r="Y20" s="678"/>
      <c r="Z20" s="678"/>
      <c r="AA20" s="678"/>
      <c r="AB20" s="678"/>
      <c r="AC20" s="678"/>
      <c r="AD20" s="678"/>
      <c r="AE20" s="679" t="str">
        <f>Уволенные!B26</f>
        <v>Электромонтажник</v>
      </c>
      <c r="AF20" s="679"/>
      <c r="AG20" s="679"/>
      <c r="AH20" s="679"/>
      <c r="AI20" s="679"/>
      <c r="AJ20" s="679"/>
      <c r="AK20" s="679"/>
      <c r="AL20" s="679"/>
      <c r="AM20" s="679"/>
      <c r="AN20" s="679"/>
      <c r="AO20" s="679"/>
      <c r="AP20" s="679"/>
      <c r="AQ20" s="679"/>
      <c r="AR20" s="679"/>
      <c r="AS20" s="679"/>
      <c r="AT20" s="679"/>
      <c r="AU20" s="679"/>
      <c r="AV20" s="679"/>
      <c r="AW20" s="679"/>
      <c r="AX20" s="679"/>
      <c r="AY20" s="679"/>
      <c r="AZ20" s="679"/>
      <c r="BA20" s="679"/>
      <c r="BB20" s="679"/>
      <c r="BC20" s="679"/>
      <c r="BD20" s="679"/>
      <c r="BE20" s="680" t="str">
        <f>CONCATENATE(Уволенные!H26," 1000В;",IF(Уволенные!R26="-",,CONCATENATE("             ",Уволенные!R26," гр. по высоте;"))," ",IF(Уволенные!X26="-",,CONCATENATE("Стропальщик ",Уволенные!Y26," разряда;")))</f>
        <v>III до и выше 1000В;             2 гр. по высоте; Стропальщик 5 разряда;</v>
      </c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2"/>
      <c r="BV20" s="683" t="str">
        <f>CONCATENATE(IF(Уволенные!N26="+",$DG$8," "),IF(Уволенные!L26="+",$DG$9," "),IF(Уволенные!T26="+",$DG$10," "),IF(Уволенные!Q26="Рук",$DG$11,IF(Уволенные!Q26="Исп",$DG$12," ")),IF(NOT(Уволенные!Y26="-"),$DG$13," "),IF(Уволенные!V26="+","Рабочий люльки подъемника; "," "),$DG$14)</f>
        <v xml:space="preserve">  Сварщик; Ответственный исполнитель работ на высоте; Стропальщик; Рабочий люльки подъемника; Член бригады; </v>
      </c>
      <c r="BW20" s="683"/>
      <c r="BX20" s="683"/>
      <c r="BY20" s="683"/>
      <c r="BZ20" s="683"/>
      <c r="CA20" s="683"/>
      <c r="CB20" s="683"/>
      <c r="CC20" s="683"/>
      <c r="CD20" s="683"/>
      <c r="CE20" s="683"/>
      <c r="CF20" s="683"/>
      <c r="CG20" s="683"/>
      <c r="CH20" s="683"/>
      <c r="CI20" s="683"/>
      <c r="CJ20" s="683"/>
      <c r="CK20" s="683"/>
      <c r="CL20" s="683"/>
      <c r="CM20" s="683"/>
      <c r="CN20" s="683"/>
      <c r="CO20" s="683"/>
      <c r="CP20" s="683"/>
      <c r="CQ20" s="683"/>
      <c r="CR20" s="683"/>
      <c r="CS20" s="683"/>
      <c r="CT20" s="683"/>
      <c r="CU20" s="683"/>
      <c r="CV20" s="683"/>
      <c r="CW20" s="683"/>
      <c r="CX20" s="683"/>
      <c r="CY20" s="683"/>
      <c r="CZ20" s="683"/>
      <c r="DA20" s="683"/>
    </row>
    <row r="21" spans="2:109" ht="15.75" customHeight="1">
      <c r="B21" s="677">
        <v>25</v>
      </c>
      <c r="C21" s="677"/>
      <c r="D21" s="677"/>
      <c r="E21" s="677"/>
      <c r="F21" s="677"/>
      <c r="G21" s="677"/>
      <c r="H21" s="678" t="str">
        <f>Уволенные!A6</f>
        <v>Кадетов Виктор Алексеевич</v>
      </c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678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9" t="str">
        <f>Уволенные!B6</f>
        <v>Электромонтажник</v>
      </c>
      <c r="AF21" s="679"/>
      <c r="AG21" s="679"/>
      <c r="AH21" s="679"/>
      <c r="AI21" s="679"/>
      <c r="AJ21" s="679"/>
      <c r="AK21" s="679"/>
      <c r="AL21" s="679"/>
      <c r="AM21" s="679"/>
      <c r="AN21" s="679"/>
      <c r="AO21" s="679"/>
      <c r="AP21" s="679"/>
      <c r="AQ21" s="679"/>
      <c r="AR21" s="679"/>
      <c r="AS21" s="679"/>
      <c r="AT21" s="679"/>
      <c r="AU21" s="679"/>
      <c r="AV21" s="679"/>
      <c r="AW21" s="679"/>
      <c r="AX21" s="679"/>
      <c r="AY21" s="679"/>
      <c r="AZ21" s="679"/>
      <c r="BA21" s="679"/>
      <c r="BB21" s="679"/>
      <c r="BC21" s="679"/>
      <c r="BD21" s="679"/>
      <c r="BE21" s="680" t="str">
        <f>CONCATENATE(Уволенные!H6," 1000В;",IF(Уволенные!Q6="-",,CONCATENATE("             ",Уволенные!Q6," гр. по высоте;"))," ",IF(Уволенные!W6="-",,CONCATENATE("Стропальщик ",Уволенные!X6," разряда;")))</f>
        <v>IV до и выше 1000В;             2 гр. по высоте; Стропальщик 4 разряда;</v>
      </c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2"/>
      <c r="BV21" s="683" t="str">
        <f>CONCATENATE(IF(Уволенные!N6="+",$DG$8," "),IF(Уволенные!L6="+",$DG$9," "),IF(Уволенные!S6="+",$DG$10," "),IF(Уволенные!P6="Рук",$DG$11,IF(Уволенные!P6="Исп",$DG$12," ")),IF(NOT(Уволенные!X6="-"),$DG$13," "),IF(Уволенные!U6="+","Рабочий люльки подъемника; "," "),$DG$14)</f>
        <v xml:space="preserve"> Ответственный исполнитель огневых работ; Сварщик; Ответственный исполнитель работ на высоте; Стропальщик; Рабочий люльки подъемника; Член бригады; </v>
      </c>
      <c r="BW21" s="683"/>
      <c r="BX21" s="683"/>
      <c r="BY21" s="683"/>
      <c r="BZ21" s="683"/>
      <c r="CA21" s="683"/>
      <c r="CB21" s="683"/>
      <c r="CC21" s="683"/>
      <c r="CD21" s="683"/>
      <c r="CE21" s="683"/>
      <c r="CF21" s="683"/>
      <c r="CG21" s="683"/>
      <c r="CH21" s="683"/>
      <c r="CI21" s="683"/>
      <c r="CJ21" s="683"/>
      <c r="CK21" s="683"/>
      <c r="CL21" s="683"/>
      <c r="CM21" s="683"/>
      <c r="CN21" s="683"/>
      <c r="CO21" s="683"/>
      <c r="CP21" s="683"/>
      <c r="CQ21" s="683"/>
      <c r="CR21" s="683"/>
      <c r="CS21" s="683"/>
      <c r="CT21" s="683"/>
      <c r="CU21" s="683"/>
      <c r="CV21" s="683"/>
      <c r="CW21" s="683"/>
      <c r="CX21" s="683"/>
      <c r="CY21" s="683"/>
      <c r="CZ21" s="683"/>
      <c r="DA21" s="683"/>
    </row>
    <row r="22" spans="2:109" ht="15.75" customHeight="1">
      <c r="B22" s="677">
        <v>26</v>
      </c>
      <c r="C22" s="677"/>
      <c r="D22" s="677"/>
      <c r="E22" s="677"/>
      <c r="F22" s="677"/>
      <c r="G22" s="677"/>
      <c r="H22" s="678" t="str">
        <f>'Основная информация'!A19</f>
        <v>Кинёв Николай Юрьевич</v>
      </c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678"/>
      <c r="T22" s="678"/>
      <c r="U22" s="678"/>
      <c r="V22" s="678"/>
      <c r="W22" s="678"/>
      <c r="X22" s="678"/>
      <c r="Y22" s="678"/>
      <c r="Z22" s="678"/>
      <c r="AA22" s="678"/>
      <c r="AB22" s="678"/>
      <c r="AC22" s="678"/>
      <c r="AD22" s="678"/>
      <c r="AE22" s="679" t="str">
        <f>'Основная информация'!B19</f>
        <v>Инженер-измеритель ЭТЛ</v>
      </c>
      <c r="AF22" s="679"/>
      <c r="AG22" s="679"/>
      <c r="AH22" s="679"/>
      <c r="AI22" s="679"/>
      <c r="AJ22" s="679"/>
      <c r="AK22" s="679"/>
      <c r="AL22" s="679"/>
      <c r="AM22" s="679"/>
      <c r="AN22" s="679"/>
      <c r="AO22" s="679"/>
      <c r="AP22" s="679"/>
      <c r="AQ22" s="679"/>
      <c r="AR22" s="679"/>
      <c r="AS22" s="679"/>
      <c r="AT22" s="679"/>
      <c r="AU22" s="679"/>
      <c r="AV22" s="679"/>
      <c r="AW22" s="679"/>
      <c r="AX22" s="679"/>
      <c r="AY22" s="679"/>
      <c r="AZ22" s="679"/>
      <c r="BA22" s="679"/>
      <c r="BB22" s="679"/>
      <c r="BC22" s="679"/>
      <c r="BD22" s="679"/>
      <c r="BE22" s="680" t="e">
        <f>CONCATENATE('Основная информация'!J19," 1000В;",IF('Основная информация'!T19="-",,CONCATENATE("             ",'Основная информация'!T19," гр. по высоте;"))," ",IF('Основная информация'!#REF!="-",,CONCATENATE("Стропальщик ",'Основная информация'!X19," разряда;")))</f>
        <v>#REF!</v>
      </c>
      <c r="BF22" s="681"/>
      <c r="BG22" s="681"/>
      <c r="BH22" s="681"/>
      <c r="BI22" s="681"/>
      <c r="BJ22" s="681"/>
      <c r="BK22" s="681"/>
      <c r="BL22" s="681"/>
      <c r="BM22" s="681"/>
      <c r="BN22" s="681"/>
      <c r="BO22" s="681"/>
      <c r="BP22" s="681"/>
      <c r="BQ22" s="681"/>
      <c r="BR22" s="681"/>
      <c r="BS22" s="681"/>
      <c r="BT22" s="681"/>
      <c r="BU22" s="682"/>
      <c r="BV22" s="683" t="e">
        <f>CONCATENATE(IF('Основная информация'!P19="+",$DG$8," "),IF('Основная информация'!N19="+",$DG$9," "),IF('Основная информация'!#REF!="+",$DG$10," "),IF('Основная информация'!S19="Рук",$DG$11,IF('Основная информация'!S19="Исп",$DG$12," ")),IF(NOT('Основная информация'!X19="-"),$DG$13," "),IF('Основная информация'!#REF!="+","Рабочий люльки подъемника; "," "),$DG$14)</f>
        <v>#REF!</v>
      </c>
      <c r="BW22" s="683"/>
      <c r="BX22" s="683"/>
      <c r="BY22" s="683"/>
      <c r="BZ22" s="683"/>
      <c r="CA22" s="683"/>
      <c r="CB22" s="683"/>
      <c r="CC22" s="683"/>
      <c r="CD22" s="683"/>
      <c r="CE22" s="683"/>
      <c r="CF22" s="683"/>
      <c r="CG22" s="683"/>
      <c r="CH22" s="683"/>
      <c r="CI22" s="683"/>
      <c r="CJ22" s="683"/>
      <c r="CK22" s="683"/>
      <c r="CL22" s="683"/>
      <c r="CM22" s="683"/>
      <c r="CN22" s="683"/>
      <c r="CO22" s="683"/>
      <c r="CP22" s="683"/>
      <c r="CQ22" s="683"/>
      <c r="CR22" s="683"/>
      <c r="CS22" s="683"/>
      <c r="CT22" s="683"/>
      <c r="CU22" s="683"/>
      <c r="CV22" s="683"/>
      <c r="CW22" s="683"/>
      <c r="CX22" s="683"/>
      <c r="CY22" s="683"/>
      <c r="CZ22" s="683"/>
      <c r="DA22" s="683"/>
    </row>
    <row r="23" spans="2:109" ht="15.75" customHeight="1">
      <c r="B23" s="677">
        <v>27</v>
      </c>
      <c r="C23" s="677"/>
      <c r="D23" s="677"/>
      <c r="E23" s="677"/>
      <c r="F23" s="677"/>
      <c r="G23" s="677"/>
      <c r="H23" s="678" t="e">
        <f>'Основная информация'!#REF!</f>
        <v>#REF!</v>
      </c>
      <c r="I23" s="678"/>
      <c r="J23" s="678"/>
      <c r="K23" s="678"/>
      <c r="L23" s="678"/>
      <c r="M23" s="678"/>
      <c r="N23" s="678"/>
      <c r="O23" s="678"/>
      <c r="P23" s="678"/>
      <c r="Q23" s="678"/>
      <c r="R23" s="678"/>
      <c r="S23" s="678"/>
      <c r="T23" s="678"/>
      <c r="U23" s="678"/>
      <c r="V23" s="678"/>
      <c r="W23" s="678"/>
      <c r="X23" s="678"/>
      <c r="Y23" s="678"/>
      <c r="Z23" s="678"/>
      <c r="AA23" s="678"/>
      <c r="AB23" s="678"/>
      <c r="AC23" s="678"/>
      <c r="AD23" s="678"/>
      <c r="AE23" s="679" t="e">
        <f>'Основная информация'!#REF!</f>
        <v>#REF!</v>
      </c>
      <c r="AF23" s="679"/>
      <c r="AG23" s="679"/>
      <c r="AH23" s="679"/>
      <c r="AI23" s="679"/>
      <c r="AJ23" s="679"/>
      <c r="AK23" s="679"/>
      <c r="AL23" s="679"/>
      <c r="AM23" s="679"/>
      <c r="AN23" s="679"/>
      <c r="AO23" s="679"/>
      <c r="AP23" s="679"/>
      <c r="AQ23" s="679"/>
      <c r="AR23" s="679"/>
      <c r="AS23" s="679"/>
      <c r="AT23" s="679"/>
      <c r="AU23" s="679"/>
      <c r="AV23" s="679"/>
      <c r="AW23" s="679"/>
      <c r="AX23" s="679"/>
      <c r="AY23" s="679"/>
      <c r="AZ23" s="679"/>
      <c r="BA23" s="679"/>
      <c r="BB23" s="679"/>
      <c r="BC23" s="679"/>
      <c r="BD23" s="679"/>
      <c r="BE23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2"/>
      <c r="BV23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23" s="683"/>
      <c r="BX23" s="683"/>
      <c r="BY23" s="683"/>
      <c r="BZ23" s="683"/>
      <c r="CA23" s="683"/>
      <c r="CB23" s="683"/>
      <c r="CC23" s="683"/>
      <c r="CD23" s="683"/>
      <c r="CE23" s="683"/>
      <c r="CF23" s="683"/>
      <c r="CG23" s="683"/>
      <c r="CH23" s="683"/>
      <c r="CI23" s="683"/>
      <c r="CJ23" s="683"/>
      <c r="CK23" s="683"/>
      <c r="CL23" s="683"/>
      <c r="CM23" s="683"/>
      <c r="CN23" s="683"/>
      <c r="CO23" s="683"/>
      <c r="CP23" s="683"/>
      <c r="CQ23" s="683"/>
      <c r="CR23" s="683"/>
      <c r="CS23" s="683"/>
      <c r="CT23" s="683"/>
      <c r="CU23" s="683"/>
      <c r="CV23" s="683"/>
      <c r="CW23" s="683"/>
      <c r="CX23" s="683"/>
      <c r="CY23" s="683"/>
      <c r="CZ23" s="683"/>
      <c r="DA23" s="683"/>
    </row>
    <row r="24" spans="2:109" ht="15.75" customHeight="1">
      <c r="B24" s="677">
        <v>28</v>
      </c>
      <c r="C24" s="677"/>
      <c r="D24" s="677"/>
      <c r="E24" s="677"/>
      <c r="F24" s="677"/>
      <c r="G24" s="677"/>
      <c r="H24" s="678" t="str">
        <f>'Основная информация'!A20</f>
        <v>Котенков Антон Олегович</v>
      </c>
      <c r="I24" s="678"/>
      <c r="J24" s="678"/>
      <c r="K24" s="678"/>
      <c r="L24" s="678"/>
      <c r="M24" s="678"/>
      <c r="N24" s="678"/>
      <c r="O24" s="678"/>
      <c r="P24" s="678"/>
      <c r="Q24" s="678"/>
      <c r="R24" s="678"/>
      <c r="S24" s="678"/>
      <c r="T24" s="678"/>
      <c r="U24" s="678"/>
      <c r="V24" s="678"/>
      <c r="W24" s="678"/>
      <c r="X24" s="678"/>
      <c r="Y24" s="678"/>
      <c r="Z24" s="678"/>
      <c r="AA24" s="678"/>
      <c r="AB24" s="678"/>
      <c r="AC24" s="678"/>
      <c r="AD24" s="678"/>
      <c r="AE24" s="679" t="str">
        <f>'Основная информация'!B20</f>
        <v>Начальник электролаборатории</v>
      </c>
      <c r="AF24" s="679"/>
      <c r="AG24" s="679"/>
      <c r="AH24" s="679"/>
      <c r="AI24" s="679"/>
      <c r="AJ24" s="679"/>
      <c r="AK24" s="679"/>
      <c r="AL24" s="679"/>
      <c r="AM24" s="679"/>
      <c r="AN24" s="679"/>
      <c r="AO24" s="679"/>
      <c r="AP24" s="679"/>
      <c r="AQ24" s="679"/>
      <c r="AR24" s="679"/>
      <c r="AS24" s="679"/>
      <c r="AT24" s="679"/>
      <c r="AU24" s="679"/>
      <c r="AV24" s="679"/>
      <c r="AW24" s="679"/>
      <c r="AX24" s="679"/>
      <c r="AY24" s="679"/>
      <c r="AZ24" s="679"/>
      <c r="BA24" s="679"/>
      <c r="BB24" s="679"/>
      <c r="BC24" s="679"/>
      <c r="BD24" s="679"/>
      <c r="BE24" s="680" t="e">
        <f>CONCATENATE('Основная информация'!J20," 1000В;",IF('Основная информация'!T20="-",,CONCATENATE("             ",'Основная информация'!T20," гр. по высоте;"))," ",IF('Основная информация'!#REF!="-",,CONCATENATE("Стропальщик ",'Основная информация'!X20," разряда;")))</f>
        <v>#REF!</v>
      </c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2"/>
      <c r="BV24" s="683" t="e">
        <f>CONCATENATE(IF('Основная информация'!P20="+",$DG$8," "),IF('Основная информация'!N20="+",$DG$9," "),IF('Основная информация'!#REF!="+",$DG$10," "),IF('Основная информация'!S20="Рук",$DG$11,IF('Основная информация'!S20="Исп",$DG$12," ")),IF(NOT('Основная информация'!X20="-"),$DG$13," "),IF('Основная информация'!#REF!="+","Рабочий люльки подъемника; "," "),$DG$14)</f>
        <v>#REF!</v>
      </c>
      <c r="BW24" s="683"/>
      <c r="BX24" s="683"/>
      <c r="BY24" s="683"/>
      <c r="BZ24" s="683"/>
      <c r="CA24" s="683"/>
      <c r="CB24" s="683"/>
      <c r="CC24" s="683"/>
      <c r="CD24" s="683"/>
      <c r="CE24" s="683"/>
      <c r="CF24" s="683"/>
      <c r="CG24" s="683"/>
      <c r="CH24" s="683"/>
      <c r="CI24" s="683"/>
      <c r="CJ24" s="683"/>
      <c r="CK24" s="683"/>
      <c r="CL24" s="683"/>
      <c r="CM24" s="683"/>
      <c r="CN24" s="683"/>
      <c r="CO24" s="683"/>
      <c r="CP24" s="683"/>
      <c r="CQ24" s="683"/>
      <c r="CR24" s="683"/>
      <c r="CS24" s="683"/>
      <c r="CT24" s="683"/>
      <c r="CU24" s="683"/>
      <c r="CV24" s="683"/>
      <c r="CW24" s="683"/>
      <c r="CX24" s="683"/>
      <c r="CY24" s="683"/>
      <c r="CZ24" s="683"/>
      <c r="DA24" s="683"/>
    </row>
    <row r="25" spans="2:109" ht="15.75" customHeight="1">
      <c r="B25" s="677">
        <v>29</v>
      </c>
      <c r="C25" s="677"/>
      <c r="D25" s="677"/>
      <c r="E25" s="677"/>
      <c r="F25" s="677"/>
      <c r="G25" s="677"/>
      <c r="H25" s="678" t="str">
        <f>Уволенные!A20</f>
        <v>Котов Евгений Александрович</v>
      </c>
      <c r="I25" s="678"/>
      <c r="J25" s="678"/>
      <c r="K25" s="678"/>
      <c r="L25" s="678"/>
      <c r="M25" s="678"/>
      <c r="N25" s="678"/>
      <c r="O25" s="678"/>
      <c r="P25" s="678"/>
      <c r="Q25" s="678"/>
      <c r="R25" s="678"/>
      <c r="S25" s="678"/>
      <c r="T25" s="678"/>
      <c r="U25" s="678"/>
      <c r="V25" s="678"/>
      <c r="W25" s="678"/>
      <c r="X25" s="678"/>
      <c r="Y25" s="678"/>
      <c r="Z25" s="678"/>
      <c r="AA25" s="678"/>
      <c r="AB25" s="678"/>
      <c r="AC25" s="678"/>
      <c r="AD25" s="678"/>
      <c r="AE25" s="679" t="str">
        <f>Уволенные!B20</f>
        <v>Начальник участка</v>
      </c>
      <c r="AF25" s="679"/>
      <c r="AG25" s="679"/>
      <c r="AH25" s="679"/>
      <c r="AI25" s="679"/>
      <c r="AJ25" s="679"/>
      <c r="AK25" s="679"/>
      <c r="AL25" s="679"/>
      <c r="AM25" s="679"/>
      <c r="AN25" s="679"/>
      <c r="AO25" s="679"/>
      <c r="AP25" s="679"/>
      <c r="AQ25" s="679"/>
      <c r="AR25" s="679"/>
      <c r="AS25" s="679"/>
      <c r="AT25" s="679"/>
      <c r="AU25" s="679"/>
      <c r="AV25" s="679"/>
      <c r="AW25" s="679"/>
      <c r="AX25" s="679"/>
      <c r="AY25" s="679"/>
      <c r="AZ25" s="679"/>
      <c r="BA25" s="679"/>
      <c r="BB25" s="679"/>
      <c r="BC25" s="679"/>
      <c r="BD25" s="679"/>
      <c r="BE25" s="680" t="str">
        <f>CONCATENATE(Уволенные!I20," 1000В;",IF(Уволенные!R20="-",,CONCATENATE("             ",Уволенные!R20," гр. по высоте;"))," ",IF(Уволенные!X20="-",,CONCATENATE("Стропальщик ",Уволенные!Y20," разряда;")))</f>
        <v>V до и выше  1000В;             3 гр. по высоте; Стропальщик 5 разряда;</v>
      </c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2"/>
      <c r="BV25" s="683" t="str">
        <f>CONCATENATE(IF(Уволенные!O20="+",$DG$8," "),IF(Уволенные!M20="+",$DG$9," "),IF(Уволенные!T20="+",$DG$10," "),IF(Уволенные!Q20="Рук",$DG$11,IF(Уволенные!Q20="Исп",$DG$12," ")),IF(NOT(Уволенные!Y20="-"),$DG$13," "),IF(Уволенные!V20="+","Рабочий люльки подъемника; "," "),$DG$14)</f>
        <v xml:space="preserve">   Ответственный руководитель работ на высоте; Стропальщик;  Член бригады; </v>
      </c>
      <c r="BW25" s="683"/>
      <c r="BX25" s="683"/>
      <c r="BY25" s="683"/>
      <c r="BZ25" s="683"/>
      <c r="CA25" s="683"/>
      <c r="CB25" s="683"/>
      <c r="CC25" s="683"/>
      <c r="CD25" s="683"/>
      <c r="CE25" s="683"/>
      <c r="CF25" s="683"/>
      <c r="CG25" s="683"/>
      <c r="CH25" s="683"/>
      <c r="CI25" s="683"/>
      <c r="CJ25" s="683"/>
      <c r="CK25" s="683"/>
      <c r="CL25" s="683"/>
      <c r="CM25" s="683"/>
      <c r="CN25" s="683"/>
      <c r="CO25" s="683"/>
      <c r="CP25" s="683"/>
      <c r="CQ25" s="683"/>
      <c r="CR25" s="683"/>
      <c r="CS25" s="683"/>
      <c r="CT25" s="683"/>
      <c r="CU25" s="683"/>
      <c r="CV25" s="683"/>
      <c r="CW25" s="683"/>
      <c r="CX25" s="683"/>
      <c r="CY25" s="683"/>
      <c r="CZ25" s="683"/>
      <c r="DA25" s="683"/>
    </row>
    <row r="26" spans="2:109" ht="15.75" customHeight="1">
      <c r="B26" s="677">
        <v>30</v>
      </c>
      <c r="C26" s="677"/>
      <c r="D26" s="677"/>
      <c r="E26" s="677"/>
      <c r="F26" s="677"/>
      <c r="G26" s="677"/>
      <c r="H26" s="678" t="str">
        <f>Уволенные!A27</f>
        <v>Кретов Алексей Сергеевич</v>
      </c>
      <c r="I26" s="678"/>
      <c r="J26" s="678"/>
      <c r="K26" s="678"/>
      <c r="L26" s="678"/>
      <c r="M26" s="678"/>
      <c r="N26" s="678"/>
      <c r="O26" s="678"/>
      <c r="P26" s="678"/>
      <c r="Q26" s="678"/>
      <c r="R26" s="678"/>
      <c r="S26" s="678"/>
      <c r="T26" s="678"/>
      <c r="U26" s="678"/>
      <c r="V26" s="678"/>
      <c r="W26" s="678"/>
      <c r="X26" s="678"/>
      <c r="Y26" s="678"/>
      <c r="Z26" s="678"/>
      <c r="AA26" s="678"/>
      <c r="AB26" s="678"/>
      <c r="AC26" s="678"/>
      <c r="AD26" s="678"/>
      <c r="AE26" s="679" t="str">
        <f>Уволенные!B27</f>
        <v>мастер</v>
      </c>
      <c r="AF26" s="679"/>
      <c r="AG26" s="679"/>
      <c r="AH26" s="679"/>
      <c r="AI26" s="679"/>
      <c r="AJ26" s="679"/>
      <c r="AK26" s="679"/>
      <c r="AL26" s="679"/>
      <c r="AM26" s="679"/>
      <c r="AN26" s="679"/>
      <c r="AO26" s="679"/>
      <c r="AP26" s="679"/>
      <c r="AQ26" s="679"/>
      <c r="AR26" s="679"/>
      <c r="AS26" s="679"/>
      <c r="AT26" s="679"/>
      <c r="AU26" s="679"/>
      <c r="AV26" s="679"/>
      <c r="AW26" s="679"/>
      <c r="AX26" s="679"/>
      <c r="AY26" s="679"/>
      <c r="AZ26" s="679"/>
      <c r="BA26" s="679"/>
      <c r="BB26" s="679"/>
      <c r="BC26" s="679"/>
      <c r="BD26" s="679"/>
      <c r="BE26" s="680" t="str">
        <f>CONCATENATE(Уволенные!H27," 1000В;",IF(Уволенные!R27="-",,CONCATENATE("             ",Уволенные!R27," гр. по высоте;"))," ",IF(Уволенные!X27="-",,CONCATENATE("Стропальщик ",Уволенные!Y27," разряда;")))</f>
        <v>V до и выше  1000В;             2 гр. по высоте; Стропальщик 5 разряда;</v>
      </c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682"/>
      <c r="BV26" s="683" t="str">
        <f>CONCATENATE(IF(Уволенные!N27="+",$DG$8," "),IF(Уволенные!L27="+",$DG$9," "),IF(Уволенные!T27="+",$DG$10," "),IF(Уволенные!Q27="Рук",$DG$11,IF(Уволенные!Q27="Исп",$DG$12," ")),IF(NOT(Уволенные!Y27="-"),$DG$13," "),IF(Уволенные!V27="+","Рабочий люльки подъемника; "," "),$DG$14)</f>
        <v xml:space="preserve">   Ответственный исполнитель работ на высоте; Стропальщик;  Член бригады; </v>
      </c>
      <c r="BW26" s="683"/>
      <c r="BX26" s="683"/>
      <c r="BY26" s="683"/>
      <c r="BZ26" s="683"/>
      <c r="CA26" s="683"/>
      <c r="CB26" s="683"/>
      <c r="CC26" s="683"/>
      <c r="CD26" s="683"/>
      <c r="CE26" s="683"/>
      <c r="CF26" s="683"/>
      <c r="CG26" s="683"/>
      <c r="CH26" s="683"/>
      <c r="CI26" s="683"/>
      <c r="CJ26" s="683"/>
      <c r="CK26" s="683"/>
      <c r="CL26" s="683"/>
      <c r="CM26" s="683"/>
      <c r="CN26" s="683"/>
      <c r="CO26" s="683"/>
      <c r="CP26" s="683"/>
      <c r="CQ26" s="683"/>
      <c r="CR26" s="683"/>
      <c r="CS26" s="683"/>
      <c r="CT26" s="683"/>
      <c r="CU26" s="683"/>
      <c r="CV26" s="683"/>
      <c r="CW26" s="683"/>
      <c r="CX26" s="683"/>
      <c r="CY26" s="683"/>
      <c r="CZ26" s="683"/>
      <c r="DA26" s="683"/>
    </row>
    <row r="27" spans="2:109" ht="15.75" customHeight="1">
      <c r="B27" s="684">
        <v>31</v>
      </c>
      <c r="C27" s="684"/>
      <c r="D27" s="684"/>
      <c r="E27" s="684"/>
      <c r="F27" s="684"/>
      <c r="G27" s="684"/>
      <c r="H27" s="678" t="str">
        <f>Уволенные!A12</f>
        <v>Кузнецов Валерий Васильевич</v>
      </c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678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9" t="str">
        <f>Уволенные!B12</f>
        <v>Электромонтажник</v>
      </c>
      <c r="AF27" s="679"/>
      <c r="AG27" s="679"/>
      <c r="AH27" s="679"/>
      <c r="AI27" s="679"/>
      <c r="AJ27" s="679"/>
      <c r="AK27" s="679"/>
      <c r="AL27" s="679"/>
      <c r="AM27" s="679"/>
      <c r="AN27" s="679"/>
      <c r="AO27" s="679"/>
      <c r="AP27" s="679"/>
      <c r="AQ27" s="679"/>
      <c r="AR27" s="679"/>
      <c r="AS27" s="679"/>
      <c r="AT27" s="679"/>
      <c r="AU27" s="679"/>
      <c r="AV27" s="679"/>
      <c r="AW27" s="679"/>
      <c r="AX27" s="679"/>
      <c r="AY27" s="679"/>
      <c r="AZ27" s="679"/>
      <c r="BA27" s="679"/>
      <c r="BB27" s="679"/>
      <c r="BC27" s="679"/>
      <c r="BD27" s="679"/>
      <c r="BE27" s="680" t="str">
        <f>CONCATENATE(Уволенные!H12," 1000В;",IF(Уволенные!Q12="-",,CONCATENATE("             ",Уволенные!Q12," гр. по высоте;"))," ",IF(Уволенные!W12="-",,CONCATENATE("Стропальщик ",Уволенные!X12," разряда;")))</f>
        <v xml:space="preserve">III до 1000В;             2 гр. по высоте; </v>
      </c>
      <c r="BF27" s="681"/>
      <c r="BG27" s="681"/>
      <c r="BH27" s="681"/>
      <c r="BI27" s="681"/>
      <c r="BJ27" s="681"/>
      <c r="BK27" s="681"/>
      <c r="BL27" s="681"/>
      <c r="BM27" s="681"/>
      <c r="BN27" s="681"/>
      <c r="BO27" s="681"/>
      <c r="BP27" s="681"/>
      <c r="BQ27" s="681"/>
      <c r="BR27" s="681"/>
      <c r="BS27" s="681"/>
      <c r="BT27" s="681"/>
      <c r="BU27" s="682"/>
      <c r="BV27" s="683" t="str">
        <f>CONCATENATE(IF(Уволенные!N12="+",$DG$8," "),IF(Уволенные!L12="+",$DG$9," "),IF(Уволенные!S12="+",$DG$10," "),IF(Уволенные!P12="Рук",$DG$11,IF(Уволенные!P12="Исп",$DG$12," ")),IF(NOT(Уволенные!X12="-"),$DG$13," "),IF(Уволенные!U12="+","Рабочий люльки подъемника; "," "),$DG$14)</f>
        <v xml:space="preserve"> Ответственный исполнитель огневых работ;  Ответственный исполнитель работ на высоте;   Член бригады; </v>
      </c>
      <c r="BW27" s="683"/>
      <c r="BX27" s="683"/>
      <c r="BY27" s="683"/>
      <c r="BZ27" s="683"/>
      <c r="CA27" s="683"/>
      <c r="CB27" s="683"/>
      <c r="CC27" s="683"/>
      <c r="CD27" s="683"/>
      <c r="CE27" s="683"/>
      <c r="CF27" s="683"/>
      <c r="CG27" s="683"/>
      <c r="CH27" s="683"/>
      <c r="CI27" s="683"/>
      <c r="CJ27" s="683"/>
      <c r="CK27" s="683"/>
      <c r="CL27" s="683"/>
      <c r="CM27" s="683"/>
      <c r="CN27" s="683"/>
      <c r="CO27" s="683"/>
      <c r="CP27" s="683"/>
      <c r="CQ27" s="683"/>
      <c r="CR27" s="683"/>
      <c r="CS27" s="683"/>
      <c r="CT27" s="683"/>
      <c r="CU27" s="683"/>
      <c r="CV27" s="683"/>
      <c r="CW27" s="683"/>
      <c r="CX27" s="683"/>
      <c r="CY27" s="683"/>
      <c r="CZ27" s="683"/>
      <c r="DA27" s="683"/>
    </row>
    <row r="28" spans="2:109" ht="15.75" customHeight="1">
      <c r="B28" s="677">
        <v>32</v>
      </c>
      <c r="C28" s="677"/>
      <c r="D28" s="677"/>
      <c r="E28" s="677"/>
      <c r="F28" s="677"/>
      <c r="G28" s="677"/>
      <c r="H28" s="678" t="str">
        <f>Уволенные!A40</f>
        <v>Кузнецов Сергей Ариевич</v>
      </c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678"/>
      <c r="T28" s="678"/>
      <c r="U28" s="678"/>
      <c r="V28" s="678"/>
      <c r="W28" s="678"/>
      <c r="X28" s="678"/>
      <c r="Y28" s="678"/>
      <c r="Z28" s="678"/>
      <c r="AA28" s="678"/>
      <c r="AB28" s="678"/>
      <c r="AC28" s="678"/>
      <c r="AD28" s="678"/>
      <c r="AE28" s="679" t="str">
        <f>Уволенные!B40</f>
        <v>Начальник отдела электромонтажных работ</v>
      </c>
      <c r="AF28" s="679"/>
      <c r="AG28" s="679"/>
      <c r="AH28" s="679"/>
      <c r="AI28" s="679"/>
      <c r="AJ28" s="679"/>
      <c r="AK28" s="679"/>
      <c r="AL28" s="679"/>
      <c r="AM28" s="679"/>
      <c r="AN28" s="679"/>
      <c r="AO28" s="679"/>
      <c r="AP28" s="679"/>
      <c r="AQ28" s="679"/>
      <c r="AR28" s="679"/>
      <c r="AS28" s="679"/>
      <c r="AT28" s="679"/>
      <c r="AU28" s="679"/>
      <c r="AV28" s="679"/>
      <c r="AW28" s="679"/>
      <c r="AX28" s="679"/>
      <c r="AY28" s="679"/>
      <c r="AZ28" s="679"/>
      <c r="BA28" s="679"/>
      <c r="BB28" s="679"/>
      <c r="BC28" s="679"/>
      <c r="BD28" s="679"/>
      <c r="BE28" s="680" t="str">
        <f>CONCATENATE(Уволенные!J40," 1000В;",IF(Уволенные!T40="-",,CONCATENATE("             ",Уволенные!T40," гр. по высоте;"))," ",IF(Уволенные!Z40="-",,CONCATENATE("Стропальщик ",Уволенные!AA40," разряда;")))</f>
        <v xml:space="preserve">V до и выше  1000В; </v>
      </c>
      <c r="BF28" s="681"/>
      <c r="BG28" s="681"/>
      <c r="BH28" s="681"/>
      <c r="BI28" s="681"/>
      <c r="BJ28" s="681"/>
      <c r="BK28" s="681"/>
      <c r="BL28" s="681"/>
      <c r="BM28" s="681"/>
      <c r="BN28" s="681"/>
      <c r="BO28" s="681"/>
      <c r="BP28" s="681"/>
      <c r="BQ28" s="681"/>
      <c r="BR28" s="681"/>
      <c r="BS28" s="681"/>
      <c r="BT28" s="681"/>
      <c r="BU28" s="682"/>
      <c r="BV28" s="683" t="str">
        <f>CONCATENATE(IF(Уволенные!P40="+",$DG$8," "),IF(Уволенные!N40="+",$DG$9," "),IF(Уволенные!V40="+",$DG$10," "),IF(Уволенные!S40="Рук",$DG$11,IF(Уволенные!S40="Исп",$DG$12," ")),IF(NOT(Уволенные!AA40="-"),$DG$13," "),IF(Уволенные!X40="+","Рабочий люльки подъемника; "," "),$DG$14)</f>
        <v xml:space="preserve">      Член бригады; </v>
      </c>
      <c r="BW28" s="683"/>
      <c r="BX28" s="683"/>
      <c r="BY28" s="683"/>
      <c r="BZ28" s="683"/>
      <c r="CA28" s="683"/>
      <c r="CB28" s="683"/>
      <c r="CC28" s="683"/>
      <c r="CD28" s="683"/>
      <c r="CE28" s="683"/>
      <c r="CF28" s="683"/>
      <c r="CG28" s="683"/>
      <c r="CH28" s="683"/>
      <c r="CI28" s="683"/>
      <c r="CJ28" s="683"/>
      <c r="CK28" s="683"/>
      <c r="CL28" s="683"/>
      <c r="CM28" s="683"/>
      <c r="CN28" s="683"/>
      <c r="CO28" s="683"/>
      <c r="CP28" s="683"/>
      <c r="CQ28" s="683"/>
      <c r="CR28" s="683"/>
      <c r="CS28" s="683"/>
      <c r="CT28" s="683"/>
      <c r="CU28" s="683"/>
      <c r="CV28" s="683"/>
      <c r="CW28" s="683"/>
      <c r="CX28" s="683"/>
      <c r="CY28" s="683"/>
      <c r="CZ28" s="683"/>
      <c r="DA28" s="683"/>
    </row>
    <row r="29" spans="2:109" ht="15.75" customHeight="1">
      <c r="B29" s="677">
        <v>33</v>
      </c>
      <c r="C29" s="677"/>
      <c r="D29" s="677"/>
      <c r="E29" s="677"/>
      <c r="F29" s="677"/>
      <c r="G29" s="677"/>
      <c r="H29" s="678" t="str">
        <f>'Основная информация'!A21</f>
        <v>Курленков Олег Вячеславович</v>
      </c>
      <c r="I29" s="678"/>
      <c r="J29" s="678"/>
      <c r="K29" s="678"/>
      <c r="L29" s="678"/>
      <c r="M29" s="678"/>
      <c r="N29" s="678"/>
      <c r="O29" s="678"/>
      <c r="P29" s="678"/>
      <c r="Q29" s="678"/>
      <c r="R29" s="678"/>
      <c r="S29" s="678"/>
      <c r="T29" s="678"/>
      <c r="U29" s="678"/>
      <c r="V29" s="678"/>
      <c r="W29" s="678"/>
      <c r="X29" s="678"/>
      <c r="Y29" s="678"/>
      <c r="Z29" s="678"/>
      <c r="AA29" s="678"/>
      <c r="AB29" s="678"/>
      <c r="AC29" s="678"/>
      <c r="AD29" s="678"/>
      <c r="AE29" s="679" t="str">
        <f>'Основная информация'!B21</f>
        <v>Начальник участка</v>
      </c>
      <c r="AF29" s="679"/>
      <c r="AG29" s="679"/>
      <c r="AH29" s="679"/>
      <c r="AI29" s="679"/>
      <c r="AJ29" s="679"/>
      <c r="AK29" s="679"/>
      <c r="AL29" s="679"/>
      <c r="AM29" s="679"/>
      <c r="AN29" s="679"/>
      <c r="AO29" s="679"/>
      <c r="AP29" s="679"/>
      <c r="AQ29" s="679"/>
      <c r="AR29" s="679"/>
      <c r="AS29" s="679"/>
      <c r="AT29" s="679"/>
      <c r="AU29" s="679"/>
      <c r="AV29" s="679"/>
      <c r="AW29" s="679"/>
      <c r="AX29" s="679"/>
      <c r="AY29" s="679"/>
      <c r="AZ29" s="679"/>
      <c r="BA29" s="679"/>
      <c r="BB29" s="679"/>
      <c r="BC29" s="679"/>
      <c r="BD29" s="679"/>
      <c r="BE29" s="680" t="e">
        <f>CONCATENATE('Основная информация'!J21," 1000В;",IF('Основная информация'!T21="-",,CONCATENATE("             ",'Основная информация'!T21," гр. по высоте;"))," ",IF('Основная информация'!#REF!="-",,CONCATENATE("Стропальщик ",'Основная информация'!X21," разряда;")))</f>
        <v>#REF!</v>
      </c>
      <c r="BF29" s="681"/>
      <c r="BG29" s="681"/>
      <c r="BH29" s="681"/>
      <c r="BI29" s="681"/>
      <c r="BJ29" s="681"/>
      <c r="BK29" s="681"/>
      <c r="BL29" s="681"/>
      <c r="BM29" s="681"/>
      <c r="BN29" s="681"/>
      <c r="BO29" s="681"/>
      <c r="BP29" s="681"/>
      <c r="BQ29" s="681"/>
      <c r="BR29" s="681"/>
      <c r="BS29" s="681"/>
      <c r="BT29" s="681"/>
      <c r="BU29" s="682"/>
      <c r="BV29" s="683" t="e">
        <f>CONCATENATE(IF('Основная информация'!P21="+",$DG$8," "),IF('Основная информация'!N21="+",$DG$9," "),IF('Основная информация'!#REF!="+",$DG$10," "),IF('Основная информация'!S21="Рук",$DG$11,IF('Основная информация'!S21="Исп",$DG$12," ")),IF(NOT('Основная информация'!X21="-"),$DG$13," "),IF('Основная информация'!#REF!="+","Рабочий люльки подъемника; "," "),$DG$14)</f>
        <v>#REF!</v>
      </c>
      <c r="BW29" s="683"/>
      <c r="BX29" s="683"/>
      <c r="BY29" s="683"/>
      <c r="BZ29" s="683"/>
      <c r="CA29" s="683"/>
      <c r="CB29" s="683"/>
      <c r="CC29" s="683"/>
      <c r="CD29" s="683"/>
      <c r="CE29" s="683"/>
      <c r="CF29" s="683"/>
      <c r="CG29" s="683"/>
      <c r="CH29" s="683"/>
      <c r="CI29" s="683"/>
      <c r="CJ29" s="683"/>
      <c r="CK29" s="683"/>
      <c r="CL29" s="683"/>
      <c r="CM29" s="683"/>
      <c r="CN29" s="683"/>
      <c r="CO29" s="683"/>
      <c r="CP29" s="683"/>
      <c r="CQ29" s="683"/>
      <c r="CR29" s="683"/>
      <c r="CS29" s="683"/>
      <c r="CT29" s="683"/>
      <c r="CU29" s="683"/>
      <c r="CV29" s="683"/>
      <c r="CW29" s="683"/>
      <c r="CX29" s="683"/>
      <c r="CY29" s="683"/>
      <c r="CZ29" s="683"/>
      <c r="DA29" s="683"/>
    </row>
    <row r="30" spans="2:109" ht="15.75" customHeight="1">
      <c r="B30" s="677">
        <v>34</v>
      </c>
      <c r="C30" s="677"/>
      <c r="D30" s="677"/>
      <c r="E30" s="677"/>
      <c r="F30" s="677"/>
      <c r="G30" s="677"/>
      <c r="H30" s="678" t="e">
        <f>'Основная информация'!#REF!</f>
        <v>#REF!</v>
      </c>
      <c r="I30" s="678"/>
      <c r="J30" s="678"/>
      <c r="K30" s="678"/>
      <c r="L30" s="678"/>
      <c r="M30" s="678"/>
      <c r="N30" s="678"/>
      <c r="O30" s="678"/>
      <c r="P30" s="678"/>
      <c r="Q30" s="678"/>
      <c r="R30" s="678"/>
      <c r="S30" s="678"/>
      <c r="T30" s="678"/>
      <c r="U30" s="678"/>
      <c r="V30" s="678"/>
      <c r="W30" s="678"/>
      <c r="X30" s="678"/>
      <c r="Y30" s="678"/>
      <c r="Z30" s="678"/>
      <c r="AA30" s="678"/>
      <c r="AB30" s="678"/>
      <c r="AC30" s="678"/>
      <c r="AD30" s="678"/>
      <c r="AE30" s="679" t="e">
        <f>'Основная информация'!#REF!</f>
        <v>#REF!</v>
      </c>
      <c r="AF30" s="679"/>
      <c r="AG30" s="679"/>
      <c r="AH30" s="679"/>
      <c r="AI30" s="679"/>
      <c r="AJ30" s="679"/>
      <c r="AK30" s="679"/>
      <c r="AL30" s="679"/>
      <c r="AM30" s="679"/>
      <c r="AN30" s="679"/>
      <c r="AO30" s="679"/>
      <c r="AP30" s="679"/>
      <c r="AQ30" s="679"/>
      <c r="AR30" s="679"/>
      <c r="AS30" s="679"/>
      <c r="AT30" s="679"/>
      <c r="AU30" s="679"/>
      <c r="AV30" s="679"/>
      <c r="AW30" s="679"/>
      <c r="AX30" s="679"/>
      <c r="AY30" s="679"/>
      <c r="AZ30" s="679"/>
      <c r="BA30" s="679"/>
      <c r="BB30" s="679"/>
      <c r="BC30" s="679"/>
      <c r="BD30" s="679"/>
      <c r="BE30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30" s="681"/>
      <c r="BG30" s="681"/>
      <c r="BH30" s="681"/>
      <c r="BI30" s="681"/>
      <c r="BJ30" s="681"/>
      <c r="BK30" s="681"/>
      <c r="BL30" s="681"/>
      <c r="BM30" s="681"/>
      <c r="BN30" s="681"/>
      <c r="BO30" s="681"/>
      <c r="BP30" s="681"/>
      <c r="BQ30" s="681"/>
      <c r="BR30" s="681"/>
      <c r="BS30" s="681"/>
      <c r="BT30" s="681"/>
      <c r="BU30" s="682"/>
      <c r="BV30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30" s="683"/>
      <c r="BX30" s="683"/>
      <c r="BY30" s="683"/>
      <c r="BZ30" s="683"/>
      <c r="CA30" s="683"/>
      <c r="CB30" s="683"/>
      <c r="CC30" s="683"/>
      <c r="CD30" s="683"/>
      <c r="CE30" s="683"/>
      <c r="CF30" s="683"/>
      <c r="CG30" s="683"/>
      <c r="CH30" s="683"/>
      <c r="CI30" s="683"/>
      <c r="CJ30" s="683"/>
      <c r="CK30" s="683"/>
      <c r="CL30" s="683"/>
      <c r="CM30" s="683"/>
      <c r="CN30" s="683"/>
      <c r="CO30" s="683"/>
      <c r="CP30" s="683"/>
      <c r="CQ30" s="683"/>
      <c r="CR30" s="683"/>
      <c r="CS30" s="683"/>
      <c r="CT30" s="683"/>
      <c r="CU30" s="683"/>
      <c r="CV30" s="683"/>
      <c r="CW30" s="683"/>
      <c r="CX30" s="683"/>
      <c r="CY30" s="683"/>
      <c r="CZ30" s="683"/>
      <c r="DA30" s="683"/>
    </row>
    <row r="31" spans="2:109" ht="15.75" customHeight="1">
      <c r="B31" s="677">
        <v>35</v>
      </c>
      <c r="C31" s="677"/>
      <c r="D31" s="677"/>
      <c r="E31" s="677"/>
      <c r="F31" s="677"/>
      <c r="G31" s="677"/>
      <c r="H31" s="678" t="str">
        <f>'Основная информация'!A22</f>
        <v>Кучерявый Алексей Сергеевич</v>
      </c>
      <c r="I31" s="678"/>
      <c r="J31" s="678"/>
      <c r="K31" s="678"/>
      <c r="L31" s="678"/>
      <c r="M31" s="678"/>
      <c r="N31" s="678"/>
      <c r="O31" s="678"/>
      <c r="P31" s="678"/>
      <c r="Q31" s="678"/>
      <c r="R31" s="678"/>
      <c r="S31" s="678"/>
      <c r="T31" s="678"/>
      <c r="U31" s="678"/>
      <c r="V31" s="678"/>
      <c r="W31" s="678"/>
      <c r="X31" s="678"/>
      <c r="Y31" s="678"/>
      <c r="Z31" s="678"/>
      <c r="AA31" s="678"/>
      <c r="AB31" s="678"/>
      <c r="AC31" s="678"/>
      <c r="AD31" s="678"/>
      <c r="AE31" s="679" t="str">
        <f>'Основная информация'!B22</f>
        <v>Начальник участка</v>
      </c>
      <c r="AF31" s="679"/>
      <c r="AG31" s="679"/>
      <c r="AH31" s="679"/>
      <c r="AI31" s="679"/>
      <c r="AJ31" s="679"/>
      <c r="AK31" s="679"/>
      <c r="AL31" s="679"/>
      <c r="AM31" s="679"/>
      <c r="AN31" s="679"/>
      <c r="AO31" s="679"/>
      <c r="AP31" s="679"/>
      <c r="AQ31" s="679"/>
      <c r="AR31" s="679"/>
      <c r="AS31" s="679"/>
      <c r="AT31" s="679"/>
      <c r="AU31" s="679"/>
      <c r="AV31" s="679"/>
      <c r="AW31" s="679"/>
      <c r="AX31" s="679"/>
      <c r="AY31" s="679"/>
      <c r="AZ31" s="679"/>
      <c r="BA31" s="679"/>
      <c r="BB31" s="679"/>
      <c r="BC31" s="679"/>
      <c r="BD31" s="679"/>
      <c r="BE31" s="680" t="e">
        <f>CONCATENATE('Основная информация'!J22," 1000В;",IF('Основная информация'!T22="-",,CONCATENATE("             ",'Основная информация'!T22," гр. по высоте;"))," ",IF('Основная информация'!#REF!="-",,CONCATENATE("Стропальщик ",'Основная информация'!X22," разряда;")))</f>
        <v>#REF!</v>
      </c>
      <c r="BF31" s="681"/>
      <c r="BG31" s="681"/>
      <c r="BH31" s="681"/>
      <c r="BI31" s="681"/>
      <c r="BJ31" s="681"/>
      <c r="BK31" s="681"/>
      <c r="BL31" s="681"/>
      <c r="BM31" s="681"/>
      <c r="BN31" s="681"/>
      <c r="BO31" s="681"/>
      <c r="BP31" s="681"/>
      <c r="BQ31" s="681"/>
      <c r="BR31" s="681"/>
      <c r="BS31" s="681"/>
      <c r="BT31" s="681"/>
      <c r="BU31" s="682"/>
      <c r="BV31" s="683" t="e">
        <f>CONCATENATE(IF('Основная информация'!P22="+",$DG$8," "),IF('Основная информация'!N22="+",$DG$9," "),IF('Основная информация'!#REF!="+",$DG$10," "),IF('Основная информация'!S22="Рук",$DG$11,IF('Основная информация'!S22="Исп",$DG$12," ")),IF(NOT('Основная информация'!X22="-"),$DG$13," "),IF('Основная информация'!#REF!="+","Рабочий люльки подъемника; "," "),$DG$14)</f>
        <v>#REF!</v>
      </c>
      <c r="BW31" s="683"/>
      <c r="BX31" s="683"/>
      <c r="BY31" s="683"/>
      <c r="BZ31" s="683"/>
      <c r="CA31" s="683"/>
      <c r="CB31" s="683"/>
      <c r="CC31" s="683"/>
      <c r="CD31" s="683"/>
      <c r="CE31" s="683"/>
      <c r="CF31" s="683"/>
      <c r="CG31" s="683"/>
      <c r="CH31" s="683"/>
      <c r="CI31" s="683"/>
      <c r="CJ31" s="683"/>
      <c r="CK31" s="683"/>
      <c r="CL31" s="683"/>
      <c r="CM31" s="683"/>
      <c r="CN31" s="683"/>
      <c r="CO31" s="683"/>
      <c r="CP31" s="683"/>
      <c r="CQ31" s="683"/>
      <c r="CR31" s="683"/>
      <c r="CS31" s="683"/>
      <c r="CT31" s="683"/>
      <c r="CU31" s="683"/>
      <c r="CV31" s="683"/>
      <c r="CW31" s="683"/>
      <c r="CX31" s="683"/>
      <c r="CY31" s="683"/>
      <c r="CZ31" s="683"/>
      <c r="DA31" s="683"/>
    </row>
    <row r="32" spans="2:109" ht="15.75" customHeight="1">
      <c r="B32" s="677">
        <v>36</v>
      </c>
      <c r="C32" s="677"/>
      <c r="D32" s="677"/>
      <c r="E32" s="677"/>
      <c r="F32" s="677"/>
      <c r="G32" s="677"/>
      <c r="H32" s="678" t="str">
        <f>'Основная информация'!A23</f>
        <v>Леонов Владислав Юрьевич</v>
      </c>
      <c r="I32" s="678"/>
      <c r="J32" s="678"/>
      <c r="K32" s="678"/>
      <c r="L32" s="678"/>
      <c r="M32" s="678"/>
      <c r="N32" s="678"/>
      <c r="O32" s="678"/>
      <c r="P32" s="678"/>
      <c r="Q32" s="678"/>
      <c r="R32" s="678"/>
      <c r="S32" s="678"/>
      <c r="T32" s="678"/>
      <c r="U32" s="678"/>
      <c r="V32" s="678"/>
      <c r="W32" s="678"/>
      <c r="X32" s="678"/>
      <c r="Y32" s="678"/>
      <c r="Z32" s="678"/>
      <c r="AA32" s="678"/>
      <c r="AB32" s="678"/>
      <c r="AC32" s="678"/>
      <c r="AD32" s="678"/>
      <c r="AE32" s="679" t="str">
        <f>'Основная информация'!B23</f>
        <v>Специалист по ОТ / Инженер ПТО</v>
      </c>
      <c r="AF32" s="679"/>
      <c r="AG32" s="679"/>
      <c r="AH32" s="679"/>
      <c r="AI32" s="679"/>
      <c r="AJ32" s="679"/>
      <c r="AK32" s="679"/>
      <c r="AL32" s="679"/>
      <c r="AM32" s="679"/>
      <c r="AN32" s="679"/>
      <c r="AO32" s="679"/>
      <c r="AP32" s="679"/>
      <c r="AQ32" s="679"/>
      <c r="AR32" s="679"/>
      <c r="AS32" s="679"/>
      <c r="AT32" s="679"/>
      <c r="AU32" s="679"/>
      <c r="AV32" s="679"/>
      <c r="AW32" s="679"/>
      <c r="AX32" s="679"/>
      <c r="AY32" s="679"/>
      <c r="AZ32" s="679"/>
      <c r="BA32" s="679"/>
      <c r="BB32" s="679"/>
      <c r="BC32" s="679"/>
      <c r="BD32" s="679"/>
      <c r="BE32" s="680" t="e">
        <f>CONCATENATE('Основная информация'!J23," 1000В;",IF('Основная информация'!T23="-",,CONCATENATE("             ",'Основная информация'!T23," гр. по высоте;"))," ",IF('Основная информация'!#REF!="-",,CONCATENATE("Стропальщик ",'Основная информация'!X23," разряда;")))</f>
        <v>#REF!</v>
      </c>
      <c r="BF32" s="681"/>
      <c r="BG32" s="681"/>
      <c r="BH32" s="681"/>
      <c r="BI32" s="681"/>
      <c r="BJ32" s="681"/>
      <c r="BK32" s="681"/>
      <c r="BL32" s="681"/>
      <c r="BM32" s="681"/>
      <c r="BN32" s="681"/>
      <c r="BO32" s="681"/>
      <c r="BP32" s="681"/>
      <c r="BQ32" s="681"/>
      <c r="BR32" s="681"/>
      <c r="BS32" s="681"/>
      <c r="BT32" s="681"/>
      <c r="BU32" s="682"/>
      <c r="BV32" s="683" t="e">
        <f>CONCATENATE(IF('Основная информация'!P23="+",$DG$8," "),IF('Основная информация'!N23="+",$DG$9," "),IF('Основная информация'!#REF!="+",$DG$10," "),IF('Основная информация'!S23="Рук",$DG$11,IF('Основная информация'!S23="Исп",$DG$12," ")),IF(NOT('Основная информация'!X23="-"),$DG$13," "),IF('Основная информация'!#REF!="+","Рабочий люльки подъемника; "," "),$DG$14)</f>
        <v>#REF!</v>
      </c>
      <c r="BW32" s="683"/>
      <c r="BX32" s="683"/>
      <c r="BY32" s="683"/>
      <c r="BZ32" s="683"/>
      <c r="CA32" s="683"/>
      <c r="CB32" s="683"/>
      <c r="CC32" s="683"/>
      <c r="CD32" s="683"/>
      <c r="CE32" s="683"/>
      <c r="CF32" s="683"/>
      <c r="CG32" s="683"/>
      <c r="CH32" s="683"/>
      <c r="CI32" s="683"/>
      <c r="CJ32" s="683"/>
      <c r="CK32" s="683"/>
      <c r="CL32" s="683"/>
      <c r="CM32" s="683"/>
      <c r="CN32" s="683"/>
      <c r="CO32" s="683"/>
      <c r="CP32" s="683"/>
      <c r="CQ32" s="683"/>
      <c r="CR32" s="683"/>
      <c r="CS32" s="683"/>
      <c r="CT32" s="683"/>
      <c r="CU32" s="683"/>
      <c r="CV32" s="683"/>
      <c r="CW32" s="683"/>
      <c r="CX32" s="683"/>
      <c r="CY32" s="683"/>
      <c r="CZ32" s="683"/>
      <c r="DA32" s="683"/>
    </row>
    <row r="33" spans="2:105" ht="15.75" customHeight="1">
      <c r="B33" s="677">
        <v>38</v>
      </c>
      <c r="C33" s="677"/>
      <c r="D33" s="677"/>
      <c r="E33" s="677"/>
      <c r="F33" s="677"/>
      <c r="G33" s="677"/>
      <c r="H33" s="678" t="str">
        <f>'Основная информация'!A28</f>
        <v>Маматов Мухиддин Ахмадович</v>
      </c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678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9" t="str">
        <f>'Основная информация'!B28</f>
        <v>Электромонтажник</v>
      </c>
      <c r="AF33" s="679"/>
      <c r="AG33" s="679"/>
      <c r="AH33" s="679"/>
      <c r="AI33" s="679"/>
      <c r="AJ33" s="679"/>
      <c r="AK33" s="679"/>
      <c r="AL33" s="679"/>
      <c r="AM33" s="679"/>
      <c r="AN33" s="679"/>
      <c r="AO33" s="679"/>
      <c r="AP33" s="679"/>
      <c r="AQ33" s="679"/>
      <c r="AR33" s="679"/>
      <c r="AS33" s="679"/>
      <c r="AT33" s="679"/>
      <c r="AU33" s="679"/>
      <c r="AV33" s="679"/>
      <c r="AW33" s="679"/>
      <c r="AX33" s="679"/>
      <c r="AY33" s="679"/>
      <c r="AZ33" s="679"/>
      <c r="BA33" s="679"/>
      <c r="BB33" s="679"/>
      <c r="BC33" s="679"/>
      <c r="BD33" s="679"/>
      <c r="BE33" s="680" t="e">
        <f>CONCATENATE('Основная информация'!J28," 1000В;",IF('Основная информация'!T28="-",,CONCATENATE("             ",'Основная информация'!T28," гр. по высоте;"))," ",IF('Основная информация'!#REF!="-",,CONCATENATE("Стропальщик ",'Основная информация'!X28," разряда;")))</f>
        <v>#REF!</v>
      </c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682"/>
      <c r="BV33" s="683" t="e">
        <f>CONCATENATE(IF('Основная информация'!P28="+",$DG$8," "),IF('Основная информация'!N28="+",$DG$9," "),IF('Основная информация'!#REF!="+",$DG$10," "),IF('Основная информация'!S28="Рук",$DG$11,IF('Основная информация'!S28="Исп",$DG$12," ")),IF(NOT('Основная информация'!X28="-"),$DG$13," "),IF('Основная информация'!#REF!="+","Рабочий люльки подъемника; "," "),$DG$14)</f>
        <v>#REF!</v>
      </c>
      <c r="BW33" s="683"/>
      <c r="BX33" s="683"/>
      <c r="BY33" s="683"/>
      <c r="BZ33" s="683"/>
      <c r="CA33" s="683"/>
      <c r="CB33" s="683"/>
      <c r="CC33" s="683"/>
      <c r="CD33" s="683"/>
      <c r="CE33" s="683"/>
      <c r="CF33" s="683"/>
      <c r="CG33" s="683"/>
      <c r="CH33" s="683"/>
      <c r="CI33" s="683"/>
      <c r="CJ33" s="683"/>
      <c r="CK33" s="683"/>
      <c r="CL33" s="683"/>
      <c r="CM33" s="683"/>
      <c r="CN33" s="683"/>
      <c r="CO33" s="683"/>
      <c r="CP33" s="683"/>
      <c r="CQ33" s="683"/>
      <c r="CR33" s="683"/>
      <c r="CS33" s="683"/>
      <c r="CT33" s="683"/>
      <c r="CU33" s="683"/>
      <c r="CV33" s="683"/>
      <c r="CW33" s="683"/>
      <c r="CX33" s="683"/>
      <c r="CY33" s="683"/>
      <c r="CZ33" s="683"/>
      <c r="DA33" s="683"/>
    </row>
    <row r="34" spans="2:105" ht="15.75" customHeight="1">
      <c r="B34" s="677">
        <v>39</v>
      </c>
      <c r="C34" s="677"/>
      <c r="D34" s="677"/>
      <c r="E34" s="677"/>
      <c r="F34" s="677"/>
      <c r="G34" s="677"/>
      <c r="H34" s="678" t="str">
        <f>'Основная информация'!A29</f>
        <v>Мамедов Эмин Мамиш Оглы</v>
      </c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678"/>
      <c r="T34" s="678"/>
      <c r="U34" s="678"/>
      <c r="V34" s="678"/>
      <c r="W34" s="678"/>
      <c r="X34" s="678"/>
      <c r="Y34" s="678"/>
      <c r="Z34" s="678"/>
      <c r="AA34" s="678"/>
      <c r="AB34" s="678"/>
      <c r="AC34" s="678"/>
      <c r="AD34" s="678"/>
      <c r="AE34" s="679" t="str">
        <f>'Основная информация'!B29</f>
        <v>Начальник участка</v>
      </c>
      <c r="AF34" s="679"/>
      <c r="AG34" s="679"/>
      <c r="AH34" s="679"/>
      <c r="AI34" s="679"/>
      <c r="AJ34" s="679"/>
      <c r="AK34" s="679"/>
      <c r="AL34" s="679"/>
      <c r="AM34" s="679"/>
      <c r="AN34" s="679"/>
      <c r="AO34" s="679"/>
      <c r="AP34" s="679"/>
      <c r="AQ34" s="679"/>
      <c r="AR34" s="679"/>
      <c r="AS34" s="679"/>
      <c r="AT34" s="679"/>
      <c r="AU34" s="679"/>
      <c r="AV34" s="679"/>
      <c r="AW34" s="679"/>
      <c r="AX34" s="679"/>
      <c r="AY34" s="679"/>
      <c r="AZ34" s="679"/>
      <c r="BA34" s="679"/>
      <c r="BB34" s="679"/>
      <c r="BC34" s="679"/>
      <c r="BD34" s="679"/>
      <c r="BE34" s="680" t="e">
        <f>CONCATENATE('Основная информация'!J29," 1000В;",IF('Основная информация'!T29="-",,CONCATENATE("             ",'Основная информация'!T29," гр. по высоте;"))," ",IF('Основная информация'!#REF!="-",,CONCATENATE("Стропальщик ",'Основная информация'!X29," разряда;")))</f>
        <v>#REF!</v>
      </c>
      <c r="BF34" s="681"/>
      <c r="BG34" s="681"/>
      <c r="BH34" s="681"/>
      <c r="BI34" s="681"/>
      <c r="BJ34" s="681"/>
      <c r="BK34" s="681"/>
      <c r="BL34" s="681"/>
      <c r="BM34" s="681"/>
      <c r="BN34" s="681"/>
      <c r="BO34" s="681"/>
      <c r="BP34" s="681"/>
      <c r="BQ34" s="681"/>
      <c r="BR34" s="681"/>
      <c r="BS34" s="681"/>
      <c r="BT34" s="681"/>
      <c r="BU34" s="682"/>
      <c r="BV34" s="683" t="e">
        <f>CONCATENATE(IF('Основная информация'!P29="+",$DG$8," "),IF('Основная информация'!N29="+",$DG$9," "),IF('Основная информация'!#REF!="+",$DG$10," "),IF('Основная информация'!S29="Рук",$DG$11,IF('Основная информация'!S29="Исп",$DG$12," ")),IF(NOT('Основная информация'!X29="-"),$DG$13," "),IF('Основная информация'!#REF!="+","Рабочий люльки подъемника; "," "),$DG$14)</f>
        <v>#REF!</v>
      </c>
      <c r="BW34" s="683"/>
      <c r="BX34" s="683"/>
      <c r="BY34" s="683"/>
      <c r="BZ34" s="683"/>
      <c r="CA34" s="683"/>
      <c r="CB34" s="683"/>
      <c r="CC34" s="683"/>
      <c r="CD34" s="683"/>
      <c r="CE34" s="683"/>
      <c r="CF34" s="683"/>
      <c r="CG34" s="683"/>
      <c r="CH34" s="683"/>
      <c r="CI34" s="683"/>
      <c r="CJ34" s="683"/>
      <c r="CK34" s="683"/>
      <c r="CL34" s="683"/>
      <c r="CM34" s="683"/>
      <c r="CN34" s="683"/>
      <c r="CO34" s="683"/>
      <c r="CP34" s="683"/>
      <c r="CQ34" s="683"/>
      <c r="CR34" s="683"/>
      <c r="CS34" s="683"/>
      <c r="CT34" s="683"/>
      <c r="CU34" s="683"/>
      <c r="CV34" s="683"/>
      <c r="CW34" s="683"/>
      <c r="CX34" s="683"/>
      <c r="CY34" s="683"/>
      <c r="CZ34" s="683"/>
      <c r="DA34" s="683"/>
    </row>
    <row r="35" spans="2:105" ht="15.75" customHeight="1">
      <c r="B35" s="677">
        <v>40</v>
      </c>
      <c r="C35" s="677"/>
      <c r="D35" s="677"/>
      <c r="E35" s="677"/>
      <c r="F35" s="677"/>
      <c r="G35" s="677"/>
      <c r="H35" s="678" t="str">
        <f>'Основная информация'!A30</f>
        <v>Мирзаев Анваржон Мирзалиевич</v>
      </c>
      <c r="I35" s="678"/>
      <c r="J35" s="678"/>
      <c r="K35" s="678"/>
      <c r="L35" s="678"/>
      <c r="M35" s="678"/>
      <c r="N35" s="678"/>
      <c r="O35" s="678"/>
      <c r="P35" s="678"/>
      <c r="Q35" s="678"/>
      <c r="R35" s="678"/>
      <c r="S35" s="678"/>
      <c r="T35" s="678"/>
      <c r="U35" s="678"/>
      <c r="V35" s="678"/>
      <c r="W35" s="678"/>
      <c r="X35" s="678"/>
      <c r="Y35" s="678"/>
      <c r="Z35" s="678"/>
      <c r="AA35" s="678"/>
      <c r="AB35" s="678"/>
      <c r="AC35" s="678"/>
      <c r="AD35" s="678"/>
      <c r="AE35" s="679" t="str">
        <f>'Основная информация'!B30</f>
        <v>Электромонтажник</v>
      </c>
      <c r="AF35" s="679"/>
      <c r="AG35" s="679"/>
      <c r="AH35" s="679"/>
      <c r="AI35" s="679"/>
      <c r="AJ35" s="679"/>
      <c r="AK35" s="679"/>
      <c r="AL35" s="679"/>
      <c r="AM35" s="679"/>
      <c r="AN35" s="679"/>
      <c r="AO35" s="679"/>
      <c r="AP35" s="679"/>
      <c r="AQ35" s="679"/>
      <c r="AR35" s="679"/>
      <c r="AS35" s="679"/>
      <c r="AT35" s="679"/>
      <c r="AU35" s="679"/>
      <c r="AV35" s="679"/>
      <c r="AW35" s="679"/>
      <c r="AX35" s="679"/>
      <c r="AY35" s="679"/>
      <c r="AZ35" s="679"/>
      <c r="BA35" s="679"/>
      <c r="BB35" s="679"/>
      <c r="BC35" s="679"/>
      <c r="BD35" s="679"/>
      <c r="BE35" s="680" t="e">
        <f>CONCATENATE('Основная информация'!J30," 1000В;",IF('Основная информация'!T30="-",,CONCATENATE("             ",'Основная информация'!T30," гр. по высоте;"))," ",IF('Основная информация'!#REF!="-",,CONCATENATE("Стропальщик ",'Основная информация'!X30," разряда;")))</f>
        <v>#REF!</v>
      </c>
      <c r="BF35" s="681"/>
      <c r="BG35" s="681"/>
      <c r="BH35" s="681"/>
      <c r="BI35" s="681"/>
      <c r="BJ35" s="681"/>
      <c r="BK35" s="681"/>
      <c r="BL35" s="681"/>
      <c r="BM35" s="681"/>
      <c r="BN35" s="681"/>
      <c r="BO35" s="681"/>
      <c r="BP35" s="681"/>
      <c r="BQ35" s="681"/>
      <c r="BR35" s="681"/>
      <c r="BS35" s="681"/>
      <c r="BT35" s="681"/>
      <c r="BU35" s="682"/>
      <c r="BV35" s="683" t="e">
        <f>CONCATENATE(IF('Основная информация'!P30="+",$DG$8," "),IF('Основная информация'!N30="+",$DG$9," "),IF('Основная информация'!#REF!="+",$DG$10," "),IF('Основная информация'!S30="Рук",$DG$11,IF('Основная информация'!S30="Исп",$DG$12," ")),IF(NOT('Основная информация'!X30="-"),$DG$13," "),IF('Основная информация'!#REF!="+","Рабочий люльки подъемника; "," "),$DG$14)</f>
        <v>#REF!</v>
      </c>
      <c r="BW35" s="683"/>
      <c r="BX35" s="683"/>
      <c r="BY35" s="683"/>
      <c r="BZ35" s="683"/>
      <c r="CA35" s="683"/>
      <c r="CB35" s="683"/>
      <c r="CC35" s="683"/>
      <c r="CD35" s="683"/>
      <c r="CE35" s="683"/>
      <c r="CF35" s="683"/>
      <c r="CG35" s="683"/>
      <c r="CH35" s="683"/>
      <c r="CI35" s="683"/>
      <c r="CJ35" s="683"/>
      <c r="CK35" s="683"/>
      <c r="CL35" s="683"/>
      <c r="CM35" s="683"/>
      <c r="CN35" s="683"/>
      <c r="CO35" s="683"/>
      <c r="CP35" s="683"/>
      <c r="CQ35" s="683"/>
      <c r="CR35" s="683"/>
      <c r="CS35" s="683"/>
      <c r="CT35" s="683"/>
      <c r="CU35" s="683"/>
      <c r="CV35" s="683"/>
      <c r="CW35" s="683"/>
      <c r="CX35" s="683"/>
      <c r="CY35" s="683"/>
      <c r="CZ35" s="683"/>
      <c r="DA35" s="683"/>
    </row>
    <row r="36" spans="2:105" ht="15.75" customHeight="1">
      <c r="B36" s="677">
        <v>41</v>
      </c>
      <c r="C36" s="677"/>
      <c r="D36" s="677"/>
      <c r="E36" s="677"/>
      <c r="F36" s="677"/>
      <c r="G36" s="677"/>
      <c r="H36" s="678" t="e">
        <f>'Основная информация'!#REF!</f>
        <v>#REF!</v>
      </c>
      <c r="I36" s="678"/>
      <c r="J36" s="678"/>
      <c r="K36" s="678"/>
      <c r="L36" s="678"/>
      <c r="M36" s="678"/>
      <c r="N36" s="678"/>
      <c r="O36" s="678"/>
      <c r="P36" s="678"/>
      <c r="Q36" s="678"/>
      <c r="R36" s="678"/>
      <c r="S36" s="678"/>
      <c r="T36" s="678"/>
      <c r="U36" s="678"/>
      <c r="V36" s="678"/>
      <c r="W36" s="678"/>
      <c r="X36" s="678"/>
      <c r="Y36" s="678"/>
      <c r="Z36" s="678"/>
      <c r="AA36" s="678"/>
      <c r="AB36" s="678"/>
      <c r="AC36" s="678"/>
      <c r="AD36" s="678"/>
      <c r="AE36" s="679" t="e">
        <f>'Основная информация'!#REF!</f>
        <v>#REF!</v>
      </c>
      <c r="AF36" s="679"/>
      <c r="AG36" s="679"/>
      <c r="AH36" s="679"/>
      <c r="AI36" s="679"/>
      <c r="AJ36" s="679"/>
      <c r="AK36" s="679"/>
      <c r="AL36" s="679"/>
      <c r="AM36" s="679"/>
      <c r="AN36" s="679"/>
      <c r="AO36" s="679"/>
      <c r="AP36" s="679"/>
      <c r="AQ36" s="679"/>
      <c r="AR36" s="679"/>
      <c r="AS36" s="679"/>
      <c r="AT36" s="679"/>
      <c r="AU36" s="679"/>
      <c r="AV36" s="679"/>
      <c r="AW36" s="679"/>
      <c r="AX36" s="679"/>
      <c r="AY36" s="679"/>
      <c r="AZ36" s="679"/>
      <c r="BA36" s="679"/>
      <c r="BB36" s="679"/>
      <c r="BC36" s="679"/>
      <c r="BD36" s="679"/>
      <c r="BE36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36" s="681"/>
      <c r="BG36" s="681"/>
      <c r="BH36" s="681"/>
      <c r="BI36" s="681"/>
      <c r="BJ36" s="681"/>
      <c r="BK36" s="681"/>
      <c r="BL36" s="681"/>
      <c r="BM36" s="681"/>
      <c r="BN36" s="681"/>
      <c r="BO36" s="681"/>
      <c r="BP36" s="681"/>
      <c r="BQ36" s="681"/>
      <c r="BR36" s="681"/>
      <c r="BS36" s="681"/>
      <c r="BT36" s="681"/>
      <c r="BU36" s="682"/>
      <c r="BV36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36" s="683"/>
      <c r="BX36" s="683"/>
      <c r="BY36" s="683"/>
      <c r="BZ36" s="683"/>
      <c r="CA36" s="683"/>
      <c r="CB36" s="683"/>
      <c r="CC36" s="683"/>
      <c r="CD36" s="683"/>
      <c r="CE36" s="683"/>
      <c r="CF36" s="683"/>
      <c r="CG36" s="683"/>
      <c r="CH36" s="683"/>
      <c r="CI36" s="683"/>
      <c r="CJ36" s="683"/>
      <c r="CK36" s="683"/>
      <c r="CL36" s="683"/>
      <c r="CM36" s="683"/>
      <c r="CN36" s="683"/>
      <c r="CO36" s="683"/>
      <c r="CP36" s="683"/>
      <c r="CQ36" s="683"/>
      <c r="CR36" s="683"/>
      <c r="CS36" s="683"/>
      <c r="CT36" s="683"/>
      <c r="CU36" s="683"/>
      <c r="CV36" s="683"/>
      <c r="CW36" s="683"/>
      <c r="CX36" s="683"/>
      <c r="CY36" s="683"/>
      <c r="CZ36" s="683"/>
      <c r="DA36" s="683"/>
    </row>
    <row r="37" spans="2:105" ht="15.75" customHeight="1">
      <c r="B37" s="677">
        <v>42</v>
      </c>
      <c r="C37" s="677"/>
      <c r="D37" s="677"/>
      <c r="E37" s="677"/>
      <c r="F37" s="677"/>
      <c r="G37" s="677"/>
      <c r="H37" s="678" t="str">
        <f>'Основная информация'!A31</f>
        <v>Миронов Виктор Александрович</v>
      </c>
      <c r="I37" s="678"/>
      <c r="J37" s="678"/>
      <c r="K37" s="678"/>
      <c r="L37" s="678"/>
      <c r="M37" s="678"/>
      <c r="N37" s="678"/>
      <c r="O37" s="678"/>
      <c r="P37" s="678"/>
      <c r="Q37" s="678"/>
      <c r="R37" s="678"/>
      <c r="S37" s="678"/>
      <c r="T37" s="678"/>
      <c r="U37" s="678"/>
      <c r="V37" s="678"/>
      <c r="W37" s="678"/>
      <c r="X37" s="678"/>
      <c r="Y37" s="678"/>
      <c r="Z37" s="678"/>
      <c r="AA37" s="678"/>
      <c r="AB37" s="678"/>
      <c r="AC37" s="678"/>
      <c r="AD37" s="678"/>
      <c r="AE37" s="679" t="str">
        <f>'Основная информация'!B31</f>
        <v>Электромонтажник</v>
      </c>
      <c r="AF37" s="679"/>
      <c r="AG37" s="679"/>
      <c r="AH37" s="679"/>
      <c r="AI37" s="679"/>
      <c r="AJ37" s="679"/>
      <c r="AK37" s="679"/>
      <c r="AL37" s="679"/>
      <c r="AM37" s="679"/>
      <c r="AN37" s="679"/>
      <c r="AO37" s="679"/>
      <c r="AP37" s="679"/>
      <c r="AQ37" s="679"/>
      <c r="AR37" s="679"/>
      <c r="AS37" s="679"/>
      <c r="AT37" s="679"/>
      <c r="AU37" s="679"/>
      <c r="AV37" s="679"/>
      <c r="AW37" s="679"/>
      <c r="AX37" s="679"/>
      <c r="AY37" s="679"/>
      <c r="AZ37" s="679"/>
      <c r="BA37" s="679"/>
      <c r="BB37" s="679"/>
      <c r="BC37" s="679"/>
      <c r="BD37" s="679"/>
      <c r="BE37" s="680" t="e">
        <f>CONCATENATE('Основная информация'!J31," 1000В;",IF('Основная информация'!T31="-",,CONCATENATE("             ",'Основная информация'!T31," гр. по высоте;"))," ",IF('Основная информация'!#REF!="-",,CONCATENATE("Стропальщик ",'Основная информация'!X31," разряда;")))</f>
        <v>#REF!</v>
      </c>
      <c r="BF37" s="681"/>
      <c r="BG37" s="681"/>
      <c r="BH37" s="681"/>
      <c r="BI37" s="681"/>
      <c r="BJ37" s="681"/>
      <c r="BK37" s="681"/>
      <c r="BL37" s="681"/>
      <c r="BM37" s="681"/>
      <c r="BN37" s="681"/>
      <c r="BO37" s="681"/>
      <c r="BP37" s="681"/>
      <c r="BQ37" s="681"/>
      <c r="BR37" s="681"/>
      <c r="BS37" s="681"/>
      <c r="BT37" s="681"/>
      <c r="BU37" s="682"/>
      <c r="BV37" s="683" t="e">
        <f>CONCATENATE(IF('Основная информация'!P31="+",$DG$8," "),IF('Основная информация'!N31="+",$DG$9," "),IF('Основная информация'!#REF!="+",$DG$10," "),IF('Основная информация'!S31="Рук",$DG$11,IF('Основная информация'!S31="Исп",$DG$12," ")),IF(NOT('Основная информация'!X31="-"),$DG$13," "),IF('Основная информация'!#REF!="+","Рабочий люльки подъемника; "," "),$DG$14)</f>
        <v>#REF!</v>
      </c>
      <c r="BW37" s="683"/>
      <c r="BX37" s="683"/>
      <c r="BY37" s="683"/>
      <c r="BZ37" s="683"/>
      <c r="CA37" s="683"/>
      <c r="CB37" s="683"/>
      <c r="CC37" s="683"/>
      <c r="CD37" s="683"/>
      <c r="CE37" s="683"/>
      <c r="CF37" s="683"/>
      <c r="CG37" s="683"/>
      <c r="CH37" s="683"/>
      <c r="CI37" s="683"/>
      <c r="CJ37" s="683"/>
      <c r="CK37" s="683"/>
      <c r="CL37" s="683"/>
      <c r="CM37" s="683"/>
      <c r="CN37" s="683"/>
      <c r="CO37" s="683"/>
      <c r="CP37" s="683"/>
      <c r="CQ37" s="683"/>
      <c r="CR37" s="683"/>
      <c r="CS37" s="683"/>
      <c r="CT37" s="683"/>
      <c r="CU37" s="683"/>
      <c r="CV37" s="683"/>
      <c r="CW37" s="683"/>
      <c r="CX37" s="683"/>
      <c r="CY37" s="683"/>
      <c r="CZ37" s="683"/>
      <c r="DA37" s="683"/>
    </row>
    <row r="38" spans="2:105" ht="15.75" customHeight="1">
      <c r="B38" s="677">
        <v>43</v>
      </c>
      <c r="C38" s="677"/>
      <c r="D38" s="677"/>
      <c r="E38" s="677"/>
      <c r="F38" s="677"/>
      <c r="G38" s="677"/>
      <c r="H38" s="678" t="str">
        <f>'Основная информация'!A33</f>
        <v>Мухин Сергей Владимирович</v>
      </c>
      <c r="I38" s="678"/>
      <c r="J38" s="678"/>
      <c r="K38" s="678"/>
      <c r="L38" s="678"/>
      <c r="M38" s="678"/>
      <c r="N38" s="678"/>
      <c r="O38" s="678"/>
      <c r="P38" s="678"/>
      <c r="Q38" s="678"/>
      <c r="R38" s="678"/>
      <c r="S38" s="678"/>
      <c r="T38" s="678"/>
      <c r="U38" s="678"/>
      <c r="V38" s="678"/>
      <c r="W38" s="678"/>
      <c r="X38" s="678"/>
      <c r="Y38" s="678"/>
      <c r="Z38" s="678"/>
      <c r="AA38" s="678"/>
      <c r="AB38" s="678"/>
      <c r="AC38" s="678"/>
      <c r="AD38" s="678"/>
      <c r="AE38" s="679" t="str">
        <f>'Основная информация'!B33</f>
        <v>Инженер-измеритель ЭТЛ</v>
      </c>
      <c r="AF38" s="679"/>
      <c r="AG38" s="679"/>
      <c r="AH38" s="679"/>
      <c r="AI38" s="679"/>
      <c r="AJ38" s="679"/>
      <c r="AK38" s="679"/>
      <c r="AL38" s="679"/>
      <c r="AM38" s="679"/>
      <c r="AN38" s="679"/>
      <c r="AO38" s="679"/>
      <c r="AP38" s="679"/>
      <c r="AQ38" s="679"/>
      <c r="AR38" s="679"/>
      <c r="AS38" s="679"/>
      <c r="AT38" s="679"/>
      <c r="AU38" s="679"/>
      <c r="AV38" s="679"/>
      <c r="AW38" s="679"/>
      <c r="AX38" s="679"/>
      <c r="AY38" s="679"/>
      <c r="AZ38" s="679"/>
      <c r="BA38" s="679"/>
      <c r="BB38" s="679"/>
      <c r="BC38" s="679"/>
      <c r="BD38" s="679"/>
      <c r="BE38" s="680" t="e">
        <f>CONCATENATE('Основная информация'!J33," 1000В;",IF('Основная информация'!T33="-",,CONCATENATE("             ",'Основная информация'!T33," гр. по высоте;"))," ",IF('Основная информация'!#REF!="-",,CONCATENATE("Стропальщик ",'Основная информация'!X33," разряда;")))</f>
        <v>#REF!</v>
      </c>
      <c r="BF38" s="681"/>
      <c r="BG38" s="681"/>
      <c r="BH38" s="681"/>
      <c r="BI38" s="681"/>
      <c r="BJ38" s="681"/>
      <c r="BK38" s="681"/>
      <c r="BL38" s="681"/>
      <c r="BM38" s="681"/>
      <c r="BN38" s="681"/>
      <c r="BO38" s="681"/>
      <c r="BP38" s="681"/>
      <c r="BQ38" s="681"/>
      <c r="BR38" s="681"/>
      <c r="BS38" s="681"/>
      <c r="BT38" s="681"/>
      <c r="BU38" s="682"/>
      <c r="BV38" s="683" t="e">
        <f>CONCATENATE(IF('Основная информация'!P33="+",$DG$8," "),IF('Основная информация'!N33="+",$DG$9," "),IF('Основная информация'!#REF!="+",$DG$10," "),IF('Основная информация'!S33="Рук",$DG$11,IF('Основная информация'!S33="Исп",$DG$12," ")),IF(NOT('Основная информация'!X33="-"),$DG$13," "),IF('Основная информация'!#REF!="+","Рабочий люльки подъемника; "," "),$DG$14)</f>
        <v>#REF!</v>
      </c>
      <c r="BW38" s="683"/>
      <c r="BX38" s="683"/>
      <c r="BY38" s="683"/>
      <c r="BZ38" s="683"/>
      <c r="CA38" s="683"/>
      <c r="CB38" s="683"/>
      <c r="CC38" s="683"/>
      <c r="CD38" s="683"/>
      <c r="CE38" s="683"/>
      <c r="CF38" s="683"/>
      <c r="CG38" s="683"/>
      <c r="CH38" s="683"/>
      <c r="CI38" s="683"/>
      <c r="CJ38" s="683"/>
      <c r="CK38" s="683"/>
      <c r="CL38" s="683"/>
      <c r="CM38" s="683"/>
      <c r="CN38" s="683"/>
      <c r="CO38" s="683"/>
      <c r="CP38" s="683"/>
      <c r="CQ38" s="683"/>
      <c r="CR38" s="683"/>
      <c r="CS38" s="683"/>
      <c r="CT38" s="683"/>
      <c r="CU38" s="683"/>
      <c r="CV38" s="683"/>
      <c r="CW38" s="683"/>
      <c r="CX38" s="683"/>
      <c r="CY38" s="683"/>
      <c r="CZ38" s="683"/>
      <c r="DA38" s="683"/>
    </row>
    <row r="39" spans="2:105" ht="15.75" customHeight="1">
      <c r="B39" s="677">
        <v>44</v>
      </c>
      <c r="C39" s="677"/>
      <c r="D39" s="677"/>
      <c r="E39" s="677"/>
      <c r="F39" s="677"/>
      <c r="G39" s="677"/>
      <c r="H39" s="678" t="str">
        <f>Уволенные!A17</f>
        <v>Наливкин Евгений Викторович</v>
      </c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678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9" t="str">
        <f>Уволенные!B17</f>
        <v>Электромонтажник</v>
      </c>
      <c r="AF39" s="679"/>
      <c r="AG39" s="679"/>
      <c r="AH39" s="679"/>
      <c r="AI39" s="679"/>
      <c r="AJ39" s="679"/>
      <c r="AK39" s="679"/>
      <c r="AL39" s="679"/>
      <c r="AM39" s="679"/>
      <c r="AN39" s="679"/>
      <c r="AO39" s="679"/>
      <c r="AP39" s="679"/>
      <c r="AQ39" s="679"/>
      <c r="AR39" s="679"/>
      <c r="AS39" s="679"/>
      <c r="AT39" s="679"/>
      <c r="AU39" s="679"/>
      <c r="AV39" s="679"/>
      <c r="AW39" s="679"/>
      <c r="AX39" s="679"/>
      <c r="AY39" s="679"/>
      <c r="AZ39" s="679"/>
      <c r="BA39" s="679"/>
      <c r="BB39" s="679"/>
      <c r="BC39" s="679"/>
      <c r="BD39" s="679"/>
      <c r="BE39" s="680" t="str">
        <f>CONCATENATE(Уволенные!L17," 1000В;",IF(Уволенные!U17="-",,CONCATENATE("             ",Уволенные!U17," гр. по высоте;"))," ",IF(Уволенные!AA17="-",,CONCATENATE("Стропальщик ",Уволенные!AB17," разряда;")))</f>
        <v xml:space="preserve">IV до и выше 1000В;             2 гр. по высоте; </v>
      </c>
      <c r="BF39" s="681"/>
      <c r="BG39" s="681"/>
      <c r="BH39" s="681"/>
      <c r="BI39" s="681"/>
      <c r="BJ39" s="681"/>
      <c r="BK39" s="681"/>
      <c r="BL39" s="681"/>
      <c r="BM39" s="681"/>
      <c r="BN39" s="681"/>
      <c r="BO39" s="681"/>
      <c r="BP39" s="681"/>
      <c r="BQ39" s="681"/>
      <c r="BR39" s="681"/>
      <c r="BS39" s="681"/>
      <c r="BT39" s="681"/>
      <c r="BU39" s="682"/>
      <c r="BV39" s="683" t="str">
        <f>CONCATENATE(IF(Уволенные!R17="+",$DG$8," "),IF(Уволенные!P17="+",$DG$9," "),IF(Уволенные!W17="+",$DG$10," "),IF(Уволенные!T17="Рук",$DG$11,IF(Уволенные!T17="Исп",$DG$12," ")),IF(NOT(Уволенные!AB17="-"),$DG$13," "),IF(Уволенные!Y17="+","Рабочий люльки подъемника; "," "),$DG$14)</f>
        <v xml:space="preserve">  Сварщик; Ответственный исполнитель работ на высоте;   Член бригады; </v>
      </c>
      <c r="BW39" s="683"/>
      <c r="BX39" s="683"/>
      <c r="BY39" s="683"/>
      <c r="BZ39" s="683"/>
      <c r="CA39" s="683"/>
      <c r="CB39" s="683"/>
      <c r="CC39" s="683"/>
      <c r="CD39" s="683"/>
      <c r="CE39" s="683"/>
      <c r="CF39" s="683"/>
      <c r="CG39" s="683"/>
      <c r="CH39" s="683"/>
      <c r="CI39" s="683"/>
      <c r="CJ39" s="683"/>
      <c r="CK39" s="683"/>
      <c r="CL39" s="683"/>
      <c r="CM39" s="683"/>
      <c r="CN39" s="683"/>
      <c r="CO39" s="683"/>
      <c r="CP39" s="683"/>
      <c r="CQ39" s="683"/>
      <c r="CR39" s="683"/>
      <c r="CS39" s="683"/>
      <c r="CT39" s="683"/>
      <c r="CU39" s="683"/>
      <c r="CV39" s="683"/>
      <c r="CW39" s="683"/>
      <c r="CX39" s="683"/>
      <c r="CY39" s="683"/>
      <c r="CZ39" s="683"/>
      <c r="DA39" s="683"/>
    </row>
    <row r="40" spans="2:105" ht="15.75" customHeight="1">
      <c r="B40" s="677">
        <v>45</v>
      </c>
      <c r="C40" s="677"/>
      <c r="D40" s="677"/>
      <c r="E40" s="677"/>
      <c r="F40" s="677"/>
      <c r="G40" s="677"/>
      <c r="H40" s="678" t="str">
        <f>Уволенные!A18</f>
        <v>Никитюк Николай Анатольевич</v>
      </c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678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9" t="str">
        <f>Уволенные!B18</f>
        <v>Электромонтажник</v>
      </c>
      <c r="AF40" s="679"/>
      <c r="AG40" s="679"/>
      <c r="AH40" s="679"/>
      <c r="AI40" s="679"/>
      <c r="AJ40" s="679"/>
      <c r="AK40" s="679"/>
      <c r="AL40" s="679"/>
      <c r="AM40" s="679"/>
      <c r="AN40" s="679"/>
      <c r="AO40" s="679"/>
      <c r="AP40" s="679"/>
      <c r="AQ40" s="679"/>
      <c r="AR40" s="679"/>
      <c r="AS40" s="679"/>
      <c r="AT40" s="679"/>
      <c r="AU40" s="679"/>
      <c r="AV40" s="679"/>
      <c r="AW40" s="679"/>
      <c r="AX40" s="679"/>
      <c r="AY40" s="679"/>
      <c r="AZ40" s="679"/>
      <c r="BA40" s="679"/>
      <c r="BB40" s="679"/>
      <c r="BC40" s="679"/>
      <c r="BD40" s="679"/>
      <c r="BE40" s="680" t="str">
        <f>CONCATENATE(Уволенные!L18," 1000В;",IF(Уволенные!U18="-",,CONCATENATE("             ",Уволенные!U18," гр. по высоте;"))," ",IF(Уволенные!AA18="-",,CONCATENATE("Стропальщик ",Уволенные!AB18," разряда;")))</f>
        <v>IV до и выше 1000В;             2 гр. по высоте; Стропальщик 3 разряда;</v>
      </c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682"/>
      <c r="BV40" s="683" t="str">
        <f>CONCATENATE(IF(Уволенные!R18="+",$DG$8," "),IF(Уволенные!P18="+",$DG$9," "),IF(Уволенные!W18="+",$DG$10," "),IF(Уволенные!T18="Рук",$DG$11,IF(Уволенные!T18="Исп",$DG$12," ")),IF(NOT(Уволенные!AB18="-"),$DG$13," "),IF(Уволенные!Y18="+","Рабочий люльки подъемника; "," "),$DG$14)</f>
        <v xml:space="preserve"> Ответственный исполнитель огневых работ;  Ответственный исполнитель работ на высоте; Стропальщик; Рабочий люльки подъемника; Член бригады; </v>
      </c>
      <c r="BW40" s="683"/>
      <c r="BX40" s="683"/>
      <c r="BY40" s="683"/>
      <c r="BZ40" s="683"/>
      <c r="CA40" s="683"/>
      <c r="CB40" s="683"/>
      <c r="CC40" s="683"/>
      <c r="CD40" s="683"/>
      <c r="CE40" s="683"/>
      <c r="CF40" s="683"/>
      <c r="CG40" s="683"/>
      <c r="CH40" s="683"/>
      <c r="CI40" s="683"/>
      <c r="CJ40" s="683"/>
      <c r="CK40" s="683"/>
      <c r="CL40" s="683"/>
      <c r="CM40" s="683"/>
      <c r="CN40" s="683"/>
      <c r="CO40" s="683"/>
      <c r="CP40" s="683"/>
      <c r="CQ40" s="683"/>
      <c r="CR40" s="683"/>
      <c r="CS40" s="683"/>
      <c r="CT40" s="683"/>
      <c r="CU40" s="683"/>
      <c r="CV40" s="683"/>
      <c r="CW40" s="683"/>
      <c r="CX40" s="683"/>
      <c r="CY40" s="683"/>
      <c r="CZ40" s="683"/>
      <c r="DA40" s="683"/>
    </row>
    <row r="41" spans="2:105" ht="15.75" customHeight="1">
      <c r="B41" s="677">
        <v>46</v>
      </c>
      <c r="C41" s="677"/>
      <c r="D41" s="677"/>
      <c r="E41" s="677"/>
      <c r="F41" s="677"/>
      <c r="G41" s="677"/>
      <c r="H41" s="678" t="str">
        <f>Уволенные!A44</f>
        <v>Никифоров Юрий Алексеевич</v>
      </c>
      <c r="I41" s="678"/>
      <c r="J41" s="678"/>
      <c r="K41" s="678"/>
      <c r="L41" s="678"/>
      <c r="M41" s="678"/>
      <c r="N41" s="678"/>
      <c r="O41" s="678"/>
      <c r="P41" s="678"/>
      <c r="Q41" s="678"/>
      <c r="R41" s="678"/>
      <c r="S41" s="678"/>
      <c r="T41" s="678"/>
      <c r="U41" s="678"/>
      <c r="V41" s="678"/>
      <c r="W41" s="678"/>
      <c r="X41" s="678"/>
      <c r="Y41" s="678"/>
      <c r="Z41" s="678"/>
      <c r="AA41" s="678"/>
      <c r="AB41" s="678"/>
      <c r="AC41" s="678"/>
      <c r="AD41" s="678"/>
      <c r="AE41" s="679" t="str">
        <f>Уволенные!B44</f>
        <v>Электромонтажник</v>
      </c>
      <c r="AF41" s="679"/>
      <c r="AG41" s="679"/>
      <c r="AH41" s="679"/>
      <c r="AI41" s="679"/>
      <c r="AJ41" s="679"/>
      <c r="AK41" s="679"/>
      <c r="AL41" s="679"/>
      <c r="AM41" s="679"/>
      <c r="AN41" s="679"/>
      <c r="AO41" s="679"/>
      <c r="AP41" s="679"/>
      <c r="AQ41" s="679"/>
      <c r="AR41" s="679"/>
      <c r="AS41" s="679"/>
      <c r="AT41" s="679"/>
      <c r="AU41" s="679"/>
      <c r="AV41" s="679"/>
      <c r="AW41" s="679"/>
      <c r="AX41" s="679"/>
      <c r="AY41" s="679"/>
      <c r="AZ41" s="679"/>
      <c r="BA41" s="679"/>
      <c r="BB41" s="679"/>
      <c r="BC41" s="679"/>
      <c r="BD41" s="679"/>
      <c r="BE41" s="680" t="str">
        <f>CONCATENATE(Уволенные!J44," 1000В;",IF(Уволенные!T44="-",,CONCATENATE("             ",Уволенные!T44," гр. по высоте;"))," ",IF(Уволенные!Z44="-",,CONCATENATE("Стропальщик ",Уволенные!AA44," разряда;")))</f>
        <v xml:space="preserve">III до и выше 1000В; </v>
      </c>
      <c r="BF41" s="681"/>
      <c r="BG41" s="681"/>
      <c r="BH41" s="681"/>
      <c r="BI41" s="681"/>
      <c r="BJ41" s="681"/>
      <c r="BK41" s="681"/>
      <c r="BL41" s="681"/>
      <c r="BM41" s="681"/>
      <c r="BN41" s="681"/>
      <c r="BO41" s="681"/>
      <c r="BP41" s="681"/>
      <c r="BQ41" s="681"/>
      <c r="BR41" s="681"/>
      <c r="BS41" s="681"/>
      <c r="BT41" s="681"/>
      <c r="BU41" s="682"/>
      <c r="BV41" s="683" t="str">
        <f>CONCATENATE(IF(Уволенные!P44="+",$DG$8," "),IF(Уволенные!N44="+",$DG$9," "),IF(Уволенные!V44="+",$DG$10," "),IF(Уволенные!S44="Рук",$DG$11,IF(Уволенные!S44="Исп",$DG$12," ")),IF(NOT(Уволенные!AA44="-"),$DG$13," "),IF(Уволенные!X44="+","Рабочий люльки подъемника; "," "),$DG$14)</f>
        <v xml:space="preserve">      Член бригады; </v>
      </c>
      <c r="BW41" s="683"/>
      <c r="BX41" s="683"/>
      <c r="BY41" s="683"/>
      <c r="BZ41" s="683"/>
      <c r="CA41" s="683"/>
      <c r="CB41" s="683"/>
      <c r="CC41" s="683"/>
      <c r="CD41" s="683"/>
      <c r="CE41" s="683"/>
      <c r="CF41" s="683"/>
      <c r="CG41" s="683"/>
      <c r="CH41" s="683"/>
      <c r="CI41" s="683"/>
      <c r="CJ41" s="683"/>
      <c r="CK41" s="683"/>
      <c r="CL41" s="683"/>
      <c r="CM41" s="683"/>
      <c r="CN41" s="683"/>
      <c r="CO41" s="683"/>
      <c r="CP41" s="683"/>
      <c r="CQ41" s="683"/>
      <c r="CR41" s="683"/>
      <c r="CS41" s="683"/>
      <c r="CT41" s="683"/>
      <c r="CU41" s="683"/>
      <c r="CV41" s="683"/>
      <c r="CW41" s="683"/>
      <c r="CX41" s="683"/>
      <c r="CY41" s="683"/>
      <c r="CZ41" s="683"/>
      <c r="DA41" s="683"/>
    </row>
    <row r="42" spans="2:105" ht="15.75" customHeight="1">
      <c r="B42" s="677">
        <v>47</v>
      </c>
      <c r="C42" s="677"/>
      <c r="D42" s="677"/>
      <c r="E42" s="677"/>
      <c r="F42" s="677"/>
      <c r="G42" s="677"/>
      <c r="H42" s="678" t="e">
        <f>'Основная информация'!#REF!</f>
        <v>#REF!</v>
      </c>
      <c r="I42" s="678"/>
      <c r="J42" s="678"/>
      <c r="K42" s="678"/>
      <c r="L42" s="678"/>
      <c r="M42" s="678"/>
      <c r="N42" s="678"/>
      <c r="O42" s="678"/>
      <c r="P42" s="678"/>
      <c r="Q42" s="678"/>
      <c r="R42" s="678"/>
      <c r="S42" s="678"/>
      <c r="T42" s="678"/>
      <c r="U42" s="678"/>
      <c r="V42" s="678"/>
      <c r="W42" s="678"/>
      <c r="X42" s="678"/>
      <c r="Y42" s="678"/>
      <c r="Z42" s="678"/>
      <c r="AA42" s="678"/>
      <c r="AB42" s="678"/>
      <c r="AC42" s="678"/>
      <c r="AD42" s="678"/>
      <c r="AE42" s="679" t="e">
        <f>'Основная информация'!#REF!</f>
        <v>#REF!</v>
      </c>
      <c r="AF42" s="679"/>
      <c r="AG42" s="679"/>
      <c r="AH42" s="679"/>
      <c r="AI42" s="679"/>
      <c r="AJ42" s="679"/>
      <c r="AK42" s="679"/>
      <c r="AL42" s="679"/>
      <c r="AM42" s="679"/>
      <c r="AN42" s="679"/>
      <c r="AO42" s="679"/>
      <c r="AP42" s="679"/>
      <c r="AQ42" s="679"/>
      <c r="AR42" s="679"/>
      <c r="AS42" s="679"/>
      <c r="AT42" s="679"/>
      <c r="AU42" s="679"/>
      <c r="AV42" s="679"/>
      <c r="AW42" s="679"/>
      <c r="AX42" s="679"/>
      <c r="AY42" s="679"/>
      <c r="AZ42" s="679"/>
      <c r="BA42" s="679"/>
      <c r="BB42" s="679"/>
      <c r="BC42" s="679"/>
      <c r="BD42" s="679"/>
      <c r="BE42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42" s="681"/>
      <c r="BG42" s="681"/>
      <c r="BH42" s="681"/>
      <c r="BI42" s="681"/>
      <c r="BJ42" s="681"/>
      <c r="BK42" s="681"/>
      <c r="BL42" s="681"/>
      <c r="BM42" s="681"/>
      <c r="BN42" s="681"/>
      <c r="BO42" s="681"/>
      <c r="BP42" s="681"/>
      <c r="BQ42" s="681"/>
      <c r="BR42" s="681"/>
      <c r="BS42" s="681"/>
      <c r="BT42" s="681"/>
      <c r="BU42" s="682"/>
      <c r="BV42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42" s="683"/>
      <c r="BX42" s="683"/>
      <c r="BY42" s="683"/>
      <c r="BZ42" s="683"/>
      <c r="CA42" s="683"/>
      <c r="CB42" s="683"/>
      <c r="CC42" s="683"/>
      <c r="CD42" s="683"/>
      <c r="CE42" s="683"/>
      <c r="CF42" s="683"/>
      <c r="CG42" s="683"/>
      <c r="CH42" s="683"/>
      <c r="CI42" s="683"/>
      <c r="CJ42" s="683"/>
      <c r="CK42" s="683"/>
      <c r="CL42" s="683"/>
      <c r="CM42" s="683"/>
      <c r="CN42" s="683"/>
      <c r="CO42" s="683"/>
      <c r="CP42" s="683"/>
      <c r="CQ42" s="683"/>
      <c r="CR42" s="683"/>
      <c r="CS42" s="683"/>
      <c r="CT42" s="683"/>
      <c r="CU42" s="683"/>
      <c r="CV42" s="683"/>
      <c r="CW42" s="683"/>
      <c r="CX42" s="683"/>
      <c r="CY42" s="683"/>
      <c r="CZ42" s="683"/>
      <c r="DA42" s="683"/>
    </row>
    <row r="43" spans="2:105" ht="15.75" customHeight="1">
      <c r="B43" s="677">
        <v>48</v>
      </c>
      <c r="C43" s="677"/>
      <c r="D43" s="677"/>
      <c r="E43" s="677"/>
      <c r="F43" s="677"/>
      <c r="G43" s="677"/>
      <c r="H43" s="678" t="e">
        <f>'Основная информация'!#REF!</f>
        <v>#REF!</v>
      </c>
      <c r="I43" s="678"/>
      <c r="J43" s="678"/>
      <c r="K43" s="678"/>
      <c r="L43" s="678"/>
      <c r="M43" s="678"/>
      <c r="N43" s="678"/>
      <c r="O43" s="678"/>
      <c r="P43" s="678"/>
      <c r="Q43" s="678"/>
      <c r="R43" s="678"/>
      <c r="S43" s="678"/>
      <c r="T43" s="678"/>
      <c r="U43" s="678"/>
      <c r="V43" s="678"/>
      <c r="W43" s="678"/>
      <c r="X43" s="678"/>
      <c r="Y43" s="678"/>
      <c r="Z43" s="678"/>
      <c r="AA43" s="678"/>
      <c r="AB43" s="678"/>
      <c r="AC43" s="678"/>
      <c r="AD43" s="678"/>
      <c r="AE43" s="679" t="e">
        <f>'Основная информация'!#REF!</f>
        <v>#REF!</v>
      </c>
      <c r="AF43" s="679"/>
      <c r="AG43" s="679"/>
      <c r="AH43" s="679"/>
      <c r="AI43" s="679"/>
      <c r="AJ43" s="679"/>
      <c r="AK43" s="679"/>
      <c r="AL43" s="679"/>
      <c r="AM43" s="679"/>
      <c r="AN43" s="679"/>
      <c r="AO43" s="679"/>
      <c r="AP43" s="679"/>
      <c r="AQ43" s="679"/>
      <c r="AR43" s="679"/>
      <c r="AS43" s="679"/>
      <c r="AT43" s="679"/>
      <c r="AU43" s="679"/>
      <c r="AV43" s="679"/>
      <c r="AW43" s="679"/>
      <c r="AX43" s="679"/>
      <c r="AY43" s="679"/>
      <c r="AZ43" s="679"/>
      <c r="BA43" s="679"/>
      <c r="BB43" s="679"/>
      <c r="BC43" s="679"/>
      <c r="BD43" s="679"/>
      <c r="BE43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43" s="681"/>
      <c r="BG43" s="681"/>
      <c r="BH43" s="681"/>
      <c r="BI43" s="681"/>
      <c r="BJ43" s="681"/>
      <c r="BK43" s="681"/>
      <c r="BL43" s="681"/>
      <c r="BM43" s="681"/>
      <c r="BN43" s="681"/>
      <c r="BO43" s="681"/>
      <c r="BP43" s="681"/>
      <c r="BQ43" s="681"/>
      <c r="BR43" s="681"/>
      <c r="BS43" s="681"/>
      <c r="BT43" s="681"/>
      <c r="BU43" s="682"/>
      <c r="BV43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43" s="683"/>
      <c r="BX43" s="683"/>
      <c r="BY43" s="683"/>
      <c r="BZ43" s="683"/>
      <c r="CA43" s="683"/>
      <c r="CB43" s="683"/>
      <c r="CC43" s="683"/>
      <c r="CD43" s="683"/>
      <c r="CE43" s="683"/>
      <c r="CF43" s="683"/>
      <c r="CG43" s="683"/>
      <c r="CH43" s="683"/>
      <c r="CI43" s="683"/>
      <c r="CJ43" s="683"/>
      <c r="CK43" s="683"/>
      <c r="CL43" s="683"/>
      <c r="CM43" s="683"/>
      <c r="CN43" s="683"/>
      <c r="CO43" s="683"/>
      <c r="CP43" s="683"/>
      <c r="CQ43" s="683"/>
      <c r="CR43" s="683"/>
      <c r="CS43" s="683"/>
      <c r="CT43" s="683"/>
      <c r="CU43" s="683"/>
      <c r="CV43" s="683"/>
      <c r="CW43" s="683"/>
      <c r="CX43" s="683"/>
      <c r="CY43" s="683"/>
      <c r="CZ43" s="683"/>
      <c r="DA43" s="683"/>
    </row>
    <row r="44" spans="2:105" ht="15.75" customHeight="1">
      <c r="B44" s="677">
        <v>49</v>
      </c>
      <c r="C44" s="677"/>
      <c r="D44" s="677"/>
      <c r="E44" s="677"/>
      <c r="F44" s="677"/>
      <c r="G44" s="677"/>
      <c r="H44" s="678" t="str">
        <f>Уволенные!A19</f>
        <v>Партеев Николай Андреевич</v>
      </c>
      <c r="I44" s="678"/>
      <c r="J44" s="678"/>
      <c r="K44" s="678"/>
      <c r="L44" s="678"/>
      <c r="M44" s="678"/>
      <c r="N44" s="678"/>
      <c r="O44" s="678"/>
      <c r="P44" s="678"/>
      <c r="Q44" s="678"/>
      <c r="R44" s="678"/>
      <c r="S44" s="678"/>
      <c r="T44" s="678"/>
      <c r="U44" s="678"/>
      <c r="V44" s="678"/>
      <c r="W44" s="678"/>
      <c r="X44" s="678"/>
      <c r="Y44" s="678"/>
      <c r="Z44" s="678"/>
      <c r="AA44" s="678"/>
      <c r="AB44" s="678"/>
      <c r="AC44" s="678"/>
      <c r="AD44" s="678"/>
      <c r="AE44" s="679" t="str">
        <f>Уволенные!B19</f>
        <v>Электромонтажник</v>
      </c>
      <c r="AF44" s="679"/>
      <c r="AG44" s="679"/>
      <c r="AH44" s="679"/>
      <c r="AI44" s="679"/>
      <c r="AJ44" s="679"/>
      <c r="AK44" s="679"/>
      <c r="AL44" s="679"/>
      <c r="AM44" s="679"/>
      <c r="AN44" s="679"/>
      <c r="AO44" s="679"/>
      <c r="AP44" s="679"/>
      <c r="AQ44" s="679"/>
      <c r="AR44" s="679"/>
      <c r="AS44" s="679"/>
      <c r="AT44" s="679"/>
      <c r="AU44" s="679"/>
      <c r="AV44" s="679"/>
      <c r="AW44" s="679"/>
      <c r="AX44" s="679"/>
      <c r="AY44" s="679"/>
      <c r="AZ44" s="679"/>
      <c r="BA44" s="679"/>
      <c r="BB44" s="679"/>
      <c r="BC44" s="679"/>
      <c r="BD44" s="679"/>
      <c r="BE44" s="680" t="str">
        <f>CONCATENATE(Уволенные!L19," 1000В;",IF(Уволенные!U19="-",,CONCATENATE("             ",Уволенные!U19," гр. по высоте;"))," ",IF(Уволенные!AA19="-",,CONCATENATE("Стропальщик ",Уволенные!AB19," разряда;")))</f>
        <v xml:space="preserve">IV до и выше 1000В;             2 гр. по высоте; </v>
      </c>
      <c r="BF44" s="681"/>
      <c r="BG44" s="681"/>
      <c r="BH44" s="681"/>
      <c r="BI44" s="681"/>
      <c r="BJ44" s="681"/>
      <c r="BK44" s="681"/>
      <c r="BL44" s="681"/>
      <c r="BM44" s="681"/>
      <c r="BN44" s="681"/>
      <c r="BO44" s="681"/>
      <c r="BP44" s="681"/>
      <c r="BQ44" s="681"/>
      <c r="BR44" s="681"/>
      <c r="BS44" s="681"/>
      <c r="BT44" s="681"/>
      <c r="BU44" s="682"/>
      <c r="BV44" s="683" t="str">
        <f>CONCATENATE(IF(Уволенные!R19="+",$DG$8," "),IF(Уволенные!P19="+",$DG$9," "),IF(Уволенные!W19="+",$DG$10," "),IF(Уволенные!T19="Рук",$DG$11,IF(Уволенные!T19="Исп",$DG$12," ")),IF(NOT(Уволенные!AB19="-"),$DG$13," "),IF(Уволенные!Y19="+","Рабочий люльки подъемника; "," "),$DG$14)</f>
        <v xml:space="preserve">   Ответственный исполнитель работ на высоте;   Член бригады; </v>
      </c>
      <c r="BW44" s="683"/>
      <c r="BX44" s="683"/>
      <c r="BY44" s="683"/>
      <c r="BZ44" s="683"/>
      <c r="CA44" s="683"/>
      <c r="CB44" s="683"/>
      <c r="CC44" s="683"/>
      <c r="CD44" s="683"/>
      <c r="CE44" s="683"/>
      <c r="CF44" s="683"/>
      <c r="CG44" s="683"/>
      <c r="CH44" s="683"/>
      <c r="CI44" s="683"/>
      <c r="CJ44" s="683"/>
      <c r="CK44" s="683"/>
      <c r="CL44" s="683"/>
      <c r="CM44" s="683"/>
      <c r="CN44" s="683"/>
      <c r="CO44" s="683"/>
      <c r="CP44" s="683"/>
      <c r="CQ44" s="683"/>
      <c r="CR44" s="683"/>
      <c r="CS44" s="683"/>
      <c r="CT44" s="683"/>
      <c r="CU44" s="683"/>
      <c r="CV44" s="683"/>
      <c r="CW44" s="683"/>
      <c r="CX44" s="683"/>
      <c r="CY44" s="683"/>
      <c r="CZ44" s="683"/>
      <c r="DA44" s="683"/>
    </row>
    <row r="45" spans="2:105" ht="15.75" customHeight="1">
      <c r="B45" s="677">
        <v>50</v>
      </c>
      <c r="C45" s="677"/>
      <c r="D45" s="677"/>
      <c r="E45" s="677"/>
      <c r="F45" s="677"/>
      <c r="G45" s="677"/>
      <c r="H45" s="678" t="str">
        <f>Уволенные!A39</f>
        <v>Перепелятник Вячеслав Николаевич</v>
      </c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9" t="str">
        <f>Уволенные!B39</f>
        <v>Производитель работ</v>
      </c>
      <c r="AF45" s="679"/>
      <c r="AG45" s="679"/>
      <c r="AH45" s="679"/>
      <c r="AI45" s="679"/>
      <c r="AJ45" s="679"/>
      <c r="AK45" s="679"/>
      <c r="AL45" s="679"/>
      <c r="AM45" s="679"/>
      <c r="AN45" s="679"/>
      <c r="AO45" s="679"/>
      <c r="AP45" s="679"/>
      <c r="AQ45" s="679"/>
      <c r="AR45" s="679"/>
      <c r="AS45" s="679"/>
      <c r="AT45" s="679"/>
      <c r="AU45" s="679"/>
      <c r="AV45" s="679"/>
      <c r="AW45" s="679"/>
      <c r="AX45" s="679"/>
      <c r="AY45" s="679"/>
      <c r="AZ45" s="679"/>
      <c r="BA45" s="679"/>
      <c r="BB45" s="679"/>
      <c r="BC45" s="679"/>
      <c r="BD45" s="679"/>
      <c r="BE45" s="680" t="str">
        <f>CONCATENATE(Уволенные!J39," 1000В;",IF(Уволенные!T39="-",,CONCATENATE("             ",Уволенные!T39," гр. по высоте;"))," ",IF(Уволенные!Z39="-",,CONCATENATE("Стропальщик ",Уволенные!AA39," разряда;")))</f>
        <v xml:space="preserve">IV до и выше 1000В;             3 гр. по высоте; </v>
      </c>
      <c r="BF45" s="681"/>
      <c r="BG45" s="681"/>
      <c r="BH45" s="681"/>
      <c r="BI45" s="681"/>
      <c r="BJ45" s="681"/>
      <c r="BK45" s="681"/>
      <c r="BL45" s="681"/>
      <c r="BM45" s="681"/>
      <c r="BN45" s="681"/>
      <c r="BO45" s="681"/>
      <c r="BP45" s="681"/>
      <c r="BQ45" s="681"/>
      <c r="BR45" s="681"/>
      <c r="BS45" s="681"/>
      <c r="BT45" s="681"/>
      <c r="BU45" s="682"/>
      <c r="BV45" s="683" t="str">
        <f>CONCATENATE(IF(Уволенные!P39="+",$DG$8," "),IF(Уволенные!N39="+",$DG$9," "),IF(Уволенные!V39="+",$DG$10," "),IF(Уволенные!S39="Рук",$DG$11,IF(Уволенные!S39="Исп",$DG$12," ")),IF(NOT(Уволенные!AA39="-"),$DG$13," "),IF(Уволенные!X39="+","Рабочий люльки подъемника; "," "),$DG$14)</f>
        <v xml:space="preserve">   Ответственный руководитель работ на высоте;   Член бригады; </v>
      </c>
      <c r="BW45" s="683"/>
      <c r="BX45" s="683"/>
      <c r="BY45" s="683"/>
      <c r="BZ45" s="683"/>
      <c r="CA45" s="683"/>
      <c r="CB45" s="683"/>
      <c r="CC45" s="683"/>
      <c r="CD45" s="683"/>
      <c r="CE45" s="683"/>
      <c r="CF45" s="683"/>
      <c r="CG45" s="683"/>
      <c r="CH45" s="683"/>
      <c r="CI45" s="683"/>
      <c r="CJ45" s="683"/>
      <c r="CK45" s="683"/>
      <c r="CL45" s="683"/>
      <c r="CM45" s="683"/>
      <c r="CN45" s="683"/>
      <c r="CO45" s="683"/>
      <c r="CP45" s="683"/>
      <c r="CQ45" s="683"/>
      <c r="CR45" s="683"/>
      <c r="CS45" s="683"/>
      <c r="CT45" s="683"/>
      <c r="CU45" s="683"/>
      <c r="CV45" s="683"/>
      <c r="CW45" s="683"/>
      <c r="CX45" s="683"/>
      <c r="CY45" s="683"/>
      <c r="CZ45" s="683"/>
      <c r="DA45" s="683"/>
    </row>
    <row r="46" spans="2:105" ht="15.75" customHeight="1">
      <c r="B46" s="677">
        <v>51</v>
      </c>
      <c r="C46" s="677"/>
      <c r="D46" s="677"/>
      <c r="E46" s="677"/>
      <c r="F46" s="677"/>
      <c r="G46" s="677"/>
      <c r="H46" s="678" t="str">
        <f>Уволенные!A11</f>
        <v>Пивоваров Владимир Михайлович</v>
      </c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678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9" t="str">
        <f>Уволенные!B11</f>
        <v>Электромонтажник</v>
      </c>
      <c r="AF46" s="679"/>
      <c r="AG46" s="679"/>
      <c r="AH46" s="679"/>
      <c r="AI46" s="679"/>
      <c r="AJ46" s="679"/>
      <c r="AK46" s="679"/>
      <c r="AL46" s="679"/>
      <c r="AM46" s="679"/>
      <c r="AN46" s="679"/>
      <c r="AO46" s="679"/>
      <c r="AP46" s="679"/>
      <c r="AQ46" s="679"/>
      <c r="AR46" s="679"/>
      <c r="AS46" s="679"/>
      <c r="AT46" s="679"/>
      <c r="AU46" s="679"/>
      <c r="AV46" s="679"/>
      <c r="AW46" s="679"/>
      <c r="AX46" s="679"/>
      <c r="AY46" s="679"/>
      <c r="AZ46" s="679"/>
      <c r="BA46" s="679"/>
      <c r="BB46" s="679"/>
      <c r="BC46" s="679"/>
      <c r="BD46" s="679"/>
      <c r="BE46" s="680" t="str">
        <f>CONCATENATE(Уволенные!H11," 1000В;",IF(Уволенные!Q11="-",,CONCATENATE("             ",Уволенные!Q11," гр. по высоте;"))," ",IF(Уволенные!W11="-",,CONCATENATE("Стропальщик ",Уволенные!X11," разряда;")))</f>
        <v xml:space="preserve">III до 1000В;             2 гр. по высоте; </v>
      </c>
      <c r="BF46" s="681"/>
      <c r="BG46" s="681"/>
      <c r="BH46" s="681"/>
      <c r="BI46" s="681"/>
      <c r="BJ46" s="681"/>
      <c r="BK46" s="681"/>
      <c r="BL46" s="681"/>
      <c r="BM46" s="681"/>
      <c r="BN46" s="681"/>
      <c r="BO46" s="681"/>
      <c r="BP46" s="681"/>
      <c r="BQ46" s="681"/>
      <c r="BR46" s="681"/>
      <c r="BS46" s="681"/>
      <c r="BT46" s="681"/>
      <c r="BU46" s="682"/>
      <c r="BV46" s="683" t="str">
        <f>CONCATENATE(IF(Уволенные!N11="+",$DG$8," "),IF(Уволенные!L11="+",$DG$9," "),IF(Уволенные!S11="+",$DG$10," "),IF(Уволенные!P11="Рук",$DG$11,IF(Уволенные!P11="Исп",$DG$12," ")),IF(NOT(Уволенные!X11="-"),$DG$13," "),IF(Уволенные!U11="+","Рабочий люльки подъемника; "," "),$DG$14)</f>
        <v xml:space="preserve"> Ответственный исполнитель огневых работ;  Ответственный исполнитель работ на высоте;   Член бригады; </v>
      </c>
      <c r="BW46" s="683"/>
      <c r="BX46" s="683"/>
      <c r="BY46" s="683"/>
      <c r="BZ46" s="683"/>
      <c r="CA46" s="683"/>
      <c r="CB46" s="683"/>
      <c r="CC46" s="683"/>
      <c r="CD46" s="683"/>
      <c r="CE46" s="683"/>
      <c r="CF46" s="683"/>
      <c r="CG46" s="683"/>
      <c r="CH46" s="683"/>
      <c r="CI46" s="683"/>
      <c r="CJ46" s="683"/>
      <c r="CK46" s="683"/>
      <c r="CL46" s="683"/>
      <c r="CM46" s="683"/>
      <c r="CN46" s="683"/>
      <c r="CO46" s="683"/>
      <c r="CP46" s="683"/>
      <c r="CQ46" s="683"/>
      <c r="CR46" s="683"/>
      <c r="CS46" s="683"/>
      <c r="CT46" s="683"/>
      <c r="CU46" s="683"/>
      <c r="CV46" s="683"/>
      <c r="CW46" s="683"/>
      <c r="CX46" s="683"/>
      <c r="CY46" s="683"/>
      <c r="CZ46" s="683"/>
      <c r="DA46" s="683"/>
    </row>
    <row r="47" spans="2:105" ht="15.75" customHeight="1">
      <c r="B47" s="677">
        <v>52</v>
      </c>
      <c r="C47" s="677"/>
      <c r="D47" s="677"/>
      <c r="E47" s="677"/>
      <c r="F47" s="677"/>
      <c r="G47" s="677"/>
      <c r="H47" s="678" t="str">
        <f>'Основная информация'!A37</f>
        <v>Поздышев Александр Валерьевич</v>
      </c>
      <c r="I47" s="678"/>
      <c r="J47" s="678"/>
      <c r="K47" s="678"/>
      <c r="L47" s="678"/>
      <c r="M47" s="678"/>
      <c r="N47" s="678"/>
      <c r="O47" s="678"/>
      <c r="P47" s="678"/>
      <c r="Q47" s="678"/>
      <c r="R47" s="678"/>
      <c r="S47" s="678"/>
      <c r="T47" s="678"/>
      <c r="U47" s="678"/>
      <c r="V47" s="678"/>
      <c r="W47" s="678"/>
      <c r="X47" s="678"/>
      <c r="Y47" s="678"/>
      <c r="Z47" s="678"/>
      <c r="AA47" s="678"/>
      <c r="AB47" s="678"/>
      <c r="AC47" s="678"/>
      <c r="AD47" s="678"/>
      <c r="AE47" s="679" t="str">
        <f>'Основная информация'!B37</f>
        <v>Начальник участка</v>
      </c>
      <c r="AF47" s="679"/>
      <c r="AG47" s="679"/>
      <c r="AH47" s="679"/>
      <c r="AI47" s="679"/>
      <c r="AJ47" s="679"/>
      <c r="AK47" s="679"/>
      <c r="AL47" s="679"/>
      <c r="AM47" s="679"/>
      <c r="AN47" s="679"/>
      <c r="AO47" s="679"/>
      <c r="AP47" s="679"/>
      <c r="AQ47" s="679"/>
      <c r="AR47" s="679"/>
      <c r="AS47" s="679"/>
      <c r="AT47" s="679"/>
      <c r="AU47" s="679"/>
      <c r="AV47" s="679"/>
      <c r="AW47" s="679"/>
      <c r="AX47" s="679"/>
      <c r="AY47" s="679"/>
      <c r="AZ47" s="679"/>
      <c r="BA47" s="679"/>
      <c r="BB47" s="679"/>
      <c r="BC47" s="679"/>
      <c r="BD47" s="679"/>
      <c r="BE47" s="680" t="e">
        <f>CONCATENATE('Основная информация'!J37," 1000В;",IF('Основная информация'!T37="-",,CONCATENATE("             ",'Основная информация'!T37," гр. по высоте;"))," ",IF('Основная информация'!#REF!="-",,CONCATENATE("Стропальщик ",'Основная информация'!X37," разряда;")))</f>
        <v>#REF!</v>
      </c>
      <c r="BF47" s="681"/>
      <c r="BG47" s="681"/>
      <c r="BH47" s="681"/>
      <c r="BI47" s="681"/>
      <c r="BJ47" s="681"/>
      <c r="BK47" s="681"/>
      <c r="BL47" s="681"/>
      <c r="BM47" s="681"/>
      <c r="BN47" s="681"/>
      <c r="BO47" s="681"/>
      <c r="BP47" s="681"/>
      <c r="BQ47" s="681"/>
      <c r="BR47" s="681"/>
      <c r="BS47" s="681"/>
      <c r="BT47" s="681"/>
      <c r="BU47" s="682"/>
      <c r="BV47" s="683" t="e">
        <f>CONCATENATE(IF('Основная информация'!P37="+",$DG$8," "),IF('Основная информация'!N37="+",$DG$9," "),IF('Основная информация'!#REF!="+",$DG$10," "),IF('Основная информация'!S37="Рук",$DG$11,IF('Основная информация'!S37="Исп",$DG$12," ")),IF(NOT('Основная информация'!X37="-"),$DG$13," "),IF('Основная информация'!#REF!="+","Рабочий люльки подъемника; "," "),$DG$14)</f>
        <v>#REF!</v>
      </c>
      <c r="BW47" s="683"/>
      <c r="BX47" s="683"/>
      <c r="BY47" s="683"/>
      <c r="BZ47" s="683"/>
      <c r="CA47" s="683"/>
      <c r="CB47" s="683"/>
      <c r="CC47" s="683"/>
      <c r="CD47" s="683"/>
      <c r="CE47" s="683"/>
      <c r="CF47" s="683"/>
      <c r="CG47" s="683"/>
      <c r="CH47" s="683"/>
      <c r="CI47" s="683"/>
      <c r="CJ47" s="683"/>
      <c r="CK47" s="683"/>
      <c r="CL47" s="683"/>
      <c r="CM47" s="683"/>
      <c r="CN47" s="683"/>
      <c r="CO47" s="683"/>
      <c r="CP47" s="683"/>
      <c r="CQ47" s="683"/>
      <c r="CR47" s="683"/>
      <c r="CS47" s="683"/>
      <c r="CT47" s="683"/>
      <c r="CU47" s="683"/>
      <c r="CV47" s="683"/>
      <c r="CW47" s="683"/>
      <c r="CX47" s="683"/>
      <c r="CY47" s="683"/>
      <c r="CZ47" s="683"/>
      <c r="DA47" s="683"/>
    </row>
    <row r="48" spans="2:105" ht="15.75" customHeight="1">
      <c r="B48" s="677">
        <v>53</v>
      </c>
      <c r="C48" s="677"/>
      <c r="D48" s="677"/>
      <c r="E48" s="677"/>
      <c r="F48" s="677"/>
      <c r="G48" s="677"/>
      <c r="H48" s="678" t="str">
        <f>Уволенные!A28</f>
        <v>Поздышев Александр Валерьевич</v>
      </c>
      <c r="I48" s="678"/>
      <c r="J48" s="678"/>
      <c r="K48" s="678"/>
      <c r="L48" s="678"/>
      <c r="M48" s="678"/>
      <c r="N48" s="678"/>
      <c r="O48" s="678"/>
      <c r="P48" s="678"/>
      <c r="Q48" s="678"/>
      <c r="R48" s="678"/>
      <c r="S48" s="678"/>
      <c r="T48" s="678"/>
      <c r="U48" s="678"/>
      <c r="V48" s="678"/>
      <c r="W48" s="678"/>
      <c r="X48" s="678"/>
      <c r="Y48" s="678"/>
      <c r="Z48" s="678"/>
      <c r="AA48" s="678"/>
      <c r="AB48" s="678"/>
      <c r="AC48" s="678"/>
      <c r="AD48" s="678"/>
      <c r="AE48" s="679" t="str">
        <f>Уволенные!B28</f>
        <v>Начальник участка</v>
      </c>
      <c r="AF48" s="679"/>
      <c r="AG48" s="679"/>
      <c r="AH48" s="679"/>
      <c r="AI48" s="679"/>
      <c r="AJ48" s="679"/>
      <c r="AK48" s="679"/>
      <c r="AL48" s="679"/>
      <c r="AM48" s="679"/>
      <c r="AN48" s="679"/>
      <c r="AO48" s="679"/>
      <c r="AP48" s="679"/>
      <c r="AQ48" s="679"/>
      <c r="AR48" s="679"/>
      <c r="AS48" s="679"/>
      <c r="AT48" s="679"/>
      <c r="AU48" s="679"/>
      <c r="AV48" s="679"/>
      <c r="AW48" s="679"/>
      <c r="AX48" s="679"/>
      <c r="AY48" s="679"/>
      <c r="AZ48" s="679"/>
      <c r="BA48" s="679"/>
      <c r="BB48" s="679"/>
      <c r="BC48" s="679"/>
      <c r="BD48" s="679"/>
      <c r="BE48" s="680" t="str">
        <f>CONCATENATE(Уволенные!H28," 1000В;",IF(Уволенные!R28="-",,CONCATENATE("             ",Уволенные!R28," гр. по высоте;"))," ",IF(Уволенные!X28="-",,CONCATENATE("Стропальщик ",Уволенные!Y28," разряда;")))</f>
        <v>V до и выше  1000В;             3 гр. по высоте; Стропальщик 5 разряда;</v>
      </c>
      <c r="BF48" s="681"/>
      <c r="BG48" s="681"/>
      <c r="BH48" s="681"/>
      <c r="BI48" s="681"/>
      <c r="BJ48" s="681"/>
      <c r="BK48" s="681"/>
      <c r="BL48" s="681"/>
      <c r="BM48" s="681"/>
      <c r="BN48" s="681"/>
      <c r="BO48" s="681"/>
      <c r="BP48" s="681"/>
      <c r="BQ48" s="681"/>
      <c r="BR48" s="681"/>
      <c r="BS48" s="681"/>
      <c r="BT48" s="681"/>
      <c r="BU48" s="682"/>
      <c r="BV48" s="683" t="str">
        <f>CONCATENATE(IF(Уволенные!N28="+",$DG$8," "),IF(Уволенные!L28="+",$DG$9," "),IF(Уволенные!T28="+",$DG$10," "),IF(Уволенные!Q28="Рук",$DG$11,IF(Уволенные!Q28="Исп",$DG$12," ")),IF(NOT(Уволенные!Y28="-"),$DG$13," "),IF(Уволенные!V28="+","Рабочий люльки подъемника; "," "),$DG$14)</f>
        <v xml:space="preserve">   Ответственный руководитель работ на высоте; Стропальщик; Рабочий люльки подъемника; Член бригады; </v>
      </c>
      <c r="BW48" s="683"/>
      <c r="BX48" s="683"/>
      <c r="BY48" s="683"/>
      <c r="BZ48" s="683"/>
      <c r="CA48" s="683"/>
      <c r="CB48" s="683"/>
      <c r="CC48" s="683"/>
      <c r="CD48" s="683"/>
      <c r="CE48" s="683"/>
      <c r="CF48" s="683"/>
      <c r="CG48" s="683"/>
      <c r="CH48" s="683"/>
      <c r="CI48" s="683"/>
      <c r="CJ48" s="683"/>
      <c r="CK48" s="683"/>
      <c r="CL48" s="683"/>
      <c r="CM48" s="683"/>
      <c r="CN48" s="683"/>
      <c r="CO48" s="683"/>
      <c r="CP48" s="683"/>
      <c r="CQ48" s="683"/>
      <c r="CR48" s="683"/>
      <c r="CS48" s="683"/>
      <c r="CT48" s="683"/>
      <c r="CU48" s="683"/>
      <c r="CV48" s="683"/>
      <c r="CW48" s="683"/>
      <c r="CX48" s="683"/>
      <c r="CY48" s="683"/>
      <c r="CZ48" s="683"/>
      <c r="DA48" s="683"/>
    </row>
    <row r="49" spans="2:105" ht="15.75" customHeight="1">
      <c r="B49" s="677">
        <v>54</v>
      </c>
      <c r="C49" s="677"/>
      <c r="D49" s="677"/>
      <c r="E49" s="677"/>
      <c r="F49" s="677"/>
      <c r="G49" s="677"/>
      <c r="H49" s="678" t="str">
        <f>'Основная информация'!A39</f>
        <v>Пугачев Дмитрий Александрович</v>
      </c>
      <c r="I49" s="678"/>
      <c r="J49" s="678"/>
      <c r="K49" s="678"/>
      <c r="L49" s="678"/>
      <c r="M49" s="678"/>
      <c r="N49" s="678"/>
      <c r="O49" s="678"/>
      <c r="P49" s="678"/>
      <c r="Q49" s="678"/>
      <c r="R49" s="678"/>
      <c r="S49" s="678"/>
      <c r="T49" s="678"/>
      <c r="U49" s="678"/>
      <c r="V49" s="678"/>
      <c r="W49" s="678"/>
      <c r="X49" s="678"/>
      <c r="Y49" s="678"/>
      <c r="Z49" s="678"/>
      <c r="AA49" s="678"/>
      <c r="AB49" s="678"/>
      <c r="AC49" s="678"/>
      <c r="AD49" s="678"/>
      <c r="AE49" s="679" t="str">
        <f>'Основная информация'!B39</f>
        <v>Экспедитор</v>
      </c>
      <c r="AF49" s="679"/>
      <c r="AG49" s="679"/>
      <c r="AH49" s="679"/>
      <c r="AI49" s="679"/>
      <c r="AJ49" s="679"/>
      <c r="AK49" s="679"/>
      <c r="AL49" s="679"/>
      <c r="AM49" s="679"/>
      <c r="AN49" s="679"/>
      <c r="AO49" s="679"/>
      <c r="AP49" s="679"/>
      <c r="AQ49" s="679"/>
      <c r="AR49" s="679"/>
      <c r="AS49" s="679"/>
      <c r="AT49" s="679"/>
      <c r="AU49" s="679"/>
      <c r="AV49" s="679"/>
      <c r="AW49" s="679"/>
      <c r="AX49" s="679"/>
      <c r="AY49" s="679"/>
      <c r="AZ49" s="679"/>
      <c r="BA49" s="679"/>
      <c r="BB49" s="679"/>
      <c r="BC49" s="679"/>
      <c r="BD49" s="679"/>
      <c r="BE49" s="680" t="e">
        <f>CONCATENATE('Основная информация'!J39," 1000В;",IF('Основная информация'!T39="-",,CONCATENATE("             ",'Основная информация'!T39," гр. по высоте;"))," ",IF('Основная информация'!#REF!="-",,CONCATENATE("Стропальщик ",'Основная информация'!X39," разряда;")))</f>
        <v>#REF!</v>
      </c>
      <c r="BF49" s="681"/>
      <c r="BG49" s="681"/>
      <c r="BH49" s="681"/>
      <c r="BI49" s="681"/>
      <c r="BJ49" s="681"/>
      <c r="BK49" s="681"/>
      <c r="BL49" s="681"/>
      <c r="BM49" s="681"/>
      <c r="BN49" s="681"/>
      <c r="BO49" s="681"/>
      <c r="BP49" s="681"/>
      <c r="BQ49" s="681"/>
      <c r="BR49" s="681"/>
      <c r="BS49" s="681"/>
      <c r="BT49" s="681"/>
      <c r="BU49" s="682"/>
      <c r="BV49" s="683" t="e">
        <f>CONCATENATE(IF('Основная информация'!P39="+",$DG$8," "),IF('Основная информация'!N39="+",$DG$9," "),IF('Основная информация'!#REF!="+",$DG$10," "),IF('Основная информация'!S39="Рук",$DG$11,IF('Основная информация'!S39="Исп",$DG$12," ")),IF(NOT('Основная информация'!X39="-"),$DG$13," "),IF('Основная информация'!#REF!="+","Рабочий люльки подъемника; "," "),$DG$14)</f>
        <v>#REF!</v>
      </c>
      <c r="BW49" s="683"/>
      <c r="BX49" s="683"/>
      <c r="BY49" s="683"/>
      <c r="BZ49" s="683"/>
      <c r="CA49" s="683"/>
      <c r="CB49" s="683"/>
      <c r="CC49" s="683"/>
      <c r="CD49" s="683"/>
      <c r="CE49" s="683"/>
      <c r="CF49" s="683"/>
      <c r="CG49" s="683"/>
      <c r="CH49" s="683"/>
      <c r="CI49" s="683"/>
      <c r="CJ49" s="683"/>
      <c r="CK49" s="683"/>
      <c r="CL49" s="683"/>
      <c r="CM49" s="683"/>
      <c r="CN49" s="683"/>
      <c r="CO49" s="683"/>
      <c r="CP49" s="683"/>
      <c r="CQ49" s="683"/>
      <c r="CR49" s="683"/>
      <c r="CS49" s="683"/>
      <c r="CT49" s="683"/>
      <c r="CU49" s="683"/>
      <c r="CV49" s="683"/>
      <c r="CW49" s="683"/>
      <c r="CX49" s="683"/>
      <c r="CY49" s="683"/>
      <c r="CZ49" s="683"/>
      <c r="DA49" s="683"/>
    </row>
    <row r="50" spans="2:105" ht="15.75" customHeight="1">
      <c r="B50" s="677">
        <v>55</v>
      </c>
      <c r="C50" s="677"/>
      <c r="D50" s="677"/>
      <c r="E50" s="677"/>
      <c r="F50" s="677"/>
      <c r="G50" s="677"/>
      <c r="H50" s="678" t="str">
        <f>'Основная информация'!A42</f>
        <v>Рогожников Павел Витальевич</v>
      </c>
      <c r="I50" s="678"/>
      <c r="J50" s="678"/>
      <c r="K50" s="678"/>
      <c r="L50" s="678"/>
      <c r="M50" s="678"/>
      <c r="N50" s="678"/>
      <c r="O50" s="678"/>
      <c r="P50" s="678"/>
      <c r="Q50" s="678"/>
      <c r="R50" s="678"/>
      <c r="S50" s="678"/>
      <c r="T50" s="678"/>
      <c r="U50" s="678"/>
      <c r="V50" s="678"/>
      <c r="W50" s="678"/>
      <c r="X50" s="678"/>
      <c r="Y50" s="678"/>
      <c r="Z50" s="678"/>
      <c r="AA50" s="678"/>
      <c r="AB50" s="678"/>
      <c r="AC50" s="678"/>
      <c r="AD50" s="678"/>
      <c r="AE50" s="679" t="str">
        <f>'Основная информация'!B42</f>
        <v>Водитель БКМ</v>
      </c>
      <c r="AF50" s="679"/>
      <c r="AG50" s="679"/>
      <c r="AH50" s="679"/>
      <c r="AI50" s="679"/>
      <c r="AJ50" s="679"/>
      <c r="AK50" s="679"/>
      <c r="AL50" s="679"/>
      <c r="AM50" s="679"/>
      <c r="AN50" s="679"/>
      <c r="AO50" s="679"/>
      <c r="AP50" s="679"/>
      <c r="AQ50" s="679"/>
      <c r="AR50" s="679"/>
      <c r="AS50" s="679"/>
      <c r="AT50" s="679"/>
      <c r="AU50" s="679"/>
      <c r="AV50" s="679"/>
      <c r="AW50" s="679"/>
      <c r="AX50" s="679"/>
      <c r="AY50" s="679"/>
      <c r="AZ50" s="679"/>
      <c r="BA50" s="679"/>
      <c r="BB50" s="679"/>
      <c r="BC50" s="679"/>
      <c r="BD50" s="679"/>
      <c r="BE50" s="680" t="e">
        <f>CONCATENATE('Основная информация'!J42," 1000В;",IF('Основная информация'!T42="-",,CONCATENATE("             ",'Основная информация'!T42," гр. по высоте;"))," ",IF('Основная информация'!#REF!="-",,CONCATENATE("Стропальщик ",'Основная информация'!X42," разряда;")))</f>
        <v>#REF!</v>
      </c>
      <c r="BF50" s="681"/>
      <c r="BG50" s="681"/>
      <c r="BH50" s="681"/>
      <c r="BI50" s="681"/>
      <c r="BJ50" s="681"/>
      <c r="BK50" s="681"/>
      <c r="BL50" s="681"/>
      <c r="BM50" s="681"/>
      <c r="BN50" s="681"/>
      <c r="BO50" s="681"/>
      <c r="BP50" s="681"/>
      <c r="BQ50" s="681"/>
      <c r="BR50" s="681"/>
      <c r="BS50" s="681"/>
      <c r="BT50" s="681"/>
      <c r="BU50" s="682"/>
      <c r="BV50" s="683" t="e">
        <f>CONCATENATE(IF('Основная информация'!P42="+",$DG$8," "),IF('Основная информация'!N42="+",$DG$9," "),IF('Основная информация'!#REF!="+",$DG$10," "),IF('Основная информация'!S42="Рук",$DG$11,IF('Основная информация'!S42="Исп",$DG$12," ")),IF(NOT('Основная информация'!X42="-"),$DG$13," "),IF('Основная информация'!#REF!="+","Рабочий люльки подъемника; "," "),$DG$14)</f>
        <v>#REF!</v>
      </c>
      <c r="BW50" s="683"/>
      <c r="BX50" s="683"/>
      <c r="BY50" s="683"/>
      <c r="BZ50" s="683"/>
      <c r="CA50" s="683"/>
      <c r="CB50" s="683"/>
      <c r="CC50" s="683"/>
      <c r="CD50" s="683"/>
      <c r="CE50" s="683"/>
      <c r="CF50" s="683"/>
      <c r="CG50" s="683"/>
      <c r="CH50" s="683"/>
      <c r="CI50" s="683"/>
      <c r="CJ50" s="683"/>
      <c r="CK50" s="683"/>
      <c r="CL50" s="683"/>
      <c r="CM50" s="683"/>
      <c r="CN50" s="683"/>
      <c r="CO50" s="683"/>
      <c r="CP50" s="683"/>
      <c r="CQ50" s="683"/>
      <c r="CR50" s="683"/>
      <c r="CS50" s="683"/>
      <c r="CT50" s="683"/>
      <c r="CU50" s="683"/>
      <c r="CV50" s="683"/>
      <c r="CW50" s="683"/>
      <c r="CX50" s="683"/>
      <c r="CY50" s="683"/>
      <c r="CZ50" s="683"/>
      <c r="DA50" s="683"/>
    </row>
    <row r="51" spans="2:105" ht="15.75" customHeight="1">
      <c r="B51" s="677">
        <v>56</v>
      </c>
      <c r="C51" s="677"/>
      <c r="D51" s="677"/>
      <c r="E51" s="677"/>
      <c r="F51" s="677"/>
      <c r="G51" s="677"/>
      <c r="H51" s="678" t="str">
        <f>'Основная информация'!A45</f>
        <v>Садуллаев Равшан Бахром Угли</v>
      </c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678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9" t="str">
        <f>'Основная информация'!B45</f>
        <v>Электромонтажник</v>
      </c>
      <c r="AF51" s="679"/>
      <c r="AG51" s="679"/>
      <c r="AH51" s="679"/>
      <c r="AI51" s="679"/>
      <c r="AJ51" s="679"/>
      <c r="AK51" s="679"/>
      <c r="AL51" s="679"/>
      <c r="AM51" s="679"/>
      <c r="AN51" s="679"/>
      <c r="AO51" s="679"/>
      <c r="AP51" s="679"/>
      <c r="AQ51" s="679"/>
      <c r="AR51" s="679"/>
      <c r="AS51" s="679"/>
      <c r="AT51" s="679"/>
      <c r="AU51" s="679"/>
      <c r="AV51" s="679"/>
      <c r="AW51" s="679"/>
      <c r="AX51" s="679"/>
      <c r="AY51" s="679"/>
      <c r="AZ51" s="679"/>
      <c r="BA51" s="679"/>
      <c r="BB51" s="679"/>
      <c r="BC51" s="679"/>
      <c r="BD51" s="679"/>
      <c r="BE51" s="680" t="e">
        <f>CONCATENATE('Основная информация'!J45," 1000В;",IF('Основная информация'!T45="-",,CONCATENATE("             ",'Основная информация'!T45," гр. по высоте;"))," ",IF('Основная информация'!#REF!="-",,CONCATENATE("Стропальщик ",'Основная информация'!X45," разряда;")))</f>
        <v>#REF!</v>
      </c>
      <c r="BF51" s="681"/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682"/>
      <c r="BV51" s="683" t="e">
        <f>CONCATENATE(IF('Основная информация'!P45="+",$DG$8," "),IF('Основная информация'!N45="+",$DG$9," "),IF('Основная информация'!#REF!="+",$DG$10," "),IF('Основная информация'!S45="Рук",$DG$11,IF('Основная информация'!S45="Исп",$DG$12," ")),IF(NOT('Основная информация'!X45="-"),$DG$13," "),IF('Основная информация'!#REF!="+","Рабочий люльки подъемника; "," "),$DG$14)</f>
        <v>#REF!</v>
      </c>
      <c r="BW51" s="683"/>
      <c r="BX51" s="683"/>
      <c r="BY51" s="683"/>
      <c r="BZ51" s="683"/>
      <c r="CA51" s="683"/>
      <c r="CB51" s="683"/>
      <c r="CC51" s="683"/>
      <c r="CD51" s="683"/>
      <c r="CE51" s="683"/>
      <c r="CF51" s="683"/>
      <c r="CG51" s="683"/>
      <c r="CH51" s="683"/>
      <c r="CI51" s="683"/>
      <c r="CJ51" s="683"/>
      <c r="CK51" s="683"/>
      <c r="CL51" s="683"/>
      <c r="CM51" s="683"/>
      <c r="CN51" s="683"/>
      <c r="CO51" s="683"/>
      <c r="CP51" s="683"/>
      <c r="CQ51" s="683"/>
      <c r="CR51" s="683"/>
      <c r="CS51" s="683"/>
      <c r="CT51" s="683"/>
      <c r="CU51" s="683"/>
      <c r="CV51" s="683"/>
      <c r="CW51" s="683"/>
      <c r="CX51" s="683"/>
      <c r="CY51" s="683"/>
      <c r="CZ51" s="683"/>
      <c r="DA51" s="683"/>
    </row>
    <row r="52" spans="2:105" ht="15.75" customHeight="1">
      <c r="B52" s="677">
        <v>57</v>
      </c>
      <c r="C52" s="677"/>
      <c r="D52" s="677"/>
      <c r="E52" s="677"/>
      <c r="F52" s="677"/>
      <c r="G52" s="677"/>
      <c r="H52" s="678" t="str">
        <f>Уволенные!A13</f>
        <v>Садыков Мансур Маулидтинович</v>
      </c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678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9" t="str">
        <f>Уволенные!B13</f>
        <v>Производитель работ</v>
      </c>
      <c r="AF52" s="679"/>
      <c r="AG52" s="679"/>
      <c r="AH52" s="679"/>
      <c r="AI52" s="679"/>
      <c r="AJ52" s="679"/>
      <c r="AK52" s="679"/>
      <c r="AL52" s="679"/>
      <c r="AM52" s="679"/>
      <c r="AN52" s="679"/>
      <c r="AO52" s="679"/>
      <c r="AP52" s="679"/>
      <c r="AQ52" s="679"/>
      <c r="AR52" s="679"/>
      <c r="AS52" s="679"/>
      <c r="AT52" s="679"/>
      <c r="AU52" s="679"/>
      <c r="AV52" s="679"/>
      <c r="AW52" s="679"/>
      <c r="AX52" s="679"/>
      <c r="AY52" s="679"/>
      <c r="AZ52" s="679"/>
      <c r="BA52" s="679"/>
      <c r="BB52" s="679"/>
      <c r="BC52" s="679"/>
      <c r="BD52" s="679"/>
      <c r="BE52" s="680" t="str">
        <f>CONCATENATE(Уволенные!H13," 1000В;",IF(Уволенные!Q13="-",,CONCATENATE("             ",Уволенные!Q13," гр. по высоте;"))," ",IF(Уволенные!W13="-",,CONCATENATE("Стропальщик ",Уволенные!X13," разряда;")))</f>
        <v xml:space="preserve">IV до  1000В; </v>
      </c>
      <c r="BF52" s="681"/>
      <c r="BG52" s="681"/>
      <c r="BH52" s="681"/>
      <c r="BI52" s="681"/>
      <c r="BJ52" s="681"/>
      <c r="BK52" s="681"/>
      <c r="BL52" s="681"/>
      <c r="BM52" s="681"/>
      <c r="BN52" s="681"/>
      <c r="BO52" s="681"/>
      <c r="BP52" s="681"/>
      <c r="BQ52" s="681"/>
      <c r="BR52" s="681"/>
      <c r="BS52" s="681"/>
      <c r="BT52" s="681"/>
      <c r="BU52" s="682"/>
      <c r="BV52" s="683" t="str">
        <f>CONCATENATE(IF(Уволенные!N13="+",$DG$8," "),IF(Уволенные!L13="+",$DG$9," "),IF(Уволенные!S13="+",$DG$10," "),IF(Уволенные!P13="Рук",$DG$11,IF(Уволенные!P13="Исп",$DG$12," ")),IF(NOT(Уволенные!X13="-"),$DG$13," "),IF(Уволенные!U13="+","Рабочий люльки подъемника; "," "),$DG$14)</f>
        <v xml:space="preserve">      Член бригады; </v>
      </c>
      <c r="BW52" s="683"/>
      <c r="BX52" s="683"/>
      <c r="BY52" s="683"/>
      <c r="BZ52" s="683"/>
      <c r="CA52" s="683"/>
      <c r="CB52" s="683"/>
      <c r="CC52" s="683"/>
      <c r="CD52" s="683"/>
      <c r="CE52" s="683"/>
      <c r="CF52" s="683"/>
      <c r="CG52" s="683"/>
      <c r="CH52" s="683"/>
      <c r="CI52" s="683"/>
      <c r="CJ52" s="683"/>
      <c r="CK52" s="683"/>
      <c r="CL52" s="683"/>
      <c r="CM52" s="683"/>
      <c r="CN52" s="683"/>
      <c r="CO52" s="683"/>
      <c r="CP52" s="683"/>
      <c r="CQ52" s="683"/>
      <c r="CR52" s="683"/>
      <c r="CS52" s="683"/>
      <c r="CT52" s="683"/>
      <c r="CU52" s="683"/>
      <c r="CV52" s="683"/>
      <c r="CW52" s="683"/>
      <c r="CX52" s="683"/>
      <c r="CY52" s="683"/>
      <c r="CZ52" s="683"/>
      <c r="DA52" s="683"/>
    </row>
    <row r="53" spans="2:105" ht="15.75" customHeight="1">
      <c r="B53" s="677">
        <v>58</v>
      </c>
      <c r="C53" s="677"/>
      <c r="D53" s="677"/>
      <c r="E53" s="677"/>
      <c r="F53" s="677"/>
      <c r="G53" s="677"/>
      <c r="H53" s="678" t="str">
        <f>'Основная информация'!A46</f>
        <v>Садуллаев Шокир Махмуд Угли</v>
      </c>
      <c r="I53" s="678"/>
      <c r="J53" s="678"/>
      <c r="K53" s="678"/>
      <c r="L53" s="678"/>
      <c r="M53" s="678"/>
      <c r="N53" s="678"/>
      <c r="O53" s="678"/>
      <c r="P53" s="678"/>
      <c r="Q53" s="678"/>
      <c r="R53" s="678"/>
      <c r="S53" s="678"/>
      <c r="T53" s="678"/>
      <c r="U53" s="678"/>
      <c r="V53" s="678"/>
      <c r="W53" s="678"/>
      <c r="X53" s="678"/>
      <c r="Y53" s="678"/>
      <c r="Z53" s="678"/>
      <c r="AA53" s="678"/>
      <c r="AB53" s="678"/>
      <c r="AC53" s="678"/>
      <c r="AD53" s="678"/>
      <c r="AE53" s="679" t="str">
        <f>'Основная информация'!B46</f>
        <v>Электромонтажник</v>
      </c>
      <c r="AF53" s="679"/>
      <c r="AG53" s="679"/>
      <c r="AH53" s="679"/>
      <c r="AI53" s="679"/>
      <c r="AJ53" s="679"/>
      <c r="AK53" s="679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79"/>
      <c r="AW53" s="679"/>
      <c r="AX53" s="679"/>
      <c r="AY53" s="679"/>
      <c r="AZ53" s="679"/>
      <c r="BA53" s="679"/>
      <c r="BB53" s="679"/>
      <c r="BC53" s="679"/>
      <c r="BD53" s="679"/>
      <c r="BE53" s="680" t="e">
        <f>CONCATENATE('Основная информация'!J46," 1000В;",IF('Основная информация'!T46="-",,CONCATENATE("             ",'Основная информация'!T46," гр. по высоте;"))," ",IF('Основная информация'!#REF!="-",,CONCATENATE("Стропальщик ",'Основная информация'!X46," разряда;")))</f>
        <v>#REF!</v>
      </c>
      <c r="BF53" s="681"/>
      <c r="BG53" s="681"/>
      <c r="BH53" s="681"/>
      <c r="BI53" s="681"/>
      <c r="BJ53" s="681"/>
      <c r="BK53" s="681"/>
      <c r="BL53" s="681"/>
      <c r="BM53" s="681"/>
      <c r="BN53" s="681"/>
      <c r="BO53" s="681"/>
      <c r="BP53" s="681"/>
      <c r="BQ53" s="681"/>
      <c r="BR53" s="681"/>
      <c r="BS53" s="681"/>
      <c r="BT53" s="681"/>
      <c r="BU53" s="682"/>
      <c r="BV53" s="683" t="e">
        <f>CONCATENATE(IF('Основная информация'!P46="+",$DG$8," "),IF('Основная информация'!N46="+",$DG$9," "),IF('Основная информация'!#REF!="+",$DG$10," "),IF('Основная информация'!S46="Рук",$DG$11,IF('Основная информация'!S46="Исп",$DG$12," ")),IF(NOT('Основная информация'!X46="-"),$DG$13," "),IF('Основная информация'!#REF!="+","Рабочий люльки подъемника; "," "),$DG$14)</f>
        <v>#REF!</v>
      </c>
      <c r="BW53" s="683"/>
      <c r="BX53" s="683"/>
      <c r="BY53" s="683"/>
      <c r="BZ53" s="683"/>
      <c r="CA53" s="683"/>
      <c r="CB53" s="683"/>
      <c r="CC53" s="683"/>
      <c r="CD53" s="683"/>
      <c r="CE53" s="683"/>
      <c r="CF53" s="683"/>
      <c r="CG53" s="683"/>
      <c r="CH53" s="683"/>
      <c r="CI53" s="683"/>
      <c r="CJ53" s="683"/>
      <c r="CK53" s="683"/>
      <c r="CL53" s="683"/>
      <c r="CM53" s="683"/>
      <c r="CN53" s="683"/>
      <c r="CO53" s="683"/>
      <c r="CP53" s="683"/>
      <c r="CQ53" s="683"/>
      <c r="CR53" s="683"/>
      <c r="CS53" s="683"/>
      <c r="CT53" s="683"/>
      <c r="CU53" s="683"/>
      <c r="CV53" s="683"/>
      <c r="CW53" s="683"/>
      <c r="CX53" s="683"/>
      <c r="CY53" s="683"/>
      <c r="CZ53" s="683"/>
      <c r="DA53" s="683"/>
    </row>
    <row r="54" spans="2:105" ht="15.75">
      <c r="B54" s="677">
        <v>59</v>
      </c>
      <c r="C54" s="677"/>
      <c r="D54" s="677"/>
      <c r="E54" s="677"/>
      <c r="F54" s="677"/>
      <c r="G54" s="677"/>
      <c r="H54" s="678" t="e">
        <f>'Основная информация'!#REF!</f>
        <v>#REF!</v>
      </c>
      <c r="I54" s="678"/>
      <c r="J54" s="678"/>
      <c r="K54" s="678"/>
      <c r="L54" s="678"/>
      <c r="M54" s="678"/>
      <c r="N54" s="678"/>
      <c r="O54" s="678"/>
      <c r="P54" s="678"/>
      <c r="Q54" s="678"/>
      <c r="R54" s="678"/>
      <c r="S54" s="678"/>
      <c r="T54" s="678"/>
      <c r="U54" s="678"/>
      <c r="V54" s="678"/>
      <c r="W54" s="678"/>
      <c r="X54" s="678"/>
      <c r="Y54" s="678"/>
      <c r="Z54" s="678"/>
      <c r="AA54" s="678"/>
      <c r="AB54" s="678"/>
      <c r="AC54" s="678"/>
      <c r="AD54" s="678"/>
      <c r="AE54" s="679" t="e">
        <f>'Основная информация'!#REF!</f>
        <v>#REF!</v>
      </c>
      <c r="AF54" s="679"/>
      <c r="AG54" s="679"/>
      <c r="AH54" s="679"/>
      <c r="AI54" s="679"/>
      <c r="AJ54" s="679"/>
      <c r="AK54" s="679"/>
      <c r="AL54" s="679"/>
      <c r="AM54" s="679"/>
      <c r="AN54" s="679"/>
      <c r="AO54" s="679"/>
      <c r="AP54" s="679"/>
      <c r="AQ54" s="679"/>
      <c r="AR54" s="679"/>
      <c r="AS54" s="679"/>
      <c r="AT54" s="679"/>
      <c r="AU54" s="679"/>
      <c r="AV54" s="679"/>
      <c r="AW54" s="679"/>
      <c r="AX54" s="679"/>
      <c r="AY54" s="679"/>
      <c r="AZ54" s="679"/>
      <c r="BA54" s="679"/>
      <c r="BB54" s="679"/>
      <c r="BC54" s="679"/>
      <c r="BD54" s="679"/>
      <c r="BE54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54" s="681"/>
      <c r="BG54" s="681"/>
      <c r="BH54" s="681"/>
      <c r="BI54" s="681"/>
      <c r="BJ54" s="681"/>
      <c r="BK54" s="681"/>
      <c r="BL54" s="681"/>
      <c r="BM54" s="681"/>
      <c r="BN54" s="681"/>
      <c r="BO54" s="681"/>
      <c r="BP54" s="681"/>
      <c r="BQ54" s="681"/>
      <c r="BR54" s="681"/>
      <c r="BS54" s="681"/>
      <c r="BT54" s="681"/>
      <c r="BU54" s="682"/>
      <c r="BV54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54" s="683"/>
      <c r="BX54" s="683"/>
      <c r="BY54" s="683"/>
      <c r="BZ54" s="683"/>
      <c r="CA54" s="683"/>
      <c r="CB54" s="683"/>
      <c r="CC54" s="683"/>
      <c r="CD54" s="683"/>
      <c r="CE54" s="683"/>
      <c r="CF54" s="683"/>
      <c r="CG54" s="683"/>
      <c r="CH54" s="683"/>
      <c r="CI54" s="683"/>
      <c r="CJ54" s="683"/>
      <c r="CK54" s="683"/>
      <c r="CL54" s="683"/>
      <c r="CM54" s="683"/>
      <c r="CN54" s="683"/>
      <c r="CO54" s="683"/>
      <c r="CP54" s="683"/>
      <c r="CQ54" s="683"/>
      <c r="CR54" s="683"/>
      <c r="CS54" s="683"/>
      <c r="CT54" s="683"/>
      <c r="CU54" s="683"/>
      <c r="CV54" s="683"/>
      <c r="CW54" s="683"/>
      <c r="CX54" s="683"/>
      <c r="CY54" s="683"/>
      <c r="CZ54" s="683"/>
      <c r="DA54" s="683"/>
    </row>
    <row r="55" spans="2:105" ht="15.75" customHeight="1">
      <c r="B55" s="677">
        <v>61</v>
      </c>
      <c r="C55" s="677"/>
      <c r="D55" s="677"/>
      <c r="E55" s="677"/>
      <c r="F55" s="677"/>
      <c r="G55" s="677"/>
      <c r="H55" s="678" t="str">
        <f>Уволенные!A22</f>
        <v>Сиников Кирилл Павлович</v>
      </c>
      <c r="I55" s="678"/>
      <c r="J55" s="678"/>
      <c r="K55" s="678"/>
      <c r="L55" s="678"/>
      <c r="M55" s="678"/>
      <c r="N55" s="678"/>
      <c r="O55" s="678"/>
      <c r="P55" s="678"/>
      <c r="Q55" s="678"/>
      <c r="R55" s="678"/>
      <c r="S55" s="678"/>
      <c r="T55" s="678"/>
      <c r="U55" s="678"/>
      <c r="V55" s="678"/>
      <c r="W55" s="678"/>
      <c r="X55" s="678"/>
      <c r="Y55" s="678"/>
      <c r="Z55" s="678"/>
      <c r="AA55" s="678"/>
      <c r="AB55" s="678"/>
      <c r="AC55" s="678"/>
      <c r="AD55" s="678"/>
      <c r="AE55" s="679" t="str">
        <f>Уволенные!B22</f>
        <v>Электромонтажник</v>
      </c>
      <c r="AF55" s="679"/>
      <c r="AG55" s="679"/>
      <c r="AH55" s="679"/>
      <c r="AI55" s="679"/>
      <c r="AJ55" s="679"/>
      <c r="AK55" s="679"/>
      <c r="AL55" s="679"/>
      <c r="AM55" s="679"/>
      <c r="AN55" s="679"/>
      <c r="AO55" s="679"/>
      <c r="AP55" s="679"/>
      <c r="AQ55" s="679"/>
      <c r="AR55" s="679"/>
      <c r="AS55" s="679"/>
      <c r="AT55" s="679"/>
      <c r="AU55" s="679"/>
      <c r="AV55" s="679"/>
      <c r="AW55" s="679"/>
      <c r="AX55" s="679"/>
      <c r="AY55" s="679"/>
      <c r="AZ55" s="679"/>
      <c r="BA55" s="679"/>
      <c r="BB55" s="679"/>
      <c r="BC55" s="679"/>
      <c r="BD55" s="679"/>
      <c r="BE55" s="680" t="str">
        <f>CONCATENATE(Уволенные!H22," 1000В;",IF(Уволенные!R22="-",,CONCATENATE("             ",Уволенные!R22," гр. по высоте;"))," ",IF(Уволенные!X22="-",,CONCATENATE("Стропальщик ",Уволенные!Y22," разряда;")))</f>
        <v xml:space="preserve">III до и выше 1000В;             2 гр. по высоте; </v>
      </c>
      <c r="BF55" s="681"/>
      <c r="BG55" s="681"/>
      <c r="BH55" s="681"/>
      <c r="BI55" s="681"/>
      <c r="BJ55" s="681"/>
      <c r="BK55" s="681"/>
      <c r="BL55" s="681"/>
      <c r="BM55" s="681"/>
      <c r="BN55" s="681"/>
      <c r="BO55" s="681"/>
      <c r="BP55" s="681"/>
      <c r="BQ55" s="681"/>
      <c r="BR55" s="681"/>
      <c r="BS55" s="681"/>
      <c r="BT55" s="681"/>
      <c r="BU55" s="682"/>
      <c r="BV55" s="683" t="str">
        <f>CONCATENATE(IF(Уволенные!N22="+",$DG$8," "),IF(Уволенные!L22="+",$DG$9," "),IF(Уволенные!T22="+",$DG$10," "),IF(Уволенные!Q22="Рук",$DG$11,IF(Уволенные!Q22="Исп",$DG$12," ")),IF(NOT(Уволенные!Y22="-"),$DG$13," "),IF(Уволенные!V22="+","Рабочий люльки подъемника; "," "),$DG$14)</f>
        <v xml:space="preserve">   Ответственный исполнитель работ на высоте;   Член бригады; </v>
      </c>
      <c r="BW55" s="683"/>
      <c r="BX55" s="683"/>
      <c r="BY55" s="683"/>
      <c r="BZ55" s="683"/>
      <c r="CA55" s="683"/>
      <c r="CB55" s="683"/>
      <c r="CC55" s="683"/>
      <c r="CD55" s="683"/>
      <c r="CE55" s="683"/>
      <c r="CF55" s="683"/>
      <c r="CG55" s="683"/>
      <c r="CH55" s="683"/>
      <c r="CI55" s="683"/>
      <c r="CJ55" s="683"/>
      <c r="CK55" s="683"/>
      <c r="CL55" s="683"/>
      <c r="CM55" s="683"/>
      <c r="CN55" s="683"/>
      <c r="CO55" s="683"/>
      <c r="CP55" s="683"/>
      <c r="CQ55" s="683"/>
      <c r="CR55" s="683"/>
      <c r="CS55" s="683"/>
      <c r="CT55" s="683"/>
      <c r="CU55" s="683"/>
      <c r="CV55" s="683"/>
      <c r="CW55" s="683"/>
      <c r="CX55" s="683"/>
      <c r="CY55" s="683"/>
      <c r="CZ55" s="683"/>
      <c r="DA55" s="683"/>
    </row>
    <row r="56" spans="2:105" ht="15.75" customHeight="1">
      <c r="B56" s="677">
        <v>62</v>
      </c>
      <c r="C56" s="677"/>
      <c r="D56" s="677"/>
      <c r="E56" s="677"/>
      <c r="F56" s="677"/>
      <c r="G56" s="677"/>
      <c r="H56" s="678" t="e">
        <f>'Основная информация'!#REF!</f>
        <v>#REF!</v>
      </c>
      <c r="I56" s="678"/>
      <c r="J56" s="678"/>
      <c r="K56" s="678"/>
      <c r="L56" s="678"/>
      <c r="M56" s="678"/>
      <c r="N56" s="678"/>
      <c r="O56" s="678"/>
      <c r="P56" s="678"/>
      <c r="Q56" s="678"/>
      <c r="R56" s="678"/>
      <c r="S56" s="678"/>
      <c r="T56" s="678"/>
      <c r="U56" s="678"/>
      <c r="V56" s="678"/>
      <c r="W56" s="678"/>
      <c r="X56" s="678"/>
      <c r="Y56" s="678"/>
      <c r="Z56" s="678"/>
      <c r="AA56" s="678"/>
      <c r="AB56" s="678"/>
      <c r="AC56" s="678"/>
      <c r="AD56" s="678"/>
      <c r="AE56" s="679" t="e">
        <f>'Основная информация'!#REF!</f>
        <v>#REF!</v>
      </c>
      <c r="AF56" s="679"/>
      <c r="AG56" s="679"/>
      <c r="AH56" s="679"/>
      <c r="AI56" s="679"/>
      <c r="AJ56" s="679"/>
      <c r="AK56" s="679"/>
      <c r="AL56" s="679"/>
      <c r="AM56" s="679"/>
      <c r="AN56" s="679"/>
      <c r="AO56" s="679"/>
      <c r="AP56" s="679"/>
      <c r="AQ56" s="679"/>
      <c r="AR56" s="679"/>
      <c r="AS56" s="679"/>
      <c r="AT56" s="679"/>
      <c r="AU56" s="679"/>
      <c r="AV56" s="679"/>
      <c r="AW56" s="679"/>
      <c r="AX56" s="679"/>
      <c r="AY56" s="679"/>
      <c r="AZ56" s="679"/>
      <c r="BA56" s="679"/>
      <c r="BB56" s="679"/>
      <c r="BC56" s="679"/>
      <c r="BD56" s="679"/>
      <c r="BE56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56" s="681"/>
      <c r="BG56" s="681"/>
      <c r="BH56" s="681"/>
      <c r="BI56" s="681"/>
      <c r="BJ56" s="681"/>
      <c r="BK56" s="681"/>
      <c r="BL56" s="681"/>
      <c r="BM56" s="681"/>
      <c r="BN56" s="681"/>
      <c r="BO56" s="681"/>
      <c r="BP56" s="681"/>
      <c r="BQ56" s="681"/>
      <c r="BR56" s="681"/>
      <c r="BS56" s="681"/>
      <c r="BT56" s="681"/>
      <c r="BU56" s="682"/>
      <c r="BV56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56" s="683"/>
      <c r="BX56" s="683"/>
      <c r="BY56" s="683"/>
      <c r="BZ56" s="683"/>
      <c r="CA56" s="683"/>
      <c r="CB56" s="683"/>
      <c r="CC56" s="683"/>
      <c r="CD56" s="683"/>
      <c r="CE56" s="683"/>
      <c r="CF56" s="683"/>
      <c r="CG56" s="683"/>
      <c r="CH56" s="683"/>
      <c r="CI56" s="683"/>
      <c r="CJ56" s="683"/>
      <c r="CK56" s="683"/>
      <c r="CL56" s="683"/>
      <c r="CM56" s="683"/>
      <c r="CN56" s="683"/>
      <c r="CO56" s="683"/>
      <c r="CP56" s="683"/>
      <c r="CQ56" s="683"/>
      <c r="CR56" s="683"/>
      <c r="CS56" s="683"/>
      <c r="CT56" s="683"/>
      <c r="CU56" s="683"/>
      <c r="CV56" s="683"/>
      <c r="CW56" s="683"/>
      <c r="CX56" s="683"/>
      <c r="CY56" s="683"/>
      <c r="CZ56" s="683"/>
      <c r="DA56" s="683"/>
    </row>
    <row r="57" spans="2:105" ht="15.75" customHeight="1">
      <c r="B57" s="677">
        <v>63</v>
      </c>
      <c r="C57" s="677"/>
      <c r="D57" s="677"/>
      <c r="E57" s="677"/>
      <c r="F57" s="677"/>
      <c r="G57" s="677"/>
      <c r="H57" s="678" t="str">
        <f>Уволенные!A45</f>
        <v>Тимофеев Олег Валерьевич</v>
      </c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678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9" t="str">
        <f>Уволенные!B45</f>
        <v>Электромонтажник</v>
      </c>
      <c r="AF57" s="679"/>
      <c r="AG57" s="679"/>
      <c r="AH57" s="679"/>
      <c r="AI57" s="679"/>
      <c r="AJ57" s="679"/>
      <c r="AK57" s="679"/>
      <c r="AL57" s="679"/>
      <c r="AM57" s="679"/>
      <c r="AN57" s="679"/>
      <c r="AO57" s="679"/>
      <c r="AP57" s="679"/>
      <c r="AQ57" s="679"/>
      <c r="AR57" s="679"/>
      <c r="AS57" s="679"/>
      <c r="AT57" s="679"/>
      <c r="AU57" s="679"/>
      <c r="AV57" s="679"/>
      <c r="AW57" s="679"/>
      <c r="AX57" s="679"/>
      <c r="AY57" s="679"/>
      <c r="AZ57" s="679"/>
      <c r="BA57" s="679"/>
      <c r="BB57" s="679"/>
      <c r="BC57" s="679"/>
      <c r="BD57" s="679"/>
      <c r="BE57" s="680" t="str">
        <f>CONCATENATE(Уволенные!J45," 1000В;",IF(Уволенные!T45="-",,CONCATENATE("             ",Уволенные!T45," гр. по высоте;"))," ",IF(Уволенные!Z45="-",,CONCATENATE("Стропальщик ",Уволенные!AA45," разряда;")))</f>
        <v xml:space="preserve">III до и выше 1000В;             2 гр. по высоте; </v>
      </c>
      <c r="BF57" s="681"/>
      <c r="BG57" s="681"/>
      <c r="BH57" s="681"/>
      <c r="BI57" s="681"/>
      <c r="BJ57" s="681"/>
      <c r="BK57" s="681"/>
      <c r="BL57" s="681"/>
      <c r="BM57" s="681"/>
      <c r="BN57" s="681"/>
      <c r="BO57" s="681"/>
      <c r="BP57" s="681"/>
      <c r="BQ57" s="681"/>
      <c r="BR57" s="681"/>
      <c r="BS57" s="681"/>
      <c r="BT57" s="681"/>
      <c r="BU57" s="682"/>
      <c r="BV57" s="683" t="str">
        <f>CONCATENATE(IF(Уволенные!P45="+",$DG$8," "),IF(Уволенные!N45="+",$DG$9," "),IF(Уволенные!V45="+",$DG$10," "),IF(Уволенные!S45="Рук",$DG$11,IF(Уволенные!S45="Исп",$DG$12," ")),IF(NOT(Уволенные!AA45="-"),$DG$13," "),IF(Уволенные!X45="+","Рабочий люльки подъемника; "," "),$DG$14)</f>
        <v xml:space="preserve">   Ответственный исполнитель работ на высоте;   Член бригады; </v>
      </c>
      <c r="BW57" s="683"/>
      <c r="BX57" s="683"/>
      <c r="BY57" s="683"/>
      <c r="BZ57" s="683"/>
      <c r="CA57" s="683"/>
      <c r="CB57" s="683"/>
      <c r="CC57" s="683"/>
      <c r="CD57" s="683"/>
      <c r="CE57" s="683"/>
      <c r="CF57" s="683"/>
      <c r="CG57" s="683"/>
      <c r="CH57" s="683"/>
      <c r="CI57" s="683"/>
      <c r="CJ57" s="683"/>
      <c r="CK57" s="683"/>
      <c r="CL57" s="683"/>
      <c r="CM57" s="683"/>
      <c r="CN57" s="683"/>
      <c r="CO57" s="683"/>
      <c r="CP57" s="683"/>
      <c r="CQ57" s="683"/>
      <c r="CR57" s="683"/>
      <c r="CS57" s="683"/>
      <c r="CT57" s="683"/>
      <c r="CU57" s="683"/>
      <c r="CV57" s="683"/>
      <c r="CW57" s="683"/>
      <c r="CX57" s="683"/>
      <c r="CY57" s="683"/>
      <c r="CZ57" s="683"/>
      <c r="DA57" s="683"/>
    </row>
    <row r="58" spans="2:105" ht="15.75" customHeight="1">
      <c r="B58" s="677">
        <v>64</v>
      </c>
      <c r="C58" s="677"/>
      <c r="D58" s="677"/>
      <c r="E58" s="677"/>
      <c r="F58" s="677"/>
      <c r="G58" s="677"/>
      <c r="H58" s="678" t="e">
        <f>'Основная информация'!#REF!</f>
        <v>#REF!</v>
      </c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678"/>
      <c r="T58" s="678"/>
      <c r="U58" s="678"/>
      <c r="V58" s="678"/>
      <c r="W58" s="678"/>
      <c r="X58" s="678"/>
      <c r="Y58" s="678"/>
      <c r="Z58" s="678"/>
      <c r="AA58" s="678"/>
      <c r="AB58" s="678"/>
      <c r="AC58" s="678"/>
      <c r="AD58" s="678"/>
      <c r="AE58" s="679" t="e">
        <f>'Основная информация'!#REF!</f>
        <v>#REF!</v>
      </c>
      <c r="AF58" s="679"/>
      <c r="AG58" s="679"/>
      <c r="AH58" s="679"/>
      <c r="AI58" s="679"/>
      <c r="AJ58" s="679"/>
      <c r="AK58" s="679"/>
      <c r="AL58" s="679"/>
      <c r="AM58" s="679"/>
      <c r="AN58" s="679"/>
      <c r="AO58" s="679"/>
      <c r="AP58" s="679"/>
      <c r="AQ58" s="679"/>
      <c r="AR58" s="679"/>
      <c r="AS58" s="679"/>
      <c r="AT58" s="679"/>
      <c r="AU58" s="679"/>
      <c r="AV58" s="679"/>
      <c r="AW58" s="679"/>
      <c r="AX58" s="679"/>
      <c r="AY58" s="679"/>
      <c r="AZ58" s="679"/>
      <c r="BA58" s="679"/>
      <c r="BB58" s="679"/>
      <c r="BC58" s="679"/>
      <c r="BD58" s="679"/>
      <c r="BE58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58" s="681"/>
      <c r="BG58" s="681"/>
      <c r="BH58" s="681"/>
      <c r="BI58" s="681"/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682"/>
      <c r="BV58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58" s="683"/>
      <c r="BX58" s="683"/>
      <c r="BY58" s="683"/>
      <c r="BZ58" s="683"/>
      <c r="CA58" s="683"/>
      <c r="CB58" s="683"/>
      <c r="CC58" s="683"/>
      <c r="CD58" s="683"/>
      <c r="CE58" s="683"/>
      <c r="CF58" s="683"/>
      <c r="CG58" s="683"/>
      <c r="CH58" s="683"/>
      <c r="CI58" s="683"/>
      <c r="CJ58" s="683"/>
      <c r="CK58" s="683"/>
      <c r="CL58" s="683"/>
      <c r="CM58" s="683"/>
      <c r="CN58" s="683"/>
      <c r="CO58" s="683"/>
      <c r="CP58" s="683"/>
      <c r="CQ58" s="683"/>
      <c r="CR58" s="683"/>
      <c r="CS58" s="683"/>
      <c r="CT58" s="683"/>
      <c r="CU58" s="683"/>
      <c r="CV58" s="683"/>
      <c r="CW58" s="683"/>
      <c r="CX58" s="683"/>
      <c r="CY58" s="683"/>
      <c r="CZ58" s="683"/>
      <c r="DA58" s="683"/>
    </row>
    <row r="59" spans="2:105" ht="20.25" customHeight="1">
      <c r="B59" s="677">
        <v>65</v>
      </c>
      <c r="C59" s="677"/>
      <c r="D59" s="677"/>
      <c r="E59" s="677"/>
      <c r="F59" s="677"/>
      <c r="G59" s="677"/>
      <c r="H59" s="678" t="e">
        <f>'Основная информация'!#REF!</f>
        <v>#REF!</v>
      </c>
      <c r="I59" s="678"/>
      <c r="J59" s="678"/>
      <c r="K59" s="678"/>
      <c r="L59" s="678"/>
      <c r="M59" s="678"/>
      <c r="N59" s="678"/>
      <c r="O59" s="678"/>
      <c r="P59" s="678"/>
      <c r="Q59" s="678"/>
      <c r="R59" s="678"/>
      <c r="S59" s="678"/>
      <c r="T59" s="678"/>
      <c r="U59" s="678"/>
      <c r="V59" s="678"/>
      <c r="W59" s="678"/>
      <c r="X59" s="678"/>
      <c r="Y59" s="678"/>
      <c r="Z59" s="678"/>
      <c r="AA59" s="678"/>
      <c r="AB59" s="678"/>
      <c r="AC59" s="678"/>
      <c r="AD59" s="678"/>
      <c r="AE59" s="679" t="e">
        <f>'Основная информация'!#REF!</f>
        <v>#REF!</v>
      </c>
      <c r="AF59" s="679"/>
      <c r="AG59" s="679"/>
      <c r="AH59" s="679"/>
      <c r="AI59" s="679"/>
      <c r="AJ59" s="679"/>
      <c r="AK59" s="679"/>
      <c r="AL59" s="679"/>
      <c r="AM59" s="679"/>
      <c r="AN59" s="679"/>
      <c r="AO59" s="679"/>
      <c r="AP59" s="679"/>
      <c r="AQ59" s="679"/>
      <c r="AR59" s="679"/>
      <c r="AS59" s="679"/>
      <c r="AT59" s="679"/>
      <c r="AU59" s="679"/>
      <c r="AV59" s="679"/>
      <c r="AW59" s="679"/>
      <c r="AX59" s="679"/>
      <c r="AY59" s="679"/>
      <c r="AZ59" s="679"/>
      <c r="BA59" s="679"/>
      <c r="BB59" s="679"/>
      <c r="BC59" s="679"/>
      <c r="BD59" s="679"/>
      <c r="BE59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59" s="681"/>
      <c r="BG59" s="681"/>
      <c r="BH59" s="681"/>
      <c r="BI59" s="681"/>
      <c r="BJ59" s="681"/>
      <c r="BK59" s="681"/>
      <c r="BL59" s="681"/>
      <c r="BM59" s="681"/>
      <c r="BN59" s="681"/>
      <c r="BO59" s="681"/>
      <c r="BP59" s="681"/>
      <c r="BQ59" s="681"/>
      <c r="BR59" s="681"/>
      <c r="BS59" s="681"/>
      <c r="BT59" s="681"/>
      <c r="BU59" s="682"/>
      <c r="BV59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59" s="683"/>
      <c r="BX59" s="683"/>
      <c r="BY59" s="683"/>
      <c r="BZ59" s="683"/>
      <c r="CA59" s="683"/>
      <c r="CB59" s="683"/>
      <c r="CC59" s="683"/>
      <c r="CD59" s="683"/>
      <c r="CE59" s="683"/>
      <c r="CF59" s="683"/>
      <c r="CG59" s="683"/>
      <c r="CH59" s="683"/>
      <c r="CI59" s="683"/>
      <c r="CJ59" s="683"/>
      <c r="CK59" s="683"/>
      <c r="CL59" s="683"/>
      <c r="CM59" s="683"/>
      <c r="CN59" s="683"/>
      <c r="CO59" s="683"/>
      <c r="CP59" s="683"/>
      <c r="CQ59" s="683"/>
      <c r="CR59" s="683"/>
      <c r="CS59" s="683"/>
      <c r="CT59" s="683"/>
      <c r="CU59" s="683"/>
      <c r="CV59" s="683"/>
      <c r="CW59" s="683"/>
      <c r="CX59" s="683"/>
      <c r="CY59" s="683"/>
      <c r="CZ59" s="683"/>
      <c r="DA59" s="683"/>
    </row>
    <row r="60" spans="2:105" ht="15.75" customHeight="1">
      <c r="B60" s="677">
        <v>66</v>
      </c>
      <c r="C60" s="677"/>
      <c r="D60" s="677"/>
      <c r="E60" s="677"/>
      <c r="F60" s="677"/>
      <c r="G60" s="677"/>
      <c r="H60" s="678" t="str">
        <f>'Основная информация'!A55</f>
        <v>Царев Андрей Викторович</v>
      </c>
      <c r="I60" s="678"/>
      <c r="J60" s="678"/>
      <c r="K60" s="678"/>
      <c r="L60" s="678"/>
      <c r="M60" s="678"/>
      <c r="N60" s="678"/>
      <c r="O60" s="678"/>
      <c r="P60" s="678"/>
      <c r="Q60" s="678"/>
      <c r="R60" s="678"/>
      <c r="S60" s="678"/>
      <c r="T60" s="678"/>
      <c r="U60" s="678"/>
      <c r="V60" s="678"/>
      <c r="W60" s="678"/>
      <c r="X60" s="678"/>
      <c r="Y60" s="678"/>
      <c r="Z60" s="678"/>
      <c r="AA60" s="678"/>
      <c r="AB60" s="678"/>
      <c r="AC60" s="678"/>
      <c r="AD60" s="678"/>
      <c r="AE60" s="679" t="str">
        <f>'Основная информация'!B55</f>
        <v>Электромонтажник</v>
      </c>
      <c r="AF60" s="679"/>
      <c r="AG60" s="679"/>
      <c r="AH60" s="679"/>
      <c r="AI60" s="679"/>
      <c r="AJ60" s="679"/>
      <c r="AK60" s="679"/>
      <c r="AL60" s="679"/>
      <c r="AM60" s="679"/>
      <c r="AN60" s="679"/>
      <c r="AO60" s="679"/>
      <c r="AP60" s="679"/>
      <c r="AQ60" s="679"/>
      <c r="AR60" s="679"/>
      <c r="AS60" s="679"/>
      <c r="AT60" s="679"/>
      <c r="AU60" s="679"/>
      <c r="AV60" s="679"/>
      <c r="AW60" s="679"/>
      <c r="AX60" s="679"/>
      <c r="AY60" s="679"/>
      <c r="AZ60" s="679"/>
      <c r="BA60" s="679"/>
      <c r="BB60" s="679"/>
      <c r="BC60" s="679"/>
      <c r="BD60" s="679"/>
      <c r="BE60" s="680" t="e">
        <f>CONCATENATE('Основная информация'!J55," 1000В;",IF('Основная информация'!T55="-",,CONCATENATE("             ",'Основная информация'!T55," гр. по высоте;"))," ",IF('Основная информация'!#REF!="-",,CONCATENATE("Стропальщик ",'Основная информация'!X55," разряда;")))</f>
        <v>#REF!</v>
      </c>
      <c r="BF60" s="681"/>
      <c r="BG60" s="681"/>
      <c r="BH60" s="681"/>
      <c r="BI60" s="681"/>
      <c r="BJ60" s="681"/>
      <c r="BK60" s="681"/>
      <c r="BL60" s="681"/>
      <c r="BM60" s="681"/>
      <c r="BN60" s="681"/>
      <c r="BO60" s="681"/>
      <c r="BP60" s="681"/>
      <c r="BQ60" s="681"/>
      <c r="BR60" s="681"/>
      <c r="BS60" s="681"/>
      <c r="BT60" s="681"/>
      <c r="BU60" s="682"/>
      <c r="BV60" s="683" t="e">
        <f>CONCATENATE(IF('Основная информация'!P55="+",$DG$8," "),IF('Основная информация'!N55="+",$DG$9," "),IF('Основная информация'!#REF!="+",$DG$10," "),IF('Основная информация'!S55="Рук",$DG$11,IF('Основная информация'!S55="Исп",$DG$12," ")),IF(NOT('Основная информация'!X55="-"),$DG$13," "),IF('Основная информация'!#REF!="+","Рабочий люльки подъемника; "," "),$DG$14)</f>
        <v>#REF!</v>
      </c>
      <c r="BW60" s="683"/>
      <c r="BX60" s="683"/>
      <c r="BY60" s="683"/>
      <c r="BZ60" s="683"/>
      <c r="CA60" s="683"/>
      <c r="CB60" s="683"/>
      <c r="CC60" s="683"/>
      <c r="CD60" s="683"/>
      <c r="CE60" s="683"/>
      <c r="CF60" s="683"/>
      <c r="CG60" s="683"/>
      <c r="CH60" s="683"/>
      <c r="CI60" s="683"/>
      <c r="CJ60" s="683"/>
      <c r="CK60" s="683"/>
      <c r="CL60" s="683"/>
      <c r="CM60" s="683"/>
      <c r="CN60" s="683"/>
      <c r="CO60" s="683"/>
      <c r="CP60" s="683"/>
      <c r="CQ60" s="683"/>
      <c r="CR60" s="683"/>
      <c r="CS60" s="683"/>
      <c r="CT60" s="683"/>
      <c r="CU60" s="683"/>
      <c r="CV60" s="683"/>
      <c r="CW60" s="683"/>
      <c r="CX60" s="683"/>
      <c r="CY60" s="683"/>
      <c r="CZ60" s="683"/>
      <c r="DA60" s="683"/>
    </row>
    <row r="61" spans="2:105" ht="15.75" customHeight="1">
      <c r="B61" s="677">
        <v>67</v>
      </c>
      <c r="C61" s="677"/>
      <c r="D61" s="677"/>
      <c r="E61" s="677"/>
      <c r="F61" s="677"/>
      <c r="G61" s="677"/>
      <c r="H61" s="678" t="str">
        <f>'Основная информация'!A56</f>
        <v>Чалов Андрей Валентинович</v>
      </c>
      <c r="I61" s="678"/>
      <c r="J61" s="678"/>
      <c r="K61" s="678"/>
      <c r="L61" s="678"/>
      <c r="M61" s="678"/>
      <c r="N61" s="678"/>
      <c r="O61" s="678"/>
      <c r="P61" s="678"/>
      <c r="Q61" s="678"/>
      <c r="R61" s="678"/>
      <c r="S61" s="678"/>
      <c r="T61" s="678"/>
      <c r="U61" s="678"/>
      <c r="V61" s="678"/>
      <c r="W61" s="678"/>
      <c r="X61" s="678"/>
      <c r="Y61" s="678"/>
      <c r="Z61" s="678"/>
      <c r="AA61" s="678"/>
      <c r="AB61" s="678"/>
      <c r="AC61" s="678"/>
      <c r="AD61" s="678"/>
      <c r="AE61" s="679" t="str">
        <f>'Основная информация'!B56</f>
        <v>мастер</v>
      </c>
      <c r="AF61" s="679"/>
      <c r="AG61" s="679"/>
      <c r="AH61" s="679"/>
      <c r="AI61" s="679"/>
      <c r="AJ61" s="679"/>
      <c r="AK61" s="679"/>
      <c r="AL61" s="679"/>
      <c r="AM61" s="679"/>
      <c r="AN61" s="679"/>
      <c r="AO61" s="679"/>
      <c r="AP61" s="679"/>
      <c r="AQ61" s="679"/>
      <c r="AR61" s="679"/>
      <c r="AS61" s="679"/>
      <c r="AT61" s="679"/>
      <c r="AU61" s="679"/>
      <c r="AV61" s="679"/>
      <c r="AW61" s="679"/>
      <c r="AX61" s="679"/>
      <c r="AY61" s="679"/>
      <c r="AZ61" s="679"/>
      <c r="BA61" s="679"/>
      <c r="BB61" s="679"/>
      <c r="BC61" s="679"/>
      <c r="BD61" s="679"/>
      <c r="BE61" s="680" t="e">
        <f>CONCATENATE('Основная информация'!J56," 1000В;",IF('Основная информация'!T56="-",,CONCATENATE("             ",'Основная информация'!T56," гр. по высоте;"))," ",IF('Основная информация'!#REF!="-",,CONCATENATE("Стропальщик ",'Основная информация'!X56," разряда;")))</f>
        <v>#REF!</v>
      </c>
      <c r="BF61" s="681"/>
      <c r="BG61" s="681"/>
      <c r="BH61" s="681"/>
      <c r="BI61" s="681"/>
      <c r="BJ61" s="681"/>
      <c r="BK61" s="681"/>
      <c r="BL61" s="681"/>
      <c r="BM61" s="681"/>
      <c r="BN61" s="681"/>
      <c r="BO61" s="681"/>
      <c r="BP61" s="681"/>
      <c r="BQ61" s="681"/>
      <c r="BR61" s="681"/>
      <c r="BS61" s="681"/>
      <c r="BT61" s="681"/>
      <c r="BU61" s="682"/>
      <c r="BV61" s="683" t="e">
        <f>CONCATENATE(IF('Основная информация'!P56="+",$DG$8," "),IF('Основная информация'!N56="+",$DG$9," "),IF('Основная информация'!#REF!="+",$DG$10," "),IF('Основная информация'!S56="Рук",$DG$11,IF('Основная информация'!S56="Исп",$DG$12," ")),IF(NOT('Основная информация'!X56="-"),$DG$13," "),IF('Основная информация'!#REF!="+","Рабочий люльки подъемника; "," "),$DG$14)</f>
        <v>#REF!</v>
      </c>
      <c r="BW61" s="683"/>
      <c r="BX61" s="683"/>
      <c r="BY61" s="683"/>
      <c r="BZ61" s="683"/>
      <c r="CA61" s="683"/>
      <c r="CB61" s="683"/>
      <c r="CC61" s="683"/>
      <c r="CD61" s="683"/>
      <c r="CE61" s="683"/>
      <c r="CF61" s="683"/>
      <c r="CG61" s="683"/>
      <c r="CH61" s="683"/>
      <c r="CI61" s="683"/>
      <c r="CJ61" s="683"/>
      <c r="CK61" s="683"/>
      <c r="CL61" s="683"/>
      <c r="CM61" s="683"/>
      <c r="CN61" s="683"/>
      <c r="CO61" s="683"/>
      <c r="CP61" s="683"/>
      <c r="CQ61" s="683"/>
      <c r="CR61" s="683"/>
      <c r="CS61" s="683"/>
      <c r="CT61" s="683"/>
      <c r="CU61" s="683"/>
      <c r="CV61" s="683"/>
      <c r="CW61" s="683"/>
      <c r="CX61" s="683"/>
      <c r="CY61" s="683"/>
      <c r="CZ61" s="683"/>
      <c r="DA61" s="683"/>
    </row>
    <row r="62" spans="2:105" ht="15.75" customHeight="1">
      <c r="B62" s="677">
        <v>68</v>
      </c>
      <c r="C62" s="677"/>
      <c r="D62" s="677"/>
      <c r="E62" s="677"/>
      <c r="F62" s="677"/>
      <c r="G62" s="677"/>
      <c r="H62" s="678" t="str">
        <f>'Основная информация'!A57</f>
        <v>Чалов Евгений Валентинович</v>
      </c>
      <c r="I62" s="678"/>
      <c r="J62" s="678"/>
      <c r="K62" s="678"/>
      <c r="L62" s="678"/>
      <c r="M62" s="678"/>
      <c r="N62" s="678"/>
      <c r="O62" s="678"/>
      <c r="P62" s="678"/>
      <c r="Q62" s="678"/>
      <c r="R62" s="678"/>
      <c r="S62" s="678"/>
      <c r="T62" s="678"/>
      <c r="U62" s="678"/>
      <c r="V62" s="678"/>
      <c r="W62" s="678"/>
      <c r="X62" s="678"/>
      <c r="Y62" s="678"/>
      <c r="Z62" s="678"/>
      <c r="AA62" s="678"/>
      <c r="AB62" s="678"/>
      <c r="AC62" s="678"/>
      <c r="AD62" s="678"/>
      <c r="AE62" s="679" t="str">
        <f>'Основная информация'!B57</f>
        <v>мастер</v>
      </c>
      <c r="AF62" s="679"/>
      <c r="AG62" s="679"/>
      <c r="AH62" s="679"/>
      <c r="AI62" s="679"/>
      <c r="AJ62" s="679"/>
      <c r="AK62" s="679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79"/>
      <c r="AW62" s="679"/>
      <c r="AX62" s="679"/>
      <c r="AY62" s="679"/>
      <c r="AZ62" s="679"/>
      <c r="BA62" s="679"/>
      <c r="BB62" s="679"/>
      <c r="BC62" s="679"/>
      <c r="BD62" s="679"/>
      <c r="BE62" s="680" t="e">
        <f>CONCATENATE('Основная информация'!J57," 1000В;",IF('Основная информация'!T57="-",,CONCATENATE("             ",'Основная информация'!T57," гр. по высоте;"))," ",IF('Основная информация'!#REF!="-",,CONCATENATE("Стропальщик ",'Основная информация'!X57," разряда;")))</f>
        <v>#REF!</v>
      </c>
      <c r="BF62" s="681"/>
      <c r="BG62" s="681"/>
      <c r="BH62" s="681"/>
      <c r="BI62" s="681"/>
      <c r="BJ62" s="681"/>
      <c r="BK62" s="681"/>
      <c r="BL62" s="681"/>
      <c r="BM62" s="681"/>
      <c r="BN62" s="681"/>
      <c r="BO62" s="681"/>
      <c r="BP62" s="681"/>
      <c r="BQ62" s="681"/>
      <c r="BR62" s="681"/>
      <c r="BS62" s="681"/>
      <c r="BT62" s="681"/>
      <c r="BU62" s="682"/>
      <c r="BV62" s="683" t="e">
        <f>CONCATENATE(IF('Основная информация'!P57="+",$DG$8," "),IF('Основная информация'!N57="+",$DG$9," "),IF('Основная информация'!#REF!="+",$DG$10," "),IF('Основная информация'!S57="Рук",$DG$11,IF('Основная информация'!S57="Исп",$DG$12," ")),IF(NOT('Основная информация'!X57="-"),$DG$13," "),IF('Основная информация'!#REF!="+","Рабочий люльки подъемника; "," "),$DG$14)</f>
        <v>#REF!</v>
      </c>
      <c r="BW62" s="683"/>
      <c r="BX62" s="683"/>
      <c r="BY62" s="683"/>
      <c r="BZ62" s="683"/>
      <c r="CA62" s="683"/>
      <c r="CB62" s="683"/>
      <c r="CC62" s="683"/>
      <c r="CD62" s="683"/>
      <c r="CE62" s="683"/>
      <c r="CF62" s="683"/>
      <c r="CG62" s="683"/>
      <c r="CH62" s="683"/>
      <c r="CI62" s="683"/>
      <c r="CJ62" s="683"/>
      <c r="CK62" s="683"/>
      <c r="CL62" s="683"/>
      <c r="CM62" s="683"/>
      <c r="CN62" s="683"/>
      <c r="CO62" s="683"/>
      <c r="CP62" s="683"/>
      <c r="CQ62" s="683"/>
      <c r="CR62" s="683"/>
      <c r="CS62" s="683"/>
      <c r="CT62" s="683"/>
      <c r="CU62" s="683"/>
      <c r="CV62" s="683"/>
      <c r="CW62" s="683"/>
      <c r="CX62" s="683"/>
      <c r="CY62" s="683"/>
      <c r="CZ62" s="683"/>
      <c r="DA62" s="683"/>
    </row>
    <row r="63" spans="2:105" ht="15.75" customHeight="1">
      <c r="B63" s="677">
        <v>69</v>
      </c>
      <c r="C63" s="677"/>
      <c r="D63" s="677"/>
      <c r="E63" s="677"/>
      <c r="F63" s="677"/>
      <c r="G63" s="677"/>
      <c r="H63" s="678" t="str">
        <f>Уволенные!A33</f>
        <v>Чебанов Артем Олегович</v>
      </c>
      <c r="I63" s="678"/>
      <c r="J63" s="678"/>
      <c r="K63" s="678"/>
      <c r="L63" s="678"/>
      <c r="M63" s="678"/>
      <c r="N63" s="678"/>
      <c r="O63" s="678"/>
      <c r="P63" s="678"/>
      <c r="Q63" s="678"/>
      <c r="R63" s="678"/>
      <c r="S63" s="678"/>
      <c r="T63" s="678"/>
      <c r="U63" s="678"/>
      <c r="V63" s="678"/>
      <c r="W63" s="678"/>
      <c r="X63" s="678"/>
      <c r="Y63" s="678"/>
      <c r="Z63" s="678"/>
      <c r="AA63" s="678"/>
      <c r="AB63" s="678"/>
      <c r="AC63" s="678"/>
      <c r="AD63" s="678"/>
      <c r="AE63" s="679" t="str">
        <f>Уволенные!B33</f>
        <v>Начальник участка</v>
      </c>
      <c r="AF63" s="679"/>
      <c r="AG63" s="679"/>
      <c r="AH63" s="679"/>
      <c r="AI63" s="679"/>
      <c r="AJ63" s="679"/>
      <c r="AK63" s="679"/>
      <c r="AL63" s="679"/>
      <c r="AM63" s="679"/>
      <c r="AN63" s="679"/>
      <c r="AO63" s="679"/>
      <c r="AP63" s="679"/>
      <c r="AQ63" s="679"/>
      <c r="AR63" s="679"/>
      <c r="AS63" s="679"/>
      <c r="AT63" s="679"/>
      <c r="AU63" s="679"/>
      <c r="AV63" s="679"/>
      <c r="AW63" s="679"/>
      <c r="AX63" s="679"/>
      <c r="AY63" s="679"/>
      <c r="AZ63" s="679"/>
      <c r="BA63" s="679"/>
      <c r="BB63" s="679"/>
      <c r="BC63" s="679"/>
      <c r="BD63" s="679"/>
      <c r="BE63" s="680" t="str">
        <f>CONCATENATE(Уволенные!H33," 1000В;",IF(Уволенные!R33="-",,CONCATENATE("             ",Уволенные!R33," гр. по высоте;"))," ",IF(Уволенные!X33="-",,CONCATENATE("Стропальщик ",Уволенные!Y33," разряда;")))</f>
        <v xml:space="preserve">V до и выше 1000В;             3 гр. по высоте; </v>
      </c>
      <c r="BF63" s="681"/>
      <c r="BG63" s="681"/>
      <c r="BH63" s="681"/>
      <c r="BI63" s="681"/>
      <c r="BJ63" s="681"/>
      <c r="BK63" s="681"/>
      <c r="BL63" s="681"/>
      <c r="BM63" s="681"/>
      <c r="BN63" s="681"/>
      <c r="BO63" s="681"/>
      <c r="BP63" s="681"/>
      <c r="BQ63" s="681"/>
      <c r="BR63" s="681"/>
      <c r="BS63" s="681"/>
      <c r="BT63" s="681"/>
      <c r="BU63" s="682"/>
      <c r="BV63" s="683" t="str">
        <f>CONCATENATE(IF(Уволенные!N33="+",$DG$8," "),IF(Уволенные!L33="+",$DG$9," "),IF(Уволенные!T33="+",$DG$10," "),IF(Уволенные!Q33="Рук",$DG$11,IF(Уволенные!Q33="Исп",$DG$12," ")),IF(NOT(Уволенные!Y33="-"),$DG$13," "),IF(Уволенные!V33="+","Рабочий люльки подъемника; "," "),$DG$14)</f>
        <v xml:space="preserve">Ответственный руководитель огневых работ;   Ответственный руководитель работ на высоте;   Член бригады; </v>
      </c>
      <c r="BW63" s="683"/>
      <c r="BX63" s="683"/>
      <c r="BY63" s="683"/>
      <c r="BZ63" s="683"/>
      <c r="CA63" s="683"/>
      <c r="CB63" s="683"/>
      <c r="CC63" s="683"/>
      <c r="CD63" s="683"/>
      <c r="CE63" s="683"/>
      <c r="CF63" s="683"/>
      <c r="CG63" s="683"/>
      <c r="CH63" s="683"/>
      <c r="CI63" s="683"/>
      <c r="CJ63" s="683"/>
      <c r="CK63" s="683"/>
      <c r="CL63" s="683"/>
      <c r="CM63" s="683"/>
      <c r="CN63" s="683"/>
      <c r="CO63" s="683"/>
      <c r="CP63" s="683"/>
      <c r="CQ63" s="683"/>
      <c r="CR63" s="683"/>
      <c r="CS63" s="683"/>
      <c r="CT63" s="683"/>
      <c r="CU63" s="683"/>
      <c r="CV63" s="683"/>
      <c r="CW63" s="683"/>
      <c r="CX63" s="683"/>
      <c r="CY63" s="683"/>
      <c r="CZ63" s="683"/>
      <c r="DA63" s="683"/>
    </row>
    <row r="64" spans="2:105" ht="15.75" customHeight="1">
      <c r="B64" s="677">
        <v>70</v>
      </c>
      <c r="C64" s="677"/>
      <c r="D64" s="677"/>
      <c r="E64" s="677"/>
      <c r="F64" s="677"/>
      <c r="G64" s="677"/>
      <c r="H64" s="678" t="str">
        <f>Уволенные!A35</f>
        <v>Шафидуллин Роман Сергеевич</v>
      </c>
      <c r="I64" s="678"/>
      <c r="J64" s="678"/>
      <c r="K64" s="678"/>
      <c r="L64" s="678"/>
      <c r="M64" s="678"/>
      <c r="N64" s="678"/>
      <c r="O64" s="678"/>
      <c r="P64" s="678"/>
      <c r="Q64" s="678"/>
      <c r="R64" s="678"/>
      <c r="S64" s="678"/>
      <c r="T64" s="678"/>
      <c r="U64" s="678"/>
      <c r="V64" s="678"/>
      <c r="W64" s="678"/>
      <c r="X64" s="678"/>
      <c r="Y64" s="678"/>
      <c r="Z64" s="678"/>
      <c r="AA64" s="678"/>
      <c r="AB64" s="678"/>
      <c r="AC64" s="678"/>
      <c r="AD64" s="678"/>
      <c r="AE64" s="679" t="str">
        <f>Уволенные!B35</f>
        <v>Производитель работ</v>
      </c>
      <c r="AF64" s="679"/>
      <c r="AG64" s="679"/>
      <c r="AH64" s="679"/>
      <c r="AI64" s="679"/>
      <c r="AJ64" s="679"/>
      <c r="AK64" s="679"/>
      <c r="AL64" s="679"/>
      <c r="AM64" s="679"/>
      <c r="AN64" s="679"/>
      <c r="AO64" s="679"/>
      <c r="AP64" s="679"/>
      <c r="AQ64" s="679"/>
      <c r="AR64" s="679"/>
      <c r="AS64" s="679"/>
      <c r="AT64" s="679"/>
      <c r="AU64" s="679"/>
      <c r="AV64" s="679"/>
      <c r="AW64" s="679"/>
      <c r="AX64" s="679"/>
      <c r="AY64" s="679"/>
      <c r="AZ64" s="679"/>
      <c r="BA64" s="679"/>
      <c r="BB64" s="679"/>
      <c r="BC64" s="679"/>
      <c r="BD64" s="679"/>
      <c r="BE64" s="680" t="str">
        <f>CONCATENATE(Уволенные!H35," 1000В;",IF(Уволенные!R35="-",,CONCATENATE("             ",Уволенные!R35," гр. по высоте;"))," ",IF(Уволенные!X35="-",,CONCATENATE("Стропальщик ",Уволенные!Y35," разряда;")))</f>
        <v xml:space="preserve">IV до и выше 1000В;             3 гр. по высоте; </v>
      </c>
      <c r="BF64" s="681"/>
      <c r="BG64" s="681"/>
      <c r="BH64" s="681"/>
      <c r="BI64" s="681"/>
      <c r="BJ64" s="681"/>
      <c r="BK64" s="681"/>
      <c r="BL64" s="681"/>
      <c r="BM64" s="681"/>
      <c r="BN64" s="681"/>
      <c r="BO64" s="681"/>
      <c r="BP64" s="681"/>
      <c r="BQ64" s="681"/>
      <c r="BR64" s="681"/>
      <c r="BS64" s="681"/>
      <c r="BT64" s="681"/>
      <c r="BU64" s="682"/>
      <c r="BV64" s="683" t="str">
        <f>CONCATENATE(IF(Уволенные!N35="+",$DG$8," "),IF(Уволенные!L35="+",$DG$9," "),IF(Уволенные!T35="+",$DG$10," "),IF(Уволенные!Q35="Рук",$DG$11,IF(Уволенные!Q35="Исп",$DG$12," ")),IF(NOT(Уволенные!Y35="-"),$DG$13," "),IF(Уволенные!V35="+","Рабочий люльки подъемника; "," "),$DG$14)</f>
        <v xml:space="preserve">   Ответственный руководитель работ на высоте;   Член бригады; </v>
      </c>
      <c r="BW64" s="683"/>
      <c r="BX64" s="683"/>
      <c r="BY64" s="683"/>
      <c r="BZ64" s="683"/>
      <c r="CA64" s="683"/>
      <c r="CB64" s="683"/>
      <c r="CC64" s="683"/>
      <c r="CD64" s="683"/>
      <c r="CE64" s="683"/>
      <c r="CF64" s="683"/>
      <c r="CG64" s="683"/>
      <c r="CH64" s="683"/>
      <c r="CI64" s="683"/>
      <c r="CJ64" s="683"/>
      <c r="CK64" s="683"/>
      <c r="CL64" s="683"/>
      <c r="CM64" s="683"/>
      <c r="CN64" s="683"/>
      <c r="CO64" s="683"/>
      <c r="CP64" s="683"/>
      <c r="CQ64" s="683"/>
      <c r="CR64" s="683"/>
      <c r="CS64" s="683"/>
      <c r="CT64" s="683"/>
      <c r="CU64" s="683"/>
      <c r="CV64" s="683"/>
      <c r="CW64" s="683"/>
      <c r="CX64" s="683"/>
      <c r="CY64" s="683"/>
      <c r="CZ64" s="683"/>
      <c r="DA64" s="683"/>
    </row>
    <row r="65" spans="2:105" ht="15.75">
      <c r="B65" s="677">
        <v>71</v>
      </c>
      <c r="C65" s="677"/>
      <c r="D65" s="677"/>
      <c r="E65" s="677"/>
      <c r="F65" s="677"/>
      <c r="G65" s="677"/>
      <c r="H65" s="678" t="str">
        <f>'Основная информация'!A59</f>
        <v>Чебанов Артем Олегович</v>
      </c>
      <c r="I65" s="678"/>
      <c r="J65" s="678"/>
      <c r="K65" s="678"/>
      <c r="L65" s="678"/>
      <c r="M65" s="678"/>
      <c r="N65" s="678"/>
      <c r="O65" s="678"/>
      <c r="P65" s="678"/>
      <c r="Q65" s="678"/>
      <c r="R65" s="678"/>
      <c r="S65" s="678"/>
      <c r="T65" s="678"/>
      <c r="U65" s="678"/>
      <c r="V65" s="678"/>
      <c r="W65" s="678"/>
      <c r="X65" s="678"/>
      <c r="Y65" s="678"/>
      <c r="Z65" s="678"/>
      <c r="AA65" s="678"/>
      <c r="AB65" s="678"/>
      <c r="AC65" s="678"/>
      <c r="AD65" s="678"/>
      <c r="AE65" s="679" t="str">
        <f>'Основная информация'!B59</f>
        <v>Начальник участка</v>
      </c>
      <c r="AF65" s="679"/>
      <c r="AG65" s="679"/>
      <c r="AH65" s="679"/>
      <c r="AI65" s="679"/>
      <c r="AJ65" s="679"/>
      <c r="AK65" s="679"/>
      <c r="AL65" s="679"/>
      <c r="AM65" s="679"/>
      <c r="AN65" s="679"/>
      <c r="AO65" s="679"/>
      <c r="AP65" s="679"/>
      <c r="AQ65" s="679"/>
      <c r="AR65" s="679"/>
      <c r="AS65" s="679"/>
      <c r="AT65" s="679"/>
      <c r="AU65" s="679"/>
      <c r="AV65" s="679"/>
      <c r="AW65" s="679"/>
      <c r="AX65" s="679"/>
      <c r="AY65" s="679"/>
      <c r="AZ65" s="679"/>
      <c r="BA65" s="679"/>
      <c r="BB65" s="679"/>
      <c r="BC65" s="679"/>
      <c r="BD65" s="679"/>
      <c r="BE65" s="680" t="e">
        <f>CONCATENATE('Основная информация'!J59," 1000В;",IF('Основная информация'!T59="-",,CONCATENATE("             ",'Основная информация'!T59," гр. по высоте;"))," ",IF('Основная информация'!#REF!="-",,CONCATENATE("Стропальщик ",'Основная информация'!X59," разряда;")))</f>
        <v>#REF!</v>
      </c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682"/>
      <c r="BV65" s="683" t="e">
        <f>CONCATENATE(IF('Основная информация'!P59="+",$DG$8," "),IF('Основная информация'!N59="+",$DG$9," "),IF('Основная информация'!#REF!="+",$DG$10," "),IF('Основная информация'!S59="Рук",$DG$11,IF('Основная информация'!S59="Исп",$DG$12," ")),IF(NOT('Основная информация'!X59="-"),$DG$13," "),IF('Основная информация'!#REF!="+","Рабочий люльки подъемника; "," "),$DG$14)</f>
        <v>#REF!</v>
      </c>
      <c r="BW65" s="683"/>
      <c r="BX65" s="683"/>
      <c r="BY65" s="683"/>
      <c r="BZ65" s="683"/>
      <c r="CA65" s="683"/>
      <c r="CB65" s="683"/>
      <c r="CC65" s="683"/>
      <c r="CD65" s="683"/>
      <c r="CE65" s="683"/>
      <c r="CF65" s="683"/>
      <c r="CG65" s="683"/>
      <c r="CH65" s="683"/>
      <c r="CI65" s="683"/>
      <c r="CJ65" s="683"/>
      <c r="CK65" s="683"/>
      <c r="CL65" s="683"/>
      <c r="CM65" s="683"/>
      <c r="CN65" s="683"/>
      <c r="CO65" s="683"/>
      <c r="CP65" s="683"/>
      <c r="CQ65" s="683"/>
      <c r="CR65" s="683"/>
      <c r="CS65" s="683"/>
      <c r="CT65" s="683"/>
      <c r="CU65" s="683"/>
      <c r="CV65" s="683"/>
      <c r="CW65" s="683"/>
      <c r="CX65" s="683"/>
      <c r="CY65" s="683"/>
      <c r="CZ65" s="683"/>
      <c r="DA65" s="683"/>
    </row>
    <row r="66" spans="2:105" ht="15.75">
      <c r="B66" s="677">
        <v>72</v>
      </c>
      <c r="C66" s="677"/>
      <c r="D66" s="677"/>
      <c r="E66" s="677"/>
      <c r="F66" s="677"/>
      <c r="G66" s="677"/>
      <c r="H66" s="678" t="str">
        <f>'Основная информация'!A61</f>
        <v>Шмаль Александр Юрьевич</v>
      </c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678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9" t="str">
        <f>'Основная информация'!B61</f>
        <v>Технический директор</v>
      </c>
      <c r="AF66" s="679"/>
      <c r="AG66" s="679"/>
      <c r="AH66" s="679"/>
      <c r="AI66" s="679"/>
      <c r="AJ66" s="679"/>
      <c r="AK66" s="679"/>
      <c r="AL66" s="679"/>
      <c r="AM66" s="679"/>
      <c r="AN66" s="679"/>
      <c r="AO66" s="679"/>
      <c r="AP66" s="679"/>
      <c r="AQ66" s="679"/>
      <c r="AR66" s="679"/>
      <c r="AS66" s="679"/>
      <c r="AT66" s="679"/>
      <c r="AU66" s="679"/>
      <c r="AV66" s="679"/>
      <c r="AW66" s="679"/>
      <c r="AX66" s="679"/>
      <c r="AY66" s="679"/>
      <c r="AZ66" s="679"/>
      <c r="BA66" s="679"/>
      <c r="BB66" s="679"/>
      <c r="BC66" s="679"/>
      <c r="BD66" s="679"/>
      <c r="BE66" s="680" t="e">
        <f>CONCATENATE('Основная информация'!J61," 1000В;",IF('Основная информация'!T61="-",,CONCATENATE("             ",'Основная информация'!T61," гр. по высоте;"))," ",IF('Основная информация'!#REF!="-",,CONCATENATE("Стропальщик ",'Основная информация'!X61," разряда;")))</f>
        <v>#REF!</v>
      </c>
      <c r="BF66" s="681"/>
      <c r="BG66" s="681"/>
      <c r="BH66" s="681"/>
      <c r="BI66" s="681"/>
      <c r="BJ66" s="681"/>
      <c r="BK66" s="681"/>
      <c r="BL66" s="681"/>
      <c r="BM66" s="681"/>
      <c r="BN66" s="681"/>
      <c r="BO66" s="681"/>
      <c r="BP66" s="681"/>
      <c r="BQ66" s="681"/>
      <c r="BR66" s="681"/>
      <c r="BS66" s="681"/>
      <c r="BT66" s="681"/>
      <c r="BU66" s="682"/>
      <c r="BV66" s="683" t="e">
        <f>CONCATENATE(IF('Основная информация'!P61="+",$DG$8," "),IF('Основная информация'!N61="+",$DG$9," "),IF('Основная информация'!#REF!="+",$DG$10," "),IF('Основная информация'!S61="Рук",$DG$11,IF('Основная информация'!S61="Исп",$DG$12," ")),IF(NOT('Основная информация'!X61="-"),$DG$13," "),IF('Основная информация'!#REF!="+","Рабочий люльки подъемника; "," "),$DG$14)</f>
        <v>#REF!</v>
      </c>
      <c r="BW66" s="683"/>
      <c r="BX66" s="683"/>
      <c r="BY66" s="683"/>
      <c r="BZ66" s="683"/>
      <c r="CA66" s="683"/>
      <c r="CB66" s="683"/>
      <c r="CC66" s="683"/>
      <c r="CD66" s="683"/>
      <c r="CE66" s="683"/>
      <c r="CF66" s="683"/>
      <c r="CG66" s="683"/>
      <c r="CH66" s="683"/>
      <c r="CI66" s="683"/>
      <c r="CJ66" s="683"/>
      <c r="CK66" s="683"/>
      <c r="CL66" s="683"/>
      <c r="CM66" s="683"/>
      <c r="CN66" s="683"/>
      <c r="CO66" s="683"/>
      <c r="CP66" s="683"/>
      <c r="CQ66" s="683"/>
      <c r="CR66" s="683"/>
      <c r="CS66" s="683"/>
      <c r="CT66" s="683"/>
      <c r="CU66" s="683"/>
      <c r="CV66" s="683"/>
      <c r="CW66" s="683"/>
      <c r="CX66" s="683"/>
      <c r="CY66" s="683"/>
      <c r="CZ66" s="683"/>
      <c r="DA66" s="683"/>
    </row>
    <row r="67" spans="2:105" ht="15.75">
      <c r="B67" s="677">
        <v>73</v>
      </c>
      <c r="C67" s="677"/>
      <c r="D67" s="677"/>
      <c r="E67" s="677"/>
      <c r="F67" s="677"/>
      <c r="G67" s="677"/>
      <c r="H67" s="678" t="str">
        <f>'Основная информация'!A62</f>
        <v>Шпаков Андрей Леонидович</v>
      </c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678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9" t="str">
        <f>'Основная информация'!B62</f>
        <v>Производитель работ</v>
      </c>
      <c r="AF67" s="679"/>
      <c r="AG67" s="679"/>
      <c r="AH67" s="679"/>
      <c r="AI67" s="679"/>
      <c r="AJ67" s="679"/>
      <c r="AK67" s="679"/>
      <c r="AL67" s="679"/>
      <c r="AM67" s="679"/>
      <c r="AN67" s="679"/>
      <c r="AO67" s="679"/>
      <c r="AP67" s="679"/>
      <c r="AQ67" s="679"/>
      <c r="AR67" s="679"/>
      <c r="AS67" s="679"/>
      <c r="AT67" s="679"/>
      <c r="AU67" s="679"/>
      <c r="AV67" s="679"/>
      <c r="AW67" s="679"/>
      <c r="AX67" s="679"/>
      <c r="AY67" s="679"/>
      <c r="AZ67" s="679"/>
      <c r="BA67" s="679"/>
      <c r="BB67" s="679"/>
      <c r="BC67" s="679"/>
      <c r="BD67" s="679"/>
      <c r="BE67" s="680" t="e">
        <f>CONCATENATE('Основная информация'!J62," 1000В;",IF('Основная информация'!T62="-",,CONCATENATE("             ",'Основная информация'!T62," гр. по высоте;"))," ",IF('Основная информация'!#REF!="-",,CONCATENATE("Стропальщик ",'Основная информация'!X62," разряда;")))</f>
        <v>#REF!</v>
      </c>
      <c r="BF67" s="681"/>
      <c r="BG67" s="681"/>
      <c r="BH67" s="681"/>
      <c r="BI67" s="681"/>
      <c r="BJ67" s="681"/>
      <c r="BK67" s="681"/>
      <c r="BL67" s="681"/>
      <c r="BM67" s="681"/>
      <c r="BN67" s="681"/>
      <c r="BO67" s="681"/>
      <c r="BP67" s="681"/>
      <c r="BQ67" s="681"/>
      <c r="BR67" s="681"/>
      <c r="BS67" s="681"/>
      <c r="BT67" s="681"/>
      <c r="BU67" s="682"/>
      <c r="BV67" s="683" t="e">
        <f>CONCATENATE(IF('Основная информация'!P62="+",$DG$8," "),IF('Основная информация'!N62="+",$DG$9," "),IF('Основная информация'!#REF!="+",$DG$10," "),IF('Основная информация'!S62="Рук",$DG$11,IF('Основная информация'!S62="Исп",$DG$12," ")),IF(NOT('Основная информация'!X62="-"),$DG$13," "),IF('Основная информация'!#REF!="+","Рабочий люльки подъемника; "," "),$DG$14)</f>
        <v>#REF!</v>
      </c>
      <c r="BW67" s="683"/>
      <c r="BX67" s="683"/>
      <c r="BY67" s="683"/>
      <c r="BZ67" s="683"/>
      <c r="CA67" s="683"/>
      <c r="CB67" s="683"/>
      <c r="CC67" s="683"/>
      <c r="CD67" s="683"/>
      <c r="CE67" s="683"/>
      <c r="CF67" s="683"/>
      <c r="CG67" s="683"/>
      <c r="CH67" s="683"/>
      <c r="CI67" s="683"/>
      <c r="CJ67" s="683"/>
      <c r="CK67" s="683"/>
      <c r="CL67" s="683"/>
      <c r="CM67" s="683"/>
      <c r="CN67" s="683"/>
      <c r="CO67" s="683"/>
      <c r="CP67" s="683"/>
      <c r="CQ67" s="683"/>
      <c r="CR67" s="683"/>
      <c r="CS67" s="683"/>
      <c r="CT67" s="683"/>
      <c r="CU67" s="683"/>
      <c r="CV67" s="683"/>
      <c r="CW67" s="683"/>
      <c r="CX67" s="683"/>
      <c r="CY67" s="683"/>
      <c r="CZ67" s="683"/>
      <c r="DA67" s="683"/>
    </row>
    <row r="68" spans="2:105" ht="15.75">
      <c r="B68" s="677">
        <v>74</v>
      </c>
      <c r="C68" s="677"/>
      <c r="D68" s="677"/>
      <c r="E68" s="677"/>
      <c r="F68" s="677"/>
      <c r="G68" s="677"/>
      <c r="H68" s="678" t="e">
        <f>'Основная информация'!#REF!</f>
        <v>#REF!</v>
      </c>
      <c r="I68" s="678"/>
      <c r="J68" s="678"/>
      <c r="K68" s="678"/>
      <c r="L68" s="678"/>
      <c r="M68" s="678"/>
      <c r="N68" s="678"/>
      <c r="O68" s="678"/>
      <c r="P68" s="678"/>
      <c r="Q68" s="678"/>
      <c r="R68" s="678"/>
      <c r="S68" s="678"/>
      <c r="T68" s="678"/>
      <c r="U68" s="678"/>
      <c r="V68" s="678"/>
      <c r="W68" s="678"/>
      <c r="X68" s="678"/>
      <c r="Y68" s="678"/>
      <c r="Z68" s="678"/>
      <c r="AA68" s="678"/>
      <c r="AB68" s="678"/>
      <c r="AC68" s="678"/>
      <c r="AD68" s="678"/>
      <c r="AE68" s="679" t="e">
        <f>'Основная информация'!#REF!</f>
        <v>#REF!</v>
      </c>
      <c r="AF68" s="679"/>
      <c r="AG68" s="679"/>
      <c r="AH68" s="679"/>
      <c r="AI68" s="679"/>
      <c r="AJ68" s="679"/>
      <c r="AK68" s="679"/>
      <c r="AL68" s="679"/>
      <c r="AM68" s="679"/>
      <c r="AN68" s="679"/>
      <c r="AO68" s="679"/>
      <c r="AP68" s="679"/>
      <c r="AQ68" s="679"/>
      <c r="AR68" s="679"/>
      <c r="AS68" s="679"/>
      <c r="AT68" s="679"/>
      <c r="AU68" s="679"/>
      <c r="AV68" s="679"/>
      <c r="AW68" s="679"/>
      <c r="AX68" s="679"/>
      <c r="AY68" s="679"/>
      <c r="AZ68" s="679"/>
      <c r="BA68" s="679"/>
      <c r="BB68" s="679"/>
      <c r="BC68" s="679"/>
      <c r="BD68" s="679"/>
      <c r="BE68" s="680" t="e">
        <f>CONCATENATE('Основная информация'!#REF!," 1000В;",IF('Основная информация'!#REF!="-",,CONCATENATE("             ",'Основная информация'!#REF!," гр. по высоте;"))," ",IF('Основная информация'!#REF!="-",,CONCATENATE("Стропальщик ",'Основная информация'!#REF!," разряда;")))</f>
        <v>#REF!</v>
      </c>
      <c r="BF68" s="681"/>
      <c r="BG68" s="681"/>
      <c r="BH68" s="681"/>
      <c r="BI68" s="681"/>
      <c r="BJ68" s="681"/>
      <c r="BK68" s="681"/>
      <c r="BL68" s="681"/>
      <c r="BM68" s="681"/>
      <c r="BN68" s="681"/>
      <c r="BO68" s="681"/>
      <c r="BP68" s="681"/>
      <c r="BQ68" s="681"/>
      <c r="BR68" s="681"/>
      <c r="BS68" s="681"/>
      <c r="BT68" s="681"/>
      <c r="BU68" s="682"/>
      <c r="BV68" s="683" t="e">
        <f>CONCATENATE(IF('Основная информация'!#REF!="+",$DG$8," "),IF('Основная информация'!#REF!="+",$DG$9," "),IF('Основная информация'!#REF!="+",$DG$10," "),IF('Основная информация'!#REF!="Рук",$DG$11,IF('Основная информация'!#REF!="Исп",$DG$12," ")),IF(NOT('Основная информация'!#REF!="-"),$DG$13," "),IF('Основная информация'!#REF!="+","Рабочий люльки подъемника; "," "),$DG$14)</f>
        <v>#REF!</v>
      </c>
      <c r="BW68" s="683"/>
      <c r="BX68" s="683"/>
      <c r="BY68" s="683"/>
      <c r="BZ68" s="683"/>
      <c r="CA68" s="683"/>
      <c r="CB68" s="683"/>
      <c r="CC68" s="683"/>
      <c r="CD68" s="683"/>
      <c r="CE68" s="683"/>
      <c r="CF68" s="683"/>
      <c r="CG68" s="683"/>
      <c r="CH68" s="683"/>
      <c r="CI68" s="683"/>
      <c r="CJ68" s="683"/>
      <c r="CK68" s="683"/>
      <c r="CL68" s="683"/>
      <c r="CM68" s="683"/>
      <c r="CN68" s="683"/>
      <c r="CO68" s="683"/>
      <c r="CP68" s="683"/>
      <c r="CQ68" s="683"/>
      <c r="CR68" s="683"/>
      <c r="CS68" s="683"/>
      <c r="CT68" s="683"/>
      <c r="CU68" s="683"/>
      <c r="CV68" s="683"/>
      <c r="CW68" s="683"/>
      <c r="CX68" s="683"/>
      <c r="CY68" s="683"/>
      <c r="CZ68" s="683"/>
      <c r="DA68" s="683"/>
    </row>
    <row r="69" spans="2:105" ht="15.75">
      <c r="B69" s="677">
        <v>75</v>
      </c>
      <c r="C69" s="677"/>
      <c r="D69" s="677"/>
      <c r="E69" s="677"/>
      <c r="F69" s="677"/>
      <c r="G69" s="677"/>
      <c r="H69" s="678" t="str">
        <f>Уволенные!A34</f>
        <v>Ямщинин Евгений Александрович</v>
      </c>
      <c r="I69" s="678"/>
      <c r="J69" s="678"/>
      <c r="K69" s="678"/>
      <c r="L69" s="678"/>
      <c r="M69" s="678"/>
      <c r="N69" s="678"/>
      <c r="O69" s="678"/>
      <c r="P69" s="678"/>
      <c r="Q69" s="678"/>
      <c r="R69" s="678"/>
      <c r="S69" s="678"/>
      <c r="T69" s="678"/>
      <c r="U69" s="678"/>
      <c r="V69" s="678"/>
      <c r="W69" s="678"/>
      <c r="X69" s="678"/>
      <c r="Y69" s="678"/>
      <c r="Z69" s="678"/>
      <c r="AA69" s="678"/>
      <c r="AB69" s="678"/>
      <c r="AC69" s="678"/>
      <c r="AD69" s="678"/>
      <c r="AE69" s="679" t="str">
        <f>Уволенные!B34</f>
        <v>Мастер участка</v>
      </c>
      <c r="AF69" s="679"/>
      <c r="AG69" s="679"/>
      <c r="AH69" s="679"/>
      <c r="AI69" s="679"/>
      <c r="AJ69" s="679"/>
      <c r="AK69" s="679"/>
      <c r="AL69" s="679"/>
      <c r="AM69" s="679"/>
      <c r="AN69" s="679"/>
      <c r="AO69" s="679"/>
      <c r="AP69" s="679"/>
      <c r="AQ69" s="679"/>
      <c r="AR69" s="679"/>
      <c r="AS69" s="679"/>
      <c r="AT69" s="679"/>
      <c r="AU69" s="679"/>
      <c r="AV69" s="679"/>
      <c r="AW69" s="679"/>
      <c r="AX69" s="679"/>
      <c r="AY69" s="679"/>
      <c r="AZ69" s="679"/>
      <c r="BA69" s="679"/>
      <c r="BB69" s="679"/>
      <c r="BC69" s="679"/>
      <c r="BD69" s="679"/>
      <c r="BE69" s="680" t="str">
        <f>CONCATENATE(Уволенные!H34," 1000В;",IF(Уволенные!R34="-",,CONCATENATE("             ",Уволенные!R34," гр. по высоте;"))," ",IF(Уволенные!X34="-",,CONCATENATE("Стропальщик ",Уволенные!Y34," разряда;")))</f>
        <v xml:space="preserve">V до и выше 1000В;             2 гр. по высоте; </v>
      </c>
      <c r="BF69" s="681"/>
      <c r="BG69" s="681"/>
      <c r="BH69" s="681"/>
      <c r="BI69" s="681"/>
      <c r="BJ69" s="681"/>
      <c r="BK69" s="681"/>
      <c r="BL69" s="681"/>
      <c r="BM69" s="681"/>
      <c r="BN69" s="681"/>
      <c r="BO69" s="681"/>
      <c r="BP69" s="681"/>
      <c r="BQ69" s="681"/>
      <c r="BR69" s="681"/>
      <c r="BS69" s="681"/>
      <c r="BT69" s="681"/>
      <c r="BU69" s="682"/>
      <c r="BV69" s="683" t="str">
        <f>CONCATENATE(IF(Уволенные!N34="+",$DG$8," "),IF(Уволенные!L34="+",$DG$9," "),IF(Уволенные!T34="+",$DG$10," "),IF(Уволенные!Q34="Рук",$DG$11,IF(Уволенные!Q34="Исп",$DG$12," ")),IF(NOT(Уволенные!Y34="-"),$DG$13," "),IF(Уволенные!V34="+","Рабочий люльки подъемника; "," "),$DG$14)</f>
        <v xml:space="preserve">   Ответственный исполнитель работ на высоте;   Член бригады; </v>
      </c>
      <c r="BW69" s="683"/>
      <c r="BX69" s="683"/>
      <c r="BY69" s="683"/>
      <c r="BZ69" s="683"/>
      <c r="CA69" s="683"/>
      <c r="CB69" s="683"/>
      <c r="CC69" s="683"/>
      <c r="CD69" s="683"/>
      <c r="CE69" s="683"/>
      <c r="CF69" s="683"/>
      <c r="CG69" s="683"/>
      <c r="CH69" s="683"/>
      <c r="CI69" s="683"/>
      <c r="CJ69" s="683"/>
      <c r="CK69" s="683"/>
      <c r="CL69" s="683"/>
      <c r="CM69" s="683"/>
      <c r="CN69" s="683"/>
      <c r="CO69" s="683"/>
      <c r="CP69" s="683"/>
      <c r="CQ69" s="683"/>
      <c r="CR69" s="683"/>
      <c r="CS69" s="683"/>
      <c r="CT69" s="683"/>
      <c r="CU69" s="683"/>
      <c r="CV69" s="683"/>
      <c r="CW69" s="683"/>
      <c r="CX69" s="683"/>
      <c r="CY69" s="683"/>
      <c r="CZ69" s="683"/>
      <c r="DA69" s="683"/>
    </row>
  </sheetData>
  <mergeCells count="345">
    <mergeCell ref="B69:G69"/>
    <mergeCell ref="H69:AD69"/>
    <mergeCell ref="AE69:BD69"/>
    <mergeCell ref="BE69:BU69"/>
    <mergeCell ref="BV69:DA69"/>
    <mergeCell ref="B67:G67"/>
    <mergeCell ref="H67:AD67"/>
    <mergeCell ref="AE67:BD67"/>
    <mergeCell ref="BE67:BU67"/>
    <mergeCell ref="BV67:DA67"/>
    <mergeCell ref="B68:G68"/>
    <mergeCell ref="H68:AD68"/>
    <mergeCell ref="AE68:BD68"/>
    <mergeCell ref="BE68:BU68"/>
    <mergeCell ref="BV68:DA68"/>
    <mergeCell ref="B65:G65"/>
    <mergeCell ref="H65:AD65"/>
    <mergeCell ref="AE65:BD65"/>
    <mergeCell ref="BE65:BU65"/>
    <mergeCell ref="BV65:DA65"/>
    <mergeCell ref="B66:G66"/>
    <mergeCell ref="H66:AD66"/>
    <mergeCell ref="AE66:BD66"/>
    <mergeCell ref="BE66:BU66"/>
    <mergeCell ref="BV66:DA66"/>
    <mergeCell ref="B64:G64"/>
    <mergeCell ref="H64:AD64"/>
    <mergeCell ref="AE64:BD64"/>
    <mergeCell ref="BE64:BU64"/>
    <mergeCell ref="BV64:DA64"/>
    <mergeCell ref="B62:G62"/>
    <mergeCell ref="H62:AD62"/>
    <mergeCell ref="AE62:BD62"/>
    <mergeCell ref="BE62:BU62"/>
    <mergeCell ref="BV62:DA62"/>
    <mergeCell ref="B63:G63"/>
    <mergeCell ref="H63:AD63"/>
    <mergeCell ref="AE63:BD63"/>
    <mergeCell ref="BE63:BU63"/>
    <mergeCell ref="BV63:DA63"/>
    <mergeCell ref="B60:G60"/>
    <mergeCell ref="H60:AD60"/>
    <mergeCell ref="AE60:BD60"/>
    <mergeCell ref="BE60:BU60"/>
    <mergeCell ref="BV60:DA60"/>
    <mergeCell ref="B61:G61"/>
    <mergeCell ref="H61:AD61"/>
    <mergeCell ref="AE61:BD61"/>
    <mergeCell ref="BE61:BU61"/>
    <mergeCell ref="BV61:DA61"/>
    <mergeCell ref="B58:G58"/>
    <mergeCell ref="H58:AD58"/>
    <mergeCell ref="AE58:BD58"/>
    <mergeCell ref="BE58:BU58"/>
    <mergeCell ref="BV58:DA58"/>
    <mergeCell ref="B59:G59"/>
    <mergeCell ref="H59:AD59"/>
    <mergeCell ref="AE59:BD59"/>
    <mergeCell ref="BE59:BU59"/>
    <mergeCell ref="BV59:DA59"/>
    <mergeCell ref="B56:G56"/>
    <mergeCell ref="H56:AD56"/>
    <mergeCell ref="AE56:BD56"/>
    <mergeCell ref="BE56:BU56"/>
    <mergeCell ref="BV56:DA56"/>
    <mergeCell ref="B57:G57"/>
    <mergeCell ref="H57:AD57"/>
    <mergeCell ref="AE57:BD57"/>
    <mergeCell ref="BE57:BU57"/>
    <mergeCell ref="BV57:DA57"/>
    <mergeCell ref="BE39:BU39"/>
    <mergeCell ref="B1:G1"/>
    <mergeCell ref="H1:AD1"/>
    <mergeCell ref="AE1:BD1"/>
    <mergeCell ref="BE1:BU1"/>
    <mergeCell ref="BV1:DA1"/>
    <mergeCell ref="B2:G2"/>
    <mergeCell ref="H2:AD2"/>
    <mergeCell ref="AE2:BD2"/>
    <mergeCell ref="BE2:BU2"/>
    <mergeCell ref="BV2:DA2"/>
    <mergeCell ref="H3:AD3"/>
    <mergeCell ref="AE3:BD3"/>
    <mergeCell ref="BE3:BU3"/>
    <mergeCell ref="BV3:DA3"/>
    <mergeCell ref="B3:G3"/>
    <mergeCell ref="B4:G4"/>
    <mergeCell ref="H4:AD4"/>
    <mergeCell ref="AE4:BD4"/>
    <mergeCell ref="BE4:BU4"/>
    <mergeCell ref="BV4:DA4"/>
    <mergeCell ref="B5:G5"/>
    <mergeCell ref="H5:AD5"/>
    <mergeCell ref="AE5:BD5"/>
    <mergeCell ref="B8:G8"/>
    <mergeCell ref="H8:AD8"/>
    <mergeCell ref="AE8:BD8"/>
    <mergeCell ref="BE8:BU8"/>
    <mergeCell ref="BV8:DA8"/>
    <mergeCell ref="BE5:BU5"/>
    <mergeCell ref="BV5:DA5"/>
    <mergeCell ref="B6:G6"/>
    <mergeCell ref="H6:AD6"/>
    <mergeCell ref="AE6:BD6"/>
    <mergeCell ref="BE6:BU6"/>
    <mergeCell ref="BV6:DA6"/>
    <mergeCell ref="B7:G7"/>
    <mergeCell ref="H7:AD7"/>
    <mergeCell ref="AE7:BD7"/>
    <mergeCell ref="BE7:BU7"/>
    <mergeCell ref="BV7:DA7"/>
    <mergeCell ref="B9:G9"/>
    <mergeCell ref="H9:AD9"/>
    <mergeCell ref="AE9:BD9"/>
    <mergeCell ref="BE9:BU9"/>
    <mergeCell ref="BV9:DA9"/>
    <mergeCell ref="B10:G10"/>
    <mergeCell ref="H10:AD10"/>
    <mergeCell ref="AE10:BD10"/>
    <mergeCell ref="BE10:BU10"/>
    <mergeCell ref="BV10:DA10"/>
    <mergeCell ref="B11:G11"/>
    <mergeCell ref="H11:AD11"/>
    <mergeCell ref="AE11:BD11"/>
    <mergeCell ref="BE11:BU11"/>
    <mergeCell ref="BV11:DA11"/>
    <mergeCell ref="B12:G12"/>
    <mergeCell ref="H12:AD12"/>
    <mergeCell ref="AE12:BD12"/>
    <mergeCell ref="BE12:BU12"/>
    <mergeCell ref="BV12:DA12"/>
    <mergeCell ref="B13:G13"/>
    <mergeCell ref="H13:AD13"/>
    <mergeCell ref="AE13:BD13"/>
    <mergeCell ref="BE13:BU13"/>
    <mergeCell ref="BV13:DA13"/>
    <mergeCell ref="B14:G14"/>
    <mergeCell ref="H14:AD14"/>
    <mergeCell ref="AE14:BD14"/>
    <mergeCell ref="BE14:BU14"/>
    <mergeCell ref="BV14:DA14"/>
    <mergeCell ref="B15:G15"/>
    <mergeCell ref="H15:AD15"/>
    <mergeCell ref="AE15:BD15"/>
    <mergeCell ref="BE15:BU15"/>
    <mergeCell ref="BV15:DA15"/>
    <mergeCell ref="B16:G16"/>
    <mergeCell ref="H16:AD16"/>
    <mergeCell ref="AE16:BD16"/>
    <mergeCell ref="BE16:BU16"/>
    <mergeCell ref="BV16:DA16"/>
    <mergeCell ref="B17:G17"/>
    <mergeCell ref="H17:AD17"/>
    <mergeCell ref="AE17:BD17"/>
    <mergeCell ref="BE17:BU17"/>
    <mergeCell ref="BV17:DA17"/>
    <mergeCell ref="BV20:DA20"/>
    <mergeCell ref="B21:G21"/>
    <mergeCell ref="H21:AD21"/>
    <mergeCell ref="AE21:BD21"/>
    <mergeCell ref="BE21:BU21"/>
    <mergeCell ref="BV21:DA21"/>
    <mergeCell ref="B18:G18"/>
    <mergeCell ref="H18:AD18"/>
    <mergeCell ref="AE18:BD18"/>
    <mergeCell ref="BE18:BU18"/>
    <mergeCell ref="BV18:DA18"/>
    <mergeCell ref="B19:G19"/>
    <mergeCell ref="H19:AD19"/>
    <mergeCell ref="AE19:BD19"/>
    <mergeCell ref="BE19:BU19"/>
    <mergeCell ref="BV19:DA19"/>
    <mergeCell ref="B27:G27"/>
    <mergeCell ref="B28:G28"/>
    <mergeCell ref="B20:G20"/>
    <mergeCell ref="H20:AD20"/>
    <mergeCell ref="AE20:BD20"/>
    <mergeCell ref="B22:G22"/>
    <mergeCell ref="H22:AD22"/>
    <mergeCell ref="AE22:BD22"/>
    <mergeCell ref="BE20:BU20"/>
    <mergeCell ref="B23:G23"/>
    <mergeCell ref="B24:G24"/>
    <mergeCell ref="B25:G25"/>
    <mergeCell ref="B26:G26"/>
    <mergeCell ref="BE24:BU24"/>
    <mergeCell ref="BE25:BU25"/>
    <mergeCell ref="BE26:BU26"/>
    <mergeCell ref="BE27:BU27"/>
    <mergeCell ref="H27:AD27"/>
    <mergeCell ref="AE24:BD24"/>
    <mergeCell ref="AE25:BD25"/>
    <mergeCell ref="AE26:BD26"/>
    <mergeCell ref="AE27:BD27"/>
    <mergeCell ref="BV23:DA23"/>
    <mergeCell ref="AE23:BD23"/>
    <mergeCell ref="H49:AD49"/>
    <mergeCell ref="H50:AD50"/>
    <mergeCell ref="H37:AD37"/>
    <mergeCell ref="H38:AD38"/>
    <mergeCell ref="H39:AD39"/>
    <mergeCell ref="H40:AD40"/>
    <mergeCell ref="H30:AD30"/>
    <mergeCell ref="H31:AD31"/>
    <mergeCell ref="H32:AD32"/>
    <mergeCell ref="H35:AD35"/>
    <mergeCell ref="H33:AD33"/>
    <mergeCell ref="H34:AD34"/>
    <mergeCell ref="BE37:BU37"/>
    <mergeCell ref="BE38:BU38"/>
    <mergeCell ref="BE40:BU40"/>
    <mergeCell ref="BE30:BU30"/>
    <mergeCell ref="AE28:BD28"/>
    <mergeCell ref="AE29:BD29"/>
    <mergeCell ref="H24:AD24"/>
    <mergeCell ref="H25:AD25"/>
    <mergeCell ref="H43:AD43"/>
    <mergeCell ref="H44:AD44"/>
    <mergeCell ref="H45:AD45"/>
    <mergeCell ref="H46:AD46"/>
    <mergeCell ref="H47:AD47"/>
    <mergeCell ref="H48:AD48"/>
    <mergeCell ref="BE22:BU22"/>
    <mergeCell ref="BV22:DA22"/>
    <mergeCell ref="H23:AD23"/>
    <mergeCell ref="BE23:BU23"/>
    <mergeCell ref="H26:AD26"/>
    <mergeCell ref="BE33:BU33"/>
    <mergeCell ref="BE34:BU34"/>
    <mergeCell ref="AE47:BD47"/>
    <mergeCell ref="AE48:BD48"/>
    <mergeCell ref="AE35:BD35"/>
    <mergeCell ref="AE36:BD36"/>
    <mergeCell ref="AE37:BD37"/>
    <mergeCell ref="AE38:BD38"/>
    <mergeCell ref="AE39:BD39"/>
    <mergeCell ref="AE40:BD40"/>
    <mergeCell ref="BV24:DA24"/>
    <mergeCell ref="BV25:DA25"/>
    <mergeCell ref="BV26:DA26"/>
    <mergeCell ref="BV27:DA27"/>
    <mergeCell ref="AE43:BD43"/>
    <mergeCell ref="AE44:BD44"/>
    <mergeCell ref="AE45:BD45"/>
    <mergeCell ref="AE46:BD46"/>
    <mergeCell ref="BE52:BU52"/>
    <mergeCell ref="BE41:BU41"/>
    <mergeCell ref="BE42:BU42"/>
    <mergeCell ref="BE43:BU43"/>
    <mergeCell ref="BE44:BU44"/>
    <mergeCell ref="BE45:BU45"/>
    <mergeCell ref="BE46:BU46"/>
    <mergeCell ref="B52:G52"/>
    <mergeCell ref="B41:G41"/>
    <mergeCell ref="B42:G42"/>
    <mergeCell ref="B43:G43"/>
    <mergeCell ref="B44:G44"/>
    <mergeCell ref="B45:G45"/>
    <mergeCell ref="B46:G46"/>
    <mergeCell ref="BE47:BU47"/>
    <mergeCell ref="BE48:BU48"/>
    <mergeCell ref="BE49:BU49"/>
    <mergeCell ref="BE50:BU50"/>
    <mergeCell ref="B50:G50"/>
    <mergeCell ref="B51:G51"/>
    <mergeCell ref="H51:AD51"/>
    <mergeCell ref="H52:AD52"/>
    <mergeCell ref="H41:AD41"/>
    <mergeCell ref="H42:AD42"/>
    <mergeCell ref="AE49:BD49"/>
    <mergeCell ref="AE50:BD50"/>
    <mergeCell ref="AE51:BD51"/>
    <mergeCell ref="BE51:BU51"/>
    <mergeCell ref="AE52:BD52"/>
    <mergeCell ref="AE41:BD41"/>
    <mergeCell ref="AE42:BD42"/>
    <mergeCell ref="BV28:DA28"/>
    <mergeCell ref="BV29:DA29"/>
    <mergeCell ref="B47:G47"/>
    <mergeCell ref="B48:G48"/>
    <mergeCell ref="B49:G49"/>
    <mergeCell ref="B35:G35"/>
    <mergeCell ref="B36:G36"/>
    <mergeCell ref="B37:G37"/>
    <mergeCell ref="B38:G38"/>
    <mergeCell ref="B39:G39"/>
    <mergeCell ref="B40:G40"/>
    <mergeCell ref="B30:G30"/>
    <mergeCell ref="B31:G31"/>
    <mergeCell ref="B32:G32"/>
    <mergeCell ref="B33:G33"/>
    <mergeCell ref="B34:G34"/>
    <mergeCell ref="BV35:DA35"/>
    <mergeCell ref="B29:G29"/>
    <mergeCell ref="BE36:BU36"/>
    <mergeCell ref="BE28:BU28"/>
    <mergeCell ref="BE29:BU29"/>
    <mergeCell ref="H36:AD36"/>
    <mergeCell ref="H28:AD28"/>
    <mergeCell ref="H29:AD29"/>
    <mergeCell ref="AE30:BD30"/>
    <mergeCell ref="AE31:BD31"/>
    <mergeCell ref="AE32:BD32"/>
    <mergeCell ref="AE33:BD33"/>
    <mergeCell ref="AE34:BD34"/>
    <mergeCell ref="BE31:BU31"/>
    <mergeCell ref="BE32:BU32"/>
    <mergeCell ref="BE35:BU35"/>
    <mergeCell ref="BV37:DA37"/>
    <mergeCell ref="BV38:DA38"/>
    <mergeCell ref="BV39:DA39"/>
    <mergeCell ref="BV40:DA40"/>
    <mergeCell ref="BV30:DA30"/>
    <mergeCell ref="BV31:DA31"/>
    <mergeCell ref="BV32:DA32"/>
    <mergeCell ref="BV33:DA33"/>
    <mergeCell ref="BV34:DA34"/>
    <mergeCell ref="BV36:DA36"/>
    <mergeCell ref="BV47:DA47"/>
    <mergeCell ref="BV48:DA48"/>
    <mergeCell ref="BV49:DA49"/>
    <mergeCell ref="BV50:DA50"/>
    <mergeCell ref="BV51:DA51"/>
    <mergeCell ref="BV52:DA52"/>
    <mergeCell ref="BV41:DA41"/>
    <mergeCell ref="BV42:DA42"/>
    <mergeCell ref="BV43:DA43"/>
    <mergeCell ref="BV44:DA44"/>
    <mergeCell ref="BV45:DA45"/>
    <mergeCell ref="BV46:DA46"/>
    <mergeCell ref="B55:G55"/>
    <mergeCell ref="H55:AD55"/>
    <mergeCell ref="AE55:BD55"/>
    <mergeCell ref="BE55:BU55"/>
    <mergeCell ref="BV55:DA55"/>
    <mergeCell ref="B53:G53"/>
    <mergeCell ref="H53:AD53"/>
    <mergeCell ref="AE53:BD53"/>
    <mergeCell ref="BE53:BU53"/>
    <mergeCell ref="BV53:DA53"/>
    <mergeCell ref="B54:G54"/>
    <mergeCell ref="H54:AD54"/>
    <mergeCell ref="AE54:BD54"/>
    <mergeCell ref="BV54:DA54"/>
    <mergeCell ref="BE54:BU54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X78"/>
  <sheetViews>
    <sheetView view="pageBreakPreview" zoomScale="70" zoomScaleNormal="70" zoomScaleSheetLayoutView="70" workbookViewId="0">
      <selection activeCell="D57" sqref="D57:D60"/>
    </sheetView>
  </sheetViews>
  <sheetFormatPr defaultRowHeight="15"/>
  <cols>
    <col min="1" max="159" width="0.85546875" customWidth="1"/>
  </cols>
  <sheetData>
    <row r="4" spans="1:102" ht="9.75" customHeight="1"/>
    <row r="5" spans="1:102" ht="59.25" customHeight="1">
      <c r="A5" s="652" t="s">
        <v>341</v>
      </c>
      <c r="B5" s="653"/>
      <c r="C5" s="653"/>
      <c r="D5" s="653"/>
      <c r="E5" s="653"/>
      <c r="F5" s="653"/>
      <c r="G5" s="653"/>
      <c r="H5" s="653"/>
      <c r="I5" s="653"/>
      <c r="J5" s="653"/>
      <c r="K5" s="653"/>
      <c r="L5" s="653"/>
      <c r="M5" s="653"/>
      <c r="N5" s="653"/>
      <c r="O5" s="653"/>
      <c r="P5" s="653"/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  <c r="BX5" s="653"/>
      <c r="BY5" s="653"/>
      <c r="BZ5" s="653"/>
      <c r="CA5" s="653"/>
      <c r="CB5" s="653"/>
      <c r="CC5" s="653"/>
      <c r="CD5" s="653"/>
      <c r="CE5" s="653"/>
      <c r="CF5" s="653"/>
      <c r="CG5" s="653"/>
      <c r="CH5" s="653"/>
      <c r="CI5" s="653"/>
      <c r="CJ5" s="653"/>
      <c r="CK5" s="653"/>
      <c r="CL5" s="653"/>
      <c r="CM5" s="653"/>
      <c r="CN5" s="653"/>
      <c r="CO5" s="653"/>
      <c r="CP5" s="653"/>
      <c r="CQ5" s="653"/>
      <c r="CR5" s="653"/>
      <c r="CS5" s="653"/>
      <c r="CT5" s="653"/>
      <c r="CU5" s="653"/>
      <c r="CV5" s="653"/>
      <c r="CW5" s="653"/>
      <c r="CX5" s="653"/>
    </row>
    <row r="6" spans="1:102" ht="7.5" customHeight="1">
      <c r="A6" s="182"/>
      <c r="B6" s="183"/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</row>
    <row r="7" spans="1:102" ht="8.25" customHeight="1"/>
    <row r="8" spans="1:102" ht="15.75">
      <c r="A8" s="588" t="s">
        <v>303</v>
      </c>
      <c r="B8" s="588"/>
      <c r="C8" s="588"/>
      <c r="D8" s="588"/>
      <c r="E8" s="588"/>
      <c r="F8" s="588"/>
      <c r="G8" s="588"/>
      <c r="H8" s="588"/>
      <c r="I8" s="588"/>
      <c r="J8" s="588"/>
      <c r="K8" s="588"/>
      <c r="L8" s="588"/>
      <c r="M8" s="588"/>
      <c r="N8" s="588"/>
      <c r="O8" s="588"/>
      <c r="P8" s="588"/>
      <c r="Q8" s="588"/>
      <c r="R8" s="588"/>
      <c r="S8" s="588"/>
      <c r="T8" s="588"/>
      <c r="U8" s="588"/>
      <c r="V8" s="588"/>
      <c r="W8" s="588"/>
      <c r="X8" s="588"/>
      <c r="Y8" s="588"/>
      <c r="Z8" s="588"/>
      <c r="AA8" s="588"/>
      <c r="AB8" s="588"/>
      <c r="AC8" s="588"/>
      <c r="AD8" s="588"/>
      <c r="AE8" s="588"/>
      <c r="AF8" s="588"/>
      <c r="AG8" s="588"/>
      <c r="AH8" s="588"/>
      <c r="AI8" s="588"/>
      <c r="AJ8" s="588"/>
      <c r="AK8" s="588"/>
      <c r="AL8" s="588"/>
      <c r="AM8" s="588"/>
      <c r="AN8" s="588"/>
      <c r="AO8" s="588"/>
      <c r="AP8" s="588"/>
      <c r="AQ8" s="588"/>
      <c r="AR8" s="588"/>
      <c r="AS8" s="588"/>
      <c r="AT8" s="588"/>
      <c r="AU8" s="588"/>
      <c r="AV8" s="588"/>
      <c r="AW8" s="588"/>
      <c r="AX8" s="588"/>
      <c r="AY8" s="588"/>
      <c r="AZ8" s="588"/>
      <c r="BA8" s="588"/>
      <c r="BB8" s="588"/>
      <c r="BC8" s="588"/>
      <c r="BD8" s="588"/>
      <c r="BE8" s="588"/>
      <c r="BF8" s="588"/>
      <c r="BG8" s="588"/>
      <c r="BH8" s="588"/>
      <c r="BI8" s="588"/>
      <c r="BJ8" s="588"/>
      <c r="BK8" s="588"/>
      <c r="BL8" s="588"/>
      <c r="BM8" s="588"/>
      <c r="BN8" s="588"/>
      <c r="BO8" s="588"/>
      <c r="BP8" s="588"/>
      <c r="BQ8" s="588"/>
      <c r="BR8" s="588"/>
      <c r="BS8" s="588"/>
      <c r="BT8" s="588"/>
      <c r="BU8" s="588"/>
      <c r="BV8" s="588"/>
      <c r="BW8" s="588"/>
      <c r="BX8" s="588"/>
      <c r="BY8" s="588"/>
      <c r="BZ8" s="588"/>
      <c r="CA8" s="588"/>
      <c r="CB8" s="588"/>
      <c r="CC8" s="588"/>
      <c r="CD8" s="588"/>
      <c r="CE8" s="588"/>
      <c r="CF8" s="588"/>
      <c r="CG8" s="588"/>
      <c r="CH8" s="588"/>
      <c r="CI8" s="588"/>
      <c r="CJ8" s="588"/>
      <c r="CK8" s="588"/>
      <c r="CL8" s="588"/>
      <c r="CM8" s="588"/>
      <c r="CN8" s="588"/>
      <c r="CO8" s="588"/>
      <c r="CP8" s="588"/>
      <c r="CQ8" s="588"/>
      <c r="CR8" s="588"/>
      <c r="CS8" s="588"/>
      <c r="CT8" s="588"/>
      <c r="CU8" s="588"/>
      <c r="CV8" s="588"/>
      <c r="CW8" s="588"/>
      <c r="CX8" s="588"/>
    </row>
    <row r="9" spans="1:102" ht="15.75">
      <c r="A9" s="591" t="s">
        <v>684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91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591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91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91"/>
      <c r="BV9" s="591"/>
      <c r="BW9" s="591"/>
      <c r="BX9" s="591"/>
      <c r="BY9" s="591"/>
      <c r="BZ9" s="591"/>
      <c r="CA9" s="591"/>
      <c r="CB9" s="591"/>
      <c r="CC9" s="591"/>
      <c r="CD9" s="591"/>
      <c r="CE9" s="591"/>
      <c r="CF9" s="591"/>
      <c r="CG9" s="591"/>
      <c r="CH9" s="591"/>
      <c r="CI9" s="591"/>
      <c r="CJ9" s="591"/>
      <c r="CK9" s="591"/>
      <c r="CL9" s="591"/>
      <c r="CM9" s="591"/>
      <c r="CN9" s="591"/>
      <c r="CO9" s="591"/>
      <c r="CP9" s="591"/>
      <c r="CQ9" s="591"/>
      <c r="CR9" s="591"/>
      <c r="CS9" s="591"/>
      <c r="CT9" s="591"/>
      <c r="CU9" s="591"/>
      <c r="CV9" s="591"/>
      <c r="CW9" s="591"/>
      <c r="CX9" s="591"/>
    </row>
    <row r="10" spans="1:102" ht="3.75" customHeight="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</row>
    <row r="11" spans="1:102" ht="15.75">
      <c r="A11" s="639" t="str">
        <f>'Для заполнения док-ов'!Y82</f>
        <v>ООО «Ясень-Электро»</v>
      </c>
      <c r="B11" s="639"/>
      <c r="C11" s="639"/>
      <c r="D11" s="639"/>
      <c r="E11" s="639"/>
      <c r="F11" s="639"/>
      <c r="G11" s="639"/>
      <c r="H11" s="639"/>
      <c r="I11" s="639"/>
      <c r="J11" s="639"/>
      <c r="K11" s="639"/>
      <c r="L11" s="639"/>
      <c r="M11" s="639"/>
      <c r="N11" s="639"/>
      <c r="O11" s="639"/>
      <c r="P11" s="639"/>
      <c r="Q11" s="639"/>
      <c r="R11" s="639"/>
      <c r="S11" s="639"/>
      <c r="T11" s="639"/>
      <c r="U11" s="639"/>
      <c r="V11" s="639"/>
      <c r="W11" s="639"/>
      <c r="X11" s="639"/>
      <c r="Y11" s="639"/>
      <c r="Z11" s="639"/>
      <c r="AA11" s="639"/>
      <c r="AB11" s="639"/>
      <c r="AC11" s="639"/>
      <c r="AD11" s="639"/>
      <c r="AE11" s="639"/>
      <c r="AF11" s="639"/>
      <c r="AG11" s="639"/>
      <c r="AH11" s="639"/>
      <c r="AI11" s="639"/>
      <c r="AJ11" s="639"/>
      <c r="AK11" s="639"/>
      <c r="AL11" s="639"/>
      <c r="AM11" s="639"/>
      <c r="AN11" s="639"/>
      <c r="AO11" s="639"/>
      <c r="AP11" s="639"/>
      <c r="AQ11" s="639"/>
      <c r="AR11" s="639"/>
      <c r="AS11" s="639"/>
      <c r="AT11" s="639"/>
      <c r="AU11" s="639"/>
      <c r="AV11" s="639"/>
      <c r="AW11" s="639"/>
      <c r="AX11" s="639"/>
      <c r="AY11" s="639"/>
      <c r="AZ11" s="639"/>
      <c r="BA11" s="639"/>
      <c r="BB11" s="639"/>
      <c r="BC11" s="639"/>
      <c r="BD11" s="639"/>
      <c r="BE11" s="639"/>
      <c r="BF11" s="639"/>
      <c r="BG11" s="639"/>
      <c r="BH11" s="639"/>
      <c r="BI11" s="639"/>
      <c r="BJ11" s="639"/>
      <c r="BK11" s="639"/>
      <c r="BL11" s="639"/>
      <c r="BM11" s="639"/>
      <c r="BN11" s="639"/>
      <c r="BO11" s="639"/>
      <c r="BP11" s="639"/>
      <c r="BQ11" s="639"/>
      <c r="BR11" s="639"/>
      <c r="BS11" s="639"/>
      <c r="BT11" s="639"/>
      <c r="BU11" s="639"/>
      <c r="BV11" s="639"/>
      <c r="BW11" s="639"/>
      <c r="BX11" s="639"/>
      <c r="BY11" s="639"/>
      <c r="BZ11" s="639"/>
      <c r="CA11" s="639"/>
      <c r="CB11" s="639"/>
      <c r="CC11" s="639"/>
      <c r="CD11" s="639"/>
      <c r="CE11" s="639"/>
      <c r="CF11" s="639"/>
      <c r="CG11" s="639"/>
      <c r="CH11" s="639"/>
      <c r="CI11" s="639"/>
      <c r="CJ11" s="639"/>
      <c r="CK11" s="639"/>
      <c r="CL11" s="639"/>
      <c r="CM11" s="639"/>
      <c r="CN11" s="639"/>
      <c r="CO11" s="639"/>
      <c r="CP11" s="639"/>
      <c r="CQ11" s="639"/>
      <c r="CR11" s="639"/>
      <c r="CS11" s="639"/>
      <c r="CT11" s="639"/>
      <c r="CU11" s="639"/>
      <c r="CV11" s="639"/>
      <c r="CW11" s="639"/>
      <c r="CX11" s="639"/>
    </row>
    <row r="12" spans="1:102" ht="11.25" customHeight="1">
      <c r="A12" s="643" t="s">
        <v>342</v>
      </c>
      <c r="B12" s="643"/>
      <c r="C12" s="643"/>
      <c r="D12" s="643"/>
      <c r="E12" s="643"/>
      <c r="F12" s="643"/>
      <c r="G12" s="643"/>
      <c r="H12" s="643"/>
      <c r="I12" s="643"/>
      <c r="J12" s="643"/>
      <c r="K12" s="643"/>
      <c r="L12" s="643"/>
      <c r="M12" s="643"/>
      <c r="N12" s="643"/>
      <c r="O12" s="643"/>
      <c r="P12" s="643"/>
      <c r="Q12" s="643"/>
      <c r="R12" s="643"/>
      <c r="S12" s="643"/>
      <c r="T12" s="643"/>
      <c r="U12" s="643"/>
      <c r="V12" s="643"/>
      <c r="W12" s="643"/>
      <c r="X12" s="643"/>
      <c r="Y12" s="643"/>
      <c r="Z12" s="643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  <c r="BX12" s="643"/>
      <c r="BY12" s="643"/>
      <c r="BZ12" s="643"/>
      <c r="CA12" s="643"/>
      <c r="CB12" s="643"/>
      <c r="CC12" s="643"/>
      <c r="CD12" s="643"/>
      <c r="CE12" s="643"/>
      <c r="CF12" s="643"/>
      <c r="CG12" s="643"/>
      <c r="CH12" s="643"/>
      <c r="CI12" s="643"/>
      <c r="CJ12" s="643"/>
      <c r="CK12" s="643"/>
      <c r="CL12" s="643"/>
      <c r="CM12" s="643"/>
      <c r="CN12" s="643"/>
      <c r="CO12" s="643"/>
      <c r="CP12" s="643"/>
      <c r="CQ12" s="643"/>
      <c r="CR12" s="643"/>
      <c r="CS12" s="643"/>
      <c r="CT12" s="643"/>
      <c r="CU12" s="643"/>
      <c r="CV12" s="643"/>
      <c r="CW12" s="643"/>
      <c r="CX12" s="643"/>
    </row>
    <row r="13" spans="1:102" ht="5.25" customHeight="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</row>
    <row r="14" spans="1:102" ht="15.75">
      <c r="A14" s="61" t="s">
        <v>141</v>
      </c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44" t="str">
        <f>'Для заполнения док-ов'!N84</f>
        <v>Самсонов Марк Дмитриевич</v>
      </c>
      <c r="O14" s="644"/>
      <c r="P14" s="644"/>
      <c r="Q14" s="644"/>
      <c r="R14" s="644"/>
      <c r="S14" s="644"/>
      <c r="T14" s="644"/>
      <c r="U14" s="644"/>
      <c r="V14" s="644"/>
      <c r="W14" s="644"/>
      <c r="X14" s="644"/>
      <c r="Y14" s="644"/>
      <c r="Z14" s="644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  <c r="BX14" s="644"/>
      <c r="BY14" s="644"/>
      <c r="BZ14" s="644"/>
      <c r="CA14" s="644"/>
      <c r="CB14" s="644"/>
      <c r="CC14" s="644"/>
      <c r="CD14" s="644"/>
      <c r="CE14" s="644"/>
      <c r="CF14" s="644"/>
      <c r="CG14" s="644"/>
      <c r="CH14" s="644"/>
      <c r="CI14" s="644"/>
      <c r="CJ14" s="644"/>
      <c r="CK14" s="644"/>
      <c r="CL14" s="644"/>
      <c r="CM14" s="644"/>
      <c r="CN14" s="644"/>
      <c r="CO14" s="644"/>
      <c r="CP14" s="644"/>
      <c r="CQ14" s="644"/>
      <c r="CR14" s="644"/>
      <c r="CS14" s="644"/>
      <c r="CT14" s="644"/>
      <c r="CU14" s="644"/>
      <c r="CV14" s="644"/>
      <c r="CW14" s="644"/>
      <c r="CX14" s="644"/>
    </row>
    <row r="15" spans="1:102" ht="3" customHeight="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</row>
    <row r="16" spans="1:102" ht="14.25" customHeight="1">
      <c r="A16" s="63" t="s">
        <v>343</v>
      </c>
      <c r="B16" s="63"/>
      <c r="C16" s="63"/>
      <c r="D16" s="63"/>
      <c r="E16" s="63"/>
      <c r="F16" s="63"/>
      <c r="G16" s="63"/>
      <c r="H16" s="62"/>
      <c r="I16" s="62"/>
      <c r="J16" s="654" t="s">
        <v>344</v>
      </c>
      <c r="K16" s="654"/>
      <c r="L16" s="654"/>
      <c r="M16" s="654"/>
      <c r="N16" s="654"/>
      <c r="O16" s="654"/>
      <c r="P16" s="654"/>
      <c r="Q16" s="654"/>
      <c r="R16" s="654"/>
      <c r="S16" s="654"/>
      <c r="T16" s="654"/>
      <c r="U16" s="654"/>
      <c r="V16" s="654"/>
      <c r="W16" s="654"/>
      <c r="X16" s="654"/>
      <c r="Y16" s="654"/>
      <c r="Z16" s="654"/>
      <c r="AA16" s="654"/>
      <c r="AB16" s="654"/>
      <c r="AC16" s="654"/>
      <c r="AD16" s="654"/>
      <c r="AE16" s="654"/>
      <c r="AF16" s="654"/>
      <c r="AG16" s="654"/>
      <c r="AH16" s="654"/>
      <c r="AI16" s="654"/>
      <c r="AJ16" s="654"/>
      <c r="AK16" s="654"/>
      <c r="AL16" s="654"/>
      <c r="AM16" s="654"/>
      <c r="AN16" s="654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</row>
    <row r="17" spans="1:102" ht="5.25" customHeight="1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</row>
    <row r="18" spans="1:102" ht="15.75">
      <c r="A18" s="63" t="s">
        <v>345</v>
      </c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2"/>
      <c r="V18" s="642">
        <f>'Для заполнения док-ов'!P84</f>
        <v>36250</v>
      </c>
      <c r="W18" s="642"/>
      <c r="X18" s="642"/>
      <c r="Y18" s="642"/>
      <c r="Z18" s="642"/>
      <c r="AA18" s="642"/>
      <c r="AB18" s="642"/>
      <c r="AC18" s="642"/>
      <c r="AD18" s="642"/>
      <c r="AE18" s="642"/>
      <c r="AF18" s="642"/>
      <c r="AG18" s="642"/>
      <c r="AH18" s="642"/>
      <c r="AI18" s="642"/>
      <c r="AJ18" s="642"/>
      <c r="AK18" s="642"/>
      <c r="AL18" s="642"/>
      <c r="AM18" s="642"/>
      <c r="AN18" s="642"/>
      <c r="AO18" s="642"/>
      <c r="AP18" s="642"/>
      <c r="AQ18" s="642"/>
      <c r="AR18" s="642"/>
      <c r="AS18" s="642"/>
      <c r="AT18" s="642"/>
      <c r="AU18" s="642"/>
      <c r="AV18" s="642"/>
      <c r="AW18" s="642"/>
      <c r="AX18" s="642"/>
      <c r="AY18" s="642"/>
      <c r="AZ18" s="642"/>
      <c r="BA18" s="642"/>
      <c r="BB18" s="642"/>
      <c r="BC18" s="642"/>
      <c r="BD18" s="642"/>
      <c r="BE18" s="642"/>
      <c r="BF18" s="642"/>
      <c r="BG18" s="642"/>
      <c r="BH18" s="642"/>
      <c r="BI18" s="642"/>
      <c r="BJ18" s="642"/>
      <c r="BK18" s="642"/>
      <c r="BL18" s="642"/>
      <c r="BM18" s="642"/>
      <c r="BN18" s="642"/>
      <c r="BO18" s="642"/>
      <c r="BP18" s="642"/>
      <c r="BQ18" s="642"/>
      <c r="BR18" s="642"/>
      <c r="BS18" s="642"/>
      <c r="BT18" s="642"/>
      <c r="BU18" s="642"/>
      <c r="BV18" s="642"/>
      <c r="BW18" s="642"/>
      <c r="BX18" s="642"/>
      <c r="BY18" s="642"/>
      <c r="BZ18" s="642"/>
      <c r="CA18" s="642"/>
      <c r="CB18" s="642"/>
      <c r="CC18" s="642"/>
      <c r="CD18" s="642"/>
      <c r="CE18" s="642"/>
      <c r="CF18" s="642"/>
      <c r="CG18" s="642"/>
      <c r="CH18" s="642"/>
      <c r="CI18" s="642"/>
      <c r="CJ18" s="642"/>
      <c r="CK18" s="642"/>
      <c r="CL18" s="642"/>
      <c r="CM18" s="642"/>
      <c r="CN18" s="642"/>
      <c r="CO18" s="642"/>
      <c r="CP18" s="642"/>
      <c r="CQ18" s="642"/>
      <c r="CR18" s="642"/>
      <c r="CS18" s="642"/>
      <c r="CT18" s="642"/>
      <c r="CU18" s="642"/>
      <c r="CV18" s="642"/>
      <c r="CW18" s="642"/>
      <c r="CX18" s="642"/>
    </row>
    <row r="19" spans="1:102" ht="11.25" customHeight="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43" t="s">
        <v>142</v>
      </c>
      <c r="W19" s="591"/>
      <c r="X19" s="591"/>
      <c r="Y19" s="591"/>
      <c r="Z19" s="591"/>
      <c r="AA19" s="591"/>
      <c r="AB19" s="591"/>
      <c r="AC19" s="591"/>
      <c r="AD19" s="591"/>
      <c r="AE19" s="591"/>
      <c r="AF19" s="591"/>
      <c r="AG19" s="591"/>
      <c r="AH19" s="591"/>
      <c r="AI19" s="591"/>
      <c r="AJ19" s="591"/>
      <c r="AK19" s="591"/>
      <c r="AL19" s="591"/>
      <c r="AM19" s="591"/>
      <c r="AN19" s="591"/>
      <c r="AO19" s="591"/>
      <c r="AP19" s="591"/>
      <c r="AQ19" s="591"/>
      <c r="AR19" s="591"/>
      <c r="AS19" s="591"/>
      <c r="AT19" s="591"/>
      <c r="AU19" s="591"/>
      <c r="AV19" s="591"/>
      <c r="AW19" s="591"/>
      <c r="AX19" s="591"/>
      <c r="AY19" s="591"/>
      <c r="AZ19" s="591"/>
      <c r="BA19" s="591"/>
      <c r="BB19" s="591"/>
      <c r="BC19" s="591"/>
      <c r="BD19" s="591"/>
      <c r="BE19" s="591"/>
      <c r="BF19" s="591"/>
      <c r="BG19" s="591"/>
      <c r="BH19" s="591"/>
      <c r="BI19" s="591"/>
      <c r="BJ19" s="591"/>
      <c r="BK19" s="591"/>
      <c r="BL19" s="591"/>
      <c r="BM19" s="591"/>
      <c r="BN19" s="591"/>
      <c r="BO19" s="591"/>
      <c r="BP19" s="591"/>
      <c r="BQ19" s="591"/>
      <c r="BR19" s="591"/>
      <c r="BS19" s="591"/>
      <c r="BT19" s="591"/>
      <c r="BU19" s="591"/>
      <c r="BV19" s="591"/>
      <c r="BW19" s="591"/>
      <c r="BX19" s="591"/>
      <c r="BY19" s="591"/>
      <c r="BZ19" s="591"/>
      <c r="CA19" s="591"/>
      <c r="CB19" s="591"/>
      <c r="CC19" s="591"/>
      <c r="CD19" s="591"/>
      <c r="CE19" s="591"/>
      <c r="CF19" s="591"/>
      <c r="CG19" s="591"/>
      <c r="CH19" s="591"/>
      <c r="CI19" s="591"/>
      <c r="CJ19" s="591"/>
      <c r="CK19" s="591"/>
      <c r="CL19" s="591"/>
      <c r="CM19" s="591"/>
      <c r="CN19" s="591"/>
      <c r="CO19" s="591"/>
      <c r="CP19" s="591"/>
      <c r="CQ19" s="591"/>
      <c r="CR19" s="591"/>
      <c r="CS19" s="591"/>
      <c r="CT19" s="591"/>
      <c r="CU19" s="591"/>
      <c r="CV19" s="591"/>
      <c r="CW19" s="591"/>
      <c r="CX19" s="591"/>
    </row>
    <row r="20" spans="1:102" ht="5.25" customHeight="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</row>
    <row r="21" spans="1:102" ht="15.75">
      <c r="A21" s="61" t="s">
        <v>346</v>
      </c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44" t="str">
        <f>CONCATENATE("",'Для заполнения док-ов'!Q84)</f>
        <v>67 18 808253</v>
      </c>
      <c r="AC21" s="644"/>
      <c r="AD21" s="644"/>
      <c r="AE21" s="644"/>
      <c r="AF21" s="644"/>
      <c r="AG21" s="644"/>
      <c r="AH21" s="644"/>
      <c r="AI21" s="644"/>
      <c r="AJ21" s="644"/>
      <c r="AK21" s="644"/>
      <c r="AL21" s="644"/>
      <c r="AM21" s="644"/>
      <c r="AN21" s="644"/>
      <c r="AO21" s="644"/>
      <c r="AP21" s="644"/>
      <c r="AQ21" s="644"/>
      <c r="AR21" s="62"/>
      <c r="AS21" s="61" t="s">
        <v>347</v>
      </c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45">
        <f>'Для заполнения док-ов'!R84</f>
        <v>43578</v>
      </c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45"/>
      <c r="BV21" s="645"/>
      <c r="BW21" s="645"/>
      <c r="BX21" s="645"/>
      <c r="BY21" s="645"/>
      <c r="BZ21" s="645"/>
      <c r="CA21" s="645"/>
      <c r="CB21" s="645"/>
      <c r="CC21" s="645"/>
      <c r="CD21" s="645"/>
      <c r="CE21" s="645"/>
      <c r="CF21" s="645"/>
      <c r="CG21" s="645"/>
      <c r="CH21" s="645"/>
      <c r="CI21" s="645"/>
      <c r="CJ21" s="645"/>
      <c r="CK21" s="645"/>
      <c r="CL21" s="645"/>
      <c r="CM21" s="645"/>
      <c r="CN21" s="645"/>
      <c r="CO21" s="645"/>
      <c r="CP21" s="645"/>
      <c r="CQ21" s="645"/>
      <c r="CR21" s="645"/>
      <c r="CS21" s="645"/>
      <c r="CT21" s="645"/>
      <c r="CU21" s="645"/>
      <c r="CV21" s="645"/>
      <c r="CW21" s="645"/>
      <c r="CX21" s="645"/>
    </row>
    <row r="22" spans="1:102" ht="5.25" customHeight="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</row>
    <row r="23" spans="1:102" ht="32.25" customHeight="1">
      <c r="A23" s="61" t="s">
        <v>348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46" t="str">
        <f>'Для заполнения док-ов'!S84</f>
        <v>УМВД России по Ханты-Мансийскому автономному округу - Югре</v>
      </c>
      <c r="P23" s="646"/>
      <c r="Q23" s="646"/>
      <c r="R23" s="646"/>
      <c r="S23" s="646"/>
      <c r="T23" s="646"/>
      <c r="U23" s="646"/>
      <c r="V23" s="646"/>
      <c r="W23" s="646"/>
      <c r="X23" s="646"/>
      <c r="Y23" s="646"/>
      <c r="Z23" s="646"/>
      <c r="AA23" s="646"/>
      <c r="AB23" s="646"/>
      <c r="AC23" s="646"/>
      <c r="AD23" s="646"/>
      <c r="AE23" s="646"/>
      <c r="AF23" s="646"/>
      <c r="AG23" s="646"/>
      <c r="AH23" s="646"/>
      <c r="AI23" s="646"/>
      <c r="AJ23" s="646"/>
      <c r="AK23" s="646"/>
      <c r="AL23" s="646"/>
      <c r="AM23" s="646"/>
      <c r="AN23" s="646"/>
      <c r="AO23" s="646"/>
      <c r="AP23" s="646"/>
      <c r="AQ23" s="646"/>
      <c r="AR23" s="646"/>
      <c r="AS23" s="646"/>
      <c r="AT23" s="646"/>
      <c r="AU23" s="646"/>
      <c r="AV23" s="646"/>
      <c r="AW23" s="646"/>
      <c r="AX23" s="646"/>
      <c r="AY23" s="646"/>
      <c r="AZ23" s="646"/>
      <c r="BA23" s="646"/>
      <c r="BB23" s="646"/>
      <c r="BC23" s="646"/>
      <c r="BD23" s="646"/>
      <c r="BE23" s="646"/>
      <c r="BF23" s="646"/>
      <c r="BG23" s="646"/>
      <c r="BH23" s="646"/>
      <c r="BI23" s="646"/>
      <c r="BJ23" s="646"/>
      <c r="BK23" s="646"/>
      <c r="BL23" s="646"/>
      <c r="BM23" s="646"/>
      <c r="BN23" s="646"/>
      <c r="BO23" s="646"/>
      <c r="BP23" s="646"/>
      <c r="BQ23" s="646"/>
      <c r="BR23" s="646"/>
      <c r="BS23" s="646"/>
      <c r="BT23" s="646"/>
      <c r="BU23" s="646"/>
      <c r="BV23" s="646"/>
      <c r="BW23" s="646"/>
      <c r="BX23" s="646"/>
      <c r="BY23" s="646"/>
      <c r="BZ23" s="646"/>
      <c r="CA23" s="646"/>
      <c r="CB23" s="646"/>
      <c r="CC23" s="646"/>
      <c r="CD23" s="646"/>
      <c r="CE23" s="646"/>
      <c r="CF23" s="646"/>
      <c r="CG23" s="646"/>
      <c r="CH23" s="646"/>
      <c r="CI23" s="646"/>
      <c r="CJ23" s="646"/>
      <c r="CK23" s="646"/>
      <c r="CL23" s="646"/>
      <c r="CM23" s="646"/>
      <c r="CN23" s="646"/>
      <c r="CO23" s="646"/>
      <c r="CP23" s="646"/>
      <c r="CQ23" s="646"/>
      <c r="CR23" s="646"/>
      <c r="CS23" s="646"/>
      <c r="CT23" s="646"/>
      <c r="CU23" s="646"/>
      <c r="CV23" s="646"/>
      <c r="CW23" s="646"/>
      <c r="CX23" s="646"/>
    </row>
    <row r="24" spans="1:102" ht="5.25" customHeight="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</row>
    <row r="25" spans="1:102" ht="15.75">
      <c r="A25" s="586" t="s">
        <v>349</v>
      </c>
      <c r="B25" s="586"/>
      <c r="C25" s="586"/>
      <c r="D25" s="58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586"/>
      <c r="V25" s="586"/>
      <c r="W25" s="586"/>
      <c r="X25" s="586"/>
      <c r="Y25" s="586"/>
      <c r="Z25" s="586"/>
      <c r="AA25" s="586"/>
      <c r="AB25" s="586"/>
      <c r="AC25" s="586"/>
      <c r="AD25" s="586"/>
      <c r="AE25" s="586"/>
      <c r="AF25" s="586"/>
      <c r="AG25" s="586"/>
      <c r="AH25" s="586"/>
      <c r="AI25" s="586"/>
      <c r="AJ25" s="586"/>
      <c r="AK25" s="586"/>
      <c r="AL25" s="586"/>
      <c r="AM25" s="586"/>
      <c r="AN25" s="586"/>
      <c r="AO25" s="586"/>
      <c r="AP25" s="586"/>
      <c r="AQ25" s="586"/>
      <c r="AR25" s="586"/>
      <c r="AS25" s="586"/>
      <c r="AT25" s="586"/>
      <c r="AU25" s="586"/>
      <c r="AV25" s="586"/>
      <c r="AW25" s="586"/>
      <c r="AX25" s="586"/>
      <c r="AY25" s="586"/>
      <c r="AZ25" s="586"/>
      <c r="BA25" s="586"/>
      <c r="BB25" s="586"/>
      <c r="BC25" s="586"/>
      <c r="BD25" s="586"/>
      <c r="BE25" s="586"/>
      <c r="BF25" s="586"/>
      <c r="BG25" s="586"/>
      <c r="BH25" s="586"/>
      <c r="BI25" s="586"/>
      <c r="BJ25" s="586"/>
      <c r="BK25" s="586"/>
      <c r="BL25" s="586"/>
      <c r="BM25" s="586"/>
      <c r="BN25" s="586"/>
      <c r="BO25" s="586"/>
      <c r="BP25" s="586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</row>
    <row r="26" spans="1:102" ht="15.75">
      <c r="A26" s="689" t="str">
        <f>'Для заполнения док-ов'!T84</f>
        <v>Ханты-Мансийский Автоном.окр., гор. Нижневартовск, ул. Ханты-Мансийская, д.29, кв.109</v>
      </c>
      <c r="B26" s="689"/>
      <c r="C26" s="689"/>
      <c r="D26" s="689"/>
      <c r="E26" s="689"/>
      <c r="F26" s="689"/>
      <c r="G26" s="689"/>
      <c r="H26" s="689"/>
      <c r="I26" s="689"/>
      <c r="J26" s="689"/>
      <c r="K26" s="689"/>
      <c r="L26" s="689"/>
      <c r="M26" s="689"/>
      <c r="N26" s="689"/>
      <c r="O26" s="689"/>
      <c r="P26" s="689"/>
      <c r="Q26" s="689"/>
      <c r="R26" s="689"/>
      <c r="S26" s="689"/>
      <c r="T26" s="689"/>
      <c r="U26" s="689"/>
      <c r="V26" s="689"/>
      <c r="W26" s="689"/>
      <c r="X26" s="689"/>
      <c r="Y26" s="689"/>
      <c r="Z26" s="689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  <c r="BX26" s="689"/>
      <c r="BY26" s="689"/>
      <c r="BZ26" s="689"/>
      <c r="CA26" s="689"/>
      <c r="CB26" s="689"/>
      <c r="CC26" s="689"/>
      <c r="CD26" s="689"/>
      <c r="CE26" s="689"/>
      <c r="CF26" s="689"/>
      <c r="CG26" s="689"/>
      <c r="CH26" s="689"/>
      <c r="CI26" s="689"/>
      <c r="CJ26" s="689"/>
      <c r="CK26" s="689"/>
      <c r="CL26" s="689"/>
      <c r="CM26" s="689"/>
      <c r="CN26" s="689"/>
      <c r="CO26" s="689"/>
      <c r="CP26" s="689"/>
      <c r="CQ26" s="689"/>
      <c r="CR26" s="689"/>
      <c r="CS26" s="689"/>
      <c r="CT26" s="689"/>
      <c r="CU26" s="689"/>
      <c r="CV26" s="689"/>
      <c r="CW26" s="689"/>
      <c r="CX26" s="689"/>
    </row>
    <row r="27" spans="1:102" ht="15.75">
      <c r="A27" s="63" t="s">
        <v>350</v>
      </c>
      <c r="B27" s="63"/>
      <c r="C27" s="63"/>
      <c r="D27" s="63"/>
      <c r="E27" s="63"/>
      <c r="F27" s="63"/>
      <c r="G27" s="63"/>
      <c r="H27" s="63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</row>
    <row r="28" spans="1:102" ht="15.75">
      <c r="A28" s="648" t="str">
        <f>'Для заполнения док-ов'!O84</f>
        <v>Электромонтажник</v>
      </c>
      <c r="B28" s="648"/>
      <c r="C28" s="648"/>
      <c r="D28" s="648"/>
      <c r="E28" s="648"/>
      <c r="F28" s="648"/>
      <c r="G28" s="648"/>
      <c r="H28" s="648"/>
      <c r="I28" s="648"/>
      <c r="J28" s="648"/>
      <c r="K28" s="648"/>
      <c r="L28" s="648"/>
      <c r="M28" s="648"/>
      <c r="N28" s="648"/>
      <c r="O28" s="648"/>
      <c r="P28" s="648"/>
      <c r="Q28" s="648"/>
      <c r="R28" s="648"/>
      <c r="S28" s="648"/>
      <c r="T28" s="648"/>
      <c r="U28" s="648"/>
      <c r="V28" s="648"/>
      <c r="W28" s="648"/>
      <c r="X28" s="648"/>
      <c r="Y28" s="648"/>
      <c r="Z28" s="648"/>
      <c r="AA28" s="648"/>
      <c r="AB28" s="648"/>
      <c r="AC28" s="648"/>
      <c r="AD28" s="648"/>
      <c r="AE28" s="648"/>
      <c r="AF28" s="648"/>
      <c r="AG28" s="648"/>
      <c r="AH28" s="197"/>
      <c r="AI28" s="198" t="s">
        <v>370</v>
      </c>
      <c r="AJ28" s="197"/>
      <c r="AK28" s="197"/>
      <c r="AL28" s="197"/>
      <c r="AM28" s="63"/>
      <c r="AN28" s="63"/>
      <c r="AO28" s="63"/>
      <c r="AP28" s="63"/>
      <c r="AQ28" s="63"/>
      <c r="AR28" s="63"/>
      <c r="AS28" s="63"/>
      <c r="AT28" s="63"/>
      <c r="AU28" s="649" t="str">
        <f>'Для заполнения док-ов'!U84</f>
        <v>п.6, 9</v>
      </c>
      <c r="AV28" s="650"/>
      <c r="AW28" s="650"/>
      <c r="AX28" s="650"/>
      <c r="AY28" s="650"/>
      <c r="AZ28" s="650"/>
      <c r="BA28" s="650"/>
      <c r="BB28" s="650"/>
      <c r="BC28" s="650"/>
      <c r="BD28" s="650"/>
      <c r="BE28" s="650"/>
      <c r="BF28" s="650"/>
      <c r="BG28" s="650"/>
      <c r="BH28" s="650"/>
      <c r="BI28" s="650"/>
      <c r="BJ28" s="650"/>
      <c r="BK28" s="650"/>
      <c r="BL28" s="650"/>
      <c r="BM28" s="650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  <c r="BX28" s="650"/>
      <c r="BY28" s="650"/>
      <c r="BZ28" s="650"/>
      <c r="CA28" s="650"/>
      <c r="CB28" s="650"/>
      <c r="CC28" s="650"/>
      <c r="CD28" s="650"/>
      <c r="CE28" s="650"/>
      <c r="CF28" s="650"/>
      <c r="CG28" s="650"/>
      <c r="CH28" s="650"/>
      <c r="CI28" s="650"/>
      <c r="CJ28" s="650"/>
      <c r="CK28" s="650"/>
      <c r="CL28" s="650"/>
      <c r="CM28" s="650"/>
      <c r="CN28" s="650"/>
      <c r="CO28" s="650"/>
      <c r="CP28" s="650"/>
      <c r="CQ28" s="650"/>
      <c r="CR28" s="650"/>
      <c r="CS28" s="650"/>
      <c r="CT28" s="650"/>
      <c r="CU28" s="650"/>
      <c r="CV28" s="650"/>
      <c r="CW28" s="650"/>
      <c r="CX28" s="650"/>
    </row>
    <row r="29" spans="1:102" ht="5.25" customHeight="1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</row>
    <row r="30" spans="1:102" ht="15.75">
      <c r="A30" s="190" t="s">
        <v>361</v>
      </c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</row>
    <row r="31" spans="1:102" ht="15.75">
      <c r="A31" s="190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</row>
    <row r="32" spans="1:102" ht="7.5" customHeight="1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</row>
    <row r="33" spans="1:102" ht="15.75">
      <c r="A33" s="61" t="s">
        <v>362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M33" s="639"/>
      <c r="AN33" s="639"/>
      <c r="AO33" s="639"/>
      <c r="AP33" s="639"/>
      <c r="AQ33" s="639"/>
      <c r="AR33" s="639"/>
      <c r="AS33" s="639"/>
      <c r="AT33" s="639"/>
      <c r="AU33" s="639"/>
      <c r="AV33" s="639"/>
      <c r="AW33" s="639"/>
      <c r="AX33" s="639"/>
      <c r="AY33" s="639"/>
      <c r="AZ33" s="639"/>
      <c r="BA33" s="639"/>
      <c r="BB33" s="639"/>
      <c r="BC33" s="639"/>
      <c r="BD33" s="639"/>
      <c r="BE33" s="62"/>
      <c r="BF33" s="62"/>
      <c r="BG33" s="62"/>
      <c r="BH33" s="62"/>
      <c r="BI33" s="62"/>
      <c r="BJ33" s="62"/>
      <c r="BK33" s="62"/>
      <c r="BL33" s="62"/>
      <c r="BM33" s="62"/>
      <c r="BN33" s="639" t="s">
        <v>143</v>
      </c>
      <c r="BO33" s="639"/>
      <c r="BP33" s="639"/>
      <c r="BQ33" s="639"/>
      <c r="BR33" s="639"/>
      <c r="BS33" s="639"/>
      <c r="BT33" s="639"/>
      <c r="BU33" s="639"/>
      <c r="BV33" s="639"/>
      <c r="BW33" s="639"/>
      <c r="BX33" s="639"/>
      <c r="BY33" s="639"/>
      <c r="BZ33" s="639"/>
      <c r="CA33" s="639"/>
      <c r="CB33" s="639"/>
      <c r="CC33" s="639"/>
      <c r="CD33" s="639"/>
      <c r="CE33" s="639"/>
      <c r="CF33" s="639"/>
      <c r="CG33" s="639"/>
      <c r="CH33" s="639"/>
      <c r="CI33" s="639"/>
      <c r="CJ33" s="639"/>
      <c r="CK33" s="639"/>
      <c r="CL33" s="639"/>
      <c r="CM33" s="639"/>
      <c r="CN33" s="639"/>
      <c r="CO33" s="639"/>
      <c r="CP33" s="639"/>
      <c r="CQ33" s="639"/>
      <c r="CR33" s="639"/>
      <c r="CS33" s="639"/>
      <c r="CT33" s="639"/>
      <c r="CU33" s="639"/>
      <c r="CV33" s="639"/>
      <c r="CW33" s="639"/>
      <c r="CX33" s="639"/>
    </row>
    <row r="34" spans="1:102" ht="10.5" customHeight="1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M34" s="641" t="s">
        <v>363</v>
      </c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191"/>
      <c r="BF34" s="191"/>
      <c r="BG34" s="191"/>
      <c r="BH34" s="191"/>
      <c r="BI34" s="191"/>
      <c r="BJ34" s="191"/>
      <c r="BK34" s="191"/>
      <c r="BL34" s="191"/>
      <c r="BM34" s="191"/>
      <c r="BN34" s="596" t="s">
        <v>146</v>
      </c>
      <c r="BO34" s="640"/>
      <c r="BP34" s="640"/>
      <c r="BQ34" s="640"/>
      <c r="BR34" s="640"/>
      <c r="BS34" s="640"/>
      <c r="BT34" s="640"/>
      <c r="BU34" s="640"/>
      <c r="BV34" s="640"/>
      <c r="BW34" s="640"/>
      <c r="BX34" s="640"/>
      <c r="BY34" s="640"/>
      <c r="BZ34" s="640"/>
      <c r="CA34" s="640"/>
      <c r="CB34" s="640"/>
      <c r="CC34" s="640"/>
      <c r="CD34" s="640"/>
      <c r="CE34" s="640"/>
      <c r="CF34" s="640"/>
      <c r="CG34" s="640"/>
      <c r="CH34" s="640"/>
      <c r="CI34" s="640"/>
      <c r="CJ34" s="640"/>
      <c r="CK34" s="640"/>
      <c r="CL34" s="640"/>
      <c r="CM34" s="640"/>
      <c r="CN34" s="640"/>
      <c r="CO34" s="640"/>
      <c r="CP34" s="640"/>
      <c r="CQ34" s="640"/>
      <c r="CR34" s="640"/>
      <c r="CS34" s="640"/>
      <c r="CT34" s="640"/>
      <c r="CU34" s="640"/>
      <c r="CV34" s="640"/>
      <c r="CW34" s="640"/>
      <c r="CX34" s="640"/>
    </row>
    <row r="35" spans="1:102" ht="15.75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</row>
    <row r="36" spans="1:102" ht="15.7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</row>
    <row r="37" spans="1:102" ht="15.75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BM37" s="62"/>
    </row>
    <row r="38" spans="1:102" ht="15.75">
      <c r="A38" s="191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BL38" s="62"/>
      <c r="BM38" s="62"/>
    </row>
    <row r="39" spans="1:102" ht="15.75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</row>
    <row r="40" spans="1:102" ht="15.75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</row>
    <row r="41" spans="1:102" ht="15.75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</row>
    <row r="42" spans="1:102" ht="15.75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</row>
    <row r="43" spans="1:102" ht="15.75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</row>
    <row r="44" spans="1:102" ht="15.75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</row>
    <row r="45" spans="1:102" ht="15.75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</row>
    <row r="46" spans="1:102" ht="15.75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</row>
    <row r="47" spans="1:102" ht="15.75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</row>
    <row r="48" spans="1:102" ht="15.75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</row>
    <row r="49" spans="1:102" ht="15.75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</row>
    <row r="50" spans="1:102" ht="15.7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</row>
    <row r="51" spans="1:102" ht="15.75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</row>
    <row r="52" spans="1:102" ht="15.75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</row>
    <row r="53" spans="1:102" ht="15.75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</row>
    <row r="54" spans="1:102" ht="15.7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</row>
    <row r="55" spans="1:102" ht="15.7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</row>
    <row r="56" spans="1:102" ht="15.75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</row>
    <row r="57" spans="1:102" ht="15.75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</row>
    <row r="58" spans="1:102" ht="15.7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</row>
    <row r="59" spans="1:102" ht="15.7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</row>
    <row r="60" spans="1:102" ht="15.7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</row>
    <row r="61" spans="1:102" ht="15.75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</row>
    <row r="62" spans="1:102" ht="15.7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</row>
    <row r="63" spans="1:102" ht="15.7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</row>
    <row r="64" spans="1:102" ht="15.7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</row>
    <row r="65" spans="1:102" ht="15.7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</row>
    <row r="66" spans="1:102" ht="15.7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</row>
    <row r="67" spans="1:102" ht="15.7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</row>
    <row r="68" spans="1:102" ht="15.7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</row>
    <row r="69" spans="1:102" ht="15.7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</row>
    <row r="70" spans="1:102" ht="15.7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</row>
    <row r="71" spans="1:102" ht="15.7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</row>
    <row r="72" spans="1:102" ht="15.7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</row>
    <row r="73" spans="1:102" ht="15.7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</row>
    <row r="74" spans="1:102" ht="15.7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</row>
    <row r="75" spans="1:102" ht="15.7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</row>
    <row r="76" spans="1:102" ht="15.75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</row>
    <row r="77" spans="1:102" ht="15.75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</row>
    <row r="78" spans="1:102" ht="15.75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</row>
  </sheetData>
  <mergeCells count="20">
    <mergeCell ref="AM34:BD34"/>
    <mergeCell ref="BN34:CX34"/>
    <mergeCell ref="O23:CX23"/>
    <mergeCell ref="A25:BP25"/>
    <mergeCell ref="A26:CX26"/>
    <mergeCell ref="A28:AG28"/>
    <mergeCell ref="AU28:CX28"/>
    <mergeCell ref="AM33:BD33"/>
    <mergeCell ref="BN33:CX33"/>
    <mergeCell ref="N14:CX14"/>
    <mergeCell ref="J16:AN16"/>
    <mergeCell ref="V18:CX18"/>
    <mergeCell ref="V19:CX19"/>
    <mergeCell ref="AB21:AQ21"/>
    <mergeCell ref="BH21:CX21"/>
    <mergeCell ref="A5:CX5"/>
    <mergeCell ref="A8:CX8"/>
    <mergeCell ref="A9:CX9"/>
    <mergeCell ref="A11:CX11"/>
    <mergeCell ref="A12:CX12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CX266"/>
  <sheetViews>
    <sheetView view="pageBreakPreview" zoomScaleNormal="130" zoomScaleSheetLayoutView="100" workbookViewId="0">
      <selection activeCell="A17" sqref="A17:CX17"/>
    </sheetView>
  </sheetViews>
  <sheetFormatPr defaultRowHeight="15"/>
  <cols>
    <col min="1" max="179" width="0.85546875" customWidth="1"/>
  </cols>
  <sheetData>
    <row r="10" spans="1:102" ht="15.75">
      <c r="A10" s="591" t="s">
        <v>151</v>
      </c>
      <c r="B10" s="591"/>
      <c r="C10" s="591"/>
      <c r="D10" s="591"/>
      <c r="E10" s="591"/>
      <c r="F10" s="591"/>
      <c r="G10" s="591"/>
      <c r="H10" s="591"/>
      <c r="I10" s="591"/>
      <c r="J10" s="591"/>
      <c r="K10" s="591"/>
      <c r="L10" s="591"/>
      <c r="M10" s="591"/>
      <c r="N10" s="591"/>
      <c r="O10" s="591"/>
      <c r="P10" s="591"/>
      <c r="Q10" s="591"/>
      <c r="R10" s="591"/>
      <c r="S10" s="591"/>
      <c r="T10" s="591"/>
      <c r="U10" s="591"/>
      <c r="V10" s="591"/>
      <c r="W10" s="591"/>
      <c r="X10" s="591"/>
      <c r="Y10" s="591"/>
      <c r="Z10" s="591"/>
      <c r="AA10" s="591"/>
      <c r="AB10" s="591"/>
      <c r="AC10" s="591"/>
      <c r="AD10" s="591"/>
      <c r="AE10" s="591"/>
      <c r="AF10" s="591"/>
      <c r="AG10" s="591"/>
      <c r="AH10" s="591"/>
      <c r="AI10" s="591"/>
      <c r="AJ10" s="591"/>
      <c r="AK10" s="591"/>
      <c r="AL10" s="591"/>
      <c r="AM10" s="591"/>
      <c r="AN10" s="591"/>
      <c r="AO10" s="591"/>
      <c r="AP10" s="591"/>
      <c r="AQ10" s="591"/>
      <c r="AR10" s="591"/>
      <c r="AS10" s="591"/>
      <c r="AT10" s="591"/>
      <c r="AU10" s="591"/>
      <c r="AV10" s="591"/>
      <c r="AW10" s="591"/>
      <c r="AX10" s="591"/>
      <c r="AY10" s="591"/>
      <c r="AZ10" s="591"/>
      <c r="BA10" s="591"/>
      <c r="BB10" s="591"/>
      <c r="BC10" s="591"/>
      <c r="BD10" s="591"/>
      <c r="BE10" s="591"/>
      <c r="BF10" s="591"/>
      <c r="BG10" s="591"/>
      <c r="BH10" s="591"/>
      <c r="BI10" s="591"/>
      <c r="BJ10" s="591"/>
      <c r="BK10" s="591"/>
      <c r="BL10" s="591"/>
      <c r="BM10" s="591"/>
      <c r="BN10" s="591"/>
      <c r="BO10" s="591"/>
      <c r="BP10" s="591"/>
      <c r="BQ10" s="591"/>
      <c r="BR10" s="591"/>
      <c r="BS10" s="591"/>
      <c r="BT10" s="591"/>
      <c r="BU10" s="591"/>
      <c r="BV10" s="591"/>
      <c r="BW10" s="591"/>
      <c r="BX10" s="591"/>
      <c r="BY10" s="591"/>
      <c r="BZ10" s="591"/>
      <c r="CA10" s="591"/>
      <c r="CB10" s="591"/>
      <c r="CC10" s="591"/>
      <c r="CD10" s="591"/>
      <c r="CE10" s="591"/>
      <c r="CF10" s="591"/>
      <c r="CG10" s="591"/>
      <c r="CH10" s="591"/>
      <c r="CI10" s="591"/>
      <c r="CJ10" s="591"/>
      <c r="CK10" s="591"/>
      <c r="CL10" s="591"/>
      <c r="CM10" s="591"/>
      <c r="CN10" s="591"/>
      <c r="CO10" s="591"/>
      <c r="CP10" s="591"/>
      <c r="CQ10" s="591"/>
      <c r="CR10" s="591"/>
      <c r="CS10" s="591"/>
      <c r="CT10" s="591"/>
      <c r="CU10" s="591"/>
      <c r="CV10" s="591"/>
      <c r="CW10" s="591"/>
      <c r="CX10" s="591"/>
    </row>
    <row r="11" spans="1:102" ht="5.25" customHeight="1">
      <c r="A11" s="76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6"/>
    </row>
    <row r="12" spans="1:102" ht="15" customHeight="1">
      <c r="A12" s="618" t="s">
        <v>152</v>
      </c>
      <c r="B12" s="618"/>
      <c r="C12" s="618"/>
      <c r="D12" s="618"/>
      <c r="E12" s="618"/>
      <c r="F12" s="618"/>
      <c r="G12" s="618"/>
      <c r="H12" s="618"/>
      <c r="I12" s="618"/>
      <c r="J12" s="618"/>
      <c r="K12" s="618"/>
      <c r="L12" s="618"/>
      <c r="M12" s="618"/>
      <c r="N12" s="618"/>
      <c r="O12" s="618"/>
      <c r="P12" s="618"/>
      <c r="Q12" s="618"/>
      <c r="R12" s="618"/>
      <c r="S12" s="618"/>
      <c r="T12" s="618"/>
      <c r="U12" s="618"/>
      <c r="V12" s="618"/>
      <c r="W12" s="618"/>
      <c r="X12" s="618"/>
      <c r="Y12" s="618"/>
      <c r="Z12" s="618"/>
      <c r="AA12" s="618"/>
      <c r="AB12" s="618"/>
      <c r="AC12" s="618"/>
      <c r="AD12" s="618"/>
      <c r="AE12" s="618"/>
      <c r="AF12" s="618"/>
      <c r="AG12" s="618"/>
      <c r="AH12" s="618"/>
      <c r="AI12" s="618"/>
      <c r="AJ12" s="618"/>
      <c r="AK12" s="618"/>
      <c r="AL12" s="618"/>
      <c r="AM12" s="618"/>
      <c r="AN12" s="618"/>
      <c r="AO12" s="618"/>
      <c r="AP12" s="618"/>
      <c r="AQ12" s="618"/>
      <c r="AR12" s="618"/>
      <c r="AS12" s="618"/>
      <c r="AT12" s="618"/>
      <c r="AU12" s="618"/>
      <c r="AV12" s="618"/>
      <c r="AW12" s="618"/>
      <c r="AX12" s="618"/>
      <c r="AY12" s="618"/>
      <c r="AZ12" s="618"/>
      <c r="BA12" s="618"/>
      <c r="BB12" s="618"/>
      <c r="BC12" s="618"/>
      <c r="BD12" s="618"/>
      <c r="BE12" s="618"/>
      <c r="BF12" s="618"/>
      <c r="BG12" s="618"/>
      <c r="BH12" s="618"/>
      <c r="BI12" s="618"/>
      <c r="BJ12" s="618"/>
      <c r="BK12" s="618"/>
      <c r="BL12" s="618"/>
      <c r="BM12" s="618"/>
      <c r="BN12" s="618"/>
      <c r="BO12" s="618"/>
      <c r="BP12" s="618"/>
      <c r="BQ12" s="618"/>
      <c r="BR12" s="618"/>
      <c r="BS12" s="618"/>
      <c r="BT12" s="618"/>
      <c r="BU12" s="618"/>
      <c r="BV12" s="618"/>
      <c r="BW12" s="618"/>
      <c r="BX12" s="618"/>
      <c r="BY12" s="618"/>
      <c r="BZ12" s="618"/>
      <c r="CA12" s="618"/>
      <c r="CB12" s="618"/>
      <c r="CC12" s="618"/>
      <c r="CD12" s="618"/>
      <c r="CE12" s="618"/>
      <c r="CF12" s="618"/>
      <c r="CG12" s="618"/>
      <c r="CH12" s="618"/>
      <c r="CI12" s="618"/>
      <c r="CJ12" s="618"/>
      <c r="CK12" s="618"/>
      <c r="CL12" s="618"/>
      <c r="CM12" s="618"/>
      <c r="CN12" s="618"/>
      <c r="CO12" s="618"/>
      <c r="CP12" s="618"/>
      <c r="CQ12" s="618"/>
      <c r="CR12" s="618"/>
      <c r="CS12" s="618"/>
      <c r="CT12" s="618"/>
      <c r="CU12" s="618"/>
      <c r="CV12" s="618"/>
      <c r="CW12" s="618"/>
      <c r="CX12" s="618"/>
    </row>
    <row r="13" spans="1:102" ht="15.75">
      <c r="A13" s="618" t="s">
        <v>153</v>
      </c>
      <c r="B13" s="619"/>
      <c r="C13" s="619"/>
      <c r="D13" s="619"/>
      <c r="E13" s="619"/>
      <c r="F13" s="619"/>
      <c r="G13" s="619"/>
      <c r="H13" s="619"/>
      <c r="I13" s="619"/>
      <c r="J13" s="619"/>
      <c r="K13" s="619"/>
      <c r="L13" s="619"/>
      <c r="M13" s="619"/>
      <c r="N13" s="619"/>
      <c r="O13" s="619"/>
      <c r="P13" s="619"/>
      <c r="Q13" s="619"/>
      <c r="R13" s="619"/>
      <c r="S13" s="619"/>
      <c r="T13" s="619"/>
      <c r="U13" s="619"/>
      <c r="V13" s="619"/>
      <c r="W13" s="619"/>
      <c r="X13" s="619"/>
      <c r="Y13" s="619"/>
      <c r="Z13" s="619"/>
      <c r="AA13" s="619"/>
      <c r="AB13" s="619"/>
      <c r="AC13" s="619"/>
      <c r="AD13" s="619"/>
      <c r="AE13" s="619"/>
      <c r="AF13" s="619"/>
      <c r="AG13" s="619"/>
      <c r="AH13" s="619"/>
      <c r="AI13" s="619"/>
      <c r="AJ13" s="619"/>
      <c r="AK13" s="619"/>
      <c r="AL13" s="619"/>
      <c r="AM13" s="619"/>
      <c r="AN13" s="619"/>
      <c r="AO13" s="619"/>
      <c r="AP13" s="619"/>
      <c r="AQ13" s="619"/>
      <c r="AR13" s="619"/>
      <c r="AS13" s="619"/>
      <c r="AT13" s="619"/>
      <c r="AU13" s="619"/>
      <c r="AV13" s="619"/>
      <c r="AW13" s="619"/>
      <c r="AX13" s="619"/>
      <c r="AY13" s="619"/>
      <c r="AZ13" s="619"/>
      <c r="BA13" s="619"/>
      <c r="BB13" s="619"/>
      <c r="BC13" s="619"/>
      <c r="BD13" s="619"/>
      <c r="BE13" s="619"/>
      <c r="BF13" s="619"/>
      <c r="BG13" s="619"/>
      <c r="BH13" s="619"/>
      <c r="BI13" s="619"/>
      <c r="BJ13" s="619"/>
      <c r="BK13" s="619"/>
      <c r="BL13" s="619"/>
      <c r="BM13" s="619"/>
      <c r="BN13" s="619"/>
      <c r="BO13" s="619"/>
      <c r="BP13" s="619"/>
      <c r="BQ13" s="619"/>
      <c r="BR13" s="619"/>
      <c r="BS13" s="619"/>
      <c r="BT13" s="619"/>
      <c r="BU13" s="619"/>
      <c r="BV13" s="619"/>
      <c r="BW13" s="619"/>
      <c r="BX13" s="619"/>
      <c r="BY13" s="619"/>
      <c r="BZ13" s="619"/>
      <c r="CA13" s="619"/>
      <c r="CB13" s="619"/>
      <c r="CC13" s="619"/>
      <c r="CD13" s="619"/>
      <c r="CE13" s="619"/>
      <c r="CF13" s="619"/>
      <c r="CG13" s="619"/>
      <c r="CH13" s="619"/>
      <c r="CI13" s="619"/>
      <c r="CJ13" s="619"/>
      <c r="CK13" s="619"/>
      <c r="CL13" s="619"/>
      <c r="CM13" s="619"/>
      <c r="CN13" s="619"/>
      <c r="CO13" s="619"/>
      <c r="CP13" s="619"/>
      <c r="CQ13" s="619"/>
      <c r="CR13" s="619"/>
      <c r="CS13" s="619"/>
      <c r="CT13" s="619"/>
      <c r="CU13" s="619"/>
      <c r="CV13" s="619"/>
      <c r="CW13" s="619"/>
      <c r="CX13" s="619"/>
    </row>
    <row r="14" spans="1:102" ht="15.75">
      <c r="A14" s="618" t="s">
        <v>154</v>
      </c>
      <c r="B14" s="620"/>
      <c r="C14" s="620"/>
      <c r="D14" s="620"/>
      <c r="E14" s="620"/>
      <c r="F14" s="620"/>
      <c r="G14" s="620"/>
      <c r="H14" s="620"/>
      <c r="I14" s="620"/>
      <c r="J14" s="620"/>
      <c r="K14" s="620"/>
      <c r="L14" s="620"/>
      <c r="M14" s="620"/>
      <c r="N14" s="620"/>
      <c r="O14" s="620"/>
      <c r="P14" s="620"/>
      <c r="Q14" s="620"/>
      <c r="R14" s="620"/>
      <c r="S14" s="620"/>
      <c r="T14" s="620"/>
      <c r="U14" s="620"/>
      <c r="V14" s="620"/>
      <c r="W14" s="620"/>
      <c r="X14" s="620"/>
      <c r="Y14" s="620"/>
      <c r="Z14" s="620"/>
      <c r="AA14" s="620"/>
      <c r="AB14" s="620"/>
      <c r="AC14" s="620"/>
      <c r="AD14" s="620"/>
      <c r="AE14" s="620"/>
      <c r="AF14" s="620"/>
      <c r="AG14" s="620"/>
      <c r="AH14" s="620"/>
      <c r="AI14" s="620"/>
      <c r="AJ14" s="620"/>
      <c r="AK14" s="620"/>
      <c r="AL14" s="620"/>
      <c r="AM14" s="620"/>
      <c r="AN14" s="620"/>
      <c r="AO14" s="620"/>
      <c r="AP14" s="620"/>
      <c r="AQ14" s="620"/>
      <c r="AR14" s="620"/>
      <c r="AS14" s="620"/>
      <c r="AT14" s="620"/>
      <c r="AU14" s="620"/>
      <c r="AV14" s="620"/>
      <c r="AW14" s="620"/>
      <c r="AX14" s="620"/>
      <c r="AY14" s="620"/>
      <c r="AZ14" s="620"/>
      <c r="BA14" s="620"/>
      <c r="BB14" s="620"/>
      <c r="BC14" s="620"/>
      <c r="BD14" s="620"/>
      <c r="BE14" s="620"/>
      <c r="BF14" s="620"/>
      <c r="BG14" s="620"/>
      <c r="BH14" s="620"/>
      <c r="BI14" s="620"/>
      <c r="BJ14" s="620"/>
      <c r="BK14" s="620"/>
      <c r="BL14" s="620"/>
      <c r="BM14" s="620"/>
      <c r="BN14" s="620"/>
      <c r="BO14" s="620"/>
      <c r="BP14" s="620"/>
      <c r="BQ14" s="620"/>
      <c r="BR14" s="620"/>
      <c r="BS14" s="620"/>
      <c r="BT14" s="620"/>
      <c r="BU14" s="620"/>
      <c r="BV14" s="620"/>
      <c r="BW14" s="620"/>
      <c r="BX14" s="620"/>
      <c r="BY14" s="620"/>
      <c r="BZ14" s="620"/>
      <c r="CA14" s="620"/>
      <c r="CB14" s="620"/>
      <c r="CC14" s="620"/>
      <c r="CD14" s="620"/>
      <c r="CE14" s="620"/>
      <c r="CF14" s="620"/>
      <c r="CG14" s="620"/>
      <c r="CH14" s="620"/>
      <c r="CI14" s="620"/>
      <c r="CJ14" s="620"/>
      <c r="CK14" s="620"/>
      <c r="CL14" s="620"/>
      <c r="CM14" s="620"/>
      <c r="CN14" s="620"/>
      <c r="CO14" s="620"/>
      <c r="CP14" s="620"/>
      <c r="CQ14" s="620"/>
      <c r="CR14" s="620"/>
      <c r="CS14" s="620"/>
      <c r="CT14" s="620"/>
      <c r="CU14" s="620"/>
      <c r="CV14" s="620"/>
      <c r="CW14" s="620"/>
      <c r="CX14" s="620"/>
    </row>
    <row r="15" spans="1:102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6"/>
      <c r="CE15" s="76"/>
      <c r="CF15" s="76"/>
      <c r="CG15" s="76"/>
      <c r="CH15" s="76"/>
      <c r="CI15" s="76"/>
      <c r="CJ15" s="76"/>
      <c r="CK15" s="76"/>
      <c r="CL15" s="76"/>
      <c r="CM15" s="76"/>
      <c r="CN15" s="76"/>
      <c r="CO15" s="76"/>
      <c r="CP15" s="76"/>
      <c r="CQ15" s="76"/>
      <c r="CR15" s="76"/>
      <c r="CS15" s="76"/>
      <c r="CT15" s="76"/>
      <c r="CU15" s="76"/>
      <c r="CV15" s="76"/>
      <c r="CW15" s="76"/>
      <c r="CX15" s="76"/>
    </row>
    <row r="16" spans="1:102" ht="50.25" customHeight="1">
      <c r="A16" s="630" t="str">
        <f>CONCATENATE("            Прошу провести обучение по охране труда и проверку знаний требований охраны труда сотрудников ",'Для заполнения док-ов'!Y82," ","по программе ",'Для заполнения док-ов'!N100)</f>
        <v xml:space="preserve">            Прошу провести обучение по охране труда и проверку знаний требований охраны труда сотрудников ООО «Ясень-Электро» по программе «Руководители и ответственные за пожарную безопасность в организации»</v>
      </c>
      <c r="B16" s="630"/>
      <c r="C16" s="630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630"/>
      <c r="R16" s="630"/>
      <c r="S16" s="630"/>
      <c r="T16" s="630"/>
      <c r="U16" s="630"/>
      <c r="V16" s="630"/>
      <c r="W16" s="630"/>
      <c r="X16" s="630"/>
      <c r="Y16" s="630"/>
      <c r="Z16" s="630"/>
      <c r="AA16" s="630"/>
      <c r="AB16" s="630"/>
      <c r="AC16" s="630"/>
      <c r="AD16" s="630"/>
      <c r="AE16" s="630"/>
      <c r="AF16" s="630"/>
      <c r="AG16" s="630"/>
      <c r="AH16" s="630"/>
      <c r="AI16" s="630"/>
      <c r="AJ16" s="630"/>
      <c r="AK16" s="630"/>
      <c r="AL16" s="630"/>
      <c r="AM16" s="630"/>
      <c r="AN16" s="630"/>
      <c r="AO16" s="630"/>
      <c r="AP16" s="630"/>
      <c r="AQ16" s="630"/>
      <c r="AR16" s="630"/>
      <c r="AS16" s="630"/>
      <c r="AT16" s="630"/>
      <c r="AU16" s="630"/>
      <c r="AV16" s="630"/>
      <c r="AW16" s="630"/>
      <c r="AX16" s="630"/>
      <c r="AY16" s="630"/>
      <c r="AZ16" s="630"/>
      <c r="BA16" s="630"/>
      <c r="BB16" s="630"/>
      <c r="BC16" s="630"/>
      <c r="BD16" s="630"/>
      <c r="BE16" s="630"/>
      <c r="BF16" s="630"/>
      <c r="BG16" s="630"/>
      <c r="BH16" s="630"/>
      <c r="BI16" s="630"/>
      <c r="BJ16" s="630"/>
      <c r="BK16" s="630"/>
      <c r="BL16" s="630"/>
      <c r="BM16" s="630"/>
      <c r="BN16" s="630"/>
      <c r="BO16" s="630"/>
      <c r="BP16" s="630"/>
      <c r="BQ16" s="630"/>
      <c r="BR16" s="630"/>
      <c r="BS16" s="630"/>
      <c r="BT16" s="630"/>
      <c r="BU16" s="630"/>
      <c r="BV16" s="630"/>
      <c r="BW16" s="630"/>
      <c r="BX16" s="630"/>
      <c r="BY16" s="630"/>
      <c r="BZ16" s="630"/>
      <c r="CA16" s="630"/>
      <c r="CB16" s="630"/>
      <c r="CC16" s="630"/>
      <c r="CD16" s="630"/>
      <c r="CE16" s="630"/>
      <c r="CF16" s="630"/>
      <c r="CG16" s="630"/>
      <c r="CH16" s="630"/>
      <c r="CI16" s="630"/>
      <c r="CJ16" s="630"/>
      <c r="CK16" s="630"/>
      <c r="CL16" s="630"/>
      <c r="CM16" s="630"/>
      <c r="CN16" s="630"/>
      <c r="CO16" s="630"/>
      <c r="CP16" s="630"/>
      <c r="CQ16" s="630"/>
      <c r="CR16" s="630"/>
      <c r="CS16" s="630"/>
      <c r="CT16" s="630"/>
      <c r="CU16" s="630"/>
      <c r="CV16" s="630"/>
      <c r="CW16" s="630"/>
      <c r="CX16" s="630"/>
    </row>
    <row r="17" spans="1:102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</row>
    <row r="18" spans="1:102" ht="45" customHeight="1">
      <c r="A18" s="76"/>
      <c r="B18" s="632" t="s">
        <v>157</v>
      </c>
      <c r="C18" s="632"/>
      <c r="D18" s="632"/>
      <c r="E18" s="632"/>
      <c r="F18" s="673" t="s">
        <v>158</v>
      </c>
      <c r="G18" s="674"/>
      <c r="H18" s="674"/>
      <c r="I18" s="674"/>
      <c r="J18" s="674"/>
      <c r="K18" s="674"/>
      <c r="L18" s="674"/>
      <c r="M18" s="674"/>
      <c r="N18" s="674"/>
      <c r="O18" s="674"/>
      <c r="P18" s="674"/>
      <c r="Q18" s="674"/>
      <c r="R18" s="674"/>
      <c r="S18" s="674"/>
      <c r="T18" s="674"/>
      <c r="U18" s="674"/>
      <c r="V18" s="674"/>
      <c r="W18" s="674"/>
      <c r="X18" s="674"/>
      <c r="Y18" s="674"/>
      <c r="Z18" s="674"/>
      <c r="AA18" s="674"/>
      <c r="AB18" s="674"/>
      <c r="AC18" s="675"/>
      <c r="AD18" s="632" t="s">
        <v>159</v>
      </c>
      <c r="AE18" s="632"/>
      <c r="AF18" s="632"/>
      <c r="AG18" s="632"/>
      <c r="AH18" s="632"/>
      <c r="AI18" s="632"/>
      <c r="AJ18" s="632"/>
      <c r="AK18" s="632"/>
      <c r="AL18" s="632"/>
      <c r="AM18" s="632"/>
      <c r="AN18" s="632"/>
      <c r="AO18" s="632"/>
      <c r="AP18" s="632"/>
      <c r="AQ18" s="632"/>
      <c r="AR18" s="632"/>
      <c r="AS18" s="632"/>
      <c r="AT18" s="632"/>
      <c r="AU18" s="632"/>
      <c r="AV18" s="632"/>
      <c r="AW18" s="632"/>
      <c r="AX18" s="632" t="s">
        <v>160</v>
      </c>
      <c r="AY18" s="632"/>
      <c r="AZ18" s="632"/>
      <c r="BA18" s="632"/>
      <c r="BB18" s="632"/>
      <c r="BC18" s="632"/>
      <c r="BD18" s="632"/>
      <c r="BE18" s="632"/>
      <c r="BF18" s="632" t="s">
        <v>161</v>
      </c>
      <c r="BG18" s="632"/>
      <c r="BH18" s="632"/>
      <c r="BI18" s="632"/>
      <c r="BJ18" s="632"/>
      <c r="BK18" s="632"/>
      <c r="BL18" s="632"/>
      <c r="BM18" s="632"/>
      <c r="BN18" s="632"/>
      <c r="BO18" s="632"/>
      <c r="BP18" s="632"/>
      <c r="BQ18" s="632"/>
      <c r="BR18" s="632"/>
      <c r="BS18" s="632"/>
      <c r="BT18" s="632"/>
      <c r="BU18" s="632"/>
      <c r="BV18" s="632"/>
      <c r="BW18" s="632"/>
      <c r="BX18" s="632" t="s">
        <v>523</v>
      </c>
      <c r="BY18" s="632"/>
      <c r="BZ18" s="632"/>
      <c r="CA18" s="632"/>
      <c r="CB18" s="632"/>
      <c r="CC18" s="632"/>
      <c r="CD18" s="632"/>
      <c r="CE18" s="632"/>
      <c r="CF18" s="632"/>
      <c r="CG18" s="632"/>
      <c r="CH18" s="632"/>
      <c r="CI18" s="632"/>
      <c r="CJ18" s="632"/>
      <c r="CK18" s="632"/>
      <c r="CL18" s="632"/>
      <c r="CM18" s="632"/>
      <c r="CN18" s="632"/>
      <c r="CO18" s="632"/>
      <c r="CP18" s="632"/>
      <c r="CQ18" s="632"/>
      <c r="CR18" s="632"/>
      <c r="CS18" s="632"/>
      <c r="CT18" s="632"/>
      <c r="CU18" s="632"/>
      <c r="CV18" s="632"/>
      <c r="CW18" s="632"/>
      <c r="CX18" s="76"/>
    </row>
    <row r="19" spans="1:102" ht="30" customHeight="1">
      <c r="A19" s="76"/>
      <c r="B19" s="632">
        <v>1</v>
      </c>
      <c r="C19" s="632"/>
      <c r="D19" s="632"/>
      <c r="E19" s="632"/>
      <c r="F19" s="673" t="str">
        <f>'Для заполнения док-ов'!N102</f>
        <v>Чебанов Артём Олегович</v>
      </c>
      <c r="G19" s="674"/>
      <c r="H19" s="674"/>
      <c r="I19" s="674"/>
      <c r="J19" s="674"/>
      <c r="K19" s="674"/>
      <c r="L19" s="674"/>
      <c r="M19" s="674"/>
      <c r="N19" s="674"/>
      <c r="O19" s="674"/>
      <c r="P19" s="674"/>
      <c r="Q19" s="674"/>
      <c r="R19" s="674"/>
      <c r="S19" s="674"/>
      <c r="T19" s="674"/>
      <c r="U19" s="674"/>
      <c r="V19" s="674"/>
      <c r="W19" s="674"/>
      <c r="X19" s="674"/>
      <c r="Y19" s="674"/>
      <c r="Z19" s="674"/>
      <c r="AA19" s="674"/>
      <c r="AB19" s="674"/>
      <c r="AC19" s="675"/>
      <c r="AD19" s="632" t="str">
        <f>'Для заполнения док-ов'!O102</f>
        <v>Начальник участка</v>
      </c>
      <c r="AE19" s="632"/>
      <c r="AF19" s="632"/>
      <c r="AG19" s="632"/>
      <c r="AH19" s="632"/>
      <c r="AI19" s="632"/>
      <c r="AJ19" s="632"/>
      <c r="AK19" s="632"/>
      <c r="AL19" s="632"/>
      <c r="AM19" s="632"/>
      <c r="AN19" s="632"/>
      <c r="AO19" s="632"/>
      <c r="AP19" s="632"/>
      <c r="AQ19" s="632"/>
      <c r="AR19" s="632"/>
      <c r="AS19" s="632"/>
      <c r="AT19" s="632"/>
      <c r="AU19" s="632"/>
      <c r="AV19" s="632"/>
      <c r="AW19" s="632"/>
      <c r="AX19" s="632">
        <f>YEAR('Для заполнения док-ов'!P102)</f>
        <v>1988</v>
      </c>
      <c r="AY19" s="632"/>
      <c r="AZ19" s="632"/>
      <c r="BA19" s="632"/>
      <c r="BB19" s="632"/>
      <c r="BC19" s="632"/>
      <c r="BD19" s="632"/>
      <c r="BE19" s="632"/>
      <c r="BF19" s="690" t="s">
        <v>195</v>
      </c>
      <c r="BG19" s="632"/>
      <c r="BH19" s="632"/>
      <c r="BI19" s="632"/>
      <c r="BJ19" s="632"/>
      <c r="BK19" s="632"/>
      <c r="BL19" s="632"/>
      <c r="BM19" s="632"/>
      <c r="BN19" s="632"/>
      <c r="BO19" s="632"/>
      <c r="BP19" s="632"/>
      <c r="BQ19" s="632"/>
      <c r="BR19" s="632"/>
      <c r="BS19" s="632"/>
      <c r="BT19" s="632"/>
      <c r="BU19" s="632"/>
      <c r="BV19" s="632"/>
      <c r="BW19" s="632"/>
      <c r="BX19" s="632" t="s">
        <v>567</v>
      </c>
      <c r="BY19" s="632"/>
      <c r="BZ19" s="632"/>
      <c r="CA19" s="632"/>
      <c r="CB19" s="632"/>
      <c r="CC19" s="632"/>
      <c r="CD19" s="632"/>
      <c r="CE19" s="632"/>
      <c r="CF19" s="632"/>
      <c r="CG19" s="632"/>
      <c r="CH19" s="632"/>
      <c r="CI19" s="632"/>
      <c r="CJ19" s="632"/>
      <c r="CK19" s="632"/>
      <c r="CL19" s="632"/>
      <c r="CM19" s="632"/>
      <c r="CN19" s="632"/>
      <c r="CO19" s="632"/>
      <c r="CP19" s="632"/>
      <c r="CQ19" s="632"/>
      <c r="CR19" s="632"/>
      <c r="CS19" s="632"/>
      <c r="CT19" s="632"/>
      <c r="CU19" s="632"/>
      <c r="CV19" s="632"/>
      <c r="CW19" s="632"/>
      <c r="CX19" s="76"/>
    </row>
    <row r="20" spans="1:102" ht="30" customHeight="1">
      <c r="A20" s="76"/>
      <c r="B20" s="632">
        <v>2</v>
      </c>
      <c r="C20" s="632"/>
      <c r="D20" s="632"/>
      <c r="E20" s="632"/>
      <c r="F20" s="673" t="str">
        <f>'Для заполнения док-ов'!N103</f>
        <v>Ямщинин Евгений Александрович</v>
      </c>
      <c r="G20" s="674"/>
      <c r="H20" s="674"/>
      <c r="I20" s="674"/>
      <c r="J20" s="674"/>
      <c r="K20" s="674"/>
      <c r="L20" s="674"/>
      <c r="M20" s="674"/>
      <c r="N20" s="674"/>
      <c r="O20" s="674"/>
      <c r="P20" s="674"/>
      <c r="Q20" s="674"/>
      <c r="R20" s="674"/>
      <c r="S20" s="674"/>
      <c r="T20" s="674"/>
      <c r="U20" s="674"/>
      <c r="V20" s="674"/>
      <c r="W20" s="674"/>
      <c r="X20" s="674"/>
      <c r="Y20" s="674"/>
      <c r="Z20" s="674"/>
      <c r="AA20" s="674"/>
      <c r="AB20" s="674"/>
      <c r="AC20" s="675"/>
      <c r="AD20" s="632" t="str">
        <f>'Для заполнения док-ов'!O103</f>
        <v>Начальник участка</v>
      </c>
      <c r="AE20" s="632"/>
      <c r="AF20" s="632"/>
      <c r="AG20" s="632"/>
      <c r="AH20" s="632"/>
      <c r="AI20" s="632"/>
      <c r="AJ20" s="632"/>
      <c r="AK20" s="632"/>
      <c r="AL20" s="632"/>
      <c r="AM20" s="632"/>
      <c r="AN20" s="632"/>
      <c r="AO20" s="632"/>
      <c r="AP20" s="632"/>
      <c r="AQ20" s="632"/>
      <c r="AR20" s="632"/>
      <c r="AS20" s="632"/>
      <c r="AT20" s="632"/>
      <c r="AU20" s="632"/>
      <c r="AV20" s="632"/>
      <c r="AW20" s="632"/>
      <c r="AX20" s="632">
        <f>YEAR('Для заполнения док-ов'!P103)</f>
        <v>1984</v>
      </c>
      <c r="AY20" s="632"/>
      <c r="AZ20" s="632"/>
      <c r="BA20" s="632"/>
      <c r="BB20" s="632"/>
      <c r="BC20" s="632"/>
      <c r="BD20" s="632"/>
      <c r="BE20" s="632"/>
      <c r="BF20" s="690" t="s">
        <v>195</v>
      </c>
      <c r="BG20" s="632"/>
      <c r="BH20" s="632"/>
      <c r="BI20" s="632"/>
      <c r="BJ20" s="632"/>
      <c r="BK20" s="632"/>
      <c r="BL20" s="632"/>
      <c r="BM20" s="632"/>
      <c r="BN20" s="632"/>
      <c r="BO20" s="632"/>
      <c r="BP20" s="632"/>
      <c r="BQ20" s="632"/>
      <c r="BR20" s="632"/>
      <c r="BS20" s="632"/>
      <c r="BT20" s="632"/>
      <c r="BU20" s="632"/>
      <c r="BV20" s="632"/>
      <c r="BW20" s="632"/>
      <c r="BX20" s="632" t="s">
        <v>567</v>
      </c>
      <c r="BY20" s="632"/>
      <c r="BZ20" s="632"/>
      <c r="CA20" s="632"/>
      <c r="CB20" s="632"/>
      <c r="CC20" s="632"/>
      <c r="CD20" s="632"/>
      <c r="CE20" s="632"/>
      <c r="CF20" s="632"/>
      <c r="CG20" s="632"/>
      <c r="CH20" s="632"/>
      <c r="CI20" s="632"/>
      <c r="CJ20" s="632"/>
      <c r="CK20" s="632"/>
      <c r="CL20" s="632"/>
      <c r="CM20" s="632"/>
      <c r="CN20" s="632"/>
      <c r="CO20" s="632"/>
      <c r="CP20" s="632"/>
      <c r="CQ20" s="632"/>
      <c r="CR20" s="632"/>
      <c r="CS20" s="632"/>
      <c r="CT20" s="632"/>
      <c r="CU20" s="632"/>
      <c r="CV20" s="632"/>
      <c r="CW20" s="632"/>
      <c r="CX20" s="76"/>
    </row>
    <row r="21" spans="1:102" ht="30" customHeight="1">
      <c r="A21" s="76"/>
      <c r="B21" s="632">
        <v>3</v>
      </c>
      <c r="C21" s="632"/>
      <c r="D21" s="632"/>
      <c r="E21" s="632"/>
      <c r="F21" s="673" t="str">
        <f>'Для заполнения док-ов'!N104</f>
        <v>Палий Александр Сергеевич</v>
      </c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674"/>
      <c r="T21" s="674"/>
      <c r="U21" s="674"/>
      <c r="V21" s="674"/>
      <c r="W21" s="674"/>
      <c r="X21" s="674"/>
      <c r="Y21" s="674"/>
      <c r="Z21" s="674"/>
      <c r="AA21" s="674"/>
      <c r="AB21" s="674"/>
      <c r="AC21" s="675"/>
      <c r="AD21" s="632" t="str">
        <f>'Для заполнения док-ов'!O104</f>
        <v>Руководитель транспортного отдела</v>
      </c>
      <c r="AE21" s="632"/>
      <c r="AF21" s="632"/>
      <c r="AG21" s="632"/>
      <c r="AH21" s="632"/>
      <c r="AI21" s="632"/>
      <c r="AJ21" s="632"/>
      <c r="AK21" s="632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>
        <f>YEAR('Для заполнения док-ов'!P104)</f>
        <v>1991</v>
      </c>
      <c r="AY21" s="632"/>
      <c r="AZ21" s="632"/>
      <c r="BA21" s="632"/>
      <c r="BB21" s="632"/>
      <c r="BC21" s="632"/>
      <c r="BD21" s="632"/>
      <c r="BE21" s="632"/>
      <c r="BF21" s="690" t="s">
        <v>195</v>
      </c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32"/>
      <c r="BV21" s="632"/>
      <c r="BW21" s="632"/>
      <c r="BX21" s="632" t="s">
        <v>567</v>
      </c>
      <c r="BY21" s="632"/>
      <c r="BZ21" s="632"/>
      <c r="CA21" s="632"/>
      <c r="CB21" s="632"/>
      <c r="CC21" s="632"/>
      <c r="CD21" s="632"/>
      <c r="CE21" s="632"/>
      <c r="CF21" s="632"/>
      <c r="CG21" s="632"/>
      <c r="CH21" s="632"/>
      <c r="CI21" s="632"/>
      <c r="CJ21" s="632"/>
      <c r="CK21" s="632"/>
      <c r="CL21" s="632"/>
      <c r="CM21" s="632"/>
      <c r="CN21" s="632"/>
      <c r="CO21" s="632"/>
      <c r="CP21" s="632"/>
      <c r="CQ21" s="632"/>
      <c r="CR21" s="632"/>
      <c r="CS21" s="632"/>
      <c r="CT21" s="632"/>
      <c r="CU21" s="632"/>
      <c r="CV21" s="632"/>
      <c r="CW21" s="632"/>
      <c r="CX21" s="76"/>
    </row>
    <row r="22" spans="1:102" ht="30" hidden="1" customHeight="1">
      <c r="A22" s="76"/>
      <c r="B22" s="632">
        <v>4</v>
      </c>
      <c r="C22" s="632"/>
      <c r="D22" s="632"/>
      <c r="E22" s="632"/>
      <c r="F22" s="673">
        <f>'Для заполнения док-ов'!N105</f>
        <v>0</v>
      </c>
      <c r="G22" s="674"/>
      <c r="H22" s="674"/>
      <c r="I22" s="674"/>
      <c r="J22" s="674"/>
      <c r="K22" s="674"/>
      <c r="L22" s="674"/>
      <c r="M22" s="674"/>
      <c r="N22" s="674"/>
      <c r="O22" s="674"/>
      <c r="P22" s="674"/>
      <c r="Q22" s="674"/>
      <c r="R22" s="674"/>
      <c r="S22" s="674"/>
      <c r="T22" s="674"/>
      <c r="U22" s="674"/>
      <c r="V22" s="674"/>
      <c r="W22" s="674"/>
      <c r="X22" s="674"/>
      <c r="Y22" s="674"/>
      <c r="Z22" s="674"/>
      <c r="AA22" s="674"/>
      <c r="AB22" s="674"/>
      <c r="AC22" s="675"/>
      <c r="AD22" s="632">
        <f>'Для заполнения док-ов'!O105</f>
        <v>0</v>
      </c>
      <c r="AE22" s="632"/>
      <c r="AF22" s="632"/>
      <c r="AG22" s="632"/>
      <c r="AH22" s="632"/>
      <c r="AI22" s="632"/>
      <c r="AJ22" s="632"/>
      <c r="AK22" s="632"/>
      <c r="AL22" s="632"/>
      <c r="AM22" s="632"/>
      <c r="AN22" s="632"/>
      <c r="AO22" s="632"/>
      <c r="AP22" s="632"/>
      <c r="AQ22" s="632"/>
      <c r="AR22" s="632"/>
      <c r="AS22" s="632"/>
      <c r="AT22" s="632"/>
      <c r="AU22" s="632"/>
      <c r="AV22" s="632"/>
      <c r="AW22" s="632"/>
      <c r="AX22" s="632">
        <f>YEAR('Для заполнения док-ов'!P105)</f>
        <v>1900</v>
      </c>
      <c r="AY22" s="632"/>
      <c r="AZ22" s="632"/>
      <c r="BA22" s="632"/>
      <c r="BB22" s="632"/>
      <c r="BC22" s="632"/>
      <c r="BD22" s="632"/>
      <c r="BE22" s="632"/>
      <c r="BF22" s="690" t="s">
        <v>195</v>
      </c>
      <c r="BG22" s="632"/>
      <c r="BH22" s="632"/>
      <c r="BI22" s="632"/>
      <c r="BJ22" s="632"/>
      <c r="BK22" s="632"/>
      <c r="BL22" s="632"/>
      <c r="BM22" s="632"/>
      <c r="BN22" s="632"/>
      <c r="BO22" s="632"/>
      <c r="BP22" s="632"/>
      <c r="BQ22" s="632"/>
      <c r="BR22" s="632"/>
      <c r="BS22" s="632"/>
      <c r="BT22" s="632"/>
      <c r="BU22" s="632"/>
      <c r="BV22" s="632"/>
      <c r="BW22" s="632"/>
      <c r="BX22" s="632" t="s">
        <v>819</v>
      </c>
      <c r="BY22" s="632"/>
      <c r="BZ22" s="632"/>
      <c r="CA22" s="632"/>
      <c r="CB22" s="632"/>
      <c r="CC22" s="632"/>
      <c r="CD22" s="632"/>
      <c r="CE22" s="632"/>
      <c r="CF22" s="632"/>
      <c r="CG22" s="632"/>
      <c r="CH22" s="632"/>
      <c r="CI22" s="632"/>
      <c r="CJ22" s="632"/>
      <c r="CK22" s="632"/>
      <c r="CL22" s="632"/>
      <c r="CM22" s="632"/>
      <c r="CN22" s="632"/>
      <c r="CO22" s="632"/>
      <c r="CP22" s="632"/>
      <c r="CQ22" s="632"/>
      <c r="CR22" s="632"/>
      <c r="CS22" s="632"/>
      <c r="CT22" s="632"/>
      <c r="CU22" s="632"/>
      <c r="CV22" s="632"/>
      <c r="CW22" s="632"/>
      <c r="CX22" s="76"/>
    </row>
    <row r="23" spans="1:102" ht="45" hidden="1" customHeight="1">
      <c r="A23" s="76"/>
      <c r="B23" s="632">
        <v>5</v>
      </c>
      <c r="C23" s="632"/>
      <c r="D23" s="632"/>
      <c r="E23" s="632"/>
      <c r="F23" s="673">
        <f>'Для заполнения док-ов'!N106</f>
        <v>0</v>
      </c>
      <c r="G23" s="674"/>
      <c r="H23" s="674"/>
      <c r="I23" s="674"/>
      <c r="J23" s="674"/>
      <c r="K23" s="674"/>
      <c r="L23" s="674"/>
      <c r="M23" s="674"/>
      <c r="N23" s="674"/>
      <c r="O23" s="674"/>
      <c r="P23" s="674"/>
      <c r="Q23" s="674"/>
      <c r="R23" s="674"/>
      <c r="S23" s="674"/>
      <c r="T23" s="674"/>
      <c r="U23" s="674"/>
      <c r="V23" s="674"/>
      <c r="W23" s="674"/>
      <c r="X23" s="674"/>
      <c r="Y23" s="674"/>
      <c r="Z23" s="674"/>
      <c r="AA23" s="674"/>
      <c r="AB23" s="674"/>
      <c r="AC23" s="675"/>
      <c r="AD23" s="632">
        <f>'Для заполнения док-ов'!O106</f>
        <v>0</v>
      </c>
      <c r="AE23" s="632"/>
      <c r="AF23" s="632"/>
      <c r="AG23" s="632"/>
      <c r="AH23" s="632"/>
      <c r="AI23" s="632"/>
      <c r="AJ23" s="632"/>
      <c r="AK23" s="632"/>
      <c r="AL23" s="632"/>
      <c r="AM23" s="632"/>
      <c r="AN23" s="632"/>
      <c r="AO23" s="632"/>
      <c r="AP23" s="632"/>
      <c r="AQ23" s="632"/>
      <c r="AR23" s="632"/>
      <c r="AS23" s="632"/>
      <c r="AT23" s="632"/>
      <c r="AU23" s="632"/>
      <c r="AV23" s="632"/>
      <c r="AW23" s="632"/>
      <c r="AX23" s="632">
        <f>YEAR('Для заполнения док-ов'!P106)</f>
        <v>1900</v>
      </c>
      <c r="AY23" s="632"/>
      <c r="AZ23" s="632"/>
      <c r="BA23" s="632"/>
      <c r="BB23" s="632"/>
      <c r="BC23" s="632"/>
      <c r="BD23" s="632"/>
      <c r="BE23" s="632"/>
      <c r="BF23" s="690" t="s">
        <v>195</v>
      </c>
      <c r="BG23" s="632"/>
      <c r="BH23" s="632"/>
      <c r="BI23" s="632"/>
      <c r="BJ23" s="632"/>
      <c r="BK23" s="632"/>
      <c r="BL23" s="632"/>
      <c r="BM23" s="632"/>
      <c r="BN23" s="632"/>
      <c r="BO23" s="632"/>
      <c r="BP23" s="632"/>
      <c r="BQ23" s="632"/>
      <c r="BR23" s="632"/>
      <c r="BS23" s="632"/>
      <c r="BT23" s="632"/>
      <c r="BU23" s="632"/>
      <c r="BV23" s="632"/>
      <c r="BW23" s="632"/>
      <c r="BX23" s="632" t="s">
        <v>564</v>
      </c>
      <c r="BY23" s="632"/>
      <c r="BZ23" s="632"/>
      <c r="CA23" s="632"/>
      <c r="CB23" s="632"/>
      <c r="CC23" s="632"/>
      <c r="CD23" s="632"/>
      <c r="CE23" s="632"/>
      <c r="CF23" s="632"/>
      <c r="CG23" s="632"/>
      <c r="CH23" s="632"/>
      <c r="CI23" s="632"/>
      <c r="CJ23" s="632"/>
      <c r="CK23" s="632"/>
      <c r="CL23" s="632"/>
      <c r="CM23" s="632"/>
      <c r="CN23" s="632"/>
      <c r="CO23" s="632"/>
      <c r="CP23" s="632"/>
      <c r="CQ23" s="632"/>
      <c r="CR23" s="632"/>
      <c r="CS23" s="632"/>
      <c r="CT23" s="632"/>
      <c r="CU23" s="632"/>
      <c r="CV23" s="632"/>
      <c r="CW23" s="632"/>
      <c r="CX23" s="76"/>
    </row>
    <row r="24" spans="1:102" ht="30" hidden="1" customHeight="1">
      <c r="A24" s="77"/>
      <c r="B24" s="632">
        <v>6</v>
      </c>
      <c r="C24" s="632"/>
      <c r="D24" s="632"/>
      <c r="E24" s="632"/>
      <c r="F24" s="673">
        <f>'Для заполнения док-ов'!N107</f>
        <v>0</v>
      </c>
      <c r="G24" s="674"/>
      <c r="H24" s="674"/>
      <c r="I24" s="674"/>
      <c r="J24" s="674"/>
      <c r="K24" s="674"/>
      <c r="L24" s="674"/>
      <c r="M24" s="674"/>
      <c r="N24" s="674"/>
      <c r="O24" s="674"/>
      <c r="P24" s="674"/>
      <c r="Q24" s="674"/>
      <c r="R24" s="674"/>
      <c r="S24" s="674"/>
      <c r="T24" s="674"/>
      <c r="U24" s="674"/>
      <c r="V24" s="674"/>
      <c r="W24" s="674"/>
      <c r="X24" s="674"/>
      <c r="Y24" s="674"/>
      <c r="Z24" s="674"/>
      <c r="AA24" s="674"/>
      <c r="AB24" s="674"/>
      <c r="AC24" s="675"/>
      <c r="AD24" s="632">
        <f>'Для заполнения док-ов'!O107</f>
        <v>0</v>
      </c>
      <c r="AE24" s="632"/>
      <c r="AF24" s="632"/>
      <c r="AG24" s="632"/>
      <c r="AH24" s="632"/>
      <c r="AI24" s="632"/>
      <c r="AJ24" s="632"/>
      <c r="AK24" s="632"/>
      <c r="AL24" s="632"/>
      <c r="AM24" s="632"/>
      <c r="AN24" s="632"/>
      <c r="AO24" s="632"/>
      <c r="AP24" s="632"/>
      <c r="AQ24" s="632"/>
      <c r="AR24" s="632"/>
      <c r="AS24" s="632"/>
      <c r="AT24" s="632"/>
      <c r="AU24" s="632"/>
      <c r="AV24" s="632"/>
      <c r="AW24" s="632"/>
      <c r="AX24" s="632">
        <f>YEAR('Для заполнения док-ов'!P107)</f>
        <v>1900</v>
      </c>
      <c r="AY24" s="632"/>
      <c r="AZ24" s="632"/>
      <c r="BA24" s="632"/>
      <c r="BB24" s="632"/>
      <c r="BC24" s="632"/>
      <c r="BD24" s="632"/>
      <c r="BE24" s="632"/>
      <c r="BF24" s="690" t="s">
        <v>195</v>
      </c>
      <c r="BG24" s="632"/>
      <c r="BH24" s="632"/>
      <c r="BI24" s="632"/>
      <c r="BJ24" s="632"/>
      <c r="BK24" s="632"/>
      <c r="BL24" s="632"/>
      <c r="BM24" s="632"/>
      <c r="BN24" s="632"/>
      <c r="BO24" s="632"/>
      <c r="BP24" s="632"/>
      <c r="BQ24" s="632"/>
      <c r="BR24" s="632"/>
      <c r="BS24" s="632"/>
      <c r="BT24" s="632"/>
      <c r="BU24" s="632"/>
      <c r="BV24" s="632"/>
      <c r="BW24" s="632"/>
      <c r="BX24" s="632" t="s">
        <v>700</v>
      </c>
      <c r="BY24" s="632"/>
      <c r="BZ24" s="632"/>
      <c r="CA24" s="632"/>
      <c r="CB24" s="632"/>
      <c r="CC24" s="632"/>
      <c r="CD24" s="632"/>
      <c r="CE24" s="632"/>
      <c r="CF24" s="632"/>
      <c r="CG24" s="632"/>
      <c r="CH24" s="632"/>
      <c r="CI24" s="632"/>
      <c r="CJ24" s="632"/>
      <c r="CK24" s="632"/>
      <c r="CL24" s="632"/>
      <c r="CM24" s="632"/>
      <c r="CN24" s="632"/>
      <c r="CO24" s="632"/>
      <c r="CP24" s="632"/>
      <c r="CQ24" s="632"/>
      <c r="CR24" s="632"/>
      <c r="CS24" s="632"/>
      <c r="CT24" s="632"/>
      <c r="CU24" s="632"/>
      <c r="CV24" s="632"/>
      <c r="CW24" s="632"/>
      <c r="CX24" s="76"/>
    </row>
    <row r="25" spans="1:102" ht="30.75" hidden="1" customHeight="1">
      <c r="A25" s="76"/>
      <c r="B25" s="632">
        <v>7</v>
      </c>
      <c r="C25" s="632"/>
      <c r="D25" s="632"/>
      <c r="E25" s="632"/>
      <c r="F25" s="673">
        <f>'Для заполнения док-ов'!N108</f>
        <v>0</v>
      </c>
      <c r="G25" s="674"/>
      <c r="H25" s="674"/>
      <c r="I25" s="674"/>
      <c r="J25" s="674"/>
      <c r="K25" s="674"/>
      <c r="L25" s="674"/>
      <c r="M25" s="674"/>
      <c r="N25" s="674"/>
      <c r="O25" s="674"/>
      <c r="P25" s="674"/>
      <c r="Q25" s="674"/>
      <c r="R25" s="674"/>
      <c r="S25" s="674"/>
      <c r="T25" s="674"/>
      <c r="U25" s="674"/>
      <c r="V25" s="674"/>
      <c r="W25" s="674"/>
      <c r="X25" s="674"/>
      <c r="Y25" s="674"/>
      <c r="Z25" s="674"/>
      <c r="AA25" s="674"/>
      <c r="AB25" s="674"/>
      <c r="AC25" s="675"/>
      <c r="AD25" s="632">
        <f>'Для заполнения док-ов'!O108</f>
        <v>0</v>
      </c>
      <c r="AE25" s="632"/>
      <c r="AF25" s="632"/>
      <c r="AG25" s="632"/>
      <c r="AH25" s="632"/>
      <c r="AI25" s="632"/>
      <c r="AJ25" s="632"/>
      <c r="AK25" s="632"/>
      <c r="AL25" s="632"/>
      <c r="AM25" s="632"/>
      <c r="AN25" s="632"/>
      <c r="AO25" s="632"/>
      <c r="AP25" s="632"/>
      <c r="AQ25" s="632"/>
      <c r="AR25" s="632"/>
      <c r="AS25" s="632"/>
      <c r="AT25" s="632"/>
      <c r="AU25" s="632"/>
      <c r="AV25" s="632"/>
      <c r="AW25" s="632"/>
      <c r="AX25" s="632">
        <f>YEAR('Для заполнения док-ов'!P108)</f>
        <v>1900</v>
      </c>
      <c r="AY25" s="632"/>
      <c r="AZ25" s="632"/>
      <c r="BA25" s="632"/>
      <c r="BB25" s="632"/>
      <c r="BC25" s="632"/>
      <c r="BD25" s="632"/>
      <c r="BE25" s="632"/>
      <c r="BF25" s="690" t="s">
        <v>195</v>
      </c>
      <c r="BG25" s="632"/>
      <c r="BH25" s="632"/>
      <c r="BI25" s="632"/>
      <c r="BJ25" s="632"/>
      <c r="BK25" s="632"/>
      <c r="BL25" s="632"/>
      <c r="BM25" s="632"/>
      <c r="BN25" s="632"/>
      <c r="BO25" s="632"/>
      <c r="BP25" s="632"/>
      <c r="BQ25" s="632"/>
      <c r="BR25" s="632"/>
      <c r="BS25" s="632"/>
      <c r="BT25" s="632"/>
      <c r="BU25" s="632"/>
      <c r="BV25" s="632"/>
      <c r="BW25" s="632"/>
      <c r="BX25" s="632" t="s">
        <v>564</v>
      </c>
      <c r="BY25" s="632"/>
      <c r="BZ25" s="632"/>
      <c r="CA25" s="632"/>
      <c r="CB25" s="632"/>
      <c r="CC25" s="632"/>
      <c r="CD25" s="632"/>
      <c r="CE25" s="632"/>
      <c r="CF25" s="632"/>
      <c r="CG25" s="632"/>
      <c r="CH25" s="632"/>
      <c r="CI25" s="632"/>
      <c r="CJ25" s="632"/>
      <c r="CK25" s="632"/>
      <c r="CL25" s="632"/>
      <c r="CM25" s="632"/>
      <c r="CN25" s="632"/>
      <c r="CO25" s="632"/>
      <c r="CP25" s="632"/>
      <c r="CQ25" s="632"/>
      <c r="CR25" s="632"/>
      <c r="CS25" s="632"/>
      <c r="CT25" s="632"/>
      <c r="CU25" s="632"/>
      <c r="CV25" s="632"/>
      <c r="CW25" s="632"/>
      <c r="CX25" s="76"/>
    </row>
    <row r="26" spans="1:102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</row>
    <row r="27" spans="1:102" ht="15.75">
      <c r="A27" s="78" t="s">
        <v>41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606"/>
      <c r="AL27" s="606"/>
      <c r="AM27" s="606"/>
      <c r="AN27" s="606"/>
      <c r="AO27" s="606"/>
      <c r="AP27" s="606"/>
      <c r="AQ27" s="606"/>
      <c r="AR27" s="606"/>
      <c r="AS27" s="606"/>
      <c r="AT27" s="606"/>
      <c r="AU27" s="606"/>
      <c r="AV27" s="606"/>
      <c r="AW27" s="606"/>
      <c r="AX27" s="606"/>
      <c r="AY27" s="606"/>
      <c r="AZ27" s="606"/>
      <c r="BA27" s="606"/>
      <c r="BB27" s="606"/>
      <c r="BC27" s="60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606" t="s">
        <v>282</v>
      </c>
      <c r="BU27" s="606"/>
      <c r="BV27" s="606"/>
      <c r="BW27" s="606"/>
      <c r="BX27" s="606"/>
      <c r="BY27" s="606"/>
      <c r="BZ27" s="606"/>
      <c r="CA27" s="606"/>
      <c r="CB27" s="606"/>
      <c r="CC27" s="606"/>
      <c r="CD27" s="606"/>
      <c r="CE27" s="606"/>
      <c r="CF27" s="606"/>
      <c r="CG27" s="606"/>
      <c r="CH27" s="606"/>
      <c r="CI27" s="606"/>
      <c r="CJ27" s="606"/>
      <c r="CK27" s="606"/>
      <c r="CL27" s="606"/>
      <c r="CM27" s="606"/>
      <c r="CN27" s="606"/>
      <c r="CO27" s="606"/>
      <c r="CP27" s="606"/>
      <c r="CQ27" s="606"/>
      <c r="CR27" s="606"/>
      <c r="CS27" s="606"/>
      <c r="CT27" s="606"/>
      <c r="CU27" s="606"/>
      <c r="CV27" s="606"/>
      <c r="CW27" s="606"/>
      <c r="CX27" s="606"/>
    </row>
    <row r="28" spans="1:102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600" t="s">
        <v>165</v>
      </c>
      <c r="AL28" s="600"/>
      <c r="AM28" s="600"/>
      <c r="AN28" s="600"/>
      <c r="AO28" s="600"/>
      <c r="AP28" s="600"/>
      <c r="AQ28" s="600"/>
      <c r="AR28" s="600"/>
      <c r="AS28" s="600"/>
      <c r="AT28" s="600"/>
      <c r="AU28" s="600"/>
      <c r="AV28" s="600"/>
      <c r="AW28" s="600"/>
      <c r="AX28" s="600"/>
      <c r="AY28" s="600"/>
      <c r="AZ28" s="600"/>
      <c r="BA28" s="600"/>
      <c r="BB28" s="600"/>
      <c r="BC28" s="600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</row>
    <row r="29" spans="1:102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</row>
    <row r="30" spans="1:102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</row>
    <row r="31" spans="1:102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</row>
    <row r="32" spans="1:102">
      <c r="A32" s="191" t="s">
        <v>524</v>
      </c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</row>
    <row r="33" spans="1:102">
      <c r="A33" s="191" t="s">
        <v>525</v>
      </c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</row>
    <row r="34" spans="1:102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</row>
    <row r="35" spans="1:102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</row>
    <row r="36" spans="1:102" ht="15.75">
      <c r="A36" s="78" t="s">
        <v>150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606"/>
      <c r="AL36" s="606"/>
      <c r="AM36" s="606"/>
      <c r="AN36" s="606"/>
      <c r="AO36" s="606"/>
      <c r="AP36" s="606"/>
      <c r="AQ36" s="606"/>
      <c r="AR36" s="606"/>
      <c r="AS36" s="606"/>
      <c r="AT36" s="606"/>
      <c r="AU36" s="606"/>
      <c r="AV36" s="606"/>
      <c r="AW36" s="606"/>
      <c r="AX36" s="606"/>
      <c r="AY36" s="606"/>
      <c r="AZ36" s="606"/>
      <c r="BA36" s="606"/>
      <c r="BB36" s="606"/>
      <c r="BC36" s="60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606" t="s">
        <v>104</v>
      </c>
      <c r="BU36" s="606"/>
      <c r="BV36" s="606"/>
      <c r="BW36" s="606"/>
      <c r="BX36" s="606"/>
      <c r="BY36" s="606"/>
      <c r="BZ36" s="606"/>
      <c r="CA36" s="606"/>
      <c r="CB36" s="606"/>
      <c r="CC36" s="606"/>
      <c r="CD36" s="606"/>
      <c r="CE36" s="606"/>
      <c r="CF36" s="606"/>
      <c r="CG36" s="606"/>
      <c r="CH36" s="606"/>
      <c r="CI36" s="606"/>
      <c r="CJ36" s="606"/>
      <c r="CK36" s="606"/>
      <c r="CL36" s="606"/>
      <c r="CM36" s="606"/>
      <c r="CN36" s="606"/>
      <c r="CO36" s="606"/>
      <c r="CP36" s="606"/>
      <c r="CQ36" s="606"/>
      <c r="CR36" s="606"/>
      <c r="CS36" s="606"/>
      <c r="CT36" s="606"/>
      <c r="CU36" s="606"/>
      <c r="CV36" s="606"/>
      <c r="CW36" s="606"/>
      <c r="CX36" s="606"/>
    </row>
    <row r="37" spans="1:102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600" t="s">
        <v>165</v>
      </c>
      <c r="AL37" s="600"/>
      <c r="AM37" s="600"/>
      <c r="AN37" s="600"/>
      <c r="AO37" s="600"/>
      <c r="AP37" s="600"/>
      <c r="AQ37" s="600"/>
      <c r="AR37" s="600"/>
      <c r="AS37" s="600"/>
      <c r="AT37" s="600"/>
      <c r="AU37" s="600"/>
      <c r="AV37" s="600"/>
      <c r="AW37" s="600"/>
      <c r="AX37" s="600"/>
      <c r="AY37" s="600"/>
      <c r="AZ37" s="600"/>
      <c r="BA37" s="600"/>
      <c r="BB37" s="600"/>
      <c r="BC37" s="600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</row>
    <row r="38" spans="1:102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</row>
    <row r="39" spans="1:102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02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</row>
    <row r="41" spans="1:102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02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02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02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</row>
    <row r="45" spans="1:102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</row>
    <row r="46" spans="1:102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02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</row>
    <row r="48" spans="1:102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</sheetData>
  <mergeCells count="59">
    <mergeCell ref="BX24:CW24"/>
    <mergeCell ref="BX25:CW25"/>
    <mergeCell ref="BX19:CW19"/>
    <mergeCell ref="BX20:CW20"/>
    <mergeCell ref="BX21:CW21"/>
    <mergeCell ref="BX22:CW22"/>
    <mergeCell ref="BX23:CW23"/>
    <mergeCell ref="B19:E19"/>
    <mergeCell ref="F19:AC19"/>
    <mergeCell ref="AD19:AW19"/>
    <mergeCell ref="AX19:BE19"/>
    <mergeCell ref="A10:CX10"/>
    <mergeCell ref="A12:CX12"/>
    <mergeCell ref="A13:CX13"/>
    <mergeCell ref="A14:CX14"/>
    <mergeCell ref="A16:CX16"/>
    <mergeCell ref="B18:E18"/>
    <mergeCell ref="F18:AC18"/>
    <mergeCell ref="AD18:AW18"/>
    <mergeCell ref="AX18:BE18"/>
    <mergeCell ref="BX18:CW18"/>
    <mergeCell ref="BF18:BW18"/>
    <mergeCell ref="BF19:BW19"/>
    <mergeCell ref="B20:E20"/>
    <mergeCell ref="F20:AC20"/>
    <mergeCell ref="AD20:AW20"/>
    <mergeCell ref="AX20:BE20"/>
    <mergeCell ref="BF20:BW20"/>
    <mergeCell ref="B21:E21"/>
    <mergeCell ref="F21:AC21"/>
    <mergeCell ref="AD21:AW21"/>
    <mergeCell ref="AX21:BE21"/>
    <mergeCell ref="BF21:BW21"/>
    <mergeCell ref="B22:E22"/>
    <mergeCell ref="F22:AC22"/>
    <mergeCell ref="AD22:AW22"/>
    <mergeCell ref="AX22:BE22"/>
    <mergeCell ref="BF22:BW22"/>
    <mergeCell ref="B23:E23"/>
    <mergeCell ref="F23:AC23"/>
    <mergeCell ref="AD23:AW23"/>
    <mergeCell ref="AX23:BE23"/>
    <mergeCell ref="BF23:BW23"/>
    <mergeCell ref="B24:E24"/>
    <mergeCell ref="F24:AC24"/>
    <mergeCell ref="AD24:AW24"/>
    <mergeCell ref="AX24:BE24"/>
    <mergeCell ref="BF24:BW24"/>
    <mergeCell ref="B25:E25"/>
    <mergeCell ref="F25:AC25"/>
    <mergeCell ref="AD25:AW25"/>
    <mergeCell ref="AX25:BE25"/>
    <mergeCell ref="BF25:BW25"/>
    <mergeCell ref="AK36:BC36"/>
    <mergeCell ref="BT36:CX36"/>
    <mergeCell ref="AK37:BC37"/>
    <mergeCell ref="AK27:BC27"/>
    <mergeCell ref="BT27:CX27"/>
    <mergeCell ref="AK28:BC28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75"/>
  <sheetViews>
    <sheetView view="pageBreakPreview" zoomScale="70" zoomScaleNormal="70" zoomScaleSheetLayoutView="70" workbookViewId="0">
      <selection activeCell="AR1" sqref="AR1:CX1"/>
    </sheetView>
  </sheetViews>
  <sheetFormatPr defaultRowHeight="15"/>
  <cols>
    <col min="1" max="159" width="0.85546875" customWidth="1"/>
  </cols>
  <sheetData>
    <row r="1" spans="1:102" ht="123.75" customHeight="1">
      <c r="AR1" s="666"/>
      <c r="AS1" s="666"/>
      <c r="AT1" s="666"/>
      <c r="AU1" s="666"/>
      <c r="AV1" s="666"/>
      <c r="AW1" s="666"/>
      <c r="AX1" s="666"/>
      <c r="AY1" s="666"/>
      <c r="AZ1" s="666"/>
      <c r="BA1" s="666"/>
      <c r="BB1" s="666"/>
      <c r="BC1" s="666"/>
      <c r="BD1" s="666"/>
      <c r="BE1" s="666"/>
      <c r="BF1" s="666"/>
      <c r="BG1" s="666"/>
      <c r="BH1" s="666"/>
      <c r="BI1" s="666"/>
      <c r="BJ1" s="666"/>
      <c r="BK1" s="666"/>
      <c r="BL1" s="666"/>
      <c r="BM1" s="666"/>
      <c r="BN1" s="666"/>
      <c r="BO1" s="666"/>
      <c r="BP1" s="666"/>
      <c r="BQ1" s="666"/>
      <c r="BR1" s="666"/>
      <c r="BS1" s="666"/>
      <c r="BT1" s="666"/>
      <c r="BU1" s="666"/>
      <c r="BV1" s="666"/>
      <c r="BW1" s="666"/>
      <c r="BX1" s="666"/>
      <c r="BY1" s="666"/>
      <c r="BZ1" s="666"/>
      <c r="CA1" s="666"/>
      <c r="CB1" s="666"/>
      <c r="CC1" s="666"/>
      <c r="CD1" s="666"/>
      <c r="CE1" s="666"/>
      <c r="CF1" s="666"/>
      <c r="CG1" s="666"/>
      <c r="CH1" s="666"/>
      <c r="CI1" s="666"/>
      <c r="CJ1" s="666"/>
      <c r="CK1" s="666"/>
      <c r="CL1" s="666"/>
      <c r="CM1" s="666"/>
      <c r="CN1" s="666"/>
      <c r="CO1" s="666"/>
      <c r="CP1" s="666"/>
      <c r="CQ1" s="666"/>
      <c r="CR1" s="666"/>
      <c r="CS1" s="666"/>
      <c r="CT1" s="666"/>
      <c r="CU1" s="666"/>
      <c r="CV1" s="666"/>
      <c r="CW1" s="666"/>
      <c r="CX1" s="666"/>
    </row>
    <row r="3" spans="1:102" ht="15.75">
      <c r="A3" s="591" t="s">
        <v>303</v>
      </c>
      <c r="B3" s="591"/>
      <c r="C3" s="591"/>
      <c r="D3" s="591"/>
      <c r="E3" s="591"/>
      <c r="F3" s="591"/>
      <c r="G3" s="591"/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1"/>
      <c r="AC3" s="591"/>
      <c r="AD3" s="591"/>
      <c r="AE3" s="591"/>
      <c r="AF3" s="591"/>
      <c r="AG3" s="591"/>
      <c r="AH3" s="591"/>
      <c r="AI3" s="591"/>
      <c r="AJ3" s="591"/>
      <c r="AK3" s="591"/>
      <c r="AL3" s="591"/>
      <c r="AM3" s="591"/>
      <c r="AN3" s="591"/>
      <c r="AO3" s="591"/>
      <c r="AP3" s="591"/>
      <c r="AQ3" s="591"/>
      <c r="AR3" s="591"/>
      <c r="AS3" s="591"/>
      <c r="AT3" s="591"/>
      <c r="AU3" s="591"/>
      <c r="AV3" s="591"/>
      <c r="AW3" s="591"/>
      <c r="AX3" s="591"/>
      <c r="AY3" s="591"/>
      <c r="AZ3" s="591"/>
      <c r="BA3" s="591"/>
      <c r="BB3" s="591"/>
      <c r="BC3" s="591"/>
      <c r="BD3" s="591"/>
      <c r="BE3" s="591"/>
      <c r="BF3" s="591"/>
      <c r="BG3" s="591"/>
      <c r="BH3" s="591"/>
      <c r="BI3" s="591"/>
      <c r="BJ3" s="591"/>
      <c r="BK3" s="591"/>
      <c r="BL3" s="591"/>
      <c r="BM3" s="591"/>
      <c r="BN3" s="591"/>
      <c r="BO3" s="591"/>
      <c r="BP3" s="591"/>
      <c r="BQ3" s="591"/>
      <c r="BR3" s="591"/>
      <c r="BS3" s="591"/>
      <c r="BT3" s="591"/>
      <c r="BU3" s="591"/>
      <c r="BV3" s="591"/>
      <c r="BW3" s="591"/>
      <c r="BX3" s="591"/>
      <c r="BY3" s="591"/>
      <c r="BZ3" s="591"/>
      <c r="CA3" s="591"/>
      <c r="CB3" s="591"/>
      <c r="CC3" s="591"/>
      <c r="CD3" s="591"/>
      <c r="CE3" s="591"/>
      <c r="CF3" s="591"/>
      <c r="CG3" s="591"/>
      <c r="CH3" s="591"/>
      <c r="CI3" s="591"/>
      <c r="CJ3" s="591"/>
      <c r="CK3" s="591"/>
      <c r="CL3" s="591"/>
      <c r="CM3" s="591"/>
      <c r="CN3" s="591"/>
      <c r="CO3" s="591"/>
      <c r="CP3" s="591"/>
      <c r="CQ3" s="591"/>
      <c r="CR3" s="591"/>
      <c r="CS3" s="591"/>
      <c r="CT3" s="591"/>
      <c r="CU3" s="591"/>
      <c r="CV3" s="591"/>
      <c r="CW3" s="591"/>
      <c r="CX3" s="591"/>
    </row>
    <row r="4" spans="1:102" ht="15.75">
      <c r="A4" s="591" t="s">
        <v>304</v>
      </c>
      <c r="B4" s="591"/>
      <c r="C4" s="591"/>
      <c r="D4" s="591"/>
      <c r="E4" s="591"/>
      <c r="F4" s="591"/>
      <c r="G4" s="591"/>
      <c r="H4" s="591"/>
      <c r="I4" s="591"/>
      <c r="J4" s="591"/>
      <c r="K4" s="591"/>
      <c r="L4" s="591"/>
      <c r="M4" s="591"/>
      <c r="N4" s="591"/>
      <c r="O4" s="591"/>
      <c r="P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D4" s="591"/>
      <c r="AE4" s="591"/>
      <c r="AF4" s="591"/>
      <c r="AG4" s="591"/>
      <c r="AH4" s="591"/>
      <c r="AI4" s="591"/>
      <c r="AJ4" s="591"/>
      <c r="AK4" s="591"/>
      <c r="AL4" s="591"/>
      <c r="AM4" s="591"/>
      <c r="AN4" s="591"/>
      <c r="AO4" s="591"/>
      <c r="AP4" s="591"/>
      <c r="AQ4" s="591"/>
      <c r="AR4" s="591"/>
      <c r="AS4" s="591"/>
      <c r="AT4" s="591"/>
      <c r="AU4" s="591"/>
      <c r="AV4" s="591"/>
      <c r="AW4" s="591"/>
      <c r="AX4" s="591"/>
      <c r="AY4" s="591"/>
      <c r="AZ4" s="591"/>
      <c r="BA4" s="591"/>
      <c r="BB4" s="591"/>
      <c r="BC4" s="591"/>
      <c r="BD4" s="591"/>
      <c r="BE4" s="591"/>
      <c r="BF4" s="591"/>
      <c r="BG4" s="591"/>
      <c r="BH4" s="591"/>
      <c r="BI4" s="591"/>
      <c r="BJ4" s="591"/>
      <c r="BK4" s="591"/>
      <c r="BL4" s="591"/>
      <c r="BM4" s="591"/>
      <c r="BN4" s="591"/>
      <c r="BO4" s="591"/>
      <c r="BP4" s="591"/>
      <c r="BQ4" s="591"/>
      <c r="BR4" s="591"/>
      <c r="BS4" s="591"/>
      <c r="BT4" s="591"/>
      <c r="BU4" s="591"/>
      <c r="BV4" s="591"/>
      <c r="BW4" s="591"/>
      <c r="BX4" s="591"/>
      <c r="BY4" s="591"/>
      <c r="BZ4" s="591"/>
      <c r="CA4" s="591"/>
      <c r="CB4" s="591"/>
      <c r="CC4" s="591"/>
      <c r="CD4" s="591"/>
      <c r="CE4" s="591"/>
      <c r="CF4" s="591"/>
      <c r="CG4" s="591"/>
      <c r="CH4" s="591"/>
      <c r="CI4" s="591"/>
      <c r="CJ4" s="591"/>
      <c r="CK4" s="591"/>
      <c r="CL4" s="591"/>
      <c r="CM4" s="591"/>
      <c r="CN4" s="591"/>
      <c r="CO4" s="591"/>
      <c r="CP4" s="591"/>
      <c r="CQ4" s="591"/>
      <c r="CR4" s="591"/>
      <c r="CS4" s="591"/>
      <c r="CT4" s="591"/>
      <c r="CU4" s="591"/>
      <c r="CV4" s="591"/>
      <c r="CW4" s="591"/>
      <c r="CX4" s="591"/>
    </row>
    <row r="6" spans="1:102">
      <c r="A6" s="76"/>
      <c r="B6" s="658" t="s">
        <v>305</v>
      </c>
      <c r="C6" s="659"/>
      <c r="D6" s="659"/>
      <c r="E6" s="659"/>
      <c r="F6" s="659"/>
      <c r="G6" s="659"/>
      <c r="H6" s="659"/>
      <c r="I6" s="659"/>
      <c r="J6" s="659"/>
      <c r="K6" s="659"/>
      <c r="L6" s="659"/>
      <c r="M6" s="659"/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658" t="str">
        <f>'Для заполнения док-ов'!Y82</f>
        <v>ООО «Ясень-Электро»</v>
      </c>
      <c r="Y6" s="658"/>
      <c r="Z6" s="658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  <c r="BX6" s="658"/>
      <c r="BY6" s="658"/>
      <c r="BZ6" s="658"/>
      <c r="CA6" s="658"/>
      <c r="CB6" s="658"/>
      <c r="CC6" s="658"/>
      <c r="CD6" s="658"/>
      <c r="CE6" s="658"/>
      <c r="CF6" s="658"/>
      <c r="CG6" s="658"/>
      <c r="CH6" s="658"/>
      <c r="CI6" s="658"/>
      <c r="CJ6" s="658"/>
      <c r="CK6" s="658"/>
      <c r="CL6" s="658"/>
      <c r="CM6" s="658"/>
      <c r="CN6" s="658"/>
      <c r="CO6" s="658"/>
      <c r="CP6" s="658"/>
      <c r="CQ6" s="658"/>
      <c r="CR6" s="658"/>
      <c r="CS6" s="658"/>
      <c r="CT6" s="658"/>
      <c r="CU6" s="658"/>
      <c r="CV6" s="658"/>
      <c r="CW6" s="658"/>
      <c r="CX6" s="658"/>
    </row>
    <row r="7" spans="1:102" ht="30" customHeight="1">
      <c r="A7" s="76"/>
      <c r="B7" s="669" t="s">
        <v>306</v>
      </c>
      <c r="C7" s="669"/>
      <c r="D7" s="669"/>
      <c r="E7" s="669"/>
      <c r="F7" s="669"/>
      <c r="G7" s="669"/>
      <c r="H7" s="669"/>
      <c r="I7" s="669"/>
      <c r="J7" s="669"/>
      <c r="K7" s="669"/>
      <c r="L7" s="669"/>
      <c r="M7" s="669"/>
      <c r="N7" s="669"/>
      <c r="O7" s="669"/>
      <c r="P7" s="669"/>
      <c r="Q7" s="669"/>
      <c r="R7" s="669"/>
      <c r="S7" s="669"/>
      <c r="T7" s="669"/>
      <c r="U7" s="669"/>
      <c r="V7" s="669"/>
      <c r="W7" s="669"/>
      <c r="X7" s="660" t="str">
        <f>'Для заполнения док-ов'!Z87</f>
        <v xml:space="preserve"> 197183, Санкт-Петербург, вн.тер.г. муниципальный округ Ланское, Школьная ул., д. 56, лит. А, пом. 3Н, ком. 1-2</v>
      </c>
      <c r="Y7" s="660"/>
      <c r="Z7" s="660"/>
      <c r="AA7" s="660"/>
      <c r="AB7" s="660"/>
      <c r="AC7" s="660"/>
      <c r="AD7" s="660"/>
      <c r="AE7" s="660"/>
      <c r="AF7" s="660"/>
      <c r="AG7" s="660"/>
      <c r="AH7" s="660"/>
      <c r="AI7" s="660"/>
      <c r="AJ7" s="660"/>
      <c r="AK7" s="660"/>
      <c r="AL7" s="660"/>
      <c r="AM7" s="660"/>
      <c r="AN7" s="660"/>
      <c r="AO7" s="660"/>
      <c r="AP7" s="660"/>
      <c r="AQ7" s="660"/>
      <c r="AR7" s="660"/>
      <c r="AS7" s="660"/>
      <c r="AT7" s="660"/>
      <c r="AU7" s="660"/>
      <c r="AV7" s="660"/>
      <c r="AW7" s="660"/>
      <c r="AX7" s="660"/>
      <c r="AY7" s="660"/>
      <c r="AZ7" s="660"/>
      <c r="BA7" s="660"/>
      <c r="BB7" s="660"/>
      <c r="BC7" s="660"/>
      <c r="BD7" s="660"/>
      <c r="BE7" s="660"/>
      <c r="BF7" s="660"/>
      <c r="BG7" s="660"/>
      <c r="BH7" s="660"/>
      <c r="BI7" s="660"/>
      <c r="BJ7" s="660"/>
      <c r="BK7" s="660"/>
      <c r="BL7" s="660"/>
      <c r="BM7" s="660"/>
      <c r="BN7" s="660"/>
      <c r="BO7" s="660"/>
      <c r="BP7" s="660"/>
      <c r="BQ7" s="660"/>
      <c r="BR7" s="660"/>
      <c r="BS7" s="660"/>
      <c r="BT7" s="660"/>
      <c r="BU7" s="660"/>
      <c r="BV7" s="660"/>
      <c r="BW7" s="660"/>
      <c r="BX7" s="660"/>
      <c r="BY7" s="660"/>
      <c r="BZ7" s="660"/>
      <c r="CA7" s="660"/>
      <c r="CB7" s="660"/>
      <c r="CC7" s="660"/>
      <c r="CD7" s="660"/>
      <c r="CE7" s="660"/>
      <c r="CF7" s="660"/>
      <c r="CG7" s="660"/>
      <c r="CH7" s="660"/>
      <c r="CI7" s="660"/>
      <c r="CJ7" s="660"/>
      <c r="CK7" s="660"/>
      <c r="CL7" s="660"/>
      <c r="CM7" s="660"/>
      <c r="CN7" s="660"/>
      <c r="CO7" s="660"/>
      <c r="CP7" s="660"/>
      <c r="CQ7" s="660"/>
      <c r="CR7" s="660"/>
      <c r="CS7" s="660"/>
      <c r="CT7" s="660"/>
      <c r="CU7" s="660"/>
      <c r="CV7" s="660"/>
      <c r="CW7" s="660"/>
      <c r="CX7" s="660"/>
    </row>
    <row r="8" spans="1:102">
      <c r="A8" s="76"/>
      <c r="B8" s="658" t="s">
        <v>307</v>
      </c>
      <c r="C8" s="658"/>
      <c r="D8" s="658"/>
      <c r="E8" s="658"/>
      <c r="F8" s="658"/>
      <c r="G8" s="658"/>
      <c r="H8" s="658"/>
      <c r="I8" s="658"/>
      <c r="J8" s="658"/>
      <c r="K8" s="658"/>
      <c r="L8" s="658"/>
      <c r="M8" s="658"/>
      <c r="N8" s="658"/>
      <c r="O8" s="658"/>
      <c r="P8" s="658"/>
      <c r="Q8" s="658"/>
      <c r="R8" s="658"/>
      <c r="S8" s="658"/>
      <c r="T8" s="658"/>
      <c r="U8" s="658"/>
      <c r="V8" s="658"/>
      <c r="W8" s="658"/>
      <c r="X8" s="661" t="str">
        <f>'Для заполнения док-ов'!Z84</f>
        <v xml:space="preserve"> 1027810296821</v>
      </c>
      <c r="Y8" s="661"/>
      <c r="Z8" s="661"/>
      <c r="AA8" s="661"/>
      <c r="AB8" s="661"/>
      <c r="AC8" s="661"/>
      <c r="AD8" s="661"/>
      <c r="AE8" s="661"/>
      <c r="AF8" s="661"/>
      <c r="AG8" s="661"/>
      <c r="AH8" s="661"/>
      <c r="AI8" s="661"/>
      <c r="AJ8" s="661"/>
      <c r="AK8" s="661"/>
      <c r="AL8" s="661"/>
      <c r="AM8" s="661"/>
      <c r="AN8" s="661"/>
      <c r="AO8" s="661"/>
      <c r="AP8" s="661"/>
      <c r="AQ8" s="661"/>
      <c r="AR8" s="661"/>
      <c r="AS8" s="661"/>
      <c r="AT8" s="661"/>
      <c r="AU8" s="661"/>
      <c r="AV8" s="661"/>
      <c r="AW8" s="661"/>
      <c r="AX8" s="661"/>
      <c r="AY8" s="661"/>
      <c r="AZ8" s="661"/>
      <c r="BA8" s="661"/>
      <c r="BB8" s="661"/>
      <c r="BC8" s="661"/>
      <c r="BD8" s="661"/>
      <c r="BE8" s="661"/>
      <c r="BF8" s="661"/>
      <c r="BG8" s="661"/>
      <c r="BH8" s="661"/>
      <c r="BI8" s="661"/>
      <c r="BJ8" s="661"/>
      <c r="BK8" s="661"/>
      <c r="BL8" s="661"/>
      <c r="BM8" s="661"/>
      <c r="BN8" s="661"/>
      <c r="BO8" s="661"/>
      <c r="BP8" s="661"/>
      <c r="BQ8" s="661"/>
      <c r="BR8" s="661"/>
      <c r="BS8" s="661"/>
      <c r="BT8" s="661"/>
      <c r="BU8" s="661"/>
      <c r="BV8" s="661"/>
      <c r="BW8" s="661"/>
      <c r="BX8" s="661"/>
      <c r="BY8" s="661"/>
      <c r="BZ8" s="661"/>
      <c r="CA8" s="661"/>
      <c r="CB8" s="661"/>
      <c r="CC8" s="661"/>
      <c r="CD8" s="661"/>
      <c r="CE8" s="661"/>
      <c r="CF8" s="661"/>
      <c r="CG8" s="661"/>
      <c r="CH8" s="661"/>
      <c r="CI8" s="661"/>
      <c r="CJ8" s="661"/>
      <c r="CK8" s="661"/>
      <c r="CL8" s="661"/>
      <c r="CM8" s="661"/>
      <c r="CN8" s="661"/>
      <c r="CO8" s="661"/>
      <c r="CP8" s="661"/>
      <c r="CQ8" s="661"/>
      <c r="CR8" s="661"/>
      <c r="CS8" s="661"/>
      <c r="CT8" s="661"/>
      <c r="CU8" s="661"/>
      <c r="CV8" s="661"/>
      <c r="CW8" s="661"/>
      <c r="CX8" s="661"/>
    </row>
    <row r="9" spans="1:102">
      <c r="A9" s="76"/>
      <c r="B9" s="658" t="s">
        <v>308</v>
      </c>
      <c r="C9" s="658"/>
      <c r="D9" s="658"/>
      <c r="E9" s="658"/>
      <c r="F9" s="658"/>
      <c r="G9" s="658"/>
      <c r="H9" s="658"/>
      <c r="I9" s="658"/>
      <c r="J9" s="658"/>
      <c r="K9" s="658"/>
      <c r="L9" s="658"/>
      <c r="M9" s="658"/>
      <c r="N9" s="658"/>
      <c r="O9" s="658"/>
      <c r="P9" s="658"/>
      <c r="Q9" s="658"/>
      <c r="R9" s="658"/>
      <c r="S9" s="658"/>
      <c r="T9" s="658"/>
      <c r="U9" s="658"/>
      <c r="V9" s="658"/>
      <c r="W9" s="658"/>
      <c r="X9" s="661" t="str">
        <f>'Для заполнения док-ов'!Z85</f>
        <v xml:space="preserve"> 7826004837</v>
      </c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661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661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661"/>
      <c r="BV9" s="661"/>
      <c r="BW9" s="661"/>
      <c r="BX9" s="661"/>
      <c r="BY9" s="661"/>
      <c r="BZ9" s="661"/>
      <c r="CA9" s="661"/>
      <c r="CB9" s="661"/>
      <c r="CC9" s="661"/>
      <c r="CD9" s="661"/>
      <c r="CE9" s="661"/>
      <c r="CF9" s="661"/>
      <c r="CG9" s="661"/>
      <c r="CH9" s="661"/>
      <c r="CI9" s="661"/>
      <c r="CJ9" s="661"/>
      <c r="CK9" s="661"/>
      <c r="CL9" s="661"/>
      <c r="CM9" s="661"/>
      <c r="CN9" s="661"/>
      <c r="CO9" s="661"/>
      <c r="CP9" s="661"/>
      <c r="CQ9" s="661"/>
      <c r="CR9" s="661"/>
      <c r="CS9" s="661"/>
      <c r="CT9" s="661"/>
      <c r="CU9" s="661"/>
      <c r="CV9" s="661"/>
      <c r="CW9" s="661"/>
      <c r="CX9" s="661"/>
    </row>
    <row r="10" spans="1:102" ht="15.75">
      <c r="A10" s="62"/>
      <c r="B10" s="658" t="s">
        <v>309</v>
      </c>
      <c r="C10" s="658"/>
      <c r="D10" s="658"/>
      <c r="E10" s="658"/>
      <c r="F10" s="658"/>
      <c r="G10" s="658"/>
      <c r="H10" s="658"/>
      <c r="I10" s="658"/>
      <c r="J10" s="658"/>
      <c r="K10" s="658"/>
      <c r="L10" s="658"/>
      <c r="M10" s="658"/>
      <c r="N10" s="658"/>
      <c r="O10" s="658"/>
      <c r="P10" s="658"/>
      <c r="Q10" s="658"/>
      <c r="R10" s="658"/>
      <c r="S10" s="658"/>
      <c r="T10" s="658"/>
      <c r="U10" s="658"/>
      <c r="V10" s="658"/>
      <c r="W10" s="658"/>
      <c r="X10" s="661" t="str">
        <f>'Для заполнения док-ов'!Z88</f>
        <v xml:space="preserve"> +7(812) 430 71 17</v>
      </c>
      <c r="Y10" s="658"/>
      <c r="Z10" s="658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  <c r="BX10" s="658"/>
      <c r="BY10" s="658"/>
      <c r="BZ10" s="658"/>
      <c r="CA10" s="658"/>
      <c r="CB10" s="658"/>
      <c r="CC10" s="658"/>
      <c r="CD10" s="658"/>
      <c r="CE10" s="658"/>
      <c r="CF10" s="658"/>
      <c r="CG10" s="658"/>
      <c r="CH10" s="658"/>
      <c r="CI10" s="658"/>
      <c r="CJ10" s="658"/>
      <c r="CK10" s="658"/>
      <c r="CL10" s="658"/>
      <c r="CM10" s="658"/>
      <c r="CN10" s="658"/>
      <c r="CO10" s="658"/>
      <c r="CP10" s="658"/>
      <c r="CQ10" s="658"/>
      <c r="CR10" s="658"/>
      <c r="CS10" s="658"/>
      <c r="CT10" s="658"/>
      <c r="CU10" s="658"/>
      <c r="CV10" s="658"/>
      <c r="CW10" s="658"/>
      <c r="CX10" s="658"/>
    </row>
    <row r="11" spans="1:102" ht="47.25" customHeight="1">
      <c r="A11" s="62"/>
      <c r="B11" s="655" t="s">
        <v>310</v>
      </c>
      <c r="C11" s="656"/>
      <c r="D11" s="656"/>
      <c r="E11" s="656"/>
      <c r="F11" s="656"/>
      <c r="G11" s="656"/>
      <c r="H11" s="656"/>
      <c r="I11" s="656"/>
      <c r="J11" s="656"/>
      <c r="K11" s="656"/>
      <c r="L11" s="656"/>
      <c r="M11" s="656"/>
      <c r="N11" s="656"/>
      <c r="O11" s="656"/>
      <c r="P11" s="656"/>
      <c r="Q11" s="656"/>
      <c r="R11" s="656"/>
      <c r="S11" s="656"/>
      <c r="T11" s="656"/>
      <c r="U11" s="656"/>
      <c r="V11" s="656"/>
      <c r="W11" s="656"/>
      <c r="X11" s="656"/>
      <c r="Y11" s="656"/>
      <c r="Z11" s="656"/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  <c r="BX11" s="656"/>
      <c r="BY11" s="656"/>
      <c r="BZ11" s="656"/>
      <c r="CA11" s="656"/>
      <c r="CB11" s="656"/>
      <c r="CC11" s="656"/>
      <c r="CD11" s="656"/>
      <c r="CE11" s="656"/>
      <c r="CF11" s="656"/>
      <c r="CG11" s="656"/>
      <c r="CH11" s="656"/>
      <c r="CI11" s="656"/>
      <c r="CJ11" s="656"/>
      <c r="CK11" s="656"/>
      <c r="CL11" s="656"/>
      <c r="CM11" s="656"/>
      <c r="CN11" s="656"/>
      <c r="CO11" s="656"/>
      <c r="CP11" s="656"/>
      <c r="CQ11" s="656"/>
      <c r="CR11" s="656"/>
      <c r="CS11" s="656"/>
      <c r="CT11" s="656"/>
      <c r="CU11" s="656"/>
      <c r="CV11" s="656"/>
      <c r="CW11" s="656"/>
      <c r="CX11" s="657"/>
    </row>
    <row r="12" spans="1:102" ht="15.75">
      <c r="A12" s="62"/>
      <c r="B12" s="658" t="s">
        <v>311</v>
      </c>
      <c r="C12" s="658"/>
      <c r="D12" s="658"/>
      <c r="E12" s="658"/>
      <c r="F12" s="658"/>
      <c r="G12" s="658"/>
      <c r="H12" s="658"/>
      <c r="I12" s="658"/>
      <c r="J12" s="658"/>
      <c r="K12" s="658"/>
      <c r="L12" s="658"/>
      <c r="M12" s="658"/>
      <c r="N12" s="658"/>
      <c r="O12" s="658"/>
      <c r="P12" s="658"/>
      <c r="Q12" s="658"/>
      <c r="R12" s="658"/>
      <c r="S12" s="658"/>
      <c r="T12" s="658"/>
      <c r="U12" s="658"/>
      <c r="V12" s="658"/>
      <c r="W12" s="658"/>
      <c r="X12" s="658" t="str">
        <f>'Для заполнения док-ов'!N84</f>
        <v>Самсонов Марк Дмитриевич</v>
      </c>
      <c r="Y12" s="658"/>
      <c r="Z12" s="658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  <c r="BX12" s="658"/>
      <c r="BY12" s="658"/>
      <c r="BZ12" s="658"/>
      <c r="CA12" s="658"/>
      <c r="CB12" s="658"/>
      <c r="CC12" s="658"/>
      <c r="CD12" s="658"/>
      <c r="CE12" s="658"/>
      <c r="CF12" s="658"/>
      <c r="CG12" s="658"/>
      <c r="CH12" s="658"/>
      <c r="CI12" s="658"/>
      <c r="CJ12" s="658"/>
      <c r="CK12" s="658"/>
      <c r="CL12" s="658"/>
      <c r="CM12" s="658"/>
      <c r="CN12" s="658"/>
      <c r="CO12" s="658"/>
      <c r="CP12" s="658"/>
      <c r="CQ12" s="658"/>
      <c r="CR12" s="658"/>
      <c r="CS12" s="658"/>
      <c r="CT12" s="658"/>
      <c r="CU12" s="658"/>
      <c r="CV12" s="658"/>
      <c r="CW12" s="658"/>
      <c r="CX12" s="658"/>
    </row>
    <row r="13" spans="1:102" ht="15.75">
      <c r="A13" s="62"/>
      <c r="B13" s="658" t="s">
        <v>312</v>
      </c>
      <c r="C13" s="658"/>
      <c r="D13" s="658"/>
      <c r="E13" s="658"/>
      <c r="F13" s="658"/>
      <c r="G13" s="658"/>
      <c r="H13" s="658"/>
      <c r="I13" s="658"/>
      <c r="J13" s="658"/>
      <c r="K13" s="658"/>
      <c r="L13" s="658"/>
      <c r="M13" s="658"/>
      <c r="N13" s="658"/>
      <c r="O13" s="658"/>
      <c r="P13" s="658"/>
      <c r="Q13" s="658"/>
      <c r="R13" s="658"/>
      <c r="S13" s="658"/>
      <c r="T13" s="658"/>
      <c r="U13" s="658"/>
      <c r="V13" s="658"/>
      <c r="W13" s="658"/>
      <c r="X13" s="670">
        <f>'Для заполнения док-ов'!P84</f>
        <v>36250</v>
      </c>
      <c r="Y13" s="671"/>
      <c r="Z13" s="671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  <c r="BX13" s="671"/>
      <c r="BY13" s="671"/>
      <c r="BZ13" s="671"/>
      <c r="CA13" s="671"/>
      <c r="CB13" s="671"/>
      <c r="CC13" s="671"/>
      <c r="CD13" s="671"/>
      <c r="CE13" s="671"/>
      <c r="CF13" s="671"/>
      <c r="CG13" s="671"/>
      <c r="CH13" s="671"/>
      <c r="CI13" s="671"/>
      <c r="CJ13" s="671"/>
      <c r="CK13" s="671"/>
      <c r="CL13" s="671"/>
      <c r="CM13" s="671"/>
      <c r="CN13" s="671"/>
      <c r="CO13" s="671"/>
      <c r="CP13" s="671"/>
      <c r="CQ13" s="671"/>
      <c r="CR13" s="671"/>
      <c r="CS13" s="671"/>
      <c r="CT13" s="671"/>
      <c r="CU13" s="671"/>
      <c r="CV13" s="671"/>
      <c r="CW13" s="671"/>
      <c r="CX13" s="671"/>
    </row>
    <row r="14" spans="1:102" ht="15.75">
      <c r="A14" s="62"/>
      <c r="B14" s="658" t="s">
        <v>313</v>
      </c>
      <c r="C14" s="658"/>
      <c r="D14" s="658"/>
      <c r="E14" s="658"/>
      <c r="F14" s="658"/>
      <c r="G14" s="658"/>
      <c r="H14" s="658"/>
      <c r="I14" s="658"/>
      <c r="J14" s="658"/>
      <c r="K14" s="658"/>
      <c r="L14" s="658"/>
      <c r="M14" s="658"/>
      <c r="N14" s="658"/>
      <c r="O14" s="658"/>
      <c r="P14" s="658"/>
      <c r="Q14" s="658"/>
      <c r="R14" s="658"/>
      <c r="S14" s="658"/>
      <c r="T14" s="658"/>
      <c r="U14" s="658"/>
      <c r="V14" s="658"/>
      <c r="W14" s="658"/>
      <c r="X14" s="662" t="str">
        <f>'Для заполнения док-ов'!T84</f>
        <v>Ханты-Мансийский Автоном.окр., гор. Нижневартовск, ул. Ханты-Мансийская, д.29, кв.109</v>
      </c>
      <c r="Y14" s="662"/>
      <c r="Z14" s="662"/>
      <c r="AA14" s="662"/>
      <c r="AB14" s="662"/>
      <c r="AC14" s="662"/>
      <c r="AD14" s="662"/>
      <c r="AE14" s="662"/>
      <c r="AF14" s="662"/>
      <c r="AG14" s="662"/>
      <c r="AH14" s="662"/>
      <c r="AI14" s="662"/>
      <c r="AJ14" s="662"/>
      <c r="AK14" s="662"/>
      <c r="AL14" s="662"/>
      <c r="AM14" s="662"/>
      <c r="AN14" s="662"/>
      <c r="AO14" s="662"/>
      <c r="AP14" s="662"/>
      <c r="AQ14" s="662"/>
      <c r="AR14" s="662"/>
      <c r="AS14" s="662"/>
      <c r="AT14" s="662"/>
      <c r="AU14" s="662"/>
      <c r="AV14" s="662"/>
      <c r="AW14" s="662"/>
      <c r="AX14" s="662"/>
      <c r="AY14" s="662"/>
      <c r="AZ14" s="662"/>
      <c r="BA14" s="662"/>
      <c r="BB14" s="662"/>
      <c r="BC14" s="662"/>
      <c r="BD14" s="662"/>
      <c r="BE14" s="662"/>
      <c r="BF14" s="662"/>
      <c r="BG14" s="662"/>
      <c r="BH14" s="662"/>
      <c r="BI14" s="662"/>
      <c r="BJ14" s="662"/>
      <c r="BK14" s="662"/>
      <c r="BL14" s="662"/>
      <c r="BM14" s="662"/>
      <c r="BN14" s="662"/>
      <c r="BO14" s="662"/>
      <c r="BP14" s="662"/>
      <c r="BQ14" s="662"/>
      <c r="BR14" s="662"/>
      <c r="BS14" s="662"/>
      <c r="BT14" s="662"/>
      <c r="BU14" s="662"/>
      <c r="BV14" s="662"/>
      <c r="BW14" s="662"/>
      <c r="BX14" s="662"/>
      <c r="BY14" s="662"/>
      <c r="BZ14" s="662"/>
      <c r="CA14" s="662"/>
      <c r="CB14" s="662"/>
      <c r="CC14" s="662"/>
      <c r="CD14" s="662"/>
      <c r="CE14" s="662"/>
      <c r="CF14" s="662"/>
      <c r="CG14" s="662"/>
      <c r="CH14" s="662"/>
      <c r="CI14" s="662"/>
      <c r="CJ14" s="662"/>
      <c r="CK14" s="662"/>
      <c r="CL14" s="662"/>
      <c r="CM14" s="662"/>
      <c r="CN14" s="662"/>
      <c r="CO14" s="662"/>
      <c r="CP14" s="662"/>
      <c r="CQ14" s="662"/>
      <c r="CR14" s="662"/>
      <c r="CS14" s="662"/>
      <c r="CT14" s="662"/>
      <c r="CU14" s="662"/>
      <c r="CV14" s="662"/>
      <c r="CW14" s="662"/>
      <c r="CX14" s="662"/>
    </row>
    <row r="15" spans="1:102" ht="15.75">
      <c r="A15" s="62"/>
      <c r="B15" s="658" t="s">
        <v>314</v>
      </c>
      <c r="C15" s="658"/>
      <c r="D15" s="658"/>
      <c r="E15" s="658"/>
      <c r="F15" s="658"/>
      <c r="G15" s="658"/>
      <c r="H15" s="658"/>
      <c r="I15" s="658"/>
      <c r="J15" s="658"/>
      <c r="K15" s="658"/>
      <c r="L15" s="658"/>
      <c r="M15" s="658"/>
      <c r="N15" s="658"/>
      <c r="O15" s="658"/>
      <c r="P15" s="658"/>
      <c r="Q15" s="658"/>
      <c r="R15" s="658"/>
      <c r="S15" s="658"/>
      <c r="T15" s="658"/>
      <c r="U15" s="658"/>
      <c r="V15" s="658"/>
      <c r="W15" s="658"/>
      <c r="X15" s="658" t="str">
        <f>'Для заполнения док-ов'!V84</f>
        <v>ОЭР</v>
      </c>
      <c r="Y15" s="658"/>
      <c r="Z15" s="658"/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658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658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658"/>
      <c r="BV15" s="658"/>
      <c r="BW15" s="658"/>
      <c r="BX15" s="658"/>
      <c r="BY15" s="658"/>
      <c r="BZ15" s="658"/>
      <c r="CA15" s="658"/>
      <c r="CB15" s="658"/>
      <c r="CC15" s="658"/>
      <c r="CD15" s="658"/>
      <c r="CE15" s="658"/>
      <c r="CF15" s="658"/>
      <c r="CG15" s="658"/>
      <c r="CH15" s="658"/>
      <c r="CI15" s="658"/>
      <c r="CJ15" s="658"/>
      <c r="CK15" s="658"/>
      <c r="CL15" s="658"/>
      <c r="CM15" s="658"/>
      <c r="CN15" s="658"/>
      <c r="CO15" s="658"/>
      <c r="CP15" s="658"/>
      <c r="CQ15" s="658"/>
      <c r="CR15" s="658"/>
      <c r="CS15" s="658"/>
      <c r="CT15" s="658"/>
      <c r="CU15" s="658"/>
      <c r="CV15" s="658"/>
      <c r="CW15" s="658"/>
      <c r="CX15" s="658"/>
    </row>
    <row r="16" spans="1:102" ht="15.75">
      <c r="A16" s="62"/>
      <c r="B16" s="658" t="s">
        <v>315</v>
      </c>
      <c r="C16" s="658"/>
      <c r="D16" s="658"/>
      <c r="E16" s="658"/>
      <c r="F16" s="658"/>
      <c r="G16" s="658"/>
      <c r="H16" s="658"/>
      <c r="I16" s="658"/>
      <c r="J16" s="658"/>
      <c r="K16" s="658"/>
      <c r="L16" s="658"/>
      <c r="M16" s="658"/>
      <c r="N16" s="658"/>
      <c r="O16" s="658"/>
      <c r="P16" s="658"/>
      <c r="Q16" s="658"/>
      <c r="R16" s="658"/>
      <c r="S16" s="658"/>
      <c r="T16" s="658"/>
      <c r="U16" s="658"/>
      <c r="V16" s="658"/>
      <c r="W16" s="658"/>
      <c r="X16" s="658" t="str">
        <f>'Для заполнения док-ов'!O84</f>
        <v>Электромонтажник</v>
      </c>
      <c r="Y16" s="658"/>
      <c r="Z16" s="658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  <c r="BX16" s="658"/>
      <c r="BY16" s="658"/>
      <c r="BZ16" s="658"/>
      <c r="CA16" s="658"/>
      <c r="CB16" s="658"/>
      <c r="CC16" s="658"/>
      <c r="CD16" s="658"/>
      <c r="CE16" s="658"/>
      <c r="CF16" s="658"/>
      <c r="CG16" s="658"/>
      <c r="CH16" s="658"/>
      <c r="CI16" s="658"/>
      <c r="CJ16" s="658"/>
      <c r="CK16" s="658"/>
      <c r="CL16" s="658"/>
      <c r="CM16" s="658"/>
      <c r="CN16" s="658"/>
      <c r="CO16" s="658"/>
      <c r="CP16" s="658"/>
      <c r="CQ16" s="658"/>
      <c r="CR16" s="658"/>
      <c r="CS16" s="658"/>
      <c r="CT16" s="658"/>
      <c r="CU16" s="658"/>
      <c r="CV16" s="658"/>
      <c r="CW16" s="658"/>
      <c r="CX16" s="658"/>
    </row>
    <row r="17" spans="1:134" ht="47.25" customHeight="1">
      <c r="A17" s="62"/>
      <c r="B17" s="663" t="s">
        <v>316</v>
      </c>
      <c r="C17" s="663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663"/>
      <c r="R17" s="663"/>
      <c r="S17" s="663"/>
      <c r="T17" s="663"/>
      <c r="U17" s="663"/>
      <c r="V17" s="663"/>
      <c r="W17" s="663"/>
      <c r="X17" s="663"/>
      <c r="Y17" s="663"/>
      <c r="Z17" s="663"/>
      <c r="AA17" s="663"/>
      <c r="AB17" s="663"/>
      <c r="AC17" s="663"/>
      <c r="AD17" s="663"/>
      <c r="AE17" s="663"/>
      <c r="AF17" s="663"/>
      <c r="AG17" s="663"/>
      <c r="AH17" s="663"/>
      <c r="AI17" s="663"/>
      <c r="AJ17" s="663"/>
      <c r="AK17" s="663"/>
      <c r="AL17" s="663"/>
      <c r="AM17" s="663"/>
      <c r="AN17" s="663"/>
      <c r="AO17" s="663"/>
      <c r="AP17" s="663"/>
      <c r="AQ17" s="663"/>
      <c r="AR17" s="663"/>
      <c r="AS17" s="663"/>
      <c r="AT17" s="663"/>
      <c r="AU17" s="663"/>
      <c r="AV17" s="663"/>
      <c r="AW17" s="663"/>
      <c r="AX17" s="663"/>
      <c r="AY17" s="663"/>
      <c r="AZ17" s="663"/>
      <c r="BA17" s="663"/>
      <c r="BB17" s="663"/>
      <c r="BC17" s="663"/>
      <c r="BD17" s="663"/>
      <c r="BE17" s="663"/>
      <c r="BF17" s="663"/>
      <c r="BG17" s="663"/>
      <c r="BH17" s="663"/>
      <c r="BI17" s="663"/>
      <c r="BJ17" s="663"/>
      <c r="BK17" s="663"/>
      <c r="BL17" s="663"/>
      <c r="BM17" s="663"/>
      <c r="BN17" s="663"/>
      <c r="BO17" s="663"/>
      <c r="BP17" s="663"/>
      <c r="BQ17" s="663"/>
      <c r="BR17" s="663"/>
      <c r="BS17" s="663"/>
      <c r="BT17" s="663"/>
      <c r="BU17" s="663"/>
      <c r="BV17" s="663"/>
      <c r="BW17" s="663"/>
      <c r="BX17" s="663"/>
      <c r="BY17" s="663"/>
      <c r="BZ17" s="663"/>
      <c r="CA17" s="663"/>
      <c r="CB17" s="663"/>
      <c r="CC17" s="663"/>
      <c r="CD17" s="663"/>
      <c r="CE17" s="663"/>
      <c r="CF17" s="663"/>
      <c r="CG17" s="663"/>
      <c r="CH17" s="663"/>
      <c r="CI17" s="663"/>
      <c r="CJ17" s="663"/>
      <c r="CK17" s="663"/>
      <c r="CL17" s="663"/>
      <c r="CM17" s="663"/>
      <c r="CN17" s="663"/>
      <c r="CO17" s="663"/>
      <c r="CP17" s="663"/>
      <c r="CQ17" s="663"/>
      <c r="CR17" s="663"/>
      <c r="CS17" s="663"/>
      <c r="CT17" s="663"/>
      <c r="CU17" s="663"/>
      <c r="CV17" s="663"/>
      <c r="CW17" s="663"/>
      <c r="CX17" s="663"/>
    </row>
    <row r="18" spans="1:134" ht="15.75">
      <c r="A18" s="62"/>
      <c r="B18" s="664" t="s">
        <v>323</v>
      </c>
      <c r="C18" s="658"/>
      <c r="D18" s="658"/>
      <c r="E18" s="658"/>
      <c r="F18" s="658"/>
      <c r="G18" s="658"/>
      <c r="H18" s="658"/>
      <c r="I18" s="658"/>
      <c r="J18" s="658"/>
      <c r="K18" s="658"/>
      <c r="L18" s="658"/>
      <c r="M18" s="658"/>
      <c r="N18" s="658"/>
      <c r="O18" s="658"/>
      <c r="P18" s="658"/>
      <c r="Q18" s="658"/>
      <c r="R18" s="658"/>
      <c r="S18" s="658"/>
      <c r="T18" s="658"/>
      <c r="U18" s="658"/>
      <c r="V18" s="658"/>
      <c r="W18" s="658"/>
      <c r="X18" s="658"/>
      <c r="Y18" s="658"/>
      <c r="Z18" s="658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  <c r="BX18" s="658"/>
      <c r="BY18" s="658"/>
      <c r="BZ18" s="658"/>
      <c r="CA18" s="658"/>
      <c r="CB18" s="658"/>
      <c r="CC18" s="658"/>
      <c r="CD18" s="658"/>
      <c r="CE18" s="658"/>
      <c r="CF18" s="658"/>
      <c r="CG18" s="658"/>
      <c r="CH18" s="658"/>
      <c r="CI18" s="658"/>
      <c r="CJ18" s="658"/>
      <c r="CK18" s="658"/>
      <c r="CL18" s="658"/>
      <c r="CM18" s="658"/>
      <c r="CN18" s="658"/>
      <c r="CO18" s="658"/>
      <c r="CP18" s="658"/>
      <c r="CQ18" s="658"/>
      <c r="CR18" s="658"/>
      <c r="CS18" s="658"/>
      <c r="CT18" s="658"/>
      <c r="CU18" s="658"/>
      <c r="CV18" s="658"/>
      <c r="CW18" s="658"/>
      <c r="CX18" s="658"/>
    </row>
    <row r="19" spans="1:134" ht="30" hidden="1" customHeight="1">
      <c r="A19" s="62" t="s">
        <v>405</v>
      </c>
      <c r="B19" s="664" t="s">
        <v>647</v>
      </c>
      <c r="C19" s="658"/>
      <c r="D19" s="658"/>
      <c r="E19" s="658"/>
      <c r="F19" s="658"/>
      <c r="G19" s="658"/>
      <c r="H19" s="658"/>
      <c r="I19" s="658"/>
      <c r="J19" s="658"/>
      <c r="K19" s="658"/>
      <c r="L19" s="658"/>
      <c r="M19" s="658"/>
      <c r="N19" s="658"/>
      <c r="O19" s="658"/>
      <c r="P19" s="658"/>
      <c r="Q19" s="658"/>
      <c r="R19" s="658"/>
      <c r="S19" s="658"/>
      <c r="T19" s="658"/>
      <c r="U19" s="658"/>
      <c r="V19" s="658"/>
      <c r="W19" s="658"/>
      <c r="X19" s="658"/>
      <c r="Y19" s="658"/>
      <c r="Z19" s="658"/>
      <c r="AA19" s="658"/>
      <c r="AB19" s="658"/>
      <c r="AC19" s="658"/>
      <c r="AD19" s="658"/>
      <c r="AE19" s="658"/>
      <c r="AF19" s="658"/>
      <c r="AG19" s="658"/>
      <c r="AH19" s="658"/>
      <c r="AI19" s="658"/>
      <c r="AJ19" s="658"/>
      <c r="AK19" s="658"/>
      <c r="AL19" s="658"/>
      <c r="AM19" s="658"/>
      <c r="AN19" s="658"/>
      <c r="AO19" s="658"/>
      <c r="AP19" s="658"/>
      <c r="AQ19" s="658"/>
      <c r="AR19" s="658"/>
      <c r="AS19" s="658"/>
      <c r="AT19" s="658"/>
      <c r="AU19" s="658"/>
      <c r="AV19" s="658"/>
      <c r="AW19" s="658"/>
      <c r="AX19" s="658"/>
      <c r="AY19" s="658"/>
      <c r="AZ19" s="658"/>
      <c r="BA19" s="658"/>
      <c r="BB19" s="658"/>
      <c r="BC19" s="658"/>
      <c r="BD19" s="658"/>
      <c r="BE19" s="658"/>
      <c r="BF19" s="658"/>
      <c r="BG19" s="658"/>
      <c r="BH19" s="658"/>
      <c r="BI19" s="658"/>
      <c r="BJ19" s="658"/>
      <c r="BK19" s="658"/>
      <c r="BL19" s="658"/>
      <c r="BM19" s="658"/>
      <c r="BN19" s="658"/>
      <c r="BO19" s="658"/>
      <c r="BP19" s="658"/>
      <c r="BQ19" s="658"/>
      <c r="BR19" s="658"/>
      <c r="BS19" s="658"/>
      <c r="BT19" s="658"/>
      <c r="BU19" s="658"/>
      <c r="BV19" s="658"/>
      <c r="BW19" s="658"/>
      <c r="BX19" s="658"/>
      <c r="BY19" s="658"/>
      <c r="BZ19" s="658"/>
      <c r="CA19" s="658"/>
      <c r="CB19" s="658"/>
      <c r="CC19" s="658"/>
      <c r="CD19" s="658"/>
      <c r="CE19" s="658"/>
      <c r="CF19" s="658"/>
      <c r="CG19" s="658"/>
      <c r="CH19" s="658"/>
      <c r="CI19" s="658"/>
      <c r="CJ19" s="658"/>
      <c r="CK19" s="658"/>
      <c r="CL19" s="658"/>
      <c r="CM19" s="658"/>
      <c r="CN19" s="658"/>
      <c r="CO19" s="658"/>
      <c r="CP19" s="658"/>
      <c r="CQ19" s="658"/>
      <c r="CR19" s="658"/>
      <c r="CS19" s="658"/>
      <c r="CT19" s="658"/>
      <c r="CU19" s="658"/>
      <c r="CV19" s="658"/>
      <c r="CW19" s="658"/>
      <c r="CX19" s="658"/>
    </row>
    <row r="20" spans="1:134" ht="15.75" hidden="1">
      <c r="A20" s="62"/>
      <c r="B20" s="664" t="s">
        <v>677</v>
      </c>
      <c r="C20" s="658"/>
      <c r="D20" s="658"/>
      <c r="E20" s="658"/>
      <c r="F20" s="658"/>
      <c r="G20" s="658"/>
      <c r="H20" s="658"/>
      <c r="I20" s="658"/>
      <c r="J20" s="658"/>
      <c r="K20" s="658"/>
      <c r="L20" s="658"/>
      <c r="M20" s="658"/>
      <c r="N20" s="658"/>
      <c r="O20" s="658"/>
      <c r="P20" s="658"/>
      <c r="Q20" s="658"/>
      <c r="R20" s="658"/>
      <c r="S20" s="658"/>
      <c r="T20" s="658"/>
      <c r="U20" s="658"/>
      <c r="V20" s="658"/>
      <c r="W20" s="658"/>
      <c r="X20" s="658"/>
      <c r="Y20" s="658"/>
      <c r="Z20" s="658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  <c r="BX20" s="658"/>
      <c r="BY20" s="658"/>
      <c r="BZ20" s="658"/>
      <c r="CA20" s="658"/>
      <c r="CB20" s="658"/>
      <c r="CC20" s="658"/>
      <c r="CD20" s="658"/>
      <c r="CE20" s="658"/>
      <c r="CF20" s="658"/>
      <c r="CG20" s="658"/>
      <c r="CH20" s="658"/>
      <c r="CI20" s="658"/>
      <c r="CJ20" s="658"/>
      <c r="CK20" s="658"/>
      <c r="CL20" s="658"/>
      <c r="CM20" s="658"/>
      <c r="CN20" s="658"/>
      <c r="CO20" s="658"/>
      <c r="CP20" s="658"/>
      <c r="CQ20" s="658"/>
      <c r="CR20" s="658"/>
      <c r="CS20" s="658"/>
      <c r="CT20" s="658"/>
      <c r="CU20" s="658"/>
      <c r="CV20" s="658"/>
      <c r="CW20" s="658"/>
      <c r="CX20" s="658"/>
    </row>
    <row r="21" spans="1:134" ht="15.75">
      <c r="A21" s="62"/>
      <c r="B21" s="672" t="s">
        <v>317</v>
      </c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672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672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672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672"/>
      <c r="BV21" s="672"/>
      <c r="BW21" s="672"/>
      <c r="BX21" s="672"/>
      <c r="BY21" s="672"/>
      <c r="BZ21" s="672"/>
      <c r="CA21" s="672"/>
      <c r="CB21" s="672"/>
      <c r="CC21" s="672"/>
      <c r="CD21" s="672"/>
      <c r="CE21" s="672"/>
      <c r="CF21" s="672"/>
      <c r="CG21" s="672"/>
      <c r="CH21" s="672"/>
      <c r="CI21" s="672"/>
      <c r="CJ21" s="672"/>
      <c r="CK21" s="672"/>
      <c r="CL21" s="672"/>
      <c r="CM21" s="672"/>
      <c r="CN21" s="672"/>
      <c r="CO21" s="672"/>
      <c r="CP21" s="672"/>
      <c r="CQ21" s="672"/>
      <c r="CR21" s="672"/>
      <c r="CS21" s="672"/>
      <c r="CT21" s="672"/>
      <c r="CU21" s="672"/>
      <c r="CV21" s="672"/>
      <c r="CW21" s="672"/>
      <c r="CX21" s="672"/>
    </row>
    <row r="22" spans="1:134" ht="15.75">
      <c r="A22" s="62"/>
      <c r="B22" s="665" t="s">
        <v>196</v>
      </c>
      <c r="C22" s="665"/>
      <c r="D22" s="665"/>
      <c r="E22" s="665"/>
      <c r="F22" s="665"/>
      <c r="G22" s="665"/>
      <c r="H22" s="665"/>
      <c r="I22" s="665"/>
      <c r="J22" s="665"/>
      <c r="K22" s="665"/>
      <c r="L22" s="665"/>
      <c r="M22" s="665"/>
      <c r="N22" s="665"/>
      <c r="O22" s="665"/>
      <c r="P22" s="665"/>
      <c r="Q22" s="665"/>
      <c r="R22" s="665"/>
      <c r="S22" s="665"/>
      <c r="T22" s="665"/>
      <c r="U22" s="665"/>
      <c r="V22" s="665"/>
      <c r="W22" s="665"/>
      <c r="X22" s="665"/>
      <c r="Y22" s="665"/>
      <c r="Z22" s="665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  <c r="BX22" s="665"/>
      <c r="BY22" s="665"/>
      <c r="BZ22" s="665"/>
      <c r="CA22" s="665"/>
      <c r="CB22" s="665"/>
      <c r="CC22" s="665"/>
      <c r="CD22" s="665"/>
      <c r="CE22" s="665"/>
      <c r="CF22" s="665"/>
      <c r="CG22" s="665"/>
      <c r="CH22" s="665"/>
      <c r="CI22" s="665"/>
      <c r="CJ22" s="665"/>
      <c r="CK22" s="665"/>
      <c r="CL22" s="665"/>
      <c r="CM22" s="665"/>
      <c r="CN22" s="665"/>
      <c r="CO22" s="665"/>
      <c r="CP22" s="665"/>
      <c r="CQ22" s="665"/>
      <c r="CR22" s="665"/>
      <c r="CS22" s="665"/>
      <c r="CT22" s="665"/>
      <c r="CU22" s="665"/>
      <c r="CV22" s="665"/>
      <c r="CW22" s="665"/>
      <c r="CX22" s="665"/>
    </row>
    <row r="23" spans="1:134" ht="15.75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</row>
    <row r="24" spans="1:134" ht="15.75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DJ24" s="179"/>
      <c r="DK24" s="179" t="s">
        <v>628</v>
      </c>
      <c r="DL24" s="179"/>
      <c r="DM24" s="179"/>
      <c r="DN24" s="179"/>
      <c r="DO24" s="179"/>
      <c r="DP24" s="179"/>
      <c r="DQ24" s="179"/>
      <c r="DR24" s="179"/>
      <c r="DS24" s="179"/>
      <c r="DT24" s="179"/>
      <c r="DU24" s="179"/>
      <c r="DV24" s="179"/>
      <c r="DW24" s="179"/>
      <c r="DX24" s="179"/>
      <c r="DY24" s="179"/>
      <c r="DZ24" s="179"/>
      <c r="EA24" s="179"/>
      <c r="EB24" s="179"/>
      <c r="EC24" s="179"/>
      <c r="ED24" s="179"/>
    </row>
    <row r="25" spans="1:134" ht="15.75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DJ25" s="651">
        <f ca="1">TODAY()</f>
        <v>45406</v>
      </c>
      <c r="DK25" s="591"/>
      <c r="DL25" s="591"/>
      <c r="DM25" s="591"/>
      <c r="DN25" s="591"/>
      <c r="DO25" s="591"/>
      <c r="DP25" s="591"/>
      <c r="DQ25" s="591"/>
      <c r="DR25" s="591"/>
      <c r="DS25" s="591"/>
      <c r="DT25" s="591"/>
      <c r="DU25" s="591"/>
      <c r="DV25" s="591"/>
      <c r="DW25" s="591"/>
      <c r="DX25" s="591"/>
      <c r="DY25" s="591"/>
      <c r="DZ25" s="591"/>
      <c r="EA25" s="591"/>
      <c r="EB25" s="591"/>
      <c r="EC25" s="591"/>
      <c r="ED25" s="591"/>
    </row>
    <row r="26" spans="1:134" ht="15.7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</row>
    <row r="27" spans="1:134" ht="15.75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</row>
    <row r="28" spans="1:134" ht="15.75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</row>
    <row r="29" spans="1:134" ht="15.75">
      <c r="A29" s="639" t="s">
        <v>150</v>
      </c>
      <c r="B29" s="639"/>
      <c r="C29" s="639"/>
      <c r="D29" s="639"/>
      <c r="E29" s="639"/>
      <c r="F29" s="639"/>
      <c r="G29" s="639"/>
      <c r="H29" s="639"/>
      <c r="I29" s="639"/>
      <c r="J29" s="639"/>
      <c r="K29" s="639"/>
      <c r="L29" s="639"/>
      <c r="M29" s="639"/>
      <c r="N29" s="639"/>
      <c r="O29" s="639"/>
      <c r="P29" s="639"/>
      <c r="Q29" s="639"/>
      <c r="R29" s="639"/>
      <c r="S29" s="639"/>
      <c r="T29" s="639"/>
      <c r="U29" s="639"/>
      <c r="V29" s="639"/>
      <c r="W29" s="639"/>
      <c r="X29" s="639"/>
      <c r="Y29" s="639"/>
      <c r="Z29" s="639"/>
      <c r="AA29" s="639"/>
      <c r="AB29" s="639"/>
      <c r="AC29" s="639"/>
      <c r="AD29" s="62"/>
      <c r="AE29" s="62"/>
      <c r="AF29" s="639"/>
      <c r="AG29" s="639"/>
      <c r="AH29" s="639"/>
      <c r="AI29" s="639"/>
      <c r="AJ29" s="639"/>
      <c r="AK29" s="639"/>
      <c r="AL29" s="639"/>
      <c r="AM29" s="639"/>
      <c r="AN29" s="639"/>
      <c r="AO29" s="639"/>
      <c r="AP29" s="639"/>
      <c r="AQ29" s="639"/>
      <c r="AR29" s="639"/>
      <c r="AS29" s="639"/>
      <c r="AT29" s="639"/>
      <c r="AU29" s="639"/>
      <c r="AV29" s="639"/>
      <c r="AW29" s="639"/>
      <c r="AX29" s="639"/>
      <c r="AY29" s="639"/>
      <c r="AZ29" s="639"/>
      <c r="BA29" s="639"/>
      <c r="BB29" s="639"/>
      <c r="BC29" s="639"/>
      <c r="BD29" s="639"/>
      <c r="BE29" s="639"/>
      <c r="BF29" s="639"/>
      <c r="BG29" s="639"/>
      <c r="BH29" s="639"/>
      <c r="BI29" s="639"/>
      <c r="BJ29" s="639"/>
      <c r="BK29" s="639"/>
      <c r="BL29" s="76"/>
      <c r="BM29" s="62"/>
      <c r="BN29" s="639" t="s">
        <v>143</v>
      </c>
      <c r="BO29" s="639"/>
      <c r="BP29" s="639"/>
      <c r="BQ29" s="639"/>
      <c r="BR29" s="639"/>
      <c r="BS29" s="639"/>
      <c r="BT29" s="639"/>
      <c r="BU29" s="639"/>
      <c r="BV29" s="639"/>
      <c r="BW29" s="639"/>
      <c r="BX29" s="639"/>
      <c r="BY29" s="639"/>
      <c r="BZ29" s="639"/>
      <c r="CA29" s="639"/>
      <c r="CB29" s="639"/>
      <c r="CC29" s="639"/>
      <c r="CD29" s="639"/>
      <c r="CE29" s="639"/>
      <c r="CF29" s="639"/>
      <c r="CG29" s="639"/>
      <c r="CH29" s="639"/>
      <c r="CI29" s="639"/>
      <c r="CJ29" s="639"/>
      <c r="CK29" s="639"/>
      <c r="CL29" s="639"/>
      <c r="CM29" s="639"/>
      <c r="CN29" s="639"/>
      <c r="CO29" s="639"/>
      <c r="CP29" s="639"/>
      <c r="CQ29" s="639"/>
      <c r="CR29" s="639"/>
      <c r="CS29" s="639"/>
      <c r="CT29" s="639"/>
      <c r="CU29" s="639"/>
      <c r="CV29" s="639"/>
      <c r="CW29" s="639"/>
      <c r="CX29" s="639"/>
    </row>
    <row r="30" spans="1:134" ht="22.5" customHeight="1">
      <c r="A30" s="667" t="s">
        <v>144</v>
      </c>
      <c r="B30" s="668"/>
      <c r="C30" s="668"/>
      <c r="D30" s="668"/>
      <c r="E30" s="668"/>
      <c r="F30" s="668"/>
      <c r="G30" s="668"/>
      <c r="H30" s="668"/>
      <c r="I30" s="668"/>
      <c r="J30" s="668"/>
      <c r="K30" s="668"/>
      <c r="L30" s="668"/>
      <c r="M30" s="668"/>
      <c r="N30" s="668"/>
      <c r="O30" s="668"/>
      <c r="P30" s="668"/>
      <c r="Q30" s="668"/>
      <c r="R30" s="668"/>
      <c r="S30" s="668"/>
      <c r="T30" s="668"/>
      <c r="U30" s="668"/>
      <c r="V30" s="668"/>
      <c r="W30" s="668"/>
      <c r="X30" s="668"/>
      <c r="Y30" s="668"/>
      <c r="Z30" s="668"/>
      <c r="AA30" s="668"/>
      <c r="AB30" s="668"/>
      <c r="AC30" s="668"/>
      <c r="AD30" s="62"/>
      <c r="AE30" s="62"/>
      <c r="AF30" s="667" t="s">
        <v>145</v>
      </c>
      <c r="AG30" s="637"/>
      <c r="AH30" s="637"/>
      <c r="AI30" s="637"/>
      <c r="AJ30" s="637"/>
      <c r="AK30" s="637"/>
      <c r="AL30" s="637"/>
      <c r="AM30" s="637"/>
      <c r="AN30" s="637"/>
      <c r="AO30" s="637"/>
      <c r="AP30" s="637"/>
      <c r="AQ30" s="637"/>
      <c r="AR30" s="637"/>
      <c r="AS30" s="637"/>
      <c r="AT30" s="637"/>
      <c r="AU30" s="637"/>
      <c r="AV30" s="637"/>
      <c r="AW30" s="637"/>
      <c r="AX30" s="637"/>
      <c r="AY30" s="637"/>
      <c r="AZ30" s="637"/>
      <c r="BA30" s="637"/>
      <c r="BB30" s="637"/>
      <c r="BC30" s="637"/>
      <c r="BD30" s="637"/>
      <c r="BE30" s="637"/>
      <c r="BF30" s="637"/>
      <c r="BG30" s="637"/>
      <c r="BH30" s="637"/>
      <c r="BI30" s="637"/>
      <c r="BJ30" s="637"/>
      <c r="BK30" s="637"/>
      <c r="BL30" s="62"/>
      <c r="BM30" s="62"/>
      <c r="BN30" s="596" t="s">
        <v>146</v>
      </c>
      <c r="BO30" s="640"/>
      <c r="BP30" s="640"/>
      <c r="BQ30" s="640"/>
      <c r="BR30" s="640"/>
      <c r="BS30" s="640"/>
      <c r="BT30" s="640"/>
      <c r="BU30" s="640"/>
      <c r="BV30" s="640"/>
      <c r="BW30" s="640"/>
      <c r="BX30" s="640"/>
      <c r="BY30" s="640"/>
      <c r="BZ30" s="640"/>
      <c r="CA30" s="640"/>
      <c r="CB30" s="640"/>
      <c r="CC30" s="640"/>
      <c r="CD30" s="640"/>
      <c r="CE30" s="640"/>
      <c r="CF30" s="640"/>
      <c r="CG30" s="640"/>
      <c r="CH30" s="640"/>
      <c r="CI30" s="640"/>
      <c r="CJ30" s="640"/>
      <c r="CK30" s="640"/>
      <c r="CL30" s="640"/>
      <c r="CM30" s="640"/>
      <c r="CN30" s="640"/>
      <c r="CO30" s="640"/>
      <c r="CP30" s="640"/>
      <c r="CQ30" s="640"/>
      <c r="CR30" s="640"/>
      <c r="CS30" s="640"/>
      <c r="CT30" s="640"/>
      <c r="CU30" s="640"/>
      <c r="CV30" s="640"/>
      <c r="CW30" s="640"/>
      <c r="CX30" s="640"/>
    </row>
    <row r="31" spans="1:134" ht="15.75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</row>
    <row r="32" spans="1:134" ht="15.75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1" t="s">
        <v>318</v>
      </c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</row>
    <row r="33" spans="1:102" ht="15.75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</row>
    <row r="34" spans="1:102" ht="15.75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</row>
    <row r="35" spans="1:102" ht="15.75">
      <c r="A35" s="62"/>
      <c r="B35" s="62"/>
      <c r="C35" s="62"/>
      <c r="D35" t="s">
        <v>395</v>
      </c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</row>
    <row r="36" spans="1:102" ht="15.7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</row>
    <row r="37" spans="1:102" ht="15.75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</row>
    <row r="38" spans="1:102" ht="15.75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</row>
    <row r="39" spans="1:102" ht="15.75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</row>
    <row r="40" spans="1:102" ht="15.75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</row>
    <row r="41" spans="1:102" ht="15.75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</row>
    <row r="42" spans="1:102" ht="15.75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</row>
    <row r="43" spans="1:102" ht="15.75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</row>
    <row r="44" spans="1:102" ht="15.75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</row>
    <row r="45" spans="1:102" ht="15.75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</row>
    <row r="46" spans="1:102" ht="15.75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</row>
    <row r="47" spans="1:102" ht="15.75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</row>
    <row r="48" spans="1:102" ht="15.75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</row>
    <row r="49" spans="1:102" ht="15.75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</row>
    <row r="50" spans="1:102" ht="15.7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</row>
    <row r="51" spans="1:102" ht="15.75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</row>
    <row r="52" spans="1:102" ht="15.75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</row>
    <row r="53" spans="1:102" ht="15.75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</row>
    <row r="54" spans="1:102" ht="15.7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</row>
    <row r="55" spans="1:102" ht="15.7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</row>
    <row r="56" spans="1:102" ht="15.75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</row>
    <row r="57" spans="1:102" ht="15.75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</row>
    <row r="58" spans="1:102" ht="15.7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</row>
    <row r="59" spans="1:102" ht="15.7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</row>
    <row r="60" spans="1:102" ht="15.7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</row>
    <row r="61" spans="1:102" ht="15.75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</row>
    <row r="62" spans="1:102" ht="15.7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</row>
    <row r="63" spans="1:102" ht="15.7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</row>
    <row r="64" spans="1:102" ht="15.7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</row>
    <row r="65" spans="1:102" ht="15.7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</row>
    <row r="66" spans="1:102" ht="15.7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2"/>
      <c r="CE66" s="62"/>
      <c r="CF66" s="62"/>
      <c r="CG66" s="62"/>
      <c r="CH66" s="62"/>
      <c r="CI66" s="62"/>
      <c r="CJ66" s="62"/>
      <c r="CK66" s="62"/>
      <c r="CL66" s="62"/>
      <c r="CM66" s="62"/>
      <c r="CN66" s="62"/>
      <c r="CO66" s="62"/>
      <c r="CP66" s="62"/>
      <c r="CQ66" s="62"/>
      <c r="CR66" s="62"/>
      <c r="CS66" s="62"/>
      <c r="CT66" s="62"/>
      <c r="CU66" s="62"/>
      <c r="CV66" s="62"/>
      <c r="CW66" s="62"/>
      <c r="CX66" s="62"/>
    </row>
    <row r="67" spans="1:102" ht="15.7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62"/>
      <c r="CD67" s="62"/>
      <c r="CE67" s="62"/>
      <c r="CF67" s="62"/>
      <c r="CG67" s="62"/>
      <c r="CH67" s="62"/>
      <c r="CI67" s="62"/>
      <c r="CJ67" s="62"/>
      <c r="CK67" s="62"/>
      <c r="CL67" s="62"/>
      <c r="CM67" s="62"/>
      <c r="CN67" s="62"/>
      <c r="CO67" s="62"/>
      <c r="CP67" s="62"/>
      <c r="CQ67" s="62"/>
      <c r="CR67" s="62"/>
      <c r="CS67" s="62"/>
      <c r="CT67" s="62"/>
      <c r="CU67" s="62"/>
      <c r="CV67" s="62"/>
      <c r="CW67" s="62"/>
      <c r="CX67" s="62"/>
    </row>
    <row r="68" spans="1:102" ht="15.7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</row>
    <row r="69" spans="1:102" ht="15.7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2"/>
      <c r="CD69" s="62"/>
      <c r="CE69" s="62"/>
      <c r="CF69" s="62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</row>
    <row r="70" spans="1:102" ht="15.7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</row>
    <row r="71" spans="1:102" ht="15.7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</row>
    <row r="72" spans="1:102" ht="15.7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</row>
    <row r="73" spans="1:102" ht="15.7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</row>
    <row r="74" spans="1:102" ht="15.7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</row>
    <row r="75" spans="1:102" ht="15.7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</row>
  </sheetData>
  <mergeCells count="37">
    <mergeCell ref="A30:AC30"/>
    <mergeCell ref="AF30:BK30"/>
    <mergeCell ref="BN30:CX30"/>
    <mergeCell ref="B19:CX19"/>
    <mergeCell ref="B20:CX20"/>
    <mergeCell ref="B21:CX21"/>
    <mergeCell ref="B22:CX22"/>
    <mergeCell ref="DJ25:ED25"/>
    <mergeCell ref="A29:AC29"/>
    <mergeCell ref="AF29:BK29"/>
    <mergeCell ref="BN29:CX29"/>
    <mergeCell ref="B15:W15"/>
    <mergeCell ref="X15:CX15"/>
    <mergeCell ref="B16:W16"/>
    <mergeCell ref="X16:CX16"/>
    <mergeCell ref="B17:CX17"/>
    <mergeCell ref="B18:CX18"/>
    <mergeCell ref="B14:W14"/>
    <mergeCell ref="X14:CX14"/>
    <mergeCell ref="B8:W8"/>
    <mergeCell ref="X8:CX8"/>
    <mergeCell ref="B9:W9"/>
    <mergeCell ref="X9:CX9"/>
    <mergeCell ref="B10:W10"/>
    <mergeCell ref="X10:CX10"/>
    <mergeCell ref="B11:CX11"/>
    <mergeCell ref="B12:W12"/>
    <mergeCell ref="X12:CX12"/>
    <mergeCell ref="B13:W13"/>
    <mergeCell ref="X13:CX13"/>
    <mergeCell ref="B7:W7"/>
    <mergeCell ref="X7:CX7"/>
    <mergeCell ref="AR1:CX1"/>
    <mergeCell ref="A3:CX3"/>
    <mergeCell ref="A4:CX4"/>
    <mergeCell ref="B6:W6"/>
    <mergeCell ref="X6:CX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CX266"/>
  <sheetViews>
    <sheetView view="pageBreakPreview" topLeftCell="A10" zoomScaleNormal="130" zoomScaleSheetLayoutView="100" workbookViewId="0">
      <selection activeCell="GA24" sqref="GA24"/>
    </sheetView>
  </sheetViews>
  <sheetFormatPr defaultRowHeight="15"/>
  <cols>
    <col min="1" max="179" width="0.85546875" customWidth="1"/>
  </cols>
  <sheetData>
    <row r="10" spans="1:102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</row>
    <row r="11" spans="1:102" ht="15.75">
      <c r="A11" s="591" t="s">
        <v>151</v>
      </c>
      <c r="B11" s="591"/>
      <c r="C11" s="591"/>
      <c r="D11" s="591"/>
      <c r="E11" s="591"/>
      <c r="F11" s="591"/>
      <c r="G11" s="591"/>
      <c r="H11" s="591"/>
      <c r="I11" s="591"/>
      <c r="J11" s="591"/>
      <c r="K11" s="591"/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  <c r="AF11" s="591"/>
      <c r="AG11" s="591"/>
      <c r="AH11" s="591"/>
      <c r="AI11" s="591"/>
      <c r="AJ11" s="591"/>
      <c r="AK11" s="591"/>
      <c r="AL11" s="591"/>
      <c r="AM11" s="591"/>
      <c r="AN11" s="591"/>
      <c r="AO11" s="591"/>
      <c r="AP11" s="591"/>
      <c r="AQ11" s="591"/>
      <c r="AR11" s="591"/>
      <c r="AS11" s="591"/>
      <c r="AT11" s="591"/>
      <c r="AU11" s="591"/>
      <c r="AV11" s="591"/>
      <c r="AW11" s="591"/>
      <c r="AX11" s="591"/>
      <c r="AY11" s="591"/>
      <c r="AZ11" s="591"/>
      <c r="BA11" s="591"/>
      <c r="BB11" s="591"/>
      <c r="BC11" s="591"/>
      <c r="BD11" s="591"/>
      <c r="BE11" s="591"/>
      <c r="BF11" s="591"/>
      <c r="BG11" s="591"/>
      <c r="BH11" s="591"/>
      <c r="BI11" s="591"/>
      <c r="BJ11" s="591"/>
      <c r="BK11" s="591"/>
      <c r="BL11" s="591"/>
      <c r="BM11" s="591"/>
      <c r="BN11" s="591"/>
      <c r="BO11" s="591"/>
      <c r="BP11" s="591"/>
      <c r="BQ11" s="591"/>
      <c r="BR11" s="591"/>
      <c r="BS11" s="591"/>
      <c r="BT11" s="591"/>
      <c r="BU11" s="591"/>
      <c r="BV11" s="591"/>
      <c r="BW11" s="591"/>
      <c r="BX11" s="591"/>
      <c r="BY11" s="591"/>
      <c r="BZ11" s="591"/>
      <c r="CA11" s="591"/>
      <c r="CB11" s="591"/>
      <c r="CC11" s="591"/>
      <c r="CD11" s="591"/>
      <c r="CE11" s="591"/>
      <c r="CF11" s="591"/>
      <c r="CG11" s="591"/>
      <c r="CH11" s="591"/>
      <c r="CI11" s="591"/>
      <c r="CJ11" s="591"/>
      <c r="CK11" s="591"/>
      <c r="CL11" s="591"/>
      <c r="CM11" s="591"/>
      <c r="CN11" s="591"/>
      <c r="CO11" s="591"/>
      <c r="CP11" s="591"/>
      <c r="CQ11" s="591"/>
      <c r="CR11" s="591"/>
      <c r="CS11" s="591"/>
      <c r="CT11" s="591"/>
      <c r="CU11" s="591"/>
      <c r="CV11" s="591"/>
      <c r="CW11" s="591"/>
      <c r="CX11" s="591"/>
    </row>
    <row r="12" spans="1:102">
      <c r="A12" s="76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6"/>
      <c r="CE12" s="76"/>
      <c r="CF12" s="76"/>
      <c r="CG12" s="76"/>
      <c r="CH12" s="76"/>
      <c r="CI12" s="76"/>
      <c r="CJ12" s="76"/>
      <c r="CK12" s="76"/>
      <c r="CL12" s="76"/>
      <c r="CM12" s="76"/>
      <c r="CN12" s="76"/>
      <c r="CO12" s="76"/>
      <c r="CP12" s="76"/>
      <c r="CQ12" s="76"/>
      <c r="CR12" s="76"/>
      <c r="CS12" s="76"/>
      <c r="CT12" s="76"/>
      <c r="CU12" s="76"/>
      <c r="CV12" s="76"/>
      <c r="CW12" s="76"/>
      <c r="CX12" s="76"/>
    </row>
    <row r="13" spans="1:102" ht="15" customHeight="1">
      <c r="A13" s="618" t="s">
        <v>152</v>
      </c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8"/>
      <c r="X13" s="618"/>
      <c r="Y13" s="618"/>
      <c r="Z13" s="618"/>
      <c r="AA13" s="618"/>
      <c r="AB13" s="618"/>
      <c r="AC13" s="618"/>
      <c r="AD13" s="618"/>
      <c r="AE13" s="618"/>
      <c r="AF13" s="618"/>
      <c r="AG13" s="618"/>
      <c r="AH13" s="618"/>
      <c r="AI13" s="618"/>
      <c r="AJ13" s="618"/>
      <c r="AK13" s="618"/>
      <c r="AL13" s="618"/>
      <c r="AM13" s="618"/>
      <c r="AN13" s="618"/>
      <c r="AO13" s="618"/>
      <c r="AP13" s="618"/>
      <c r="AQ13" s="618"/>
      <c r="AR13" s="618"/>
      <c r="AS13" s="618"/>
      <c r="AT13" s="618"/>
      <c r="AU13" s="618"/>
      <c r="AV13" s="618"/>
      <c r="AW13" s="618"/>
      <c r="AX13" s="618"/>
      <c r="AY13" s="618"/>
      <c r="AZ13" s="618"/>
      <c r="BA13" s="618"/>
      <c r="BB13" s="618"/>
      <c r="BC13" s="618"/>
      <c r="BD13" s="618"/>
      <c r="BE13" s="618"/>
      <c r="BF13" s="618"/>
      <c r="BG13" s="618"/>
      <c r="BH13" s="618"/>
      <c r="BI13" s="618"/>
      <c r="BJ13" s="618"/>
      <c r="BK13" s="618"/>
      <c r="BL13" s="618"/>
      <c r="BM13" s="618"/>
      <c r="BN13" s="618"/>
      <c r="BO13" s="618"/>
      <c r="BP13" s="618"/>
      <c r="BQ13" s="618"/>
      <c r="BR13" s="618"/>
      <c r="BS13" s="618"/>
      <c r="BT13" s="618"/>
      <c r="BU13" s="618"/>
      <c r="BV13" s="618"/>
      <c r="BW13" s="618"/>
      <c r="BX13" s="618"/>
      <c r="BY13" s="618"/>
      <c r="BZ13" s="618"/>
      <c r="CA13" s="618"/>
      <c r="CB13" s="618"/>
      <c r="CC13" s="618"/>
      <c r="CD13" s="618"/>
      <c r="CE13" s="618"/>
      <c r="CF13" s="618"/>
      <c r="CG13" s="618"/>
      <c r="CH13" s="618"/>
      <c r="CI13" s="618"/>
      <c r="CJ13" s="618"/>
      <c r="CK13" s="618"/>
      <c r="CL13" s="618"/>
      <c r="CM13" s="618"/>
      <c r="CN13" s="618"/>
      <c r="CO13" s="618"/>
      <c r="CP13" s="618"/>
      <c r="CQ13" s="618"/>
      <c r="CR13" s="618"/>
      <c r="CS13" s="618"/>
      <c r="CT13" s="618"/>
      <c r="CU13" s="618"/>
      <c r="CV13" s="618"/>
      <c r="CW13" s="618"/>
      <c r="CX13" s="618"/>
    </row>
    <row r="14" spans="1:102" ht="15.75">
      <c r="A14" s="618" t="s">
        <v>153</v>
      </c>
      <c r="B14" s="619"/>
      <c r="C14" s="619"/>
      <c r="D14" s="619"/>
      <c r="E14" s="619"/>
      <c r="F14" s="619"/>
      <c r="G14" s="619"/>
      <c r="H14" s="619"/>
      <c r="I14" s="619"/>
      <c r="J14" s="619"/>
      <c r="K14" s="619"/>
      <c r="L14" s="619"/>
      <c r="M14" s="619"/>
      <c r="N14" s="619"/>
      <c r="O14" s="619"/>
      <c r="P14" s="619"/>
      <c r="Q14" s="619"/>
      <c r="R14" s="619"/>
      <c r="S14" s="619"/>
      <c r="T14" s="619"/>
      <c r="U14" s="619"/>
      <c r="V14" s="619"/>
      <c r="W14" s="619"/>
      <c r="X14" s="619"/>
      <c r="Y14" s="619"/>
      <c r="Z14" s="619"/>
      <c r="AA14" s="619"/>
      <c r="AB14" s="619"/>
      <c r="AC14" s="619"/>
      <c r="AD14" s="619"/>
      <c r="AE14" s="619"/>
      <c r="AF14" s="619"/>
      <c r="AG14" s="619"/>
      <c r="AH14" s="619"/>
      <c r="AI14" s="619"/>
      <c r="AJ14" s="619"/>
      <c r="AK14" s="619"/>
      <c r="AL14" s="619"/>
      <c r="AM14" s="619"/>
      <c r="AN14" s="619"/>
      <c r="AO14" s="619"/>
      <c r="AP14" s="619"/>
      <c r="AQ14" s="619"/>
      <c r="AR14" s="619"/>
      <c r="AS14" s="619"/>
      <c r="AT14" s="619"/>
      <c r="AU14" s="619"/>
      <c r="AV14" s="619"/>
      <c r="AW14" s="619"/>
      <c r="AX14" s="619"/>
      <c r="AY14" s="619"/>
      <c r="AZ14" s="619"/>
      <c r="BA14" s="619"/>
      <c r="BB14" s="619"/>
      <c r="BC14" s="619"/>
      <c r="BD14" s="619"/>
      <c r="BE14" s="619"/>
      <c r="BF14" s="619"/>
      <c r="BG14" s="619"/>
      <c r="BH14" s="619"/>
      <c r="BI14" s="619"/>
      <c r="BJ14" s="619"/>
      <c r="BK14" s="619"/>
      <c r="BL14" s="619"/>
      <c r="BM14" s="619"/>
      <c r="BN14" s="619"/>
      <c r="BO14" s="619"/>
      <c r="BP14" s="619"/>
      <c r="BQ14" s="619"/>
      <c r="BR14" s="619"/>
      <c r="BS14" s="619"/>
      <c r="BT14" s="619"/>
      <c r="BU14" s="619"/>
      <c r="BV14" s="619"/>
      <c r="BW14" s="619"/>
      <c r="BX14" s="619"/>
      <c r="BY14" s="619"/>
      <c r="BZ14" s="619"/>
      <c r="CA14" s="619"/>
      <c r="CB14" s="619"/>
      <c r="CC14" s="619"/>
      <c r="CD14" s="619"/>
      <c r="CE14" s="619"/>
      <c r="CF14" s="619"/>
      <c r="CG14" s="619"/>
      <c r="CH14" s="619"/>
      <c r="CI14" s="619"/>
      <c r="CJ14" s="619"/>
      <c r="CK14" s="619"/>
      <c r="CL14" s="619"/>
      <c r="CM14" s="619"/>
      <c r="CN14" s="619"/>
      <c r="CO14" s="619"/>
      <c r="CP14" s="619"/>
      <c r="CQ14" s="619"/>
      <c r="CR14" s="619"/>
      <c r="CS14" s="619"/>
      <c r="CT14" s="619"/>
      <c r="CU14" s="619"/>
      <c r="CV14" s="619"/>
      <c r="CW14" s="619"/>
      <c r="CX14" s="619"/>
    </row>
    <row r="15" spans="1:102" ht="15.75">
      <c r="A15" s="618" t="s">
        <v>154</v>
      </c>
      <c r="B15" s="620"/>
      <c r="C15" s="620"/>
      <c r="D15" s="620"/>
      <c r="E15" s="620"/>
      <c r="F15" s="620"/>
      <c r="G15" s="620"/>
      <c r="H15" s="620"/>
      <c r="I15" s="620"/>
      <c r="J15" s="620"/>
      <c r="K15" s="620"/>
      <c r="L15" s="620"/>
      <c r="M15" s="620"/>
      <c r="N15" s="620"/>
      <c r="O15" s="620"/>
      <c r="P15" s="620"/>
      <c r="Q15" s="620"/>
      <c r="R15" s="620"/>
      <c r="S15" s="620"/>
      <c r="T15" s="620"/>
      <c r="U15" s="620"/>
      <c r="V15" s="620"/>
      <c r="W15" s="620"/>
      <c r="X15" s="620"/>
      <c r="Y15" s="620"/>
      <c r="Z15" s="620"/>
      <c r="AA15" s="620"/>
      <c r="AB15" s="620"/>
      <c r="AC15" s="620"/>
      <c r="AD15" s="620"/>
      <c r="AE15" s="620"/>
      <c r="AF15" s="620"/>
      <c r="AG15" s="620"/>
      <c r="AH15" s="620"/>
      <c r="AI15" s="620"/>
      <c r="AJ15" s="620"/>
      <c r="AK15" s="620"/>
      <c r="AL15" s="620"/>
      <c r="AM15" s="620"/>
      <c r="AN15" s="620"/>
      <c r="AO15" s="620"/>
      <c r="AP15" s="620"/>
      <c r="AQ15" s="620"/>
      <c r="AR15" s="620"/>
      <c r="AS15" s="620"/>
      <c r="AT15" s="620"/>
      <c r="AU15" s="620"/>
      <c r="AV15" s="620"/>
      <c r="AW15" s="620"/>
      <c r="AX15" s="620"/>
      <c r="AY15" s="620"/>
      <c r="AZ15" s="620"/>
      <c r="BA15" s="620"/>
      <c r="BB15" s="620"/>
      <c r="BC15" s="620"/>
      <c r="BD15" s="620"/>
      <c r="BE15" s="620"/>
      <c r="BF15" s="620"/>
      <c r="BG15" s="620"/>
      <c r="BH15" s="620"/>
      <c r="BI15" s="620"/>
      <c r="BJ15" s="620"/>
      <c r="BK15" s="620"/>
      <c r="BL15" s="620"/>
      <c r="BM15" s="620"/>
      <c r="BN15" s="620"/>
      <c r="BO15" s="620"/>
      <c r="BP15" s="620"/>
      <c r="BQ15" s="620"/>
      <c r="BR15" s="620"/>
      <c r="BS15" s="620"/>
      <c r="BT15" s="620"/>
      <c r="BU15" s="620"/>
      <c r="BV15" s="620"/>
      <c r="BW15" s="620"/>
      <c r="BX15" s="620"/>
      <c r="BY15" s="620"/>
      <c r="BZ15" s="620"/>
      <c r="CA15" s="620"/>
      <c r="CB15" s="620"/>
      <c r="CC15" s="620"/>
      <c r="CD15" s="620"/>
      <c r="CE15" s="620"/>
      <c r="CF15" s="620"/>
      <c r="CG15" s="620"/>
      <c r="CH15" s="620"/>
      <c r="CI15" s="620"/>
      <c r="CJ15" s="620"/>
      <c r="CK15" s="620"/>
      <c r="CL15" s="620"/>
      <c r="CM15" s="620"/>
      <c r="CN15" s="620"/>
      <c r="CO15" s="620"/>
      <c r="CP15" s="620"/>
      <c r="CQ15" s="620"/>
      <c r="CR15" s="620"/>
      <c r="CS15" s="620"/>
      <c r="CT15" s="620"/>
      <c r="CU15" s="620"/>
      <c r="CV15" s="620"/>
      <c r="CW15" s="620"/>
      <c r="CX15" s="620"/>
    </row>
    <row r="16" spans="1:102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</row>
    <row r="17" spans="1:102" ht="46.5" customHeight="1">
      <c r="A17" s="630" t="str">
        <f>CONCATENATE("            Прошу провести обучение по охране труда и проверку знаний требований охраны труда сотрудников ",'Для заполнения док-ов'!Y82," ","по программе ",'Для заполнения док-ов'!N150)</f>
        <v xml:space="preserve">            Прошу провести обучение по охране труда и проверку знаний требований охраны труда сотрудников ООО «Ясень-Электро» по программе «Пожарно-технический минимум для лиц, выполняющих сварочные и другие огневые работы (11 часов)</v>
      </c>
      <c r="B17" s="630"/>
      <c r="C17" s="630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630"/>
      <c r="R17" s="630"/>
      <c r="S17" s="630"/>
      <c r="T17" s="630"/>
      <c r="U17" s="630"/>
      <c r="V17" s="630"/>
      <c r="W17" s="630"/>
      <c r="X17" s="630"/>
      <c r="Y17" s="630"/>
      <c r="Z17" s="630"/>
      <c r="AA17" s="630"/>
      <c r="AB17" s="630"/>
      <c r="AC17" s="630"/>
      <c r="AD17" s="630"/>
      <c r="AE17" s="630"/>
      <c r="AF17" s="630"/>
      <c r="AG17" s="630"/>
      <c r="AH17" s="630"/>
      <c r="AI17" s="630"/>
      <c r="AJ17" s="630"/>
      <c r="AK17" s="630"/>
      <c r="AL17" s="630"/>
      <c r="AM17" s="630"/>
      <c r="AN17" s="630"/>
      <c r="AO17" s="630"/>
      <c r="AP17" s="630"/>
      <c r="AQ17" s="630"/>
      <c r="AR17" s="630"/>
      <c r="AS17" s="630"/>
      <c r="AT17" s="630"/>
      <c r="AU17" s="630"/>
      <c r="AV17" s="630"/>
      <c r="AW17" s="630"/>
      <c r="AX17" s="630"/>
      <c r="AY17" s="630"/>
      <c r="AZ17" s="630"/>
      <c r="BA17" s="630"/>
      <c r="BB17" s="630"/>
      <c r="BC17" s="630"/>
      <c r="BD17" s="630"/>
      <c r="BE17" s="630"/>
      <c r="BF17" s="630"/>
      <c r="BG17" s="630"/>
      <c r="BH17" s="630"/>
      <c r="BI17" s="630"/>
      <c r="BJ17" s="630"/>
      <c r="BK17" s="630"/>
      <c r="BL17" s="630"/>
      <c r="BM17" s="630"/>
      <c r="BN17" s="630"/>
      <c r="BO17" s="630"/>
      <c r="BP17" s="630"/>
      <c r="BQ17" s="630"/>
      <c r="BR17" s="630"/>
      <c r="BS17" s="630"/>
      <c r="BT17" s="630"/>
      <c r="BU17" s="630"/>
      <c r="BV17" s="630"/>
      <c r="BW17" s="630"/>
      <c r="BX17" s="630"/>
      <c r="BY17" s="630"/>
      <c r="BZ17" s="630"/>
      <c r="CA17" s="630"/>
      <c r="CB17" s="630"/>
      <c r="CC17" s="630"/>
      <c r="CD17" s="630"/>
      <c r="CE17" s="630"/>
      <c r="CF17" s="630"/>
      <c r="CG17" s="630"/>
      <c r="CH17" s="630"/>
      <c r="CI17" s="630"/>
      <c r="CJ17" s="630"/>
      <c r="CK17" s="630"/>
      <c r="CL17" s="630"/>
      <c r="CM17" s="630"/>
      <c r="CN17" s="630"/>
      <c r="CO17" s="630"/>
      <c r="CP17" s="630"/>
      <c r="CQ17" s="630"/>
      <c r="CR17" s="630"/>
      <c r="CS17" s="630"/>
      <c r="CT17" s="630"/>
      <c r="CU17" s="630"/>
      <c r="CV17" s="630"/>
      <c r="CW17" s="630"/>
      <c r="CX17" s="630"/>
    </row>
    <row r="18" spans="1:102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</row>
    <row r="19" spans="1:102" ht="45" customHeight="1">
      <c r="A19" s="76"/>
      <c r="B19" s="632" t="s">
        <v>157</v>
      </c>
      <c r="C19" s="632"/>
      <c r="D19" s="632"/>
      <c r="E19" s="632"/>
      <c r="F19" s="673" t="s">
        <v>158</v>
      </c>
      <c r="G19" s="674"/>
      <c r="H19" s="674"/>
      <c r="I19" s="674"/>
      <c r="J19" s="674"/>
      <c r="K19" s="674"/>
      <c r="L19" s="674"/>
      <c r="M19" s="674"/>
      <c r="N19" s="674"/>
      <c r="O19" s="674"/>
      <c r="P19" s="674"/>
      <c r="Q19" s="674"/>
      <c r="R19" s="674"/>
      <c r="S19" s="674"/>
      <c r="T19" s="674"/>
      <c r="U19" s="674"/>
      <c r="V19" s="674"/>
      <c r="W19" s="674"/>
      <c r="X19" s="674"/>
      <c r="Y19" s="674"/>
      <c r="Z19" s="674"/>
      <c r="AA19" s="674"/>
      <c r="AB19" s="674"/>
      <c r="AC19" s="675"/>
      <c r="AD19" s="632" t="s">
        <v>159</v>
      </c>
      <c r="AE19" s="632"/>
      <c r="AF19" s="632"/>
      <c r="AG19" s="632"/>
      <c r="AH19" s="632"/>
      <c r="AI19" s="632"/>
      <c r="AJ19" s="632"/>
      <c r="AK19" s="632"/>
      <c r="AL19" s="632"/>
      <c r="AM19" s="632"/>
      <c r="AN19" s="632"/>
      <c r="AO19" s="632"/>
      <c r="AP19" s="632"/>
      <c r="AQ19" s="632"/>
      <c r="AR19" s="632"/>
      <c r="AS19" s="632"/>
      <c r="AT19" s="632"/>
      <c r="AU19" s="632"/>
      <c r="AV19" s="632"/>
      <c r="AW19" s="632"/>
      <c r="AX19" s="632" t="s">
        <v>160</v>
      </c>
      <c r="AY19" s="632"/>
      <c r="AZ19" s="632"/>
      <c r="BA19" s="632"/>
      <c r="BB19" s="632"/>
      <c r="BC19" s="632"/>
      <c r="BD19" s="632"/>
      <c r="BE19" s="632"/>
      <c r="BF19" s="632" t="s">
        <v>161</v>
      </c>
      <c r="BG19" s="632"/>
      <c r="BH19" s="632"/>
      <c r="BI19" s="632"/>
      <c r="BJ19" s="632"/>
      <c r="BK19" s="632"/>
      <c r="BL19" s="632"/>
      <c r="BM19" s="632"/>
      <c r="BN19" s="632"/>
      <c r="BO19" s="632"/>
      <c r="BP19" s="632"/>
      <c r="BQ19" s="632"/>
      <c r="BR19" s="632"/>
      <c r="BS19" s="632"/>
      <c r="BT19" s="632"/>
      <c r="BU19" s="632"/>
      <c r="BV19" s="632"/>
      <c r="BW19" s="632"/>
      <c r="BX19" s="632" t="s">
        <v>523</v>
      </c>
      <c r="BY19" s="632"/>
      <c r="BZ19" s="632"/>
      <c r="CA19" s="632"/>
      <c r="CB19" s="632"/>
      <c r="CC19" s="632"/>
      <c r="CD19" s="632"/>
      <c r="CE19" s="632"/>
      <c r="CF19" s="632"/>
      <c r="CG19" s="632"/>
      <c r="CH19" s="632"/>
      <c r="CI19" s="632"/>
      <c r="CJ19" s="632"/>
      <c r="CK19" s="632"/>
      <c r="CL19" s="632"/>
      <c r="CM19" s="632"/>
      <c r="CN19" s="632"/>
      <c r="CO19" s="632"/>
      <c r="CP19" s="632"/>
      <c r="CQ19" s="632"/>
      <c r="CR19" s="632"/>
      <c r="CS19" s="632"/>
      <c r="CT19" s="632"/>
      <c r="CU19" s="632"/>
      <c r="CV19" s="632"/>
      <c r="CW19" s="632"/>
      <c r="CX19" s="76"/>
    </row>
    <row r="20" spans="1:102" ht="33.75" customHeight="1">
      <c r="A20" s="76"/>
      <c r="B20" s="632">
        <v>1</v>
      </c>
      <c r="C20" s="632"/>
      <c r="D20" s="632"/>
      <c r="E20" s="632"/>
      <c r="F20" s="673" t="str">
        <f>'Для заполнения док-ов'!N152</f>
        <v>Зеленский Вячеслав Андреевич</v>
      </c>
      <c r="G20" s="674"/>
      <c r="H20" s="674"/>
      <c r="I20" s="674"/>
      <c r="J20" s="674"/>
      <c r="K20" s="674"/>
      <c r="L20" s="674"/>
      <c r="M20" s="674"/>
      <c r="N20" s="674"/>
      <c r="O20" s="674"/>
      <c r="P20" s="674"/>
      <c r="Q20" s="674"/>
      <c r="R20" s="674"/>
      <c r="S20" s="674"/>
      <c r="T20" s="674"/>
      <c r="U20" s="674"/>
      <c r="V20" s="674"/>
      <c r="W20" s="674"/>
      <c r="X20" s="674"/>
      <c r="Y20" s="674"/>
      <c r="Z20" s="674"/>
      <c r="AA20" s="674"/>
      <c r="AB20" s="674"/>
      <c r="AC20" s="675"/>
      <c r="AD20" s="632" t="str">
        <f>'Для заполнения док-ов'!O152</f>
        <v>Электромонтажник</v>
      </c>
      <c r="AE20" s="632"/>
      <c r="AF20" s="632"/>
      <c r="AG20" s="632"/>
      <c r="AH20" s="632"/>
      <c r="AI20" s="632"/>
      <c r="AJ20" s="632"/>
      <c r="AK20" s="632"/>
      <c r="AL20" s="632"/>
      <c r="AM20" s="632"/>
      <c r="AN20" s="632"/>
      <c r="AO20" s="632"/>
      <c r="AP20" s="632"/>
      <c r="AQ20" s="632"/>
      <c r="AR20" s="632"/>
      <c r="AS20" s="632"/>
      <c r="AT20" s="632"/>
      <c r="AU20" s="632"/>
      <c r="AV20" s="632"/>
      <c r="AW20" s="632"/>
      <c r="AX20" s="632">
        <f>YEAR('Для заполнения док-ов'!P152)</f>
        <v>1983</v>
      </c>
      <c r="AY20" s="632"/>
      <c r="AZ20" s="632"/>
      <c r="BA20" s="632"/>
      <c r="BB20" s="632"/>
      <c r="BC20" s="632"/>
      <c r="BD20" s="632"/>
      <c r="BE20" s="632"/>
      <c r="BF20" s="690" t="s">
        <v>195</v>
      </c>
      <c r="BG20" s="632"/>
      <c r="BH20" s="632"/>
      <c r="BI20" s="632"/>
      <c r="BJ20" s="632"/>
      <c r="BK20" s="632"/>
      <c r="BL20" s="632"/>
      <c r="BM20" s="632"/>
      <c r="BN20" s="632"/>
      <c r="BO20" s="632"/>
      <c r="BP20" s="632"/>
      <c r="BQ20" s="632"/>
      <c r="BR20" s="632"/>
      <c r="BS20" s="632"/>
      <c r="BT20" s="632"/>
      <c r="BU20" s="632"/>
      <c r="BV20" s="632"/>
      <c r="BW20" s="632"/>
      <c r="BX20" s="632" t="s">
        <v>565</v>
      </c>
      <c r="BY20" s="632"/>
      <c r="BZ20" s="632"/>
      <c r="CA20" s="632"/>
      <c r="CB20" s="632"/>
      <c r="CC20" s="632"/>
      <c r="CD20" s="632"/>
      <c r="CE20" s="632"/>
      <c r="CF20" s="632"/>
      <c r="CG20" s="632"/>
      <c r="CH20" s="632"/>
      <c r="CI20" s="632"/>
      <c r="CJ20" s="632"/>
      <c r="CK20" s="632"/>
      <c r="CL20" s="632"/>
      <c r="CM20" s="632"/>
      <c r="CN20" s="632"/>
      <c r="CO20" s="632"/>
      <c r="CP20" s="632"/>
      <c r="CQ20" s="632"/>
      <c r="CR20" s="632"/>
      <c r="CS20" s="632"/>
      <c r="CT20" s="632"/>
      <c r="CU20" s="632"/>
      <c r="CV20" s="632"/>
      <c r="CW20" s="632"/>
      <c r="CX20" s="76"/>
    </row>
    <row r="21" spans="1:102" ht="46.5" customHeight="1">
      <c r="A21" s="76"/>
      <c r="B21" s="632">
        <v>2</v>
      </c>
      <c r="C21" s="632"/>
      <c r="D21" s="632"/>
      <c r="E21" s="632"/>
      <c r="F21" s="673">
        <f>'Для заполнения док-ов'!N153</f>
        <v>0</v>
      </c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674"/>
      <c r="T21" s="674"/>
      <c r="U21" s="674"/>
      <c r="V21" s="674"/>
      <c r="W21" s="674"/>
      <c r="X21" s="674"/>
      <c r="Y21" s="674"/>
      <c r="Z21" s="674"/>
      <c r="AA21" s="674"/>
      <c r="AB21" s="674"/>
      <c r="AC21" s="675"/>
      <c r="AD21" s="632">
        <f>'Для заполнения док-ов'!O153</f>
        <v>0</v>
      </c>
      <c r="AE21" s="632"/>
      <c r="AF21" s="632"/>
      <c r="AG21" s="632"/>
      <c r="AH21" s="632"/>
      <c r="AI21" s="632"/>
      <c r="AJ21" s="632"/>
      <c r="AK21" s="632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>
        <f>YEAR('Для заполнения док-ов'!P153)</f>
        <v>1900</v>
      </c>
      <c r="AY21" s="632"/>
      <c r="AZ21" s="632"/>
      <c r="BA21" s="632"/>
      <c r="BB21" s="632"/>
      <c r="BC21" s="632"/>
      <c r="BD21" s="632"/>
      <c r="BE21" s="632"/>
      <c r="BF21" s="690" t="s">
        <v>195</v>
      </c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32"/>
      <c r="BV21" s="632"/>
      <c r="BW21" s="632"/>
      <c r="BX21" s="632" t="s">
        <v>566</v>
      </c>
      <c r="BY21" s="632"/>
      <c r="BZ21" s="632"/>
      <c r="CA21" s="632"/>
      <c r="CB21" s="632"/>
      <c r="CC21" s="632"/>
      <c r="CD21" s="632"/>
      <c r="CE21" s="632"/>
      <c r="CF21" s="632"/>
      <c r="CG21" s="632"/>
      <c r="CH21" s="632"/>
      <c r="CI21" s="632"/>
      <c r="CJ21" s="632"/>
      <c r="CK21" s="632"/>
      <c r="CL21" s="632"/>
      <c r="CM21" s="632"/>
      <c r="CN21" s="632"/>
      <c r="CO21" s="632"/>
      <c r="CP21" s="632"/>
      <c r="CQ21" s="632"/>
      <c r="CR21" s="632"/>
      <c r="CS21" s="632"/>
      <c r="CT21" s="632"/>
      <c r="CU21" s="632"/>
      <c r="CV21" s="632"/>
      <c r="CW21" s="632"/>
      <c r="CX21" s="76"/>
    </row>
    <row r="22" spans="1:102" ht="33.75" customHeight="1">
      <c r="A22" s="77"/>
      <c r="B22" s="632">
        <v>3</v>
      </c>
      <c r="C22" s="632"/>
      <c r="D22" s="632"/>
      <c r="E22" s="632"/>
      <c r="F22" s="673">
        <f>'Для заполнения док-ов'!N154</f>
        <v>0</v>
      </c>
      <c r="G22" s="674"/>
      <c r="H22" s="674"/>
      <c r="I22" s="674"/>
      <c r="J22" s="674"/>
      <c r="K22" s="674"/>
      <c r="L22" s="674"/>
      <c r="M22" s="674"/>
      <c r="N22" s="674"/>
      <c r="O22" s="674"/>
      <c r="P22" s="674"/>
      <c r="Q22" s="674"/>
      <c r="R22" s="674"/>
      <c r="S22" s="674"/>
      <c r="T22" s="674"/>
      <c r="U22" s="674"/>
      <c r="V22" s="674"/>
      <c r="W22" s="674"/>
      <c r="X22" s="674"/>
      <c r="Y22" s="674"/>
      <c r="Z22" s="674"/>
      <c r="AA22" s="674"/>
      <c r="AB22" s="674"/>
      <c r="AC22" s="675"/>
      <c r="AD22" s="632">
        <f>'Для заполнения док-ов'!O154</f>
        <v>0</v>
      </c>
      <c r="AE22" s="632"/>
      <c r="AF22" s="632"/>
      <c r="AG22" s="632"/>
      <c r="AH22" s="632"/>
      <c r="AI22" s="632"/>
      <c r="AJ22" s="632"/>
      <c r="AK22" s="632"/>
      <c r="AL22" s="632"/>
      <c r="AM22" s="632"/>
      <c r="AN22" s="632"/>
      <c r="AO22" s="632"/>
      <c r="AP22" s="632"/>
      <c r="AQ22" s="632"/>
      <c r="AR22" s="632"/>
      <c r="AS22" s="632"/>
      <c r="AT22" s="632"/>
      <c r="AU22" s="632"/>
      <c r="AV22" s="632"/>
      <c r="AW22" s="632"/>
      <c r="AX22" s="632">
        <f>YEAR('Для заполнения док-ов'!P154)</f>
        <v>1900</v>
      </c>
      <c r="AY22" s="632"/>
      <c r="AZ22" s="632"/>
      <c r="BA22" s="632"/>
      <c r="BB22" s="632"/>
      <c r="BC22" s="632"/>
      <c r="BD22" s="632"/>
      <c r="BE22" s="632"/>
      <c r="BF22" s="690" t="s">
        <v>195</v>
      </c>
      <c r="BG22" s="632"/>
      <c r="BH22" s="632"/>
      <c r="BI22" s="632"/>
      <c r="BJ22" s="632"/>
      <c r="BK22" s="632"/>
      <c r="BL22" s="632"/>
      <c r="BM22" s="632"/>
      <c r="BN22" s="632"/>
      <c r="BO22" s="632"/>
      <c r="BP22" s="632"/>
      <c r="BQ22" s="632"/>
      <c r="BR22" s="632"/>
      <c r="BS22" s="632"/>
      <c r="BT22" s="632"/>
      <c r="BU22" s="632"/>
      <c r="BV22" s="632"/>
      <c r="BW22" s="632"/>
      <c r="BX22" s="632" t="s">
        <v>565</v>
      </c>
      <c r="BY22" s="632"/>
      <c r="BZ22" s="632"/>
      <c r="CA22" s="632"/>
      <c r="CB22" s="632"/>
      <c r="CC22" s="632"/>
      <c r="CD22" s="632"/>
      <c r="CE22" s="632"/>
      <c r="CF22" s="632"/>
      <c r="CG22" s="632"/>
      <c r="CH22" s="632"/>
      <c r="CI22" s="632"/>
      <c r="CJ22" s="632"/>
      <c r="CK22" s="632"/>
      <c r="CL22" s="632"/>
      <c r="CM22" s="632"/>
      <c r="CN22" s="632"/>
      <c r="CO22" s="632"/>
      <c r="CP22" s="632"/>
      <c r="CQ22" s="632"/>
      <c r="CR22" s="632"/>
      <c r="CS22" s="632"/>
      <c r="CT22" s="632"/>
      <c r="CU22" s="632"/>
      <c r="CV22" s="632"/>
      <c r="CW22" s="632"/>
      <c r="CX22" s="76"/>
    </row>
    <row r="23" spans="1:102" ht="33.75" customHeight="1">
      <c r="A23" s="76"/>
      <c r="B23" s="632">
        <v>4</v>
      </c>
      <c r="C23" s="632"/>
      <c r="D23" s="632"/>
      <c r="E23" s="632"/>
      <c r="F23" s="673">
        <f>'Для заполнения док-ов'!N155</f>
        <v>0</v>
      </c>
      <c r="G23" s="674"/>
      <c r="H23" s="674"/>
      <c r="I23" s="674"/>
      <c r="J23" s="674"/>
      <c r="K23" s="674"/>
      <c r="L23" s="674"/>
      <c r="M23" s="674"/>
      <c r="N23" s="674"/>
      <c r="O23" s="674"/>
      <c r="P23" s="674"/>
      <c r="Q23" s="674"/>
      <c r="R23" s="674"/>
      <c r="S23" s="674"/>
      <c r="T23" s="674"/>
      <c r="U23" s="674"/>
      <c r="V23" s="674"/>
      <c r="W23" s="674"/>
      <c r="X23" s="674"/>
      <c r="Y23" s="674"/>
      <c r="Z23" s="674"/>
      <c r="AA23" s="674"/>
      <c r="AB23" s="674"/>
      <c r="AC23" s="675"/>
      <c r="AD23" s="632">
        <f>'Для заполнения док-ов'!O155</f>
        <v>0</v>
      </c>
      <c r="AE23" s="632"/>
      <c r="AF23" s="632"/>
      <c r="AG23" s="632"/>
      <c r="AH23" s="632"/>
      <c r="AI23" s="632"/>
      <c r="AJ23" s="632"/>
      <c r="AK23" s="632"/>
      <c r="AL23" s="632"/>
      <c r="AM23" s="632"/>
      <c r="AN23" s="632"/>
      <c r="AO23" s="632"/>
      <c r="AP23" s="632"/>
      <c r="AQ23" s="632"/>
      <c r="AR23" s="632"/>
      <c r="AS23" s="632"/>
      <c r="AT23" s="632"/>
      <c r="AU23" s="632"/>
      <c r="AV23" s="632"/>
      <c r="AW23" s="632"/>
      <c r="AX23" s="632">
        <f>YEAR('Для заполнения док-ов'!P155)</f>
        <v>1900</v>
      </c>
      <c r="AY23" s="632"/>
      <c r="AZ23" s="632"/>
      <c r="BA23" s="632"/>
      <c r="BB23" s="632"/>
      <c r="BC23" s="632"/>
      <c r="BD23" s="632"/>
      <c r="BE23" s="632"/>
      <c r="BF23" s="690" t="s">
        <v>195</v>
      </c>
      <c r="BG23" s="632"/>
      <c r="BH23" s="632"/>
      <c r="BI23" s="632"/>
      <c r="BJ23" s="632"/>
      <c r="BK23" s="632"/>
      <c r="BL23" s="632"/>
      <c r="BM23" s="632"/>
      <c r="BN23" s="632"/>
      <c r="BO23" s="632"/>
      <c r="BP23" s="632"/>
      <c r="BQ23" s="632"/>
      <c r="BR23" s="632"/>
      <c r="BS23" s="632"/>
      <c r="BT23" s="632"/>
      <c r="BU23" s="632"/>
      <c r="BV23" s="632"/>
      <c r="BW23" s="632"/>
      <c r="BX23" s="632" t="s">
        <v>565</v>
      </c>
      <c r="BY23" s="632"/>
      <c r="BZ23" s="632"/>
      <c r="CA23" s="632"/>
      <c r="CB23" s="632"/>
      <c r="CC23" s="632"/>
      <c r="CD23" s="632"/>
      <c r="CE23" s="632"/>
      <c r="CF23" s="632"/>
      <c r="CG23" s="632"/>
      <c r="CH23" s="632"/>
      <c r="CI23" s="632"/>
      <c r="CJ23" s="632"/>
      <c r="CK23" s="632"/>
      <c r="CL23" s="632"/>
      <c r="CM23" s="632"/>
      <c r="CN23" s="632"/>
      <c r="CO23" s="632"/>
      <c r="CP23" s="632"/>
      <c r="CQ23" s="632"/>
      <c r="CR23" s="632"/>
      <c r="CS23" s="632"/>
      <c r="CT23" s="632"/>
      <c r="CU23" s="632"/>
      <c r="CV23" s="632"/>
      <c r="CW23" s="632"/>
      <c r="CX23" s="76"/>
    </row>
    <row r="24" spans="1:102" ht="33.75" customHeight="1">
      <c r="A24" s="76"/>
      <c r="B24" s="632">
        <v>5</v>
      </c>
      <c r="C24" s="632"/>
      <c r="D24" s="632"/>
      <c r="E24" s="632"/>
      <c r="F24" s="673">
        <f>'Для заполнения док-ов'!N156</f>
        <v>0</v>
      </c>
      <c r="G24" s="674"/>
      <c r="H24" s="674"/>
      <c r="I24" s="674"/>
      <c r="J24" s="674"/>
      <c r="K24" s="674"/>
      <c r="L24" s="674"/>
      <c r="M24" s="674"/>
      <c r="N24" s="674"/>
      <c r="O24" s="674"/>
      <c r="P24" s="674"/>
      <c r="Q24" s="674"/>
      <c r="R24" s="674"/>
      <c r="S24" s="674"/>
      <c r="T24" s="674"/>
      <c r="U24" s="674"/>
      <c r="V24" s="674"/>
      <c r="W24" s="674"/>
      <c r="X24" s="674"/>
      <c r="Y24" s="674"/>
      <c r="Z24" s="674"/>
      <c r="AA24" s="674"/>
      <c r="AB24" s="674"/>
      <c r="AC24" s="675"/>
      <c r="AD24" s="632">
        <f>'Для заполнения док-ов'!O156</f>
        <v>0</v>
      </c>
      <c r="AE24" s="632"/>
      <c r="AF24" s="632"/>
      <c r="AG24" s="632"/>
      <c r="AH24" s="632"/>
      <c r="AI24" s="632"/>
      <c r="AJ24" s="632"/>
      <c r="AK24" s="632"/>
      <c r="AL24" s="632"/>
      <c r="AM24" s="632"/>
      <c r="AN24" s="632"/>
      <c r="AO24" s="632"/>
      <c r="AP24" s="632"/>
      <c r="AQ24" s="632"/>
      <c r="AR24" s="632"/>
      <c r="AS24" s="632"/>
      <c r="AT24" s="632"/>
      <c r="AU24" s="632"/>
      <c r="AV24" s="632"/>
      <c r="AW24" s="632"/>
      <c r="AX24" s="632">
        <f>YEAR('Для заполнения док-ов'!P156)</f>
        <v>1900</v>
      </c>
      <c r="AY24" s="632"/>
      <c r="AZ24" s="632"/>
      <c r="BA24" s="632"/>
      <c r="BB24" s="632"/>
      <c r="BC24" s="632"/>
      <c r="BD24" s="632"/>
      <c r="BE24" s="632"/>
      <c r="BF24" s="690" t="s">
        <v>195</v>
      </c>
      <c r="BG24" s="632"/>
      <c r="BH24" s="632"/>
      <c r="BI24" s="632"/>
      <c r="BJ24" s="632"/>
      <c r="BK24" s="632"/>
      <c r="BL24" s="632"/>
      <c r="BM24" s="632"/>
      <c r="BN24" s="632"/>
      <c r="BO24" s="632"/>
      <c r="BP24" s="632"/>
      <c r="BQ24" s="632"/>
      <c r="BR24" s="632"/>
      <c r="BS24" s="632"/>
      <c r="BT24" s="632"/>
      <c r="BU24" s="632"/>
      <c r="BV24" s="632"/>
      <c r="BW24" s="632"/>
      <c r="BX24" s="632" t="s">
        <v>567</v>
      </c>
      <c r="BY24" s="632"/>
      <c r="BZ24" s="632"/>
      <c r="CA24" s="632"/>
      <c r="CB24" s="632"/>
      <c r="CC24" s="632"/>
      <c r="CD24" s="632"/>
      <c r="CE24" s="632"/>
      <c r="CF24" s="632"/>
      <c r="CG24" s="632"/>
      <c r="CH24" s="632"/>
      <c r="CI24" s="632"/>
      <c r="CJ24" s="632"/>
      <c r="CK24" s="632"/>
      <c r="CL24" s="632"/>
      <c r="CM24" s="632"/>
      <c r="CN24" s="632"/>
      <c r="CO24" s="632"/>
      <c r="CP24" s="632"/>
      <c r="CQ24" s="632"/>
      <c r="CR24" s="632"/>
      <c r="CS24" s="632"/>
      <c r="CT24" s="632"/>
      <c r="CU24" s="632"/>
      <c r="CV24" s="632"/>
      <c r="CW24" s="632"/>
      <c r="CX24" s="76"/>
    </row>
    <row r="25" spans="1:102" ht="33.75" customHeight="1">
      <c r="A25" s="76"/>
      <c r="B25" s="632">
        <v>6</v>
      </c>
      <c r="C25" s="632"/>
      <c r="D25" s="632"/>
      <c r="E25" s="632"/>
      <c r="F25" s="673">
        <f>'Для заполнения док-ов'!N157</f>
        <v>0</v>
      </c>
      <c r="G25" s="674"/>
      <c r="H25" s="674"/>
      <c r="I25" s="674"/>
      <c r="J25" s="674"/>
      <c r="K25" s="674"/>
      <c r="L25" s="674"/>
      <c r="M25" s="674"/>
      <c r="N25" s="674"/>
      <c r="O25" s="674"/>
      <c r="P25" s="674"/>
      <c r="Q25" s="674"/>
      <c r="R25" s="674"/>
      <c r="S25" s="674"/>
      <c r="T25" s="674"/>
      <c r="U25" s="674"/>
      <c r="V25" s="674"/>
      <c r="W25" s="674"/>
      <c r="X25" s="674"/>
      <c r="Y25" s="674"/>
      <c r="Z25" s="674"/>
      <c r="AA25" s="674"/>
      <c r="AB25" s="674"/>
      <c r="AC25" s="675"/>
      <c r="AD25" s="632">
        <f>'Для заполнения док-ов'!O157</f>
        <v>0</v>
      </c>
      <c r="AE25" s="632"/>
      <c r="AF25" s="632"/>
      <c r="AG25" s="632"/>
      <c r="AH25" s="632"/>
      <c r="AI25" s="632"/>
      <c r="AJ25" s="632"/>
      <c r="AK25" s="632"/>
      <c r="AL25" s="632"/>
      <c r="AM25" s="632"/>
      <c r="AN25" s="632"/>
      <c r="AO25" s="632"/>
      <c r="AP25" s="632"/>
      <c r="AQ25" s="632"/>
      <c r="AR25" s="632"/>
      <c r="AS25" s="632"/>
      <c r="AT25" s="632"/>
      <c r="AU25" s="632"/>
      <c r="AV25" s="632"/>
      <c r="AW25" s="632"/>
      <c r="AX25" s="632">
        <f>YEAR('Для заполнения док-ов'!P157)</f>
        <v>1900</v>
      </c>
      <c r="AY25" s="632"/>
      <c r="AZ25" s="632"/>
      <c r="BA25" s="632"/>
      <c r="BB25" s="632"/>
      <c r="BC25" s="632"/>
      <c r="BD25" s="632"/>
      <c r="BE25" s="632"/>
      <c r="BF25" s="690" t="s">
        <v>195</v>
      </c>
      <c r="BG25" s="632"/>
      <c r="BH25" s="632"/>
      <c r="BI25" s="632"/>
      <c r="BJ25" s="632"/>
      <c r="BK25" s="632"/>
      <c r="BL25" s="632"/>
      <c r="BM25" s="632"/>
      <c r="BN25" s="632"/>
      <c r="BO25" s="632"/>
      <c r="BP25" s="632"/>
      <c r="BQ25" s="632"/>
      <c r="BR25" s="632"/>
      <c r="BS25" s="632"/>
      <c r="BT25" s="632"/>
      <c r="BU25" s="632"/>
      <c r="BV25" s="632"/>
      <c r="BW25" s="632"/>
      <c r="BX25" s="632" t="s">
        <v>564</v>
      </c>
      <c r="BY25" s="632"/>
      <c r="BZ25" s="632"/>
      <c r="CA25" s="632"/>
      <c r="CB25" s="632"/>
      <c r="CC25" s="632"/>
      <c r="CD25" s="632"/>
      <c r="CE25" s="632"/>
      <c r="CF25" s="632"/>
      <c r="CG25" s="632"/>
      <c r="CH25" s="632"/>
      <c r="CI25" s="632"/>
      <c r="CJ25" s="632"/>
      <c r="CK25" s="632"/>
      <c r="CL25" s="632"/>
      <c r="CM25" s="632"/>
      <c r="CN25" s="632"/>
      <c r="CO25" s="632"/>
      <c r="CP25" s="632"/>
      <c r="CQ25" s="632"/>
      <c r="CR25" s="632"/>
      <c r="CS25" s="632"/>
      <c r="CT25" s="632"/>
      <c r="CU25" s="632"/>
      <c r="CV25" s="632"/>
      <c r="CW25" s="632"/>
      <c r="CX25" s="76"/>
    </row>
    <row r="26" spans="1:102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</row>
    <row r="27" spans="1:102" ht="15.75">
      <c r="A27" s="78" t="s">
        <v>150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606"/>
      <c r="AL27" s="606"/>
      <c r="AM27" s="606"/>
      <c r="AN27" s="606"/>
      <c r="AO27" s="606"/>
      <c r="AP27" s="606"/>
      <c r="AQ27" s="606"/>
      <c r="AR27" s="606"/>
      <c r="AS27" s="606"/>
      <c r="AT27" s="606"/>
      <c r="AU27" s="606"/>
      <c r="AV27" s="606"/>
      <c r="AW27" s="606"/>
      <c r="AX27" s="606"/>
      <c r="AY27" s="606"/>
      <c r="AZ27" s="606"/>
      <c r="BA27" s="606"/>
      <c r="BB27" s="606"/>
      <c r="BC27" s="60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606" t="s">
        <v>104</v>
      </c>
      <c r="BU27" s="606"/>
      <c r="BV27" s="606"/>
      <c r="BW27" s="606"/>
      <c r="BX27" s="606"/>
      <c r="BY27" s="606"/>
      <c r="BZ27" s="606"/>
      <c r="CA27" s="606"/>
      <c r="CB27" s="606"/>
      <c r="CC27" s="606"/>
      <c r="CD27" s="606"/>
      <c r="CE27" s="606"/>
      <c r="CF27" s="606"/>
      <c r="CG27" s="606"/>
      <c r="CH27" s="606"/>
      <c r="CI27" s="606"/>
      <c r="CJ27" s="606"/>
      <c r="CK27" s="606"/>
      <c r="CL27" s="606"/>
      <c r="CM27" s="606"/>
      <c r="CN27" s="606"/>
      <c r="CO27" s="606"/>
      <c r="CP27" s="606"/>
      <c r="CQ27" s="606"/>
      <c r="CR27" s="606"/>
      <c r="CS27" s="606"/>
      <c r="CT27" s="606"/>
      <c r="CU27" s="606"/>
      <c r="CV27" s="606"/>
      <c r="CW27" s="606"/>
      <c r="CX27" s="606"/>
    </row>
    <row r="28" spans="1:102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600" t="s">
        <v>165</v>
      </c>
      <c r="AL28" s="600"/>
      <c r="AM28" s="600"/>
      <c r="AN28" s="600"/>
      <c r="AO28" s="600"/>
      <c r="AP28" s="600"/>
      <c r="AQ28" s="600"/>
      <c r="AR28" s="600"/>
      <c r="AS28" s="600"/>
      <c r="AT28" s="600"/>
      <c r="AU28" s="600"/>
      <c r="AV28" s="600"/>
      <c r="AW28" s="600"/>
      <c r="AX28" s="600"/>
      <c r="AY28" s="600"/>
      <c r="AZ28" s="600"/>
      <c r="BA28" s="600"/>
      <c r="BB28" s="600"/>
      <c r="BC28" s="600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</row>
    <row r="29" spans="1:102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</row>
    <row r="30" spans="1:102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</row>
    <row r="31" spans="1:102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</row>
    <row r="32" spans="1:102">
      <c r="A32" s="191" t="s">
        <v>524</v>
      </c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</row>
    <row r="33" spans="1:102">
      <c r="A33" s="191" t="s">
        <v>525</v>
      </c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</row>
    <row r="34" spans="1:102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</row>
    <row r="35" spans="1:102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</row>
    <row r="36" spans="1:102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</row>
    <row r="37" spans="1:102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</row>
    <row r="38" spans="1:102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</row>
    <row r="39" spans="1:102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02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</row>
    <row r="41" spans="1:102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02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02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02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</row>
    <row r="45" spans="1:102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</row>
    <row r="46" spans="1:102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02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</row>
    <row r="48" spans="1:102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</sheetData>
  <mergeCells count="50">
    <mergeCell ref="AK27:BC27"/>
    <mergeCell ref="BT27:CX27"/>
    <mergeCell ref="AK28:BC28"/>
    <mergeCell ref="BX19:CW19"/>
    <mergeCell ref="B20:E20"/>
    <mergeCell ref="F20:AC20"/>
    <mergeCell ref="AD20:AW20"/>
    <mergeCell ref="AX20:BE20"/>
    <mergeCell ref="BF20:BW20"/>
    <mergeCell ref="BX20:CW20"/>
    <mergeCell ref="B19:E19"/>
    <mergeCell ref="F19:AC19"/>
    <mergeCell ref="AD19:AW19"/>
    <mergeCell ref="AX19:BE19"/>
    <mergeCell ref="BF19:BW19"/>
    <mergeCell ref="B21:E21"/>
    <mergeCell ref="A11:CX11"/>
    <mergeCell ref="A13:CX13"/>
    <mergeCell ref="A14:CX14"/>
    <mergeCell ref="A15:CX15"/>
    <mergeCell ref="A17:CX17"/>
    <mergeCell ref="F21:AC21"/>
    <mergeCell ref="AD21:AW21"/>
    <mergeCell ref="AX21:BE21"/>
    <mergeCell ref="BF21:BW21"/>
    <mergeCell ref="BX21:CW21"/>
    <mergeCell ref="BX22:CW22"/>
    <mergeCell ref="B23:E23"/>
    <mergeCell ref="F23:AC23"/>
    <mergeCell ref="AD23:AW23"/>
    <mergeCell ref="AX23:BE23"/>
    <mergeCell ref="BF23:BW23"/>
    <mergeCell ref="BX23:CW23"/>
    <mergeCell ref="B22:E22"/>
    <mergeCell ref="F22:AC22"/>
    <mergeCell ref="AD22:AW22"/>
    <mergeCell ref="AX22:BE22"/>
    <mergeCell ref="BF22:BW22"/>
    <mergeCell ref="BX24:CW24"/>
    <mergeCell ref="B25:E25"/>
    <mergeCell ref="F25:AC25"/>
    <mergeCell ref="AD25:AW25"/>
    <mergeCell ref="AX25:BE25"/>
    <mergeCell ref="BF25:BW25"/>
    <mergeCell ref="BX25:CW25"/>
    <mergeCell ref="B24:E24"/>
    <mergeCell ref="F24:AC24"/>
    <mergeCell ref="AD24:AW24"/>
    <mergeCell ref="AX24:BE24"/>
    <mergeCell ref="BF24:BW24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CX267"/>
  <sheetViews>
    <sheetView view="pageBreakPreview" topLeftCell="A6" zoomScale="130" zoomScaleNormal="130" zoomScaleSheetLayoutView="130" workbookViewId="0">
      <selection activeCell="A17" sqref="A17:CX17"/>
    </sheetView>
  </sheetViews>
  <sheetFormatPr defaultRowHeight="15"/>
  <cols>
    <col min="1" max="179" width="0.85546875" customWidth="1"/>
  </cols>
  <sheetData>
    <row r="10" spans="1:102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</row>
    <row r="11" spans="1:102" ht="15.75">
      <c r="A11" s="591" t="s">
        <v>151</v>
      </c>
      <c r="B11" s="591"/>
      <c r="C11" s="591"/>
      <c r="D11" s="591"/>
      <c r="E11" s="591"/>
      <c r="F11" s="591"/>
      <c r="G11" s="591"/>
      <c r="H11" s="591"/>
      <c r="I11" s="591"/>
      <c r="J11" s="591"/>
      <c r="K11" s="591"/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  <c r="AF11" s="591"/>
      <c r="AG11" s="591"/>
      <c r="AH11" s="591"/>
      <c r="AI11" s="591"/>
      <c r="AJ11" s="591"/>
      <c r="AK11" s="591"/>
      <c r="AL11" s="591"/>
      <c r="AM11" s="591"/>
      <c r="AN11" s="591"/>
      <c r="AO11" s="591"/>
      <c r="AP11" s="591"/>
      <c r="AQ11" s="591"/>
      <c r="AR11" s="591"/>
      <c r="AS11" s="591"/>
      <c r="AT11" s="591"/>
      <c r="AU11" s="591"/>
      <c r="AV11" s="591"/>
      <c r="AW11" s="591"/>
      <c r="AX11" s="591"/>
      <c r="AY11" s="591"/>
      <c r="AZ11" s="591"/>
      <c r="BA11" s="591"/>
      <c r="BB11" s="591"/>
      <c r="BC11" s="591"/>
      <c r="BD11" s="591"/>
      <c r="BE11" s="591"/>
      <c r="BF11" s="591"/>
      <c r="BG11" s="591"/>
      <c r="BH11" s="591"/>
      <c r="BI11" s="591"/>
      <c r="BJ11" s="591"/>
      <c r="BK11" s="591"/>
      <c r="BL11" s="591"/>
      <c r="BM11" s="591"/>
      <c r="BN11" s="591"/>
      <c r="BO11" s="591"/>
      <c r="BP11" s="591"/>
      <c r="BQ11" s="591"/>
      <c r="BR11" s="591"/>
      <c r="BS11" s="591"/>
      <c r="BT11" s="591"/>
      <c r="BU11" s="591"/>
      <c r="BV11" s="591"/>
      <c r="BW11" s="591"/>
      <c r="BX11" s="591"/>
      <c r="BY11" s="591"/>
      <c r="BZ11" s="591"/>
      <c r="CA11" s="591"/>
      <c r="CB11" s="591"/>
      <c r="CC11" s="591"/>
      <c r="CD11" s="591"/>
      <c r="CE11" s="591"/>
      <c r="CF11" s="591"/>
      <c r="CG11" s="591"/>
      <c r="CH11" s="591"/>
      <c r="CI11" s="591"/>
      <c r="CJ11" s="591"/>
      <c r="CK11" s="591"/>
      <c r="CL11" s="591"/>
      <c r="CM11" s="591"/>
      <c r="CN11" s="591"/>
      <c r="CO11" s="591"/>
      <c r="CP11" s="591"/>
      <c r="CQ11" s="591"/>
      <c r="CR11" s="591"/>
      <c r="CS11" s="591"/>
      <c r="CT11" s="591"/>
      <c r="CU11" s="591"/>
      <c r="CV11" s="591"/>
      <c r="CW11" s="591"/>
      <c r="CX11" s="591"/>
    </row>
    <row r="12" spans="1:102">
      <c r="A12" s="76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6"/>
      <c r="CE12" s="76"/>
      <c r="CF12" s="76"/>
      <c r="CG12" s="76"/>
      <c r="CH12" s="76"/>
      <c r="CI12" s="76"/>
      <c r="CJ12" s="76"/>
      <c r="CK12" s="76"/>
      <c r="CL12" s="76"/>
      <c r="CM12" s="76"/>
      <c r="CN12" s="76"/>
      <c r="CO12" s="76"/>
      <c r="CP12" s="76"/>
      <c r="CQ12" s="76"/>
      <c r="CR12" s="76"/>
      <c r="CS12" s="76"/>
      <c r="CT12" s="76"/>
      <c r="CU12" s="76"/>
      <c r="CV12" s="76"/>
      <c r="CW12" s="76"/>
      <c r="CX12" s="76"/>
    </row>
    <row r="13" spans="1:102" ht="15" customHeight="1">
      <c r="A13" s="618" t="s">
        <v>152</v>
      </c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8"/>
      <c r="X13" s="618"/>
      <c r="Y13" s="618"/>
      <c r="Z13" s="618"/>
      <c r="AA13" s="618"/>
      <c r="AB13" s="618"/>
      <c r="AC13" s="618"/>
      <c r="AD13" s="618"/>
      <c r="AE13" s="618"/>
      <c r="AF13" s="618"/>
      <c r="AG13" s="618"/>
      <c r="AH13" s="618"/>
      <c r="AI13" s="618"/>
      <c r="AJ13" s="618"/>
      <c r="AK13" s="618"/>
      <c r="AL13" s="618"/>
      <c r="AM13" s="618"/>
      <c r="AN13" s="618"/>
      <c r="AO13" s="618"/>
      <c r="AP13" s="618"/>
      <c r="AQ13" s="618"/>
      <c r="AR13" s="618"/>
      <c r="AS13" s="618"/>
      <c r="AT13" s="618"/>
      <c r="AU13" s="618"/>
      <c r="AV13" s="618"/>
      <c r="AW13" s="618"/>
      <c r="AX13" s="618"/>
      <c r="AY13" s="618"/>
      <c r="AZ13" s="618"/>
      <c r="BA13" s="618"/>
      <c r="BB13" s="618"/>
      <c r="BC13" s="618"/>
      <c r="BD13" s="618"/>
      <c r="BE13" s="618"/>
      <c r="BF13" s="618"/>
      <c r="BG13" s="618"/>
      <c r="BH13" s="618"/>
      <c r="BI13" s="618"/>
      <c r="BJ13" s="618"/>
      <c r="BK13" s="618"/>
      <c r="BL13" s="618"/>
      <c r="BM13" s="618"/>
      <c r="BN13" s="618"/>
      <c r="BO13" s="618"/>
      <c r="BP13" s="618"/>
      <c r="BQ13" s="618"/>
      <c r="BR13" s="618"/>
      <c r="BS13" s="618"/>
      <c r="BT13" s="618"/>
      <c r="BU13" s="618"/>
      <c r="BV13" s="618"/>
      <c r="BW13" s="618"/>
      <c r="BX13" s="618"/>
      <c r="BY13" s="618"/>
      <c r="BZ13" s="618"/>
      <c r="CA13" s="618"/>
      <c r="CB13" s="618"/>
      <c r="CC13" s="618"/>
      <c r="CD13" s="618"/>
      <c r="CE13" s="618"/>
      <c r="CF13" s="618"/>
      <c r="CG13" s="618"/>
      <c r="CH13" s="618"/>
      <c r="CI13" s="618"/>
      <c r="CJ13" s="618"/>
      <c r="CK13" s="618"/>
      <c r="CL13" s="618"/>
      <c r="CM13" s="618"/>
      <c r="CN13" s="618"/>
      <c r="CO13" s="618"/>
      <c r="CP13" s="618"/>
      <c r="CQ13" s="618"/>
      <c r="CR13" s="618"/>
      <c r="CS13" s="618"/>
      <c r="CT13" s="618"/>
      <c r="CU13" s="618"/>
      <c r="CV13" s="618"/>
      <c r="CW13" s="618"/>
      <c r="CX13" s="618"/>
    </row>
    <row r="14" spans="1:102" ht="15.75">
      <c r="A14" s="618" t="s">
        <v>153</v>
      </c>
      <c r="B14" s="619"/>
      <c r="C14" s="619"/>
      <c r="D14" s="619"/>
      <c r="E14" s="619"/>
      <c r="F14" s="619"/>
      <c r="G14" s="619"/>
      <c r="H14" s="619"/>
      <c r="I14" s="619"/>
      <c r="J14" s="619"/>
      <c r="K14" s="619"/>
      <c r="L14" s="619"/>
      <c r="M14" s="619"/>
      <c r="N14" s="619"/>
      <c r="O14" s="619"/>
      <c r="P14" s="619"/>
      <c r="Q14" s="619"/>
      <c r="R14" s="619"/>
      <c r="S14" s="619"/>
      <c r="T14" s="619"/>
      <c r="U14" s="619"/>
      <c r="V14" s="619"/>
      <c r="W14" s="619"/>
      <c r="X14" s="619"/>
      <c r="Y14" s="619"/>
      <c r="Z14" s="619"/>
      <c r="AA14" s="619"/>
      <c r="AB14" s="619"/>
      <c r="AC14" s="619"/>
      <c r="AD14" s="619"/>
      <c r="AE14" s="619"/>
      <c r="AF14" s="619"/>
      <c r="AG14" s="619"/>
      <c r="AH14" s="619"/>
      <c r="AI14" s="619"/>
      <c r="AJ14" s="619"/>
      <c r="AK14" s="619"/>
      <c r="AL14" s="619"/>
      <c r="AM14" s="619"/>
      <c r="AN14" s="619"/>
      <c r="AO14" s="619"/>
      <c r="AP14" s="619"/>
      <c r="AQ14" s="619"/>
      <c r="AR14" s="619"/>
      <c r="AS14" s="619"/>
      <c r="AT14" s="619"/>
      <c r="AU14" s="619"/>
      <c r="AV14" s="619"/>
      <c r="AW14" s="619"/>
      <c r="AX14" s="619"/>
      <c r="AY14" s="619"/>
      <c r="AZ14" s="619"/>
      <c r="BA14" s="619"/>
      <c r="BB14" s="619"/>
      <c r="BC14" s="619"/>
      <c r="BD14" s="619"/>
      <c r="BE14" s="619"/>
      <c r="BF14" s="619"/>
      <c r="BG14" s="619"/>
      <c r="BH14" s="619"/>
      <c r="BI14" s="619"/>
      <c r="BJ14" s="619"/>
      <c r="BK14" s="619"/>
      <c r="BL14" s="619"/>
      <c r="BM14" s="619"/>
      <c r="BN14" s="619"/>
      <c r="BO14" s="619"/>
      <c r="BP14" s="619"/>
      <c r="BQ14" s="619"/>
      <c r="BR14" s="619"/>
      <c r="BS14" s="619"/>
      <c r="BT14" s="619"/>
      <c r="BU14" s="619"/>
      <c r="BV14" s="619"/>
      <c r="BW14" s="619"/>
      <c r="BX14" s="619"/>
      <c r="BY14" s="619"/>
      <c r="BZ14" s="619"/>
      <c r="CA14" s="619"/>
      <c r="CB14" s="619"/>
      <c r="CC14" s="619"/>
      <c r="CD14" s="619"/>
      <c r="CE14" s="619"/>
      <c r="CF14" s="619"/>
      <c r="CG14" s="619"/>
      <c r="CH14" s="619"/>
      <c r="CI14" s="619"/>
      <c r="CJ14" s="619"/>
      <c r="CK14" s="619"/>
      <c r="CL14" s="619"/>
      <c r="CM14" s="619"/>
      <c r="CN14" s="619"/>
      <c r="CO14" s="619"/>
      <c r="CP14" s="619"/>
      <c r="CQ14" s="619"/>
      <c r="CR14" s="619"/>
      <c r="CS14" s="619"/>
      <c r="CT14" s="619"/>
      <c r="CU14" s="619"/>
      <c r="CV14" s="619"/>
      <c r="CW14" s="619"/>
      <c r="CX14" s="619"/>
    </row>
    <row r="15" spans="1:102" ht="15.75">
      <c r="A15" s="618" t="s">
        <v>154</v>
      </c>
      <c r="B15" s="620"/>
      <c r="C15" s="620"/>
      <c r="D15" s="620"/>
      <c r="E15" s="620"/>
      <c r="F15" s="620"/>
      <c r="G15" s="620"/>
      <c r="H15" s="620"/>
      <c r="I15" s="620"/>
      <c r="J15" s="620"/>
      <c r="K15" s="620"/>
      <c r="L15" s="620"/>
      <c r="M15" s="620"/>
      <c r="N15" s="620"/>
      <c r="O15" s="620"/>
      <c r="P15" s="620"/>
      <c r="Q15" s="620"/>
      <c r="R15" s="620"/>
      <c r="S15" s="620"/>
      <c r="T15" s="620"/>
      <c r="U15" s="620"/>
      <c r="V15" s="620"/>
      <c r="W15" s="620"/>
      <c r="X15" s="620"/>
      <c r="Y15" s="620"/>
      <c r="Z15" s="620"/>
      <c r="AA15" s="620"/>
      <c r="AB15" s="620"/>
      <c r="AC15" s="620"/>
      <c r="AD15" s="620"/>
      <c r="AE15" s="620"/>
      <c r="AF15" s="620"/>
      <c r="AG15" s="620"/>
      <c r="AH15" s="620"/>
      <c r="AI15" s="620"/>
      <c r="AJ15" s="620"/>
      <c r="AK15" s="620"/>
      <c r="AL15" s="620"/>
      <c r="AM15" s="620"/>
      <c r="AN15" s="620"/>
      <c r="AO15" s="620"/>
      <c r="AP15" s="620"/>
      <c r="AQ15" s="620"/>
      <c r="AR15" s="620"/>
      <c r="AS15" s="620"/>
      <c r="AT15" s="620"/>
      <c r="AU15" s="620"/>
      <c r="AV15" s="620"/>
      <c r="AW15" s="620"/>
      <c r="AX15" s="620"/>
      <c r="AY15" s="620"/>
      <c r="AZ15" s="620"/>
      <c r="BA15" s="620"/>
      <c r="BB15" s="620"/>
      <c r="BC15" s="620"/>
      <c r="BD15" s="620"/>
      <c r="BE15" s="620"/>
      <c r="BF15" s="620"/>
      <c r="BG15" s="620"/>
      <c r="BH15" s="620"/>
      <c r="BI15" s="620"/>
      <c r="BJ15" s="620"/>
      <c r="BK15" s="620"/>
      <c r="BL15" s="620"/>
      <c r="BM15" s="620"/>
      <c r="BN15" s="620"/>
      <c r="BO15" s="620"/>
      <c r="BP15" s="620"/>
      <c r="BQ15" s="620"/>
      <c r="BR15" s="620"/>
      <c r="BS15" s="620"/>
      <c r="BT15" s="620"/>
      <c r="BU15" s="620"/>
      <c r="BV15" s="620"/>
      <c r="BW15" s="620"/>
      <c r="BX15" s="620"/>
      <c r="BY15" s="620"/>
      <c r="BZ15" s="620"/>
      <c r="CA15" s="620"/>
      <c r="CB15" s="620"/>
      <c r="CC15" s="620"/>
      <c r="CD15" s="620"/>
      <c r="CE15" s="620"/>
      <c r="CF15" s="620"/>
      <c r="CG15" s="620"/>
      <c r="CH15" s="620"/>
      <c r="CI15" s="620"/>
      <c r="CJ15" s="620"/>
      <c r="CK15" s="620"/>
      <c r="CL15" s="620"/>
      <c r="CM15" s="620"/>
      <c r="CN15" s="620"/>
      <c r="CO15" s="620"/>
      <c r="CP15" s="620"/>
      <c r="CQ15" s="620"/>
      <c r="CR15" s="620"/>
      <c r="CS15" s="620"/>
      <c r="CT15" s="620"/>
      <c r="CU15" s="620"/>
      <c r="CV15" s="620"/>
      <c r="CW15" s="620"/>
      <c r="CX15" s="620"/>
    </row>
    <row r="16" spans="1:102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</row>
    <row r="17" spans="1:102" ht="79.5" customHeight="1">
      <c r="A17" s="630" t="str">
        <f>CONCATENATE("            Прошу провести обучение по охране труда и проверку знаний требований охраны труда сотрудников ",'Для заполнения док-ов'!Y82," ","по программе ",'Для заполнения док-ов'!N90)</f>
        <v xml:space="preserve">            Прошу провести обучение по охране труда и проверку знаний требований охраны труда сотрудников ООО «Ясень-Электро» по программе Безопасные методы и приемы выполнения работ при воздействии вредных и (или) опасных производственных факторов, источников опасности, идентифицированных в рамках СОУТ и оценки профессиональных рисков</v>
      </c>
      <c r="B17" s="630"/>
      <c r="C17" s="630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630"/>
      <c r="R17" s="630"/>
      <c r="S17" s="630"/>
      <c r="T17" s="630"/>
      <c r="U17" s="630"/>
      <c r="V17" s="630"/>
      <c r="W17" s="630"/>
      <c r="X17" s="630"/>
      <c r="Y17" s="630"/>
      <c r="Z17" s="630"/>
      <c r="AA17" s="630"/>
      <c r="AB17" s="630"/>
      <c r="AC17" s="630"/>
      <c r="AD17" s="630"/>
      <c r="AE17" s="630"/>
      <c r="AF17" s="630"/>
      <c r="AG17" s="630"/>
      <c r="AH17" s="630"/>
      <c r="AI17" s="630"/>
      <c r="AJ17" s="630"/>
      <c r="AK17" s="630"/>
      <c r="AL17" s="630"/>
      <c r="AM17" s="630"/>
      <c r="AN17" s="630"/>
      <c r="AO17" s="630"/>
      <c r="AP17" s="630"/>
      <c r="AQ17" s="630"/>
      <c r="AR17" s="630"/>
      <c r="AS17" s="630"/>
      <c r="AT17" s="630"/>
      <c r="AU17" s="630"/>
      <c r="AV17" s="630"/>
      <c r="AW17" s="630"/>
      <c r="AX17" s="630"/>
      <c r="AY17" s="630"/>
      <c r="AZ17" s="630"/>
      <c r="BA17" s="630"/>
      <c r="BB17" s="630"/>
      <c r="BC17" s="630"/>
      <c r="BD17" s="630"/>
      <c r="BE17" s="630"/>
      <c r="BF17" s="630"/>
      <c r="BG17" s="630"/>
      <c r="BH17" s="630"/>
      <c r="BI17" s="630"/>
      <c r="BJ17" s="630"/>
      <c r="BK17" s="630"/>
      <c r="BL17" s="630"/>
      <c r="BM17" s="630"/>
      <c r="BN17" s="630"/>
      <c r="BO17" s="630"/>
      <c r="BP17" s="630"/>
      <c r="BQ17" s="630"/>
      <c r="BR17" s="630"/>
      <c r="BS17" s="630"/>
      <c r="BT17" s="630"/>
      <c r="BU17" s="630"/>
      <c r="BV17" s="630"/>
      <c r="BW17" s="630"/>
      <c r="BX17" s="630"/>
      <c r="BY17" s="630"/>
      <c r="BZ17" s="630"/>
      <c r="CA17" s="630"/>
      <c r="CB17" s="630"/>
      <c r="CC17" s="630"/>
      <c r="CD17" s="630"/>
      <c r="CE17" s="630"/>
      <c r="CF17" s="630"/>
      <c r="CG17" s="630"/>
      <c r="CH17" s="630"/>
      <c r="CI17" s="630"/>
      <c r="CJ17" s="630"/>
      <c r="CK17" s="630"/>
      <c r="CL17" s="630"/>
      <c r="CM17" s="630"/>
      <c r="CN17" s="630"/>
      <c r="CO17" s="630"/>
      <c r="CP17" s="630"/>
      <c r="CQ17" s="630"/>
      <c r="CR17" s="630"/>
      <c r="CS17" s="630"/>
      <c r="CT17" s="630"/>
      <c r="CU17" s="630"/>
      <c r="CV17" s="630"/>
      <c r="CW17" s="630"/>
      <c r="CX17" s="630"/>
    </row>
    <row r="18" spans="1:102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</row>
    <row r="19" spans="1:102" ht="34.5" customHeight="1">
      <c r="A19" s="76"/>
      <c r="B19" s="632" t="s">
        <v>157</v>
      </c>
      <c r="C19" s="632"/>
      <c r="D19" s="632"/>
      <c r="E19" s="632"/>
      <c r="F19" s="673" t="s">
        <v>158</v>
      </c>
      <c r="G19" s="674"/>
      <c r="H19" s="674"/>
      <c r="I19" s="674"/>
      <c r="J19" s="674"/>
      <c r="K19" s="674"/>
      <c r="L19" s="674"/>
      <c r="M19" s="674"/>
      <c r="N19" s="674"/>
      <c r="O19" s="674"/>
      <c r="P19" s="674"/>
      <c r="Q19" s="674"/>
      <c r="R19" s="674"/>
      <c r="S19" s="674"/>
      <c r="T19" s="674"/>
      <c r="U19" s="674"/>
      <c r="V19" s="674"/>
      <c r="W19" s="674"/>
      <c r="X19" s="674"/>
      <c r="Y19" s="674"/>
      <c r="Z19" s="674"/>
      <c r="AA19" s="674"/>
      <c r="AB19" s="674"/>
      <c r="AC19" s="675"/>
      <c r="AD19" s="673" t="s">
        <v>159</v>
      </c>
      <c r="AE19" s="674"/>
      <c r="AF19" s="674"/>
      <c r="AG19" s="674"/>
      <c r="AH19" s="674"/>
      <c r="AI19" s="674"/>
      <c r="AJ19" s="674"/>
      <c r="AK19" s="674"/>
      <c r="AL19" s="674"/>
      <c r="AM19" s="674"/>
      <c r="AN19" s="674"/>
      <c r="AO19" s="674"/>
      <c r="AP19" s="674"/>
      <c r="AQ19" s="674"/>
      <c r="AR19" s="674"/>
      <c r="AS19" s="674"/>
      <c r="AT19" s="674"/>
      <c r="AU19" s="674"/>
      <c r="AV19" s="674"/>
      <c r="AW19" s="674"/>
      <c r="AX19" s="674"/>
      <c r="AY19" s="674"/>
      <c r="AZ19" s="674"/>
      <c r="BA19" s="674"/>
      <c r="BB19" s="674"/>
      <c r="BC19" s="674"/>
      <c r="BD19" s="674"/>
      <c r="BE19" s="675"/>
      <c r="BF19" s="673" t="s">
        <v>844</v>
      </c>
      <c r="BG19" s="674"/>
      <c r="BH19" s="674"/>
      <c r="BI19" s="674"/>
      <c r="BJ19" s="674"/>
      <c r="BK19" s="674"/>
      <c r="BL19" s="674"/>
      <c r="BM19" s="674"/>
      <c r="BN19" s="674"/>
      <c r="BO19" s="674"/>
      <c r="BP19" s="674"/>
      <c r="BQ19" s="674"/>
      <c r="BR19" s="674"/>
      <c r="BS19" s="674"/>
      <c r="BT19" s="674"/>
      <c r="BU19" s="674"/>
      <c r="BV19" s="674"/>
      <c r="BW19" s="674"/>
      <c r="BX19" s="674"/>
      <c r="BY19" s="674"/>
      <c r="BZ19" s="674"/>
      <c r="CA19" s="675"/>
      <c r="CB19" s="673" t="s">
        <v>410</v>
      </c>
      <c r="CC19" s="674"/>
      <c r="CD19" s="674"/>
      <c r="CE19" s="674"/>
      <c r="CF19" s="674"/>
      <c r="CG19" s="674"/>
      <c r="CH19" s="674"/>
      <c r="CI19" s="674"/>
      <c r="CJ19" s="674"/>
      <c r="CK19" s="674"/>
      <c r="CL19" s="674"/>
      <c r="CM19" s="674"/>
      <c r="CN19" s="674"/>
      <c r="CO19" s="674"/>
      <c r="CP19" s="674"/>
      <c r="CQ19" s="674"/>
      <c r="CR19" s="674"/>
      <c r="CS19" s="674"/>
      <c r="CT19" s="674"/>
      <c r="CU19" s="674"/>
      <c r="CV19" s="674"/>
      <c r="CW19" s="675"/>
      <c r="CX19" s="76"/>
    </row>
    <row r="20" spans="1:102" ht="30" customHeight="1">
      <c r="A20" s="76"/>
      <c r="B20" s="632">
        <v>1</v>
      </c>
      <c r="C20" s="632"/>
      <c r="D20" s="632"/>
      <c r="E20" s="632"/>
      <c r="F20" s="673" t="str">
        <f>'Для заполнения док-ов'!N92</f>
        <v>Белокуров Артем Викторович</v>
      </c>
      <c r="G20" s="674"/>
      <c r="H20" s="674"/>
      <c r="I20" s="674"/>
      <c r="J20" s="674"/>
      <c r="K20" s="674"/>
      <c r="L20" s="674"/>
      <c r="M20" s="674"/>
      <c r="N20" s="674"/>
      <c r="O20" s="674"/>
      <c r="P20" s="674"/>
      <c r="Q20" s="674"/>
      <c r="R20" s="674"/>
      <c r="S20" s="674"/>
      <c r="T20" s="674"/>
      <c r="U20" s="674"/>
      <c r="V20" s="674"/>
      <c r="W20" s="674"/>
      <c r="X20" s="674"/>
      <c r="Y20" s="674"/>
      <c r="Z20" s="674"/>
      <c r="AA20" s="674"/>
      <c r="AB20" s="674"/>
      <c r="AC20" s="675"/>
      <c r="AD20" s="673" t="str">
        <f>'Для заполнения док-ов'!O92</f>
        <v>Электромонтажник</v>
      </c>
      <c r="AE20" s="674"/>
      <c r="AF20" s="674"/>
      <c r="AG20" s="674"/>
      <c r="AH20" s="674"/>
      <c r="AI20" s="674"/>
      <c r="AJ20" s="674"/>
      <c r="AK20" s="674"/>
      <c r="AL20" s="674"/>
      <c r="AM20" s="674"/>
      <c r="AN20" s="674"/>
      <c r="AO20" s="674"/>
      <c r="AP20" s="674"/>
      <c r="AQ20" s="674"/>
      <c r="AR20" s="674"/>
      <c r="AS20" s="674"/>
      <c r="AT20" s="674"/>
      <c r="AU20" s="674"/>
      <c r="AV20" s="674"/>
      <c r="AW20" s="674"/>
      <c r="AX20" s="674"/>
      <c r="AY20" s="674"/>
      <c r="AZ20" s="674"/>
      <c r="BA20" s="674"/>
      <c r="BB20" s="674"/>
      <c r="BC20" s="674"/>
      <c r="BD20" s="674"/>
      <c r="BE20" s="675"/>
      <c r="BF20" s="691" t="str">
        <f>'Для заполнения док-ов'!$AA$84</f>
        <v>mail@yasen-electro.ru</v>
      </c>
      <c r="BG20" s="674"/>
      <c r="BH20" s="674"/>
      <c r="BI20" s="674"/>
      <c r="BJ20" s="674"/>
      <c r="BK20" s="674"/>
      <c r="BL20" s="674"/>
      <c r="BM20" s="674"/>
      <c r="BN20" s="674"/>
      <c r="BO20" s="674"/>
      <c r="BP20" s="674"/>
      <c r="BQ20" s="674"/>
      <c r="BR20" s="674"/>
      <c r="BS20" s="674"/>
      <c r="BT20" s="674"/>
      <c r="BU20" s="674"/>
      <c r="BV20" s="674"/>
      <c r="BW20" s="674"/>
      <c r="BX20" s="674"/>
      <c r="BY20" s="674"/>
      <c r="BZ20" s="674"/>
      <c r="CA20" s="675"/>
      <c r="CB20" s="673" t="str">
        <f>'Для заполнения док-ов'!V92</f>
        <v>ОЭР</v>
      </c>
      <c r="CC20" s="674"/>
      <c r="CD20" s="674"/>
      <c r="CE20" s="674"/>
      <c r="CF20" s="674"/>
      <c r="CG20" s="674"/>
      <c r="CH20" s="674"/>
      <c r="CI20" s="674"/>
      <c r="CJ20" s="674"/>
      <c r="CK20" s="674"/>
      <c r="CL20" s="674"/>
      <c r="CM20" s="674"/>
      <c r="CN20" s="674"/>
      <c r="CO20" s="674"/>
      <c r="CP20" s="674"/>
      <c r="CQ20" s="674"/>
      <c r="CR20" s="674"/>
      <c r="CS20" s="674"/>
      <c r="CT20" s="674"/>
      <c r="CU20" s="674"/>
      <c r="CV20" s="674"/>
      <c r="CW20" s="675"/>
      <c r="CX20" s="76"/>
    </row>
    <row r="21" spans="1:102" ht="30" customHeight="1">
      <c r="A21" s="76"/>
      <c r="B21" s="632">
        <v>2</v>
      </c>
      <c r="C21" s="632"/>
      <c r="D21" s="632"/>
      <c r="E21" s="632"/>
      <c r="F21" s="673" t="str">
        <f>'Для заполнения док-ов'!N93</f>
        <v>Родин Антон Леонидович</v>
      </c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674"/>
      <c r="T21" s="674"/>
      <c r="U21" s="674"/>
      <c r="V21" s="674"/>
      <c r="W21" s="674"/>
      <c r="X21" s="674"/>
      <c r="Y21" s="674"/>
      <c r="Z21" s="674"/>
      <c r="AA21" s="674"/>
      <c r="AB21" s="674"/>
      <c r="AC21" s="675"/>
      <c r="AD21" s="673" t="str">
        <f>'Для заполнения док-ов'!O93</f>
        <v>Электромонтажник</v>
      </c>
      <c r="AE21" s="674"/>
      <c r="AF21" s="674"/>
      <c r="AG21" s="674"/>
      <c r="AH21" s="674"/>
      <c r="AI21" s="674"/>
      <c r="AJ21" s="674"/>
      <c r="AK21" s="674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674"/>
      <c r="BD21" s="674"/>
      <c r="BE21" s="675"/>
      <c r="BF21" s="691" t="str">
        <f>'Для заполнения док-ов'!$AA$84</f>
        <v>mail@yasen-electro.ru</v>
      </c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674"/>
      <c r="BV21" s="674"/>
      <c r="BW21" s="674"/>
      <c r="BX21" s="674"/>
      <c r="BY21" s="674"/>
      <c r="BZ21" s="674"/>
      <c r="CA21" s="675"/>
      <c r="CB21" s="673" t="str">
        <f>'Для заполнения док-ов'!V93</f>
        <v>ОЭР</v>
      </c>
      <c r="CC21" s="674"/>
      <c r="CD21" s="674"/>
      <c r="CE21" s="674"/>
      <c r="CF21" s="674"/>
      <c r="CG21" s="674"/>
      <c r="CH21" s="674"/>
      <c r="CI21" s="674"/>
      <c r="CJ21" s="674"/>
      <c r="CK21" s="674"/>
      <c r="CL21" s="674"/>
      <c r="CM21" s="674"/>
      <c r="CN21" s="674"/>
      <c r="CO21" s="674"/>
      <c r="CP21" s="674"/>
      <c r="CQ21" s="674"/>
      <c r="CR21" s="674"/>
      <c r="CS21" s="674"/>
      <c r="CT21" s="674"/>
      <c r="CU21" s="674"/>
      <c r="CV21" s="674"/>
      <c r="CW21" s="675"/>
      <c r="CX21" s="76"/>
    </row>
    <row r="22" spans="1:102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</row>
    <row r="23" spans="1:102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</row>
    <row r="24" spans="1:102" ht="15.75">
      <c r="A24" s="77" t="s">
        <v>164</v>
      </c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</row>
    <row r="25" spans="1:102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/>
      <c r="CS25" s="76"/>
      <c r="CT25" s="76"/>
      <c r="CU25" s="76"/>
      <c r="CV25" s="76"/>
      <c r="CW25" s="76"/>
      <c r="CX25" s="76"/>
    </row>
    <row r="26" spans="1:102" hidden="1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</row>
    <row r="27" spans="1:102" ht="15.75">
      <c r="A27" s="78" t="s">
        <v>41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606"/>
      <c r="AL27" s="606"/>
      <c r="AM27" s="606"/>
      <c r="AN27" s="606"/>
      <c r="AO27" s="606"/>
      <c r="AP27" s="606"/>
      <c r="AQ27" s="606"/>
      <c r="AR27" s="606"/>
      <c r="AS27" s="606"/>
      <c r="AT27" s="606"/>
      <c r="AU27" s="606"/>
      <c r="AV27" s="606"/>
      <c r="AW27" s="606"/>
      <c r="AX27" s="606"/>
      <c r="AY27" s="606"/>
      <c r="AZ27" s="606"/>
      <c r="BA27" s="606"/>
      <c r="BB27" s="606"/>
      <c r="BC27" s="60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606" t="s">
        <v>282</v>
      </c>
      <c r="BU27" s="606"/>
      <c r="BV27" s="606"/>
      <c r="BW27" s="606"/>
      <c r="BX27" s="606"/>
      <c r="BY27" s="606"/>
      <c r="BZ27" s="606"/>
      <c r="CA27" s="606"/>
      <c r="CB27" s="606"/>
      <c r="CC27" s="606"/>
      <c r="CD27" s="606"/>
      <c r="CE27" s="606"/>
      <c r="CF27" s="606"/>
      <c r="CG27" s="606"/>
      <c r="CH27" s="606"/>
      <c r="CI27" s="606"/>
      <c r="CJ27" s="606"/>
      <c r="CK27" s="606"/>
      <c r="CL27" s="606"/>
      <c r="CM27" s="606"/>
      <c r="CN27" s="606"/>
      <c r="CO27" s="606"/>
      <c r="CP27" s="606"/>
      <c r="CQ27" s="606"/>
      <c r="CR27" s="606"/>
      <c r="CS27" s="606"/>
      <c r="CT27" s="606"/>
      <c r="CU27" s="606"/>
      <c r="CV27" s="606"/>
      <c r="CW27" s="606"/>
      <c r="CX27" s="606"/>
    </row>
    <row r="28" spans="1:102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600" t="s">
        <v>165</v>
      </c>
      <c r="AL28" s="600"/>
      <c r="AM28" s="600"/>
      <c r="AN28" s="600"/>
      <c r="AO28" s="600"/>
      <c r="AP28" s="600"/>
      <c r="AQ28" s="600"/>
      <c r="AR28" s="600"/>
      <c r="AS28" s="600"/>
      <c r="AT28" s="600"/>
      <c r="AU28" s="600"/>
      <c r="AV28" s="600"/>
      <c r="AW28" s="600"/>
      <c r="AX28" s="600"/>
      <c r="AY28" s="600"/>
      <c r="AZ28" s="600"/>
      <c r="BA28" s="600"/>
      <c r="BB28" s="600"/>
      <c r="BC28" s="600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</row>
    <row r="29" spans="1:102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</row>
    <row r="30" spans="1:102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</row>
    <row r="31" spans="1:102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</row>
    <row r="32" spans="1:102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</row>
    <row r="33" spans="1:102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</row>
    <row r="34" spans="1:102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</row>
    <row r="35" spans="1:102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</row>
    <row r="36" spans="1:102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</row>
    <row r="37" spans="1:102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</row>
    <row r="38" spans="1:102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</row>
    <row r="39" spans="1:102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02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</row>
    <row r="41" spans="1:102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02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02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02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</row>
    <row r="45" spans="1:102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</row>
    <row r="46" spans="1:102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02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</row>
    <row r="48" spans="1:102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  <row r="267" spans="1:102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</row>
  </sheetData>
  <mergeCells count="23">
    <mergeCell ref="AK28:BC28"/>
    <mergeCell ref="B20:E20"/>
    <mergeCell ref="F20:AC20"/>
    <mergeCell ref="B19:E19"/>
    <mergeCell ref="F19:AC19"/>
    <mergeCell ref="AK27:BC27"/>
    <mergeCell ref="AD19:BE19"/>
    <mergeCell ref="A11:CX11"/>
    <mergeCell ref="A13:CX13"/>
    <mergeCell ref="A14:CX14"/>
    <mergeCell ref="A15:CX15"/>
    <mergeCell ref="A17:CX17"/>
    <mergeCell ref="BT27:CX27"/>
    <mergeCell ref="B21:E21"/>
    <mergeCell ref="F21:AC21"/>
    <mergeCell ref="AD21:BE21"/>
    <mergeCell ref="BF21:CA21"/>
    <mergeCell ref="CB21:CW21"/>
    <mergeCell ref="BF19:CA19"/>
    <mergeCell ref="CB19:CW19"/>
    <mergeCell ref="AD20:BE20"/>
    <mergeCell ref="BF20:CA20"/>
    <mergeCell ref="CB20:CW20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CX267"/>
  <sheetViews>
    <sheetView view="pageBreakPreview" topLeftCell="A13" zoomScale="130" zoomScaleNormal="130" zoomScaleSheetLayoutView="130" workbookViewId="0">
      <selection activeCell="A17" sqref="A17:CX17"/>
    </sheetView>
  </sheetViews>
  <sheetFormatPr defaultRowHeight="15"/>
  <cols>
    <col min="1" max="179" width="0.85546875" customWidth="1"/>
  </cols>
  <sheetData>
    <row r="10" spans="1:102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</row>
    <row r="11" spans="1:102" ht="15.75">
      <c r="A11" s="591" t="s">
        <v>151</v>
      </c>
      <c r="B11" s="591"/>
      <c r="C11" s="591"/>
      <c r="D11" s="591"/>
      <c r="E11" s="591"/>
      <c r="F11" s="591"/>
      <c r="G11" s="591"/>
      <c r="H11" s="591"/>
      <c r="I11" s="591"/>
      <c r="J11" s="591"/>
      <c r="K11" s="591"/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  <c r="AF11" s="591"/>
      <c r="AG11" s="591"/>
      <c r="AH11" s="591"/>
      <c r="AI11" s="591"/>
      <c r="AJ11" s="591"/>
      <c r="AK11" s="591"/>
      <c r="AL11" s="591"/>
      <c r="AM11" s="591"/>
      <c r="AN11" s="591"/>
      <c r="AO11" s="591"/>
      <c r="AP11" s="591"/>
      <c r="AQ11" s="591"/>
      <c r="AR11" s="591"/>
      <c r="AS11" s="591"/>
      <c r="AT11" s="591"/>
      <c r="AU11" s="591"/>
      <c r="AV11" s="591"/>
      <c r="AW11" s="591"/>
      <c r="AX11" s="591"/>
      <c r="AY11" s="591"/>
      <c r="AZ11" s="591"/>
      <c r="BA11" s="591"/>
      <c r="BB11" s="591"/>
      <c r="BC11" s="591"/>
      <c r="BD11" s="591"/>
      <c r="BE11" s="591"/>
      <c r="BF11" s="591"/>
      <c r="BG11" s="591"/>
      <c r="BH11" s="591"/>
      <c r="BI11" s="591"/>
      <c r="BJ11" s="591"/>
      <c r="BK11" s="591"/>
      <c r="BL11" s="591"/>
      <c r="BM11" s="591"/>
      <c r="BN11" s="591"/>
      <c r="BO11" s="591"/>
      <c r="BP11" s="591"/>
      <c r="BQ11" s="591"/>
      <c r="BR11" s="591"/>
      <c r="BS11" s="591"/>
      <c r="BT11" s="591"/>
      <c r="BU11" s="591"/>
      <c r="BV11" s="591"/>
      <c r="BW11" s="591"/>
      <c r="BX11" s="591"/>
      <c r="BY11" s="591"/>
      <c r="BZ11" s="591"/>
      <c r="CA11" s="591"/>
      <c r="CB11" s="591"/>
      <c r="CC11" s="591"/>
      <c r="CD11" s="591"/>
      <c r="CE11" s="591"/>
      <c r="CF11" s="591"/>
      <c r="CG11" s="591"/>
      <c r="CH11" s="591"/>
      <c r="CI11" s="591"/>
      <c r="CJ11" s="591"/>
      <c r="CK11" s="591"/>
      <c r="CL11" s="591"/>
      <c r="CM11" s="591"/>
      <c r="CN11" s="591"/>
      <c r="CO11" s="591"/>
      <c r="CP11" s="591"/>
      <c r="CQ11" s="591"/>
      <c r="CR11" s="591"/>
      <c r="CS11" s="591"/>
      <c r="CT11" s="591"/>
      <c r="CU11" s="591"/>
      <c r="CV11" s="591"/>
      <c r="CW11" s="591"/>
      <c r="CX11" s="591"/>
    </row>
    <row r="12" spans="1:102">
      <c r="A12" s="76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6"/>
      <c r="CE12" s="76"/>
      <c r="CF12" s="76"/>
      <c r="CG12" s="76"/>
      <c r="CH12" s="76"/>
      <c r="CI12" s="76"/>
      <c r="CJ12" s="76"/>
      <c r="CK12" s="76"/>
      <c r="CL12" s="76"/>
      <c r="CM12" s="76"/>
      <c r="CN12" s="76"/>
      <c r="CO12" s="76"/>
      <c r="CP12" s="76"/>
      <c r="CQ12" s="76"/>
      <c r="CR12" s="76"/>
      <c r="CS12" s="76"/>
      <c r="CT12" s="76"/>
      <c r="CU12" s="76"/>
      <c r="CV12" s="76"/>
      <c r="CW12" s="76"/>
      <c r="CX12" s="76"/>
    </row>
    <row r="13" spans="1:102" ht="15" customHeight="1">
      <c r="A13" s="618" t="s">
        <v>152</v>
      </c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8"/>
      <c r="X13" s="618"/>
      <c r="Y13" s="618"/>
      <c r="Z13" s="618"/>
      <c r="AA13" s="618"/>
      <c r="AB13" s="618"/>
      <c r="AC13" s="618"/>
      <c r="AD13" s="618"/>
      <c r="AE13" s="618"/>
      <c r="AF13" s="618"/>
      <c r="AG13" s="618"/>
      <c r="AH13" s="618"/>
      <c r="AI13" s="618"/>
      <c r="AJ13" s="618"/>
      <c r="AK13" s="618"/>
      <c r="AL13" s="618"/>
      <c r="AM13" s="618"/>
      <c r="AN13" s="618"/>
      <c r="AO13" s="618"/>
      <c r="AP13" s="618"/>
      <c r="AQ13" s="618"/>
      <c r="AR13" s="618"/>
      <c r="AS13" s="618"/>
      <c r="AT13" s="618"/>
      <c r="AU13" s="618"/>
      <c r="AV13" s="618"/>
      <c r="AW13" s="618"/>
      <c r="AX13" s="618"/>
      <c r="AY13" s="618"/>
      <c r="AZ13" s="618"/>
      <c r="BA13" s="618"/>
      <c r="BB13" s="618"/>
      <c r="BC13" s="618"/>
      <c r="BD13" s="618"/>
      <c r="BE13" s="618"/>
      <c r="BF13" s="618"/>
      <c r="BG13" s="618"/>
      <c r="BH13" s="618"/>
      <c r="BI13" s="618"/>
      <c r="BJ13" s="618"/>
      <c r="BK13" s="618"/>
      <c r="BL13" s="618"/>
      <c r="BM13" s="618"/>
      <c r="BN13" s="618"/>
      <c r="BO13" s="618"/>
      <c r="BP13" s="618"/>
      <c r="BQ13" s="618"/>
      <c r="BR13" s="618"/>
      <c r="BS13" s="618"/>
      <c r="BT13" s="618"/>
      <c r="BU13" s="618"/>
      <c r="BV13" s="618"/>
      <c r="BW13" s="618"/>
      <c r="BX13" s="618"/>
      <c r="BY13" s="618"/>
      <c r="BZ13" s="618"/>
      <c r="CA13" s="618"/>
      <c r="CB13" s="618"/>
      <c r="CC13" s="618"/>
      <c r="CD13" s="618"/>
      <c r="CE13" s="618"/>
      <c r="CF13" s="618"/>
      <c r="CG13" s="618"/>
      <c r="CH13" s="618"/>
      <c r="CI13" s="618"/>
      <c r="CJ13" s="618"/>
      <c r="CK13" s="618"/>
      <c r="CL13" s="618"/>
      <c r="CM13" s="618"/>
      <c r="CN13" s="618"/>
      <c r="CO13" s="618"/>
      <c r="CP13" s="618"/>
      <c r="CQ13" s="618"/>
      <c r="CR13" s="618"/>
      <c r="CS13" s="618"/>
      <c r="CT13" s="618"/>
      <c r="CU13" s="618"/>
      <c r="CV13" s="618"/>
      <c r="CW13" s="618"/>
      <c r="CX13" s="618"/>
    </row>
    <row r="14" spans="1:102" ht="15.75">
      <c r="A14" s="618" t="s">
        <v>153</v>
      </c>
      <c r="B14" s="619"/>
      <c r="C14" s="619"/>
      <c r="D14" s="619"/>
      <c r="E14" s="619"/>
      <c r="F14" s="619"/>
      <c r="G14" s="619"/>
      <c r="H14" s="619"/>
      <c r="I14" s="619"/>
      <c r="J14" s="619"/>
      <c r="K14" s="619"/>
      <c r="L14" s="619"/>
      <c r="M14" s="619"/>
      <c r="N14" s="619"/>
      <c r="O14" s="619"/>
      <c r="P14" s="619"/>
      <c r="Q14" s="619"/>
      <c r="R14" s="619"/>
      <c r="S14" s="619"/>
      <c r="T14" s="619"/>
      <c r="U14" s="619"/>
      <c r="V14" s="619"/>
      <c r="W14" s="619"/>
      <c r="X14" s="619"/>
      <c r="Y14" s="619"/>
      <c r="Z14" s="619"/>
      <c r="AA14" s="619"/>
      <c r="AB14" s="619"/>
      <c r="AC14" s="619"/>
      <c r="AD14" s="619"/>
      <c r="AE14" s="619"/>
      <c r="AF14" s="619"/>
      <c r="AG14" s="619"/>
      <c r="AH14" s="619"/>
      <c r="AI14" s="619"/>
      <c r="AJ14" s="619"/>
      <c r="AK14" s="619"/>
      <c r="AL14" s="619"/>
      <c r="AM14" s="619"/>
      <c r="AN14" s="619"/>
      <c r="AO14" s="619"/>
      <c r="AP14" s="619"/>
      <c r="AQ14" s="619"/>
      <c r="AR14" s="619"/>
      <c r="AS14" s="619"/>
      <c r="AT14" s="619"/>
      <c r="AU14" s="619"/>
      <c r="AV14" s="619"/>
      <c r="AW14" s="619"/>
      <c r="AX14" s="619"/>
      <c r="AY14" s="619"/>
      <c r="AZ14" s="619"/>
      <c r="BA14" s="619"/>
      <c r="BB14" s="619"/>
      <c r="BC14" s="619"/>
      <c r="BD14" s="619"/>
      <c r="BE14" s="619"/>
      <c r="BF14" s="619"/>
      <c r="BG14" s="619"/>
      <c r="BH14" s="619"/>
      <c r="BI14" s="619"/>
      <c r="BJ14" s="619"/>
      <c r="BK14" s="619"/>
      <c r="BL14" s="619"/>
      <c r="BM14" s="619"/>
      <c r="BN14" s="619"/>
      <c r="BO14" s="619"/>
      <c r="BP14" s="619"/>
      <c r="BQ14" s="619"/>
      <c r="BR14" s="619"/>
      <c r="BS14" s="619"/>
      <c r="BT14" s="619"/>
      <c r="BU14" s="619"/>
      <c r="BV14" s="619"/>
      <c r="BW14" s="619"/>
      <c r="BX14" s="619"/>
      <c r="BY14" s="619"/>
      <c r="BZ14" s="619"/>
      <c r="CA14" s="619"/>
      <c r="CB14" s="619"/>
      <c r="CC14" s="619"/>
      <c r="CD14" s="619"/>
      <c r="CE14" s="619"/>
      <c r="CF14" s="619"/>
      <c r="CG14" s="619"/>
      <c r="CH14" s="619"/>
      <c r="CI14" s="619"/>
      <c r="CJ14" s="619"/>
      <c r="CK14" s="619"/>
      <c r="CL14" s="619"/>
      <c r="CM14" s="619"/>
      <c r="CN14" s="619"/>
      <c r="CO14" s="619"/>
      <c r="CP14" s="619"/>
      <c r="CQ14" s="619"/>
      <c r="CR14" s="619"/>
      <c r="CS14" s="619"/>
      <c r="CT14" s="619"/>
      <c r="CU14" s="619"/>
      <c r="CV14" s="619"/>
      <c r="CW14" s="619"/>
      <c r="CX14" s="619"/>
    </row>
    <row r="15" spans="1:102" ht="15.75">
      <c r="A15" s="618" t="s">
        <v>154</v>
      </c>
      <c r="B15" s="620"/>
      <c r="C15" s="620"/>
      <c r="D15" s="620"/>
      <c r="E15" s="620"/>
      <c r="F15" s="620"/>
      <c r="G15" s="620"/>
      <c r="H15" s="620"/>
      <c r="I15" s="620"/>
      <c r="J15" s="620"/>
      <c r="K15" s="620"/>
      <c r="L15" s="620"/>
      <c r="M15" s="620"/>
      <c r="N15" s="620"/>
      <c r="O15" s="620"/>
      <c r="P15" s="620"/>
      <c r="Q15" s="620"/>
      <c r="R15" s="620"/>
      <c r="S15" s="620"/>
      <c r="T15" s="620"/>
      <c r="U15" s="620"/>
      <c r="V15" s="620"/>
      <c r="W15" s="620"/>
      <c r="X15" s="620"/>
      <c r="Y15" s="620"/>
      <c r="Z15" s="620"/>
      <c r="AA15" s="620"/>
      <c r="AB15" s="620"/>
      <c r="AC15" s="620"/>
      <c r="AD15" s="620"/>
      <c r="AE15" s="620"/>
      <c r="AF15" s="620"/>
      <c r="AG15" s="620"/>
      <c r="AH15" s="620"/>
      <c r="AI15" s="620"/>
      <c r="AJ15" s="620"/>
      <c r="AK15" s="620"/>
      <c r="AL15" s="620"/>
      <c r="AM15" s="620"/>
      <c r="AN15" s="620"/>
      <c r="AO15" s="620"/>
      <c r="AP15" s="620"/>
      <c r="AQ15" s="620"/>
      <c r="AR15" s="620"/>
      <c r="AS15" s="620"/>
      <c r="AT15" s="620"/>
      <c r="AU15" s="620"/>
      <c r="AV15" s="620"/>
      <c r="AW15" s="620"/>
      <c r="AX15" s="620"/>
      <c r="AY15" s="620"/>
      <c r="AZ15" s="620"/>
      <c r="BA15" s="620"/>
      <c r="BB15" s="620"/>
      <c r="BC15" s="620"/>
      <c r="BD15" s="620"/>
      <c r="BE15" s="620"/>
      <c r="BF15" s="620"/>
      <c r="BG15" s="620"/>
      <c r="BH15" s="620"/>
      <c r="BI15" s="620"/>
      <c r="BJ15" s="620"/>
      <c r="BK15" s="620"/>
      <c r="BL15" s="620"/>
      <c r="BM15" s="620"/>
      <c r="BN15" s="620"/>
      <c r="BO15" s="620"/>
      <c r="BP15" s="620"/>
      <c r="BQ15" s="620"/>
      <c r="BR15" s="620"/>
      <c r="BS15" s="620"/>
      <c r="BT15" s="620"/>
      <c r="BU15" s="620"/>
      <c r="BV15" s="620"/>
      <c r="BW15" s="620"/>
      <c r="BX15" s="620"/>
      <c r="BY15" s="620"/>
      <c r="BZ15" s="620"/>
      <c r="CA15" s="620"/>
      <c r="CB15" s="620"/>
      <c r="CC15" s="620"/>
      <c r="CD15" s="620"/>
      <c r="CE15" s="620"/>
      <c r="CF15" s="620"/>
      <c r="CG15" s="620"/>
      <c r="CH15" s="620"/>
      <c r="CI15" s="620"/>
      <c r="CJ15" s="620"/>
      <c r="CK15" s="620"/>
      <c r="CL15" s="620"/>
      <c r="CM15" s="620"/>
      <c r="CN15" s="620"/>
      <c r="CO15" s="620"/>
      <c r="CP15" s="620"/>
      <c r="CQ15" s="620"/>
      <c r="CR15" s="620"/>
      <c r="CS15" s="620"/>
      <c r="CT15" s="620"/>
      <c r="CU15" s="620"/>
      <c r="CV15" s="620"/>
      <c r="CW15" s="620"/>
      <c r="CX15" s="620"/>
    </row>
    <row r="16" spans="1:102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</row>
    <row r="17" spans="1:102" ht="46.5" customHeight="1">
      <c r="A17" s="630" t="str">
        <f>CONCATENATE("            Прошу принять заявку на обучение сотрудников ООО «Ясень-Электро»    правилам и приемам оказания первой (доврачебной) помощи, с выездом Ваших cпециалистов")</f>
        <v xml:space="preserve">            Прошу принять заявку на обучение сотрудников ООО «Ясень-Электро»    правилам и приемам оказания первой (доврачебной) помощи, с выездом Ваших cпециалистов</v>
      </c>
      <c r="B17" s="630"/>
      <c r="C17" s="630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630"/>
      <c r="R17" s="630"/>
      <c r="S17" s="630"/>
      <c r="T17" s="630"/>
      <c r="U17" s="630"/>
      <c r="V17" s="630"/>
      <c r="W17" s="630"/>
      <c r="X17" s="630"/>
      <c r="Y17" s="630"/>
      <c r="Z17" s="630"/>
      <c r="AA17" s="630"/>
      <c r="AB17" s="630"/>
      <c r="AC17" s="630"/>
      <c r="AD17" s="630"/>
      <c r="AE17" s="630"/>
      <c r="AF17" s="630"/>
      <c r="AG17" s="630"/>
      <c r="AH17" s="630"/>
      <c r="AI17" s="630"/>
      <c r="AJ17" s="630"/>
      <c r="AK17" s="630"/>
      <c r="AL17" s="630"/>
      <c r="AM17" s="630"/>
      <c r="AN17" s="630"/>
      <c r="AO17" s="630"/>
      <c r="AP17" s="630"/>
      <c r="AQ17" s="630"/>
      <c r="AR17" s="630"/>
      <c r="AS17" s="630"/>
      <c r="AT17" s="630"/>
      <c r="AU17" s="630"/>
      <c r="AV17" s="630"/>
      <c r="AW17" s="630"/>
      <c r="AX17" s="630"/>
      <c r="AY17" s="630"/>
      <c r="AZ17" s="630"/>
      <c r="BA17" s="630"/>
      <c r="BB17" s="630"/>
      <c r="BC17" s="630"/>
      <c r="BD17" s="630"/>
      <c r="BE17" s="630"/>
      <c r="BF17" s="630"/>
      <c r="BG17" s="630"/>
      <c r="BH17" s="630"/>
      <c r="BI17" s="630"/>
      <c r="BJ17" s="630"/>
      <c r="BK17" s="630"/>
      <c r="BL17" s="630"/>
      <c r="BM17" s="630"/>
      <c r="BN17" s="630"/>
      <c r="BO17" s="630"/>
      <c r="BP17" s="630"/>
      <c r="BQ17" s="630"/>
      <c r="BR17" s="630"/>
      <c r="BS17" s="630"/>
      <c r="BT17" s="630"/>
      <c r="BU17" s="630"/>
      <c r="BV17" s="630"/>
      <c r="BW17" s="630"/>
      <c r="BX17" s="630"/>
      <c r="BY17" s="630"/>
      <c r="BZ17" s="630"/>
      <c r="CA17" s="630"/>
      <c r="CB17" s="630"/>
      <c r="CC17" s="630"/>
      <c r="CD17" s="630"/>
      <c r="CE17" s="630"/>
      <c r="CF17" s="630"/>
      <c r="CG17" s="630"/>
      <c r="CH17" s="630"/>
      <c r="CI17" s="630"/>
      <c r="CJ17" s="630"/>
      <c r="CK17" s="630"/>
      <c r="CL17" s="630"/>
      <c r="CM17" s="630"/>
      <c r="CN17" s="630"/>
      <c r="CO17" s="630"/>
      <c r="CP17" s="630"/>
      <c r="CQ17" s="630"/>
      <c r="CR17" s="630"/>
      <c r="CS17" s="630"/>
      <c r="CT17" s="630"/>
      <c r="CU17" s="630"/>
      <c r="CV17" s="630"/>
      <c r="CW17" s="630"/>
      <c r="CX17" s="630"/>
    </row>
    <row r="18" spans="1:102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</row>
    <row r="19" spans="1:102" ht="43.5" customHeight="1">
      <c r="A19" s="76"/>
      <c r="B19" s="632" t="s">
        <v>157</v>
      </c>
      <c r="C19" s="632"/>
      <c r="D19" s="632"/>
      <c r="E19" s="632"/>
      <c r="F19" s="673" t="s">
        <v>158</v>
      </c>
      <c r="G19" s="674"/>
      <c r="H19" s="674"/>
      <c r="I19" s="674"/>
      <c r="J19" s="674"/>
      <c r="K19" s="674"/>
      <c r="L19" s="674"/>
      <c r="M19" s="674"/>
      <c r="N19" s="674"/>
      <c r="O19" s="674"/>
      <c r="P19" s="674"/>
      <c r="Q19" s="674"/>
      <c r="R19" s="674"/>
      <c r="S19" s="674"/>
      <c r="T19" s="674"/>
      <c r="U19" s="674"/>
      <c r="V19" s="674"/>
      <c r="W19" s="674"/>
      <c r="X19" s="674"/>
      <c r="Y19" s="674"/>
      <c r="Z19" s="674"/>
      <c r="AA19" s="674"/>
      <c r="AB19" s="674"/>
      <c r="AC19" s="675"/>
      <c r="AD19" s="632" t="s">
        <v>159</v>
      </c>
      <c r="AE19" s="632"/>
      <c r="AF19" s="632"/>
      <c r="AG19" s="632"/>
      <c r="AH19" s="632"/>
      <c r="AI19" s="632"/>
      <c r="AJ19" s="632"/>
      <c r="AK19" s="632"/>
      <c r="AL19" s="632"/>
      <c r="AM19" s="632"/>
      <c r="AN19" s="632"/>
      <c r="AO19" s="632"/>
      <c r="AP19" s="632"/>
      <c r="AQ19" s="632"/>
      <c r="AR19" s="632"/>
      <c r="AS19" s="632"/>
      <c r="AT19" s="632"/>
      <c r="AU19" s="632"/>
      <c r="AV19" s="632"/>
      <c r="AW19" s="632"/>
      <c r="AX19" s="673" t="s">
        <v>526</v>
      </c>
      <c r="AY19" s="674"/>
      <c r="AZ19" s="674"/>
      <c r="BA19" s="674"/>
      <c r="BB19" s="674"/>
      <c r="BC19" s="674"/>
      <c r="BD19" s="674"/>
      <c r="BE19" s="674"/>
      <c r="BF19" s="674"/>
      <c r="BG19" s="674"/>
      <c r="BH19" s="674"/>
      <c r="BI19" s="674"/>
      <c r="BJ19" s="674"/>
      <c r="BK19" s="674"/>
      <c r="BL19" s="674"/>
      <c r="BM19" s="674"/>
      <c r="BN19" s="674"/>
      <c r="BO19" s="675"/>
      <c r="BP19" s="673" t="s">
        <v>523</v>
      </c>
      <c r="BQ19" s="674"/>
      <c r="BR19" s="674"/>
      <c r="BS19" s="674"/>
      <c r="BT19" s="674"/>
      <c r="BU19" s="674"/>
      <c r="BV19" s="674"/>
      <c r="BW19" s="674"/>
      <c r="BX19" s="674"/>
      <c r="BY19" s="674"/>
      <c r="BZ19" s="674"/>
      <c r="CA19" s="674"/>
      <c r="CB19" s="674"/>
      <c r="CC19" s="674"/>
      <c r="CD19" s="674"/>
      <c r="CE19" s="674"/>
      <c r="CF19" s="674"/>
      <c r="CG19" s="674"/>
      <c r="CH19" s="674"/>
      <c r="CI19" s="674"/>
      <c r="CJ19" s="674"/>
      <c r="CK19" s="674"/>
      <c r="CL19" s="674"/>
      <c r="CM19" s="674"/>
      <c r="CN19" s="674"/>
      <c r="CO19" s="674"/>
      <c r="CP19" s="674"/>
      <c r="CQ19" s="674"/>
      <c r="CR19" s="674"/>
      <c r="CS19" s="674"/>
      <c r="CT19" s="674"/>
      <c r="CU19" s="674"/>
      <c r="CV19" s="674"/>
      <c r="CW19" s="675"/>
      <c r="CX19" s="76"/>
    </row>
    <row r="20" spans="1:102" ht="31.5" customHeight="1">
      <c r="A20" s="76"/>
      <c r="B20" s="632">
        <v>1</v>
      </c>
      <c r="C20" s="632"/>
      <c r="D20" s="632"/>
      <c r="E20" s="632"/>
      <c r="F20" s="673" t="str">
        <f>'Для заполнения док-ов'!N114</f>
        <v>Никифоров Юрий Алексеевич</v>
      </c>
      <c r="G20" s="674"/>
      <c r="H20" s="674"/>
      <c r="I20" s="674"/>
      <c r="J20" s="674"/>
      <c r="K20" s="674"/>
      <c r="L20" s="674"/>
      <c r="M20" s="674"/>
      <c r="N20" s="674"/>
      <c r="O20" s="674"/>
      <c r="P20" s="674"/>
      <c r="Q20" s="674"/>
      <c r="R20" s="674"/>
      <c r="S20" s="674"/>
      <c r="T20" s="674"/>
      <c r="U20" s="674"/>
      <c r="V20" s="674"/>
      <c r="W20" s="674"/>
      <c r="X20" s="674"/>
      <c r="Y20" s="674"/>
      <c r="Z20" s="674"/>
      <c r="AA20" s="674"/>
      <c r="AB20" s="674"/>
      <c r="AC20" s="675"/>
      <c r="AD20" s="632" t="str">
        <f>'Для заполнения док-ов'!O114</f>
        <v>Электромонтажник</v>
      </c>
      <c r="AE20" s="632"/>
      <c r="AF20" s="632"/>
      <c r="AG20" s="632"/>
      <c r="AH20" s="632"/>
      <c r="AI20" s="632"/>
      <c r="AJ20" s="632"/>
      <c r="AK20" s="632"/>
      <c r="AL20" s="632"/>
      <c r="AM20" s="632"/>
      <c r="AN20" s="632"/>
      <c r="AO20" s="632"/>
      <c r="AP20" s="632"/>
      <c r="AQ20" s="632"/>
      <c r="AR20" s="632"/>
      <c r="AS20" s="632"/>
      <c r="AT20" s="632"/>
      <c r="AU20" s="632"/>
      <c r="AV20" s="632"/>
      <c r="AW20" s="632"/>
      <c r="AX20" s="692">
        <f>'Для заполнения док-ов'!P114</f>
        <v>35382</v>
      </c>
      <c r="AY20" s="693"/>
      <c r="AZ20" s="693"/>
      <c r="BA20" s="693"/>
      <c r="BB20" s="693"/>
      <c r="BC20" s="693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4"/>
      <c r="BP20" s="695" t="s">
        <v>564</v>
      </c>
      <c r="BQ20" s="674"/>
      <c r="BR20" s="674"/>
      <c r="BS20" s="674"/>
      <c r="BT20" s="674"/>
      <c r="BU20" s="674"/>
      <c r="BV20" s="674"/>
      <c r="BW20" s="674"/>
      <c r="BX20" s="674"/>
      <c r="BY20" s="674"/>
      <c r="BZ20" s="674"/>
      <c r="CA20" s="674"/>
      <c r="CB20" s="674"/>
      <c r="CC20" s="674"/>
      <c r="CD20" s="674"/>
      <c r="CE20" s="674"/>
      <c r="CF20" s="674"/>
      <c r="CG20" s="674"/>
      <c r="CH20" s="674"/>
      <c r="CI20" s="674"/>
      <c r="CJ20" s="674"/>
      <c r="CK20" s="674"/>
      <c r="CL20" s="674"/>
      <c r="CM20" s="674"/>
      <c r="CN20" s="674"/>
      <c r="CO20" s="674"/>
      <c r="CP20" s="674"/>
      <c r="CQ20" s="674"/>
      <c r="CR20" s="674"/>
      <c r="CS20" s="674"/>
      <c r="CT20" s="674"/>
      <c r="CU20" s="674"/>
      <c r="CV20" s="674"/>
      <c r="CW20" s="675"/>
      <c r="CX20" s="76"/>
    </row>
    <row r="21" spans="1:102" ht="31.5" customHeight="1">
      <c r="A21" s="76"/>
      <c r="B21" s="632">
        <v>2</v>
      </c>
      <c r="C21" s="632"/>
      <c r="D21" s="632"/>
      <c r="E21" s="632"/>
      <c r="F21" s="673" t="str">
        <f>'Для заполнения док-ов'!N115</f>
        <v>Чебанов Артём Олегович</v>
      </c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674"/>
      <c r="T21" s="674"/>
      <c r="U21" s="674"/>
      <c r="V21" s="674"/>
      <c r="W21" s="674"/>
      <c r="X21" s="674"/>
      <c r="Y21" s="674"/>
      <c r="Z21" s="674"/>
      <c r="AA21" s="674"/>
      <c r="AB21" s="674"/>
      <c r="AC21" s="675"/>
      <c r="AD21" s="632" t="str">
        <f>'Для заполнения док-ов'!O115</f>
        <v>Начальник участка</v>
      </c>
      <c r="AE21" s="632"/>
      <c r="AF21" s="632"/>
      <c r="AG21" s="632"/>
      <c r="AH21" s="632"/>
      <c r="AI21" s="632"/>
      <c r="AJ21" s="632"/>
      <c r="AK21" s="632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92">
        <f>'Для заполнения док-ов'!P115</f>
        <v>32364</v>
      </c>
      <c r="AY21" s="693"/>
      <c r="AZ21" s="693"/>
      <c r="BA21" s="693"/>
      <c r="BB21" s="693"/>
      <c r="BC21" s="693"/>
      <c r="BD21" s="693"/>
      <c r="BE21" s="693"/>
      <c r="BF21" s="693"/>
      <c r="BG21" s="693"/>
      <c r="BH21" s="693"/>
      <c r="BI21" s="693"/>
      <c r="BJ21" s="693"/>
      <c r="BK21" s="693"/>
      <c r="BL21" s="693"/>
      <c r="BM21" s="693"/>
      <c r="BN21" s="693"/>
      <c r="BO21" s="694"/>
      <c r="BP21" s="695" t="s">
        <v>567</v>
      </c>
      <c r="BQ21" s="674"/>
      <c r="BR21" s="674"/>
      <c r="BS21" s="674"/>
      <c r="BT21" s="674"/>
      <c r="BU21" s="674"/>
      <c r="BV21" s="674"/>
      <c r="BW21" s="674"/>
      <c r="BX21" s="674"/>
      <c r="BY21" s="674"/>
      <c r="BZ21" s="674"/>
      <c r="CA21" s="674"/>
      <c r="CB21" s="674"/>
      <c r="CC21" s="674"/>
      <c r="CD21" s="674"/>
      <c r="CE21" s="674"/>
      <c r="CF21" s="674"/>
      <c r="CG21" s="674"/>
      <c r="CH21" s="674"/>
      <c r="CI21" s="674"/>
      <c r="CJ21" s="674"/>
      <c r="CK21" s="674"/>
      <c r="CL21" s="674"/>
      <c r="CM21" s="674"/>
      <c r="CN21" s="674"/>
      <c r="CO21" s="674"/>
      <c r="CP21" s="674"/>
      <c r="CQ21" s="674"/>
      <c r="CR21" s="674"/>
      <c r="CS21" s="674"/>
      <c r="CT21" s="674"/>
      <c r="CU21" s="674"/>
      <c r="CV21" s="674"/>
      <c r="CW21" s="675"/>
      <c r="CX21" s="76"/>
    </row>
    <row r="22" spans="1:102" ht="31.5" customHeight="1">
      <c r="A22" s="76"/>
      <c r="B22" s="632">
        <v>3</v>
      </c>
      <c r="C22" s="632"/>
      <c r="D22" s="632"/>
      <c r="E22" s="632"/>
      <c r="F22" s="673" t="str">
        <f>'Для заполнения док-ов'!N116</f>
        <v>Ямщинин Евгений Александрович</v>
      </c>
      <c r="G22" s="674"/>
      <c r="H22" s="674"/>
      <c r="I22" s="674"/>
      <c r="J22" s="674"/>
      <c r="K22" s="674"/>
      <c r="L22" s="674"/>
      <c r="M22" s="674"/>
      <c r="N22" s="674"/>
      <c r="O22" s="674"/>
      <c r="P22" s="674"/>
      <c r="Q22" s="674"/>
      <c r="R22" s="674"/>
      <c r="S22" s="674"/>
      <c r="T22" s="674"/>
      <c r="U22" s="674"/>
      <c r="V22" s="674"/>
      <c r="W22" s="674"/>
      <c r="X22" s="674"/>
      <c r="Y22" s="674"/>
      <c r="Z22" s="674"/>
      <c r="AA22" s="674"/>
      <c r="AB22" s="674"/>
      <c r="AC22" s="675"/>
      <c r="AD22" s="632" t="str">
        <f>'Для заполнения док-ов'!O116</f>
        <v>Начальник участка</v>
      </c>
      <c r="AE22" s="632"/>
      <c r="AF22" s="632"/>
      <c r="AG22" s="632"/>
      <c r="AH22" s="632"/>
      <c r="AI22" s="632"/>
      <c r="AJ22" s="632"/>
      <c r="AK22" s="632"/>
      <c r="AL22" s="632"/>
      <c r="AM22" s="632"/>
      <c r="AN22" s="632"/>
      <c r="AO22" s="632"/>
      <c r="AP22" s="632"/>
      <c r="AQ22" s="632"/>
      <c r="AR22" s="632"/>
      <c r="AS22" s="632"/>
      <c r="AT22" s="632"/>
      <c r="AU22" s="632"/>
      <c r="AV22" s="632"/>
      <c r="AW22" s="632"/>
      <c r="AX22" s="692">
        <f>'Для заполнения док-ов'!P116</f>
        <v>30746</v>
      </c>
      <c r="AY22" s="693"/>
      <c r="AZ22" s="693"/>
      <c r="BA22" s="693"/>
      <c r="BB22" s="693"/>
      <c r="BC22" s="693"/>
      <c r="BD22" s="693"/>
      <c r="BE22" s="693"/>
      <c r="BF22" s="693"/>
      <c r="BG22" s="693"/>
      <c r="BH22" s="693"/>
      <c r="BI22" s="693"/>
      <c r="BJ22" s="693"/>
      <c r="BK22" s="693"/>
      <c r="BL22" s="693"/>
      <c r="BM22" s="693"/>
      <c r="BN22" s="693"/>
      <c r="BO22" s="694"/>
      <c r="BP22" s="695" t="s">
        <v>567</v>
      </c>
      <c r="BQ22" s="674"/>
      <c r="BR22" s="674"/>
      <c r="BS22" s="674"/>
      <c r="BT22" s="674"/>
      <c r="BU22" s="674"/>
      <c r="BV22" s="674"/>
      <c r="BW22" s="674"/>
      <c r="BX22" s="674"/>
      <c r="BY22" s="674"/>
      <c r="BZ22" s="674"/>
      <c r="CA22" s="674"/>
      <c r="CB22" s="674"/>
      <c r="CC22" s="674"/>
      <c r="CD22" s="674"/>
      <c r="CE22" s="674"/>
      <c r="CF22" s="674"/>
      <c r="CG22" s="674"/>
      <c r="CH22" s="674"/>
      <c r="CI22" s="674"/>
      <c r="CJ22" s="674"/>
      <c r="CK22" s="674"/>
      <c r="CL22" s="674"/>
      <c r="CM22" s="674"/>
      <c r="CN22" s="674"/>
      <c r="CO22" s="674"/>
      <c r="CP22" s="674"/>
      <c r="CQ22" s="674"/>
      <c r="CR22" s="674"/>
      <c r="CS22" s="674"/>
      <c r="CT22" s="674"/>
      <c r="CU22" s="674"/>
      <c r="CV22" s="674"/>
      <c r="CW22" s="675"/>
      <c r="CX22" s="76"/>
    </row>
    <row r="23" spans="1:102" ht="31.5" customHeight="1">
      <c r="A23" s="76"/>
      <c r="B23" s="632">
        <v>4</v>
      </c>
      <c r="C23" s="632"/>
      <c r="D23" s="632"/>
      <c r="E23" s="632"/>
      <c r="F23" s="673" t="str">
        <f>'Для заполнения док-ов'!N117</f>
        <v>Шмаль Александр Юрьевич</v>
      </c>
      <c r="G23" s="674"/>
      <c r="H23" s="674"/>
      <c r="I23" s="674"/>
      <c r="J23" s="674"/>
      <c r="K23" s="674"/>
      <c r="L23" s="674"/>
      <c r="M23" s="674"/>
      <c r="N23" s="674"/>
      <c r="O23" s="674"/>
      <c r="P23" s="674"/>
      <c r="Q23" s="674"/>
      <c r="R23" s="674"/>
      <c r="S23" s="674"/>
      <c r="T23" s="674"/>
      <c r="U23" s="674"/>
      <c r="V23" s="674"/>
      <c r="W23" s="674"/>
      <c r="X23" s="674"/>
      <c r="Y23" s="674"/>
      <c r="Z23" s="674"/>
      <c r="AA23" s="674"/>
      <c r="AB23" s="674"/>
      <c r="AC23" s="675"/>
      <c r="AD23" s="632" t="str">
        <f>'Для заполнения док-ов'!O117</f>
        <v>Технический директор</v>
      </c>
      <c r="AE23" s="632"/>
      <c r="AF23" s="632"/>
      <c r="AG23" s="632"/>
      <c r="AH23" s="632"/>
      <c r="AI23" s="632"/>
      <c r="AJ23" s="632"/>
      <c r="AK23" s="632"/>
      <c r="AL23" s="632"/>
      <c r="AM23" s="632"/>
      <c r="AN23" s="632"/>
      <c r="AO23" s="632"/>
      <c r="AP23" s="632"/>
      <c r="AQ23" s="632"/>
      <c r="AR23" s="632"/>
      <c r="AS23" s="632"/>
      <c r="AT23" s="632"/>
      <c r="AU23" s="632"/>
      <c r="AV23" s="632"/>
      <c r="AW23" s="632"/>
      <c r="AX23" s="692">
        <f>'Для заполнения док-ов'!P117</f>
        <v>26274</v>
      </c>
      <c r="AY23" s="693"/>
      <c r="AZ23" s="693"/>
      <c r="BA23" s="693"/>
      <c r="BB23" s="693"/>
      <c r="BC23" s="693"/>
      <c r="BD23" s="693"/>
      <c r="BE23" s="693"/>
      <c r="BF23" s="693"/>
      <c r="BG23" s="693"/>
      <c r="BH23" s="693"/>
      <c r="BI23" s="693"/>
      <c r="BJ23" s="693"/>
      <c r="BK23" s="693"/>
      <c r="BL23" s="693"/>
      <c r="BM23" s="693"/>
      <c r="BN23" s="693"/>
      <c r="BO23" s="694"/>
      <c r="BP23" s="695" t="s">
        <v>566</v>
      </c>
      <c r="BQ23" s="674"/>
      <c r="BR23" s="674"/>
      <c r="BS23" s="674"/>
      <c r="BT23" s="674"/>
      <c r="BU23" s="674"/>
      <c r="BV23" s="674"/>
      <c r="BW23" s="674"/>
      <c r="BX23" s="674"/>
      <c r="BY23" s="674"/>
      <c r="BZ23" s="674"/>
      <c r="CA23" s="674"/>
      <c r="CB23" s="674"/>
      <c r="CC23" s="674"/>
      <c r="CD23" s="674"/>
      <c r="CE23" s="674"/>
      <c r="CF23" s="674"/>
      <c r="CG23" s="674"/>
      <c r="CH23" s="674"/>
      <c r="CI23" s="674"/>
      <c r="CJ23" s="674"/>
      <c r="CK23" s="674"/>
      <c r="CL23" s="674"/>
      <c r="CM23" s="674"/>
      <c r="CN23" s="674"/>
      <c r="CO23" s="674"/>
      <c r="CP23" s="674"/>
      <c r="CQ23" s="674"/>
      <c r="CR23" s="674"/>
      <c r="CS23" s="674"/>
      <c r="CT23" s="674"/>
      <c r="CU23" s="674"/>
      <c r="CV23" s="674"/>
      <c r="CW23" s="675"/>
      <c r="CX23" s="76"/>
    </row>
    <row r="24" spans="1:102" ht="31.5" customHeight="1">
      <c r="A24" s="76"/>
      <c r="B24" s="632">
        <v>5</v>
      </c>
      <c r="C24" s="632"/>
      <c r="D24" s="632"/>
      <c r="E24" s="632"/>
      <c r="F24" s="673" t="str">
        <f>'Для заполнения док-ов'!N118</f>
        <v>Рогинский Олег Борисович</v>
      </c>
      <c r="G24" s="674"/>
      <c r="H24" s="674"/>
      <c r="I24" s="674"/>
      <c r="J24" s="674"/>
      <c r="K24" s="674"/>
      <c r="L24" s="674"/>
      <c r="M24" s="674"/>
      <c r="N24" s="674"/>
      <c r="O24" s="674"/>
      <c r="P24" s="674"/>
      <c r="Q24" s="674"/>
      <c r="R24" s="674"/>
      <c r="S24" s="674"/>
      <c r="T24" s="674"/>
      <c r="U24" s="674"/>
      <c r="V24" s="674"/>
      <c r="W24" s="674"/>
      <c r="X24" s="674"/>
      <c r="Y24" s="674"/>
      <c r="Z24" s="674"/>
      <c r="AA24" s="674"/>
      <c r="AB24" s="674"/>
      <c r="AC24" s="675"/>
      <c r="AD24" s="632" t="str">
        <f>'Для заполнения док-ов'!O118</f>
        <v>Генеральный директор</v>
      </c>
      <c r="AE24" s="632"/>
      <c r="AF24" s="632"/>
      <c r="AG24" s="632"/>
      <c r="AH24" s="632"/>
      <c r="AI24" s="632"/>
      <c r="AJ24" s="632"/>
      <c r="AK24" s="632"/>
      <c r="AL24" s="632"/>
      <c r="AM24" s="632"/>
      <c r="AN24" s="632"/>
      <c r="AO24" s="632"/>
      <c r="AP24" s="632"/>
      <c r="AQ24" s="632"/>
      <c r="AR24" s="632"/>
      <c r="AS24" s="632"/>
      <c r="AT24" s="632"/>
      <c r="AU24" s="632"/>
      <c r="AV24" s="632"/>
      <c r="AW24" s="632"/>
      <c r="AX24" s="692">
        <f>'Для заполнения док-ов'!P118</f>
        <v>25490</v>
      </c>
      <c r="AY24" s="693"/>
      <c r="AZ24" s="693"/>
      <c r="BA24" s="693"/>
      <c r="BB24" s="693"/>
      <c r="BC24" s="693"/>
      <c r="BD24" s="693"/>
      <c r="BE24" s="693"/>
      <c r="BF24" s="693"/>
      <c r="BG24" s="693"/>
      <c r="BH24" s="693"/>
      <c r="BI24" s="693"/>
      <c r="BJ24" s="693"/>
      <c r="BK24" s="693"/>
      <c r="BL24" s="693"/>
      <c r="BM24" s="693"/>
      <c r="BN24" s="693"/>
      <c r="BO24" s="694"/>
      <c r="BP24" s="695" t="s">
        <v>843</v>
      </c>
      <c r="BQ24" s="674"/>
      <c r="BR24" s="674"/>
      <c r="BS24" s="674"/>
      <c r="BT24" s="674"/>
      <c r="BU24" s="674"/>
      <c r="BV24" s="674"/>
      <c r="BW24" s="674"/>
      <c r="BX24" s="674"/>
      <c r="BY24" s="674"/>
      <c r="BZ24" s="674"/>
      <c r="CA24" s="674"/>
      <c r="CB24" s="674"/>
      <c r="CC24" s="674"/>
      <c r="CD24" s="674"/>
      <c r="CE24" s="674"/>
      <c r="CF24" s="674"/>
      <c r="CG24" s="674"/>
      <c r="CH24" s="674"/>
      <c r="CI24" s="674"/>
      <c r="CJ24" s="674"/>
      <c r="CK24" s="674"/>
      <c r="CL24" s="674"/>
      <c r="CM24" s="674"/>
      <c r="CN24" s="674"/>
      <c r="CO24" s="674"/>
      <c r="CP24" s="674"/>
      <c r="CQ24" s="674"/>
      <c r="CR24" s="674"/>
      <c r="CS24" s="674"/>
      <c r="CT24" s="674"/>
      <c r="CU24" s="674"/>
      <c r="CV24" s="674"/>
      <c r="CW24" s="675"/>
      <c r="CX24" s="76"/>
    </row>
    <row r="25" spans="1:102" ht="31.5" customHeight="1">
      <c r="A25" s="76"/>
      <c r="B25" s="632">
        <v>6</v>
      </c>
      <c r="C25" s="632"/>
      <c r="D25" s="632"/>
      <c r="E25" s="632"/>
      <c r="F25" s="673" t="str">
        <f>'Для заполнения док-ов'!N119</f>
        <v>Сафаров Шодиёр Худойназарович</v>
      </c>
      <c r="G25" s="674"/>
      <c r="H25" s="674"/>
      <c r="I25" s="674"/>
      <c r="J25" s="674"/>
      <c r="K25" s="674"/>
      <c r="L25" s="674"/>
      <c r="M25" s="674"/>
      <c r="N25" s="674"/>
      <c r="O25" s="674"/>
      <c r="P25" s="674"/>
      <c r="Q25" s="674"/>
      <c r="R25" s="674"/>
      <c r="S25" s="674"/>
      <c r="T25" s="674"/>
      <c r="U25" s="674"/>
      <c r="V25" s="674"/>
      <c r="W25" s="674"/>
      <c r="X25" s="674"/>
      <c r="Y25" s="674"/>
      <c r="Z25" s="674"/>
      <c r="AA25" s="674"/>
      <c r="AB25" s="674"/>
      <c r="AC25" s="675"/>
      <c r="AD25" s="632" t="str">
        <f>'Для заполнения док-ов'!O119</f>
        <v>Электромонтажник</v>
      </c>
      <c r="AE25" s="632"/>
      <c r="AF25" s="632"/>
      <c r="AG25" s="632"/>
      <c r="AH25" s="632"/>
      <c r="AI25" s="632"/>
      <c r="AJ25" s="632"/>
      <c r="AK25" s="632"/>
      <c r="AL25" s="632"/>
      <c r="AM25" s="632"/>
      <c r="AN25" s="632"/>
      <c r="AO25" s="632"/>
      <c r="AP25" s="632"/>
      <c r="AQ25" s="632"/>
      <c r="AR25" s="632"/>
      <c r="AS25" s="632"/>
      <c r="AT25" s="632"/>
      <c r="AU25" s="632"/>
      <c r="AV25" s="632"/>
      <c r="AW25" s="632"/>
      <c r="AX25" s="692">
        <f>'Для заполнения док-ов'!P119</f>
        <v>32799</v>
      </c>
      <c r="AY25" s="693"/>
      <c r="AZ25" s="693"/>
      <c r="BA25" s="693"/>
      <c r="BB25" s="693"/>
      <c r="BC25" s="693"/>
      <c r="BD25" s="693"/>
      <c r="BE25" s="693"/>
      <c r="BF25" s="693"/>
      <c r="BG25" s="693"/>
      <c r="BH25" s="693"/>
      <c r="BI25" s="693"/>
      <c r="BJ25" s="693"/>
      <c r="BK25" s="693"/>
      <c r="BL25" s="693"/>
      <c r="BM25" s="693"/>
      <c r="BN25" s="693"/>
      <c r="BO25" s="694"/>
      <c r="BP25" s="695" t="s">
        <v>842</v>
      </c>
      <c r="BQ25" s="674"/>
      <c r="BR25" s="674"/>
      <c r="BS25" s="674"/>
      <c r="BT25" s="674"/>
      <c r="BU25" s="674"/>
      <c r="BV25" s="674"/>
      <c r="BW25" s="674"/>
      <c r="BX25" s="674"/>
      <c r="BY25" s="674"/>
      <c r="BZ25" s="674"/>
      <c r="CA25" s="674"/>
      <c r="CB25" s="674"/>
      <c r="CC25" s="674"/>
      <c r="CD25" s="674"/>
      <c r="CE25" s="674"/>
      <c r="CF25" s="674"/>
      <c r="CG25" s="674"/>
      <c r="CH25" s="674"/>
      <c r="CI25" s="674"/>
      <c r="CJ25" s="674"/>
      <c r="CK25" s="674"/>
      <c r="CL25" s="674"/>
      <c r="CM25" s="674"/>
      <c r="CN25" s="674"/>
      <c r="CO25" s="674"/>
      <c r="CP25" s="674"/>
      <c r="CQ25" s="674"/>
      <c r="CR25" s="674"/>
      <c r="CS25" s="674"/>
      <c r="CT25" s="674"/>
      <c r="CU25" s="674"/>
      <c r="CV25" s="674"/>
      <c r="CW25" s="675"/>
      <c r="CX25" s="76"/>
    </row>
    <row r="26" spans="1:102" ht="31.5" customHeight="1">
      <c r="A26" s="76"/>
      <c r="B26" s="632">
        <v>7</v>
      </c>
      <c r="C26" s="632"/>
      <c r="D26" s="632"/>
      <c r="E26" s="632"/>
      <c r="F26" s="673" t="str">
        <f>'Для заполнения док-ов'!N120</f>
        <v>Маматов Мухиддин Ахмадович</v>
      </c>
      <c r="G26" s="674"/>
      <c r="H26" s="674"/>
      <c r="I26" s="674"/>
      <c r="J26" s="674"/>
      <c r="K26" s="674"/>
      <c r="L26" s="674"/>
      <c r="M26" s="674"/>
      <c r="N26" s="674"/>
      <c r="O26" s="674"/>
      <c r="P26" s="674"/>
      <c r="Q26" s="674"/>
      <c r="R26" s="674"/>
      <c r="S26" s="674"/>
      <c r="T26" s="674"/>
      <c r="U26" s="674"/>
      <c r="V26" s="674"/>
      <c r="W26" s="674"/>
      <c r="X26" s="674"/>
      <c r="Y26" s="674"/>
      <c r="Z26" s="674"/>
      <c r="AA26" s="674"/>
      <c r="AB26" s="674"/>
      <c r="AC26" s="675"/>
      <c r="AD26" s="632" t="str">
        <f>'Для заполнения док-ов'!O120</f>
        <v>Электромонтажник</v>
      </c>
      <c r="AE26" s="632"/>
      <c r="AF26" s="632"/>
      <c r="AG26" s="632"/>
      <c r="AH26" s="632"/>
      <c r="AI26" s="632"/>
      <c r="AJ26" s="632"/>
      <c r="AK26" s="632"/>
      <c r="AL26" s="632"/>
      <c r="AM26" s="632"/>
      <c r="AN26" s="632"/>
      <c r="AO26" s="632"/>
      <c r="AP26" s="632"/>
      <c r="AQ26" s="632"/>
      <c r="AR26" s="632"/>
      <c r="AS26" s="632"/>
      <c r="AT26" s="632"/>
      <c r="AU26" s="632"/>
      <c r="AV26" s="632"/>
      <c r="AW26" s="632"/>
      <c r="AX26" s="692">
        <f>'Для заполнения док-ов'!P120</f>
        <v>33897</v>
      </c>
      <c r="AY26" s="693"/>
      <c r="AZ26" s="693"/>
      <c r="BA26" s="693"/>
      <c r="BB26" s="693"/>
      <c r="BC26" s="693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4"/>
      <c r="BP26" s="695" t="s">
        <v>567</v>
      </c>
      <c r="BQ26" s="674"/>
      <c r="BR26" s="674"/>
      <c r="BS26" s="674"/>
      <c r="BT26" s="674"/>
      <c r="BU26" s="674"/>
      <c r="BV26" s="674"/>
      <c r="BW26" s="674"/>
      <c r="BX26" s="674"/>
      <c r="BY26" s="674"/>
      <c r="BZ26" s="674"/>
      <c r="CA26" s="674"/>
      <c r="CB26" s="674"/>
      <c r="CC26" s="674"/>
      <c r="CD26" s="674"/>
      <c r="CE26" s="674"/>
      <c r="CF26" s="674"/>
      <c r="CG26" s="674"/>
      <c r="CH26" s="674"/>
      <c r="CI26" s="674"/>
      <c r="CJ26" s="674"/>
      <c r="CK26" s="674"/>
      <c r="CL26" s="674"/>
      <c r="CM26" s="674"/>
      <c r="CN26" s="674"/>
      <c r="CO26" s="674"/>
      <c r="CP26" s="674"/>
      <c r="CQ26" s="674"/>
      <c r="CR26" s="674"/>
      <c r="CS26" s="674"/>
      <c r="CT26" s="674"/>
      <c r="CU26" s="674"/>
      <c r="CV26" s="674"/>
      <c r="CW26" s="675"/>
      <c r="CX26" s="76"/>
    </row>
    <row r="27" spans="1:102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  <c r="CF27" s="76"/>
      <c r="CG27" s="76"/>
      <c r="CH27" s="76"/>
      <c r="CI27" s="76"/>
      <c r="CJ27" s="76"/>
      <c r="CK27" s="76"/>
      <c r="CL27" s="76"/>
      <c r="CM27" s="76"/>
      <c r="CN27" s="76"/>
      <c r="CO27" s="76"/>
      <c r="CP27" s="76"/>
      <c r="CQ27" s="76"/>
      <c r="CR27" s="76"/>
      <c r="CS27" s="76"/>
      <c r="CT27" s="76"/>
      <c r="CU27" s="76"/>
      <c r="CV27" s="76"/>
      <c r="CW27" s="76"/>
      <c r="CX27" s="76"/>
    </row>
    <row r="28" spans="1:102" ht="15.75">
      <c r="A28" s="78" t="s">
        <v>41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606"/>
      <c r="AL28" s="606"/>
      <c r="AM28" s="606"/>
      <c r="AN28" s="606"/>
      <c r="AO28" s="606"/>
      <c r="AP28" s="606"/>
      <c r="AQ28" s="606"/>
      <c r="AR28" s="606"/>
      <c r="AS28" s="606"/>
      <c r="AT28" s="606"/>
      <c r="AU28" s="606"/>
      <c r="AV28" s="606"/>
      <c r="AW28" s="606"/>
      <c r="AX28" s="606"/>
      <c r="AY28" s="606"/>
      <c r="AZ28" s="606"/>
      <c r="BA28" s="606"/>
      <c r="BB28" s="606"/>
      <c r="BC28" s="60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606" t="s">
        <v>282</v>
      </c>
      <c r="BU28" s="606"/>
      <c r="BV28" s="606"/>
      <c r="BW28" s="606"/>
      <c r="BX28" s="606"/>
      <c r="BY28" s="606"/>
      <c r="BZ28" s="606"/>
      <c r="CA28" s="606"/>
      <c r="CB28" s="606"/>
      <c r="CC28" s="606"/>
      <c r="CD28" s="606"/>
      <c r="CE28" s="606"/>
      <c r="CF28" s="606"/>
      <c r="CG28" s="606"/>
      <c r="CH28" s="606"/>
      <c r="CI28" s="606"/>
      <c r="CJ28" s="606"/>
      <c r="CK28" s="606"/>
      <c r="CL28" s="606"/>
      <c r="CM28" s="606"/>
      <c r="CN28" s="606"/>
      <c r="CO28" s="606"/>
      <c r="CP28" s="606"/>
      <c r="CQ28" s="606"/>
      <c r="CR28" s="606"/>
      <c r="CS28" s="606"/>
      <c r="CT28" s="606"/>
      <c r="CU28" s="606"/>
      <c r="CV28" s="606"/>
      <c r="CW28" s="606"/>
      <c r="CX28" s="606"/>
    </row>
    <row r="29" spans="1:102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600" t="s">
        <v>165</v>
      </c>
      <c r="AL29" s="600"/>
      <c r="AM29" s="600"/>
      <c r="AN29" s="600"/>
      <c r="AO29" s="600"/>
      <c r="AP29" s="600"/>
      <c r="AQ29" s="600"/>
      <c r="AR29" s="600"/>
      <c r="AS29" s="600"/>
      <c r="AT29" s="600"/>
      <c r="AU29" s="600"/>
      <c r="AV29" s="600"/>
      <c r="AW29" s="600"/>
      <c r="AX29" s="600"/>
      <c r="AY29" s="600"/>
      <c r="AZ29" s="600"/>
      <c r="BA29" s="600"/>
      <c r="BB29" s="600"/>
      <c r="BC29" s="600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</row>
    <row r="30" spans="1:102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</row>
    <row r="31" spans="1:102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</row>
    <row r="32" spans="1:102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</row>
    <row r="33" spans="1:102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</row>
    <row r="34" spans="1:102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</row>
    <row r="35" spans="1:102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</row>
    <row r="36" spans="1:102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</row>
    <row r="37" spans="1:102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</row>
    <row r="38" spans="1:102" ht="15.75">
      <c r="A38" s="78" t="s">
        <v>150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606"/>
      <c r="AL38" s="606"/>
      <c r="AM38" s="606"/>
      <c r="AN38" s="606"/>
      <c r="AO38" s="606"/>
      <c r="AP38" s="606"/>
      <c r="AQ38" s="606"/>
      <c r="AR38" s="606"/>
      <c r="AS38" s="606"/>
      <c r="AT38" s="606"/>
      <c r="AU38" s="606"/>
      <c r="AV38" s="606"/>
      <c r="AW38" s="606"/>
      <c r="AX38" s="606"/>
      <c r="AY38" s="606"/>
      <c r="AZ38" s="606"/>
      <c r="BA38" s="606"/>
      <c r="BB38" s="606"/>
      <c r="BC38" s="60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606" t="s">
        <v>104</v>
      </c>
      <c r="BU38" s="606"/>
      <c r="BV38" s="606"/>
      <c r="BW38" s="606"/>
      <c r="BX38" s="606"/>
      <c r="BY38" s="606"/>
      <c r="BZ38" s="606"/>
      <c r="CA38" s="606"/>
      <c r="CB38" s="606"/>
      <c r="CC38" s="606"/>
      <c r="CD38" s="606"/>
      <c r="CE38" s="606"/>
      <c r="CF38" s="606"/>
      <c r="CG38" s="606"/>
      <c r="CH38" s="606"/>
      <c r="CI38" s="606"/>
      <c r="CJ38" s="606"/>
      <c r="CK38" s="606"/>
      <c r="CL38" s="606"/>
      <c r="CM38" s="606"/>
      <c r="CN38" s="606"/>
      <c r="CO38" s="606"/>
      <c r="CP38" s="606"/>
      <c r="CQ38" s="606"/>
      <c r="CR38" s="606"/>
      <c r="CS38" s="606"/>
      <c r="CT38" s="606"/>
      <c r="CU38" s="606"/>
      <c r="CV38" s="606"/>
      <c r="CW38" s="606"/>
      <c r="CX38" s="606"/>
    </row>
    <row r="39" spans="1:102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600" t="s">
        <v>165</v>
      </c>
      <c r="AL39" s="600"/>
      <c r="AM39" s="600"/>
      <c r="AN39" s="600"/>
      <c r="AO39" s="600"/>
      <c r="AP39" s="600"/>
      <c r="AQ39" s="600"/>
      <c r="AR39" s="600"/>
      <c r="AS39" s="600"/>
      <c r="AT39" s="600"/>
      <c r="AU39" s="600"/>
      <c r="AV39" s="600"/>
      <c r="AW39" s="600"/>
      <c r="AX39" s="600"/>
      <c r="AY39" s="600"/>
      <c r="AZ39" s="600"/>
      <c r="BA39" s="600"/>
      <c r="BB39" s="600"/>
      <c r="BC39" s="600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02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</row>
    <row r="41" spans="1:102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02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02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02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</row>
    <row r="45" spans="1:102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</row>
    <row r="46" spans="1:102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02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</row>
    <row r="48" spans="1:102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  <row r="267" spans="1:102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</row>
  </sheetData>
  <mergeCells count="51">
    <mergeCell ref="B25:E25"/>
    <mergeCell ref="F25:AC25"/>
    <mergeCell ref="AD25:AW25"/>
    <mergeCell ref="AX25:BO25"/>
    <mergeCell ref="BP25:CW25"/>
    <mergeCell ref="B24:E24"/>
    <mergeCell ref="F24:AC24"/>
    <mergeCell ref="AD24:AW24"/>
    <mergeCell ref="AX24:BO24"/>
    <mergeCell ref="BP24:CW24"/>
    <mergeCell ref="B23:E23"/>
    <mergeCell ref="F23:AC23"/>
    <mergeCell ref="AD23:AW23"/>
    <mergeCell ref="AX23:BO23"/>
    <mergeCell ref="BP23:CW23"/>
    <mergeCell ref="B22:E22"/>
    <mergeCell ref="F22:AC22"/>
    <mergeCell ref="AD22:AW22"/>
    <mergeCell ref="AX22:BO22"/>
    <mergeCell ref="BP22:CW22"/>
    <mergeCell ref="B21:E21"/>
    <mergeCell ref="F21:AC21"/>
    <mergeCell ref="AD21:AW21"/>
    <mergeCell ref="AX21:BO21"/>
    <mergeCell ref="BP21:CW21"/>
    <mergeCell ref="B20:E20"/>
    <mergeCell ref="F20:AC20"/>
    <mergeCell ref="AD20:AW20"/>
    <mergeCell ref="A11:CX11"/>
    <mergeCell ref="A13:CX13"/>
    <mergeCell ref="A14:CX14"/>
    <mergeCell ref="A15:CX15"/>
    <mergeCell ref="A17:CX17"/>
    <mergeCell ref="B19:E19"/>
    <mergeCell ref="F19:AC19"/>
    <mergeCell ref="AD19:AW19"/>
    <mergeCell ref="AX19:BO19"/>
    <mergeCell ref="BP19:CW19"/>
    <mergeCell ref="AX20:BO20"/>
    <mergeCell ref="BP20:CW20"/>
    <mergeCell ref="AK38:BC38"/>
    <mergeCell ref="BT38:CX38"/>
    <mergeCell ref="AK39:BC39"/>
    <mergeCell ref="AK28:BC28"/>
    <mergeCell ref="BT28:CX28"/>
    <mergeCell ref="AK29:BC29"/>
    <mergeCell ref="B26:E26"/>
    <mergeCell ref="F26:AC26"/>
    <mergeCell ref="AD26:AW26"/>
    <mergeCell ref="AX26:BO26"/>
    <mergeCell ref="BP26:CW26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CX272"/>
  <sheetViews>
    <sheetView view="pageBreakPreview" topLeftCell="A11" zoomScale="130" zoomScaleNormal="130" zoomScaleSheetLayoutView="130" workbookViewId="0">
      <selection activeCell="A17" sqref="A17:CX17"/>
    </sheetView>
  </sheetViews>
  <sheetFormatPr defaultRowHeight="15"/>
  <cols>
    <col min="1" max="179" width="0.85546875" customWidth="1"/>
  </cols>
  <sheetData>
    <row r="10" spans="1:102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</row>
    <row r="11" spans="1:102" ht="15.75">
      <c r="A11" s="591" t="s">
        <v>151</v>
      </c>
      <c r="B11" s="591"/>
      <c r="C11" s="591"/>
      <c r="D11" s="591"/>
      <c r="E11" s="591"/>
      <c r="F11" s="591"/>
      <c r="G11" s="591"/>
      <c r="H11" s="591"/>
      <c r="I11" s="591"/>
      <c r="J11" s="591"/>
      <c r="K11" s="591"/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  <c r="AF11" s="591"/>
      <c r="AG11" s="591"/>
      <c r="AH11" s="591"/>
      <c r="AI11" s="591"/>
      <c r="AJ11" s="591"/>
      <c r="AK11" s="591"/>
      <c r="AL11" s="591"/>
      <c r="AM11" s="591"/>
      <c r="AN11" s="591"/>
      <c r="AO11" s="591"/>
      <c r="AP11" s="591"/>
      <c r="AQ11" s="591"/>
      <c r="AR11" s="591"/>
      <c r="AS11" s="591"/>
      <c r="AT11" s="591"/>
      <c r="AU11" s="591"/>
      <c r="AV11" s="591"/>
      <c r="AW11" s="591"/>
      <c r="AX11" s="591"/>
      <c r="AY11" s="591"/>
      <c r="AZ11" s="591"/>
      <c r="BA11" s="591"/>
      <c r="BB11" s="591"/>
      <c r="BC11" s="591"/>
      <c r="BD11" s="591"/>
      <c r="BE11" s="591"/>
      <c r="BF11" s="591"/>
      <c r="BG11" s="591"/>
      <c r="BH11" s="591"/>
      <c r="BI11" s="591"/>
      <c r="BJ11" s="591"/>
      <c r="BK11" s="591"/>
      <c r="BL11" s="591"/>
      <c r="BM11" s="591"/>
      <c r="BN11" s="591"/>
      <c r="BO11" s="591"/>
      <c r="BP11" s="591"/>
      <c r="BQ11" s="591"/>
      <c r="BR11" s="591"/>
      <c r="BS11" s="591"/>
      <c r="BT11" s="591"/>
      <c r="BU11" s="591"/>
      <c r="BV11" s="591"/>
      <c r="BW11" s="591"/>
      <c r="BX11" s="591"/>
      <c r="BY11" s="591"/>
      <c r="BZ11" s="591"/>
      <c r="CA11" s="591"/>
      <c r="CB11" s="591"/>
      <c r="CC11" s="591"/>
      <c r="CD11" s="591"/>
      <c r="CE11" s="591"/>
      <c r="CF11" s="591"/>
      <c r="CG11" s="591"/>
      <c r="CH11" s="591"/>
      <c r="CI11" s="591"/>
      <c r="CJ11" s="591"/>
      <c r="CK11" s="591"/>
      <c r="CL11" s="591"/>
      <c r="CM11" s="591"/>
      <c r="CN11" s="591"/>
      <c r="CO11" s="591"/>
      <c r="CP11" s="591"/>
      <c r="CQ11" s="591"/>
      <c r="CR11" s="591"/>
      <c r="CS11" s="591"/>
      <c r="CT11" s="591"/>
      <c r="CU11" s="591"/>
      <c r="CV11" s="591"/>
      <c r="CW11" s="591"/>
      <c r="CX11" s="591"/>
    </row>
    <row r="12" spans="1:102">
      <c r="A12" s="76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6"/>
      <c r="CE12" s="76"/>
      <c r="CF12" s="76"/>
      <c r="CG12" s="76"/>
      <c r="CH12" s="76"/>
      <c r="CI12" s="76"/>
      <c r="CJ12" s="76"/>
      <c r="CK12" s="76"/>
      <c r="CL12" s="76"/>
      <c r="CM12" s="76"/>
      <c r="CN12" s="76"/>
      <c r="CO12" s="76"/>
      <c r="CP12" s="76"/>
      <c r="CQ12" s="76"/>
      <c r="CR12" s="76"/>
      <c r="CS12" s="76"/>
      <c r="CT12" s="76"/>
      <c r="CU12" s="76"/>
      <c r="CV12" s="76"/>
      <c r="CW12" s="76"/>
      <c r="CX12" s="76"/>
    </row>
    <row r="13" spans="1:102" ht="15" customHeight="1">
      <c r="A13" s="618" t="s">
        <v>152</v>
      </c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8"/>
      <c r="X13" s="618"/>
      <c r="Y13" s="618"/>
      <c r="Z13" s="618"/>
      <c r="AA13" s="618"/>
      <c r="AB13" s="618"/>
      <c r="AC13" s="618"/>
      <c r="AD13" s="618"/>
      <c r="AE13" s="618"/>
      <c r="AF13" s="618"/>
      <c r="AG13" s="618"/>
      <c r="AH13" s="618"/>
      <c r="AI13" s="618"/>
      <c r="AJ13" s="618"/>
      <c r="AK13" s="618"/>
      <c r="AL13" s="618"/>
      <c r="AM13" s="618"/>
      <c r="AN13" s="618"/>
      <c r="AO13" s="618"/>
      <c r="AP13" s="618"/>
      <c r="AQ13" s="618"/>
      <c r="AR13" s="618"/>
      <c r="AS13" s="618"/>
      <c r="AT13" s="618"/>
      <c r="AU13" s="618"/>
      <c r="AV13" s="618"/>
      <c r="AW13" s="618"/>
      <c r="AX13" s="618"/>
      <c r="AY13" s="618"/>
      <c r="AZ13" s="618"/>
      <c r="BA13" s="618"/>
      <c r="BB13" s="618"/>
      <c r="BC13" s="618"/>
      <c r="BD13" s="618"/>
      <c r="BE13" s="618"/>
      <c r="BF13" s="618"/>
      <c r="BG13" s="618"/>
      <c r="BH13" s="618"/>
      <c r="BI13" s="618"/>
      <c r="BJ13" s="618"/>
      <c r="BK13" s="618"/>
      <c r="BL13" s="618"/>
      <c r="BM13" s="618"/>
      <c r="BN13" s="618"/>
      <c r="BO13" s="618"/>
      <c r="BP13" s="618"/>
      <c r="BQ13" s="618"/>
      <c r="BR13" s="618"/>
      <c r="BS13" s="618"/>
      <c r="BT13" s="618"/>
      <c r="BU13" s="618"/>
      <c r="BV13" s="618"/>
      <c r="BW13" s="618"/>
      <c r="BX13" s="618"/>
      <c r="BY13" s="618"/>
      <c r="BZ13" s="618"/>
      <c r="CA13" s="618"/>
      <c r="CB13" s="618"/>
      <c r="CC13" s="618"/>
      <c r="CD13" s="618"/>
      <c r="CE13" s="618"/>
      <c r="CF13" s="618"/>
      <c r="CG13" s="618"/>
      <c r="CH13" s="618"/>
      <c r="CI13" s="618"/>
      <c r="CJ13" s="618"/>
      <c r="CK13" s="618"/>
      <c r="CL13" s="618"/>
      <c r="CM13" s="618"/>
      <c r="CN13" s="618"/>
      <c r="CO13" s="618"/>
      <c r="CP13" s="618"/>
      <c r="CQ13" s="618"/>
      <c r="CR13" s="618"/>
      <c r="CS13" s="618"/>
      <c r="CT13" s="618"/>
      <c r="CU13" s="618"/>
      <c r="CV13" s="618"/>
      <c r="CW13" s="618"/>
      <c r="CX13" s="618"/>
    </row>
    <row r="14" spans="1:102" ht="15.75">
      <c r="A14" s="618" t="s">
        <v>153</v>
      </c>
      <c r="B14" s="619"/>
      <c r="C14" s="619"/>
      <c r="D14" s="619"/>
      <c r="E14" s="619"/>
      <c r="F14" s="619"/>
      <c r="G14" s="619"/>
      <c r="H14" s="619"/>
      <c r="I14" s="619"/>
      <c r="J14" s="619"/>
      <c r="K14" s="619"/>
      <c r="L14" s="619"/>
      <c r="M14" s="619"/>
      <c r="N14" s="619"/>
      <c r="O14" s="619"/>
      <c r="P14" s="619"/>
      <c r="Q14" s="619"/>
      <c r="R14" s="619"/>
      <c r="S14" s="619"/>
      <c r="T14" s="619"/>
      <c r="U14" s="619"/>
      <c r="V14" s="619"/>
      <c r="W14" s="619"/>
      <c r="X14" s="619"/>
      <c r="Y14" s="619"/>
      <c r="Z14" s="619"/>
      <c r="AA14" s="619"/>
      <c r="AB14" s="619"/>
      <c r="AC14" s="619"/>
      <c r="AD14" s="619"/>
      <c r="AE14" s="619"/>
      <c r="AF14" s="619"/>
      <c r="AG14" s="619"/>
      <c r="AH14" s="619"/>
      <c r="AI14" s="619"/>
      <c r="AJ14" s="619"/>
      <c r="AK14" s="619"/>
      <c r="AL14" s="619"/>
      <c r="AM14" s="619"/>
      <c r="AN14" s="619"/>
      <c r="AO14" s="619"/>
      <c r="AP14" s="619"/>
      <c r="AQ14" s="619"/>
      <c r="AR14" s="619"/>
      <c r="AS14" s="619"/>
      <c r="AT14" s="619"/>
      <c r="AU14" s="619"/>
      <c r="AV14" s="619"/>
      <c r="AW14" s="619"/>
      <c r="AX14" s="619"/>
      <c r="AY14" s="619"/>
      <c r="AZ14" s="619"/>
      <c r="BA14" s="619"/>
      <c r="BB14" s="619"/>
      <c r="BC14" s="619"/>
      <c r="BD14" s="619"/>
      <c r="BE14" s="619"/>
      <c r="BF14" s="619"/>
      <c r="BG14" s="619"/>
      <c r="BH14" s="619"/>
      <c r="BI14" s="619"/>
      <c r="BJ14" s="619"/>
      <c r="BK14" s="619"/>
      <c r="BL14" s="619"/>
      <c r="BM14" s="619"/>
      <c r="BN14" s="619"/>
      <c r="BO14" s="619"/>
      <c r="BP14" s="619"/>
      <c r="BQ14" s="619"/>
      <c r="BR14" s="619"/>
      <c r="BS14" s="619"/>
      <c r="BT14" s="619"/>
      <c r="BU14" s="619"/>
      <c r="BV14" s="619"/>
      <c r="BW14" s="619"/>
      <c r="BX14" s="619"/>
      <c r="BY14" s="619"/>
      <c r="BZ14" s="619"/>
      <c r="CA14" s="619"/>
      <c r="CB14" s="619"/>
      <c r="CC14" s="619"/>
      <c r="CD14" s="619"/>
      <c r="CE14" s="619"/>
      <c r="CF14" s="619"/>
      <c r="CG14" s="619"/>
      <c r="CH14" s="619"/>
      <c r="CI14" s="619"/>
      <c r="CJ14" s="619"/>
      <c r="CK14" s="619"/>
      <c r="CL14" s="619"/>
      <c r="CM14" s="619"/>
      <c r="CN14" s="619"/>
      <c r="CO14" s="619"/>
      <c r="CP14" s="619"/>
      <c r="CQ14" s="619"/>
      <c r="CR14" s="619"/>
      <c r="CS14" s="619"/>
      <c r="CT14" s="619"/>
      <c r="CU14" s="619"/>
      <c r="CV14" s="619"/>
      <c r="CW14" s="619"/>
      <c r="CX14" s="619"/>
    </row>
    <row r="15" spans="1:102" ht="15.75">
      <c r="A15" s="618" t="s">
        <v>154</v>
      </c>
      <c r="B15" s="620"/>
      <c r="C15" s="620"/>
      <c r="D15" s="620"/>
      <c r="E15" s="620"/>
      <c r="F15" s="620"/>
      <c r="G15" s="620"/>
      <c r="H15" s="620"/>
      <c r="I15" s="620"/>
      <c r="J15" s="620"/>
      <c r="K15" s="620"/>
      <c r="L15" s="620"/>
      <c r="M15" s="620"/>
      <c r="N15" s="620"/>
      <c r="O15" s="620"/>
      <c r="P15" s="620"/>
      <c r="Q15" s="620"/>
      <c r="R15" s="620"/>
      <c r="S15" s="620"/>
      <c r="T15" s="620"/>
      <c r="U15" s="620"/>
      <c r="V15" s="620"/>
      <c r="W15" s="620"/>
      <c r="X15" s="620"/>
      <c r="Y15" s="620"/>
      <c r="Z15" s="620"/>
      <c r="AA15" s="620"/>
      <c r="AB15" s="620"/>
      <c r="AC15" s="620"/>
      <c r="AD15" s="620"/>
      <c r="AE15" s="620"/>
      <c r="AF15" s="620"/>
      <c r="AG15" s="620"/>
      <c r="AH15" s="620"/>
      <c r="AI15" s="620"/>
      <c r="AJ15" s="620"/>
      <c r="AK15" s="620"/>
      <c r="AL15" s="620"/>
      <c r="AM15" s="620"/>
      <c r="AN15" s="620"/>
      <c r="AO15" s="620"/>
      <c r="AP15" s="620"/>
      <c r="AQ15" s="620"/>
      <c r="AR15" s="620"/>
      <c r="AS15" s="620"/>
      <c r="AT15" s="620"/>
      <c r="AU15" s="620"/>
      <c r="AV15" s="620"/>
      <c r="AW15" s="620"/>
      <c r="AX15" s="620"/>
      <c r="AY15" s="620"/>
      <c r="AZ15" s="620"/>
      <c r="BA15" s="620"/>
      <c r="BB15" s="620"/>
      <c r="BC15" s="620"/>
      <c r="BD15" s="620"/>
      <c r="BE15" s="620"/>
      <c r="BF15" s="620"/>
      <c r="BG15" s="620"/>
      <c r="BH15" s="620"/>
      <c r="BI15" s="620"/>
      <c r="BJ15" s="620"/>
      <c r="BK15" s="620"/>
      <c r="BL15" s="620"/>
      <c r="BM15" s="620"/>
      <c r="BN15" s="620"/>
      <c r="BO15" s="620"/>
      <c r="BP15" s="620"/>
      <c r="BQ15" s="620"/>
      <c r="BR15" s="620"/>
      <c r="BS15" s="620"/>
      <c r="BT15" s="620"/>
      <c r="BU15" s="620"/>
      <c r="BV15" s="620"/>
      <c r="BW15" s="620"/>
      <c r="BX15" s="620"/>
      <c r="BY15" s="620"/>
      <c r="BZ15" s="620"/>
      <c r="CA15" s="620"/>
      <c r="CB15" s="620"/>
      <c r="CC15" s="620"/>
      <c r="CD15" s="620"/>
      <c r="CE15" s="620"/>
      <c r="CF15" s="620"/>
      <c r="CG15" s="620"/>
      <c r="CH15" s="620"/>
      <c r="CI15" s="620"/>
      <c r="CJ15" s="620"/>
      <c r="CK15" s="620"/>
      <c r="CL15" s="620"/>
      <c r="CM15" s="620"/>
      <c r="CN15" s="620"/>
      <c r="CO15" s="620"/>
      <c r="CP15" s="620"/>
      <c r="CQ15" s="620"/>
      <c r="CR15" s="620"/>
      <c r="CS15" s="620"/>
      <c r="CT15" s="620"/>
      <c r="CU15" s="620"/>
      <c r="CV15" s="620"/>
      <c r="CW15" s="620"/>
      <c r="CX15" s="620"/>
    </row>
    <row r="16" spans="1:102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</row>
    <row r="17" spans="1:102" ht="15.75">
      <c r="A17" s="630" t="str">
        <f>CONCATENATE("            Прошу провести обучение по программе Монтаж КЛ-110кВ")</f>
        <v xml:space="preserve">            Прошу провести обучение по программе Монтаж КЛ-110кВ</v>
      </c>
      <c r="B17" s="630"/>
      <c r="C17" s="630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630"/>
      <c r="R17" s="630"/>
      <c r="S17" s="630"/>
      <c r="T17" s="630"/>
      <c r="U17" s="630"/>
      <c r="V17" s="630"/>
      <c r="W17" s="630"/>
      <c r="X17" s="630"/>
      <c r="Y17" s="630"/>
      <c r="Z17" s="630"/>
      <c r="AA17" s="630"/>
      <c r="AB17" s="630"/>
      <c r="AC17" s="630"/>
      <c r="AD17" s="630"/>
      <c r="AE17" s="630"/>
      <c r="AF17" s="630"/>
      <c r="AG17" s="630"/>
      <c r="AH17" s="630"/>
      <c r="AI17" s="630"/>
      <c r="AJ17" s="630"/>
      <c r="AK17" s="630"/>
      <c r="AL17" s="630"/>
      <c r="AM17" s="630"/>
      <c r="AN17" s="630"/>
      <c r="AO17" s="630"/>
      <c r="AP17" s="630"/>
      <c r="AQ17" s="630"/>
      <c r="AR17" s="630"/>
      <c r="AS17" s="630"/>
      <c r="AT17" s="630"/>
      <c r="AU17" s="630"/>
      <c r="AV17" s="630"/>
      <c r="AW17" s="630"/>
      <c r="AX17" s="630"/>
      <c r="AY17" s="630"/>
      <c r="AZ17" s="630"/>
      <c r="BA17" s="630"/>
      <c r="BB17" s="630"/>
      <c r="BC17" s="630"/>
      <c r="BD17" s="630"/>
      <c r="BE17" s="630"/>
      <c r="BF17" s="630"/>
      <c r="BG17" s="630"/>
      <c r="BH17" s="630"/>
      <c r="BI17" s="630"/>
      <c r="BJ17" s="630"/>
      <c r="BK17" s="630"/>
      <c r="BL17" s="630"/>
      <c r="BM17" s="630"/>
      <c r="BN17" s="630"/>
      <c r="BO17" s="630"/>
      <c r="BP17" s="630"/>
      <c r="BQ17" s="630"/>
      <c r="BR17" s="630"/>
      <c r="BS17" s="630"/>
      <c r="BT17" s="630"/>
      <c r="BU17" s="630"/>
      <c r="BV17" s="630"/>
      <c r="BW17" s="630"/>
      <c r="BX17" s="630"/>
      <c r="BY17" s="630"/>
      <c r="BZ17" s="630"/>
      <c r="CA17" s="630"/>
      <c r="CB17" s="630"/>
      <c r="CC17" s="630"/>
      <c r="CD17" s="630"/>
      <c r="CE17" s="630"/>
      <c r="CF17" s="630"/>
      <c r="CG17" s="630"/>
      <c r="CH17" s="630"/>
      <c r="CI17" s="630"/>
      <c r="CJ17" s="630"/>
      <c r="CK17" s="630"/>
      <c r="CL17" s="630"/>
      <c r="CM17" s="630"/>
      <c r="CN17" s="630"/>
      <c r="CO17" s="630"/>
      <c r="CP17" s="630"/>
      <c r="CQ17" s="630"/>
      <c r="CR17" s="630"/>
      <c r="CS17" s="630"/>
      <c r="CT17" s="630"/>
      <c r="CU17" s="630"/>
      <c r="CV17" s="630"/>
      <c r="CW17" s="630"/>
      <c r="CX17" s="630"/>
    </row>
    <row r="18" spans="1:102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</row>
    <row r="19" spans="1:102" ht="93" customHeight="1">
      <c r="A19" s="76"/>
      <c r="B19" s="632" t="s">
        <v>157</v>
      </c>
      <c r="C19" s="632"/>
      <c r="D19" s="632"/>
      <c r="E19" s="632"/>
      <c r="F19" s="673" t="s">
        <v>158</v>
      </c>
      <c r="G19" s="674"/>
      <c r="H19" s="674"/>
      <c r="I19" s="674"/>
      <c r="J19" s="674"/>
      <c r="K19" s="674"/>
      <c r="L19" s="674"/>
      <c r="M19" s="674"/>
      <c r="N19" s="674"/>
      <c r="O19" s="674"/>
      <c r="P19" s="674"/>
      <c r="Q19" s="674"/>
      <c r="R19" s="674"/>
      <c r="S19" s="674"/>
      <c r="T19" s="674"/>
      <c r="U19" s="674"/>
      <c r="V19" s="674"/>
      <c r="W19" s="674"/>
      <c r="X19" s="674"/>
      <c r="Y19" s="674"/>
      <c r="Z19" s="674"/>
      <c r="AA19" s="674"/>
      <c r="AB19" s="674"/>
      <c r="AC19" s="675"/>
      <c r="AD19" s="632" t="s">
        <v>159</v>
      </c>
      <c r="AE19" s="632"/>
      <c r="AF19" s="632"/>
      <c r="AG19" s="632"/>
      <c r="AH19" s="632"/>
      <c r="AI19" s="632"/>
      <c r="AJ19" s="632"/>
      <c r="AK19" s="632"/>
      <c r="AL19" s="632"/>
      <c r="AM19" s="632"/>
      <c r="AN19" s="632"/>
      <c r="AO19" s="632"/>
      <c r="AP19" s="632"/>
      <c r="AQ19" s="632"/>
      <c r="AR19" s="632"/>
      <c r="AS19" s="632"/>
      <c r="AT19" s="632"/>
      <c r="AU19" s="632"/>
      <c r="AV19" s="632"/>
      <c r="AW19" s="632"/>
      <c r="AX19" s="632" t="s">
        <v>160</v>
      </c>
      <c r="AY19" s="632"/>
      <c r="AZ19" s="632"/>
      <c r="BA19" s="632"/>
      <c r="BB19" s="632"/>
      <c r="BC19" s="632"/>
      <c r="BD19" s="632"/>
      <c r="BE19" s="632"/>
      <c r="BF19" s="632" t="s">
        <v>161</v>
      </c>
      <c r="BG19" s="632"/>
      <c r="BH19" s="632"/>
      <c r="BI19" s="632"/>
      <c r="BJ19" s="632"/>
      <c r="BK19" s="632"/>
      <c r="BL19" s="632"/>
      <c r="BM19" s="632"/>
      <c r="BN19" s="632"/>
      <c r="BO19" s="632"/>
      <c r="BP19" s="632" t="s">
        <v>163</v>
      </c>
      <c r="BQ19" s="616"/>
      <c r="BR19" s="616"/>
      <c r="BS19" s="616"/>
      <c r="BT19" s="616"/>
      <c r="BU19" s="616"/>
      <c r="BV19" s="616"/>
      <c r="BW19" s="616"/>
      <c r="BX19" s="616"/>
      <c r="BY19" s="616"/>
      <c r="BZ19" s="616"/>
      <c r="CA19" s="616"/>
      <c r="CB19" s="616"/>
      <c r="CC19" s="616"/>
      <c r="CD19" s="616"/>
      <c r="CE19" s="616"/>
      <c r="CF19" s="616"/>
      <c r="CG19" s="616"/>
      <c r="CH19" s="616"/>
      <c r="CI19" s="616"/>
      <c r="CJ19" s="632" t="s">
        <v>162</v>
      </c>
      <c r="CK19" s="632"/>
      <c r="CL19" s="632"/>
      <c r="CM19" s="632"/>
      <c r="CN19" s="632"/>
      <c r="CO19" s="632"/>
      <c r="CP19" s="632"/>
      <c r="CQ19" s="632"/>
      <c r="CR19" s="632"/>
      <c r="CS19" s="632"/>
      <c r="CT19" s="632"/>
      <c r="CU19" s="632"/>
      <c r="CV19" s="632"/>
      <c r="CW19" s="632"/>
      <c r="CX19" s="76"/>
    </row>
    <row r="20" spans="1:102" ht="30" customHeight="1">
      <c r="A20" s="76"/>
      <c r="B20" s="632">
        <v>1</v>
      </c>
      <c r="C20" s="632"/>
      <c r="D20" s="632"/>
      <c r="E20" s="632"/>
      <c r="F20" s="673" t="str">
        <f>'Для заполнения док-ов'!N92</f>
        <v>Белокуров Артем Викторович</v>
      </c>
      <c r="G20" s="674"/>
      <c r="H20" s="674"/>
      <c r="I20" s="674"/>
      <c r="J20" s="674"/>
      <c r="K20" s="674"/>
      <c r="L20" s="674"/>
      <c r="M20" s="674"/>
      <c r="N20" s="674"/>
      <c r="O20" s="674"/>
      <c r="P20" s="674"/>
      <c r="Q20" s="674"/>
      <c r="R20" s="674"/>
      <c r="S20" s="674"/>
      <c r="T20" s="674"/>
      <c r="U20" s="674"/>
      <c r="V20" s="674"/>
      <c r="W20" s="674"/>
      <c r="X20" s="674"/>
      <c r="Y20" s="674"/>
      <c r="Z20" s="674"/>
      <c r="AA20" s="674"/>
      <c r="AB20" s="674"/>
      <c r="AC20" s="675"/>
      <c r="AD20" s="636" t="str">
        <f>'Для заполнения док-ов'!O92</f>
        <v>Электромонтажник</v>
      </c>
      <c r="AE20" s="636"/>
      <c r="AF20" s="636"/>
      <c r="AG20" s="636"/>
      <c r="AH20" s="636"/>
      <c r="AI20" s="636"/>
      <c r="AJ20" s="636"/>
      <c r="AK20" s="636"/>
      <c r="AL20" s="636"/>
      <c r="AM20" s="636"/>
      <c r="AN20" s="636"/>
      <c r="AO20" s="636"/>
      <c r="AP20" s="636"/>
      <c r="AQ20" s="636"/>
      <c r="AR20" s="636"/>
      <c r="AS20" s="636"/>
      <c r="AT20" s="636"/>
      <c r="AU20" s="636"/>
      <c r="AV20" s="636"/>
      <c r="AW20" s="636"/>
      <c r="AX20" s="632">
        <f>YEAR('Для заполнения док-ов'!P92)</f>
        <v>1992</v>
      </c>
      <c r="AY20" s="632"/>
      <c r="AZ20" s="632"/>
      <c r="BA20" s="632"/>
      <c r="BB20" s="632"/>
      <c r="BC20" s="632"/>
      <c r="BD20" s="632"/>
      <c r="BE20" s="632"/>
      <c r="BF20" s="690" t="s">
        <v>195</v>
      </c>
      <c r="BG20" s="632"/>
      <c r="BH20" s="632"/>
      <c r="BI20" s="632"/>
      <c r="BJ20" s="632"/>
      <c r="BK20" s="632"/>
      <c r="BL20" s="632"/>
      <c r="BM20" s="632"/>
      <c r="BN20" s="632"/>
      <c r="BO20" s="632"/>
      <c r="BP20" s="696" t="s">
        <v>249</v>
      </c>
      <c r="BQ20" s="697"/>
      <c r="BR20" s="697"/>
      <c r="BS20" s="697"/>
      <c r="BT20" s="697"/>
      <c r="BU20" s="697"/>
      <c r="BV20" s="697"/>
      <c r="BW20" s="697"/>
      <c r="BX20" s="697"/>
      <c r="BY20" s="697"/>
      <c r="BZ20" s="697"/>
      <c r="CA20" s="697"/>
      <c r="CB20" s="697"/>
      <c r="CC20" s="697"/>
      <c r="CD20" s="697"/>
      <c r="CE20" s="697"/>
      <c r="CF20" s="697"/>
      <c r="CG20" s="697"/>
      <c r="CH20" s="697"/>
      <c r="CI20" s="697"/>
      <c r="CJ20" s="690" t="s">
        <v>522</v>
      </c>
      <c r="CK20" s="632"/>
      <c r="CL20" s="632"/>
      <c r="CM20" s="632"/>
      <c r="CN20" s="632"/>
      <c r="CO20" s="632"/>
      <c r="CP20" s="632"/>
      <c r="CQ20" s="632"/>
      <c r="CR20" s="632"/>
      <c r="CS20" s="632"/>
      <c r="CT20" s="632"/>
      <c r="CU20" s="632"/>
      <c r="CV20" s="632"/>
      <c r="CW20" s="632"/>
      <c r="CX20" s="76"/>
    </row>
    <row r="21" spans="1:102" ht="30" customHeight="1">
      <c r="A21" s="76"/>
      <c r="B21" s="632">
        <v>2</v>
      </c>
      <c r="C21" s="632"/>
      <c r="D21" s="632"/>
      <c r="E21" s="632"/>
      <c r="F21" s="673" t="str">
        <f>'Для заполнения док-ов'!N93</f>
        <v>Родин Антон Леонидович</v>
      </c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674"/>
      <c r="T21" s="674"/>
      <c r="U21" s="674"/>
      <c r="V21" s="674"/>
      <c r="W21" s="674"/>
      <c r="X21" s="674"/>
      <c r="Y21" s="674"/>
      <c r="Z21" s="674"/>
      <c r="AA21" s="674"/>
      <c r="AB21" s="674"/>
      <c r="AC21" s="675"/>
      <c r="AD21" s="636" t="str">
        <f>'Для заполнения док-ов'!O93</f>
        <v>Электромонтажник</v>
      </c>
      <c r="AE21" s="636"/>
      <c r="AF21" s="636"/>
      <c r="AG21" s="636"/>
      <c r="AH21" s="636"/>
      <c r="AI21" s="636"/>
      <c r="AJ21" s="636"/>
      <c r="AK21" s="636"/>
      <c r="AL21" s="636"/>
      <c r="AM21" s="636"/>
      <c r="AN21" s="636"/>
      <c r="AO21" s="636"/>
      <c r="AP21" s="636"/>
      <c r="AQ21" s="636"/>
      <c r="AR21" s="636"/>
      <c r="AS21" s="636"/>
      <c r="AT21" s="636"/>
      <c r="AU21" s="636"/>
      <c r="AV21" s="636"/>
      <c r="AW21" s="636"/>
      <c r="AX21" s="632">
        <f>YEAR('Для заполнения док-ов'!P93)</f>
        <v>1987</v>
      </c>
      <c r="AY21" s="632"/>
      <c r="AZ21" s="632"/>
      <c r="BA21" s="632"/>
      <c r="BB21" s="632"/>
      <c r="BC21" s="632"/>
      <c r="BD21" s="632"/>
      <c r="BE21" s="632"/>
      <c r="BF21" s="690" t="s">
        <v>195</v>
      </c>
      <c r="BG21" s="632"/>
      <c r="BH21" s="632"/>
      <c r="BI21" s="632"/>
      <c r="BJ21" s="632"/>
      <c r="BK21" s="632"/>
      <c r="BL21" s="632"/>
      <c r="BM21" s="632"/>
      <c r="BN21" s="632"/>
      <c r="BO21" s="632"/>
      <c r="BP21" s="696" t="s">
        <v>249</v>
      </c>
      <c r="BQ21" s="697"/>
      <c r="BR21" s="697"/>
      <c r="BS21" s="697"/>
      <c r="BT21" s="697"/>
      <c r="BU21" s="697"/>
      <c r="BV21" s="697"/>
      <c r="BW21" s="697"/>
      <c r="BX21" s="697"/>
      <c r="BY21" s="697"/>
      <c r="BZ21" s="697"/>
      <c r="CA21" s="697"/>
      <c r="CB21" s="697"/>
      <c r="CC21" s="697"/>
      <c r="CD21" s="697"/>
      <c r="CE21" s="697"/>
      <c r="CF21" s="697"/>
      <c r="CG21" s="697"/>
      <c r="CH21" s="697"/>
      <c r="CI21" s="697"/>
      <c r="CJ21" s="690" t="s">
        <v>522</v>
      </c>
      <c r="CK21" s="632"/>
      <c r="CL21" s="632"/>
      <c r="CM21" s="632"/>
      <c r="CN21" s="632"/>
      <c r="CO21" s="632"/>
      <c r="CP21" s="632"/>
      <c r="CQ21" s="632"/>
      <c r="CR21" s="632"/>
      <c r="CS21" s="632"/>
      <c r="CT21" s="632"/>
      <c r="CU21" s="632"/>
      <c r="CV21" s="632"/>
      <c r="CW21" s="632"/>
      <c r="CX21" s="76"/>
    </row>
    <row r="22" spans="1:102" ht="30" customHeight="1">
      <c r="A22" s="76"/>
      <c r="B22" s="632">
        <v>3</v>
      </c>
      <c r="C22" s="632"/>
      <c r="D22" s="632"/>
      <c r="E22" s="632"/>
      <c r="F22" s="673" t="str">
        <f>'Для заполнения док-ов'!N94</f>
        <v>Рузимуродов Уктам Чори Угли</v>
      </c>
      <c r="G22" s="674"/>
      <c r="H22" s="674"/>
      <c r="I22" s="674"/>
      <c r="J22" s="674"/>
      <c r="K22" s="674"/>
      <c r="L22" s="674"/>
      <c r="M22" s="674"/>
      <c r="N22" s="674"/>
      <c r="O22" s="674"/>
      <c r="P22" s="674"/>
      <c r="Q22" s="674"/>
      <c r="R22" s="674"/>
      <c r="S22" s="674"/>
      <c r="T22" s="674"/>
      <c r="U22" s="674"/>
      <c r="V22" s="674"/>
      <c r="W22" s="674"/>
      <c r="X22" s="674"/>
      <c r="Y22" s="674"/>
      <c r="Z22" s="674"/>
      <c r="AA22" s="674"/>
      <c r="AB22" s="674"/>
      <c r="AC22" s="675"/>
      <c r="AD22" s="636" t="str">
        <f>'Для заполнения док-ов'!O94</f>
        <v>электромонтажник</v>
      </c>
      <c r="AE22" s="636"/>
      <c r="AF22" s="636"/>
      <c r="AG22" s="636"/>
      <c r="AH22" s="636"/>
      <c r="AI22" s="636"/>
      <c r="AJ22" s="636"/>
      <c r="AK22" s="636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2">
        <f>YEAR('Для заполнения док-ов'!P94)</f>
        <v>2004</v>
      </c>
      <c r="AY22" s="632"/>
      <c r="AZ22" s="632"/>
      <c r="BA22" s="632"/>
      <c r="BB22" s="632"/>
      <c r="BC22" s="632"/>
      <c r="BD22" s="632"/>
      <c r="BE22" s="632"/>
      <c r="BF22" s="690" t="s">
        <v>195</v>
      </c>
      <c r="BG22" s="632"/>
      <c r="BH22" s="632"/>
      <c r="BI22" s="632"/>
      <c r="BJ22" s="632"/>
      <c r="BK22" s="632"/>
      <c r="BL22" s="632"/>
      <c r="BM22" s="632"/>
      <c r="BN22" s="632"/>
      <c r="BO22" s="632"/>
      <c r="BP22" s="696" t="s">
        <v>249</v>
      </c>
      <c r="BQ22" s="697"/>
      <c r="BR22" s="697"/>
      <c r="BS22" s="697"/>
      <c r="BT22" s="697"/>
      <c r="BU22" s="697"/>
      <c r="BV22" s="697"/>
      <c r="BW22" s="697"/>
      <c r="BX22" s="697"/>
      <c r="BY22" s="697"/>
      <c r="BZ22" s="697"/>
      <c r="CA22" s="697"/>
      <c r="CB22" s="697"/>
      <c r="CC22" s="697"/>
      <c r="CD22" s="697"/>
      <c r="CE22" s="697"/>
      <c r="CF22" s="697"/>
      <c r="CG22" s="697"/>
      <c r="CH22" s="697"/>
      <c r="CI22" s="697"/>
      <c r="CJ22" s="690" t="s">
        <v>522</v>
      </c>
      <c r="CK22" s="632"/>
      <c r="CL22" s="632"/>
      <c r="CM22" s="632"/>
      <c r="CN22" s="632"/>
      <c r="CO22" s="632"/>
      <c r="CP22" s="632"/>
      <c r="CQ22" s="632"/>
      <c r="CR22" s="632"/>
      <c r="CS22" s="632"/>
      <c r="CT22" s="632"/>
      <c r="CU22" s="632"/>
      <c r="CV22" s="632"/>
      <c r="CW22" s="632"/>
      <c r="CX22" s="76"/>
    </row>
    <row r="23" spans="1:102" ht="30" customHeight="1">
      <c r="A23" s="76"/>
      <c r="B23" s="632">
        <v>4</v>
      </c>
      <c r="C23" s="632"/>
      <c r="D23" s="632"/>
      <c r="E23" s="632"/>
      <c r="F23" s="673" t="str">
        <f>'Для заполнения док-ов'!N95</f>
        <v>Царев Андрей Викторович</v>
      </c>
      <c r="G23" s="674"/>
      <c r="H23" s="674"/>
      <c r="I23" s="674"/>
      <c r="J23" s="674"/>
      <c r="K23" s="674"/>
      <c r="L23" s="674"/>
      <c r="M23" s="674"/>
      <c r="N23" s="674"/>
      <c r="O23" s="674"/>
      <c r="P23" s="674"/>
      <c r="Q23" s="674"/>
      <c r="R23" s="674"/>
      <c r="S23" s="674"/>
      <c r="T23" s="674"/>
      <c r="U23" s="674"/>
      <c r="V23" s="674"/>
      <c r="W23" s="674"/>
      <c r="X23" s="674"/>
      <c r="Y23" s="674"/>
      <c r="Z23" s="674"/>
      <c r="AA23" s="674"/>
      <c r="AB23" s="674"/>
      <c r="AC23" s="675"/>
      <c r="AD23" s="636" t="str">
        <f>'Для заполнения док-ов'!O95</f>
        <v>Электромонтажник</v>
      </c>
      <c r="AE23" s="636"/>
      <c r="AF23" s="636"/>
      <c r="AG23" s="636"/>
      <c r="AH23" s="636"/>
      <c r="AI23" s="636"/>
      <c r="AJ23" s="636"/>
      <c r="AK23" s="636"/>
      <c r="AL23" s="636"/>
      <c r="AM23" s="636"/>
      <c r="AN23" s="636"/>
      <c r="AO23" s="636"/>
      <c r="AP23" s="636"/>
      <c r="AQ23" s="636"/>
      <c r="AR23" s="636"/>
      <c r="AS23" s="636"/>
      <c r="AT23" s="636"/>
      <c r="AU23" s="636"/>
      <c r="AV23" s="636"/>
      <c r="AW23" s="636"/>
      <c r="AX23" s="632">
        <f>YEAR('Для заполнения док-ов'!P95)</f>
        <v>1984</v>
      </c>
      <c r="AY23" s="632"/>
      <c r="AZ23" s="632"/>
      <c r="BA23" s="632"/>
      <c r="BB23" s="632"/>
      <c r="BC23" s="632"/>
      <c r="BD23" s="632"/>
      <c r="BE23" s="632"/>
      <c r="BF23" s="690" t="s">
        <v>195</v>
      </c>
      <c r="BG23" s="632"/>
      <c r="BH23" s="632"/>
      <c r="BI23" s="632"/>
      <c r="BJ23" s="632"/>
      <c r="BK23" s="632"/>
      <c r="BL23" s="632"/>
      <c r="BM23" s="632"/>
      <c r="BN23" s="632"/>
      <c r="BO23" s="632"/>
      <c r="BP23" s="696" t="s">
        <v>249</v>
      </c>
      <c r="BQ23" s="697"/>
      <c r="BR23" s="697"/>
      <c r="BS23" s="697"/>
      <c r="BT23" s="697"/>
      <c r="BU23" s="697"/>
      <c r="BV23" s="697"/>
      <c r="BW23" s="697"/>
      <c r="BX23" s="697"/>
      <c r="BY23" s="697"/>
      <c r="BZ23" s="697"/>
      <c r="CA23" s="697"/>
      <c r="CB23" s="697"/>
      <c r="CC23" s="697"/>
      <c r="CD23" s="697"/>
      <c r="CE23" s="697"/>
      <c r="CF23" s="697"/>
      <c r="CG23" s="697"/>
      <c r="CH23" s="697"/>
      <c r="CI23" s="697"/>
      <c r="CJ23" s="690" t="s">
        <v>522</v>
      </c>
      <c r="CK23" s="632"/>
      <c r="CL23" s="632"/>
      <c r="CM23" s="632"/>
      <c r="CN23" s="632"/>
      <c r="CO23" s="632"/>
      <c r="CP23" s="632"/>
      <c r="CQ23" s="632"/>
      <c r="CR23" s="632"/>
      <c r="CS23" s="632"/>
      <c r="CT23" s="632"/>
      <c r="CU23" s="632"/>
      <c r="CV23" s="632"/>
      <c r="CW23" s="632"/>
      <c r="CX23" s="76"/>
    </row>
    <row r="24" spans="1:102" ht="30" customHeight="1">
      <c r="A24" s="76"/>
      <c r="B24" s="632">
        <v>5</v>
      </c>
      <c r="C24" s="632"/>
      <c r="D24" s="632"/>
      <c r="E24" s="632"/>
      <c r="F24" s="673" t="str">
        <f>'Для заполнения док-ов'!N96</f>
        <v>Шешеня Алексей Николаевич</v>
      </c>
      <c r="G24" s="674"/>
      <c r="H24" s="674"/>
      <c r="I24" s="674"/>
      <c r="J24" s="674"/>
      <c r="K24" s="674"/>
      <c r="L24" s="674"/>
      <c r="M24" s="674"/>
      <c r="N24" s="674"/>
      <c r="O24" s="674"/>
      <c r="P24" s="674"/>
      <c r="Q24" s="674"/>
      <c r="R24" s="674"/>
      <c r="S24" s="674"/>
      <c r="T24" s="674"/>
      <c r="U24" s="674"/>
      <c r="V24" s="674"/>
      <c r="W24" s="674"/>
      <c r="X24" s="674"/>
      <c r="Y24" s="674"/>
      <c r="Z24" s="674"/>
      <c r="AA24" s="674"/>
      <c r="AB24" s="674"/>
      <c r="AC24" s="675"/>
      <c r="AD24" s="636" t="str">
        <f>'Для заполнения док-ов'!O96</f>
        <v>электромонтажник</v>
      </c>
      <c r="AE24" s="636"/>
      <c r="AF24" s="636"/>
      <c r="AG24" s="636"/>
      <c r="AH24" s="636"/>
      <c r="AI24" s="636"/>
      <c r="AJ24" s="636"/>
      <c r="AK24" s="636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2">
        <f>YEAR('Для заполнения док-ов'!P96)</f>
        <v>1975</v>
      </c>
      <c r="AY24" s="632"/>
      <c r="AZ24" s="632"/>
      <c r="BA24" s="632"/>
      <c r="BB24" s="632"/>
      <c r="BC24" s="632"/>
      <c r="BD24" s="632"/>
      <c r="BE24" s="632"/>
      <c r="BF24" s="690" t="s">
        <v>195</v>
      </c>
      <c r="BG24" s="632"/>
      <c r="BH24" s="632"/>
      <c r="BI24" s="632"/>
      <c r="BJ24" s="632"/>
      <c r="BK24" s="632"/>
      <c r="BL24" s="632"/>
      <c r="BM24" s="632"/>
      <c r="BN24" s="632"/>
      <c r="BO24" s="632"/>
      <c r="BP24" s="696" t="s">
        <v>249</v>
      </c>
      <c r="BQ24" s="697"/>
      <c r="BR24" s="697"/>
      <c r="BS24" s="697"/>
      <c r="BT24" s="697"/>
      <c r="BU24" s="697"/>
      <c r="BV24" s="697"/>
      <c r="BW24" s="697"/>
      <c r="BX24" s="697"/>
      <c r="BY24" s="697"/>
      <c r="BZ24" s="697"/>
      <c r="CA24" s="697"/>
      <c r="CB24" s="697"/>
      <c r="CC24" s="697"/>
      <c r="CD24" s="697"/>
      <c r="CE24" s="697"/>
      <c r="CF24" s="697"/>
      <c r="CG24" s="697"/>
      <c r="CH24" s="697"/>
      <c r="CI24" s="697"/>
      <c r="CJ24" s="690" t="s">
        <v>522</v>
      </c>
      <c r="CK24" s="632"/>
      <c r="CL24" s="632"/>
      <c r="CM24" s="632"/>
      <c r="CN24" s="632"/>
      <c r="CO24" s="632"/>
      <c r="CP24" s="632"/>
      <c r="CQ24" s="632"/>
      <c r="CR24" s="632"/>
      <c r="CS24" s="632"/>
      <c r="CT24" s="632"/>
      <c r="CU24" s="632"/>
      <c r="CV24" s="632"/>
      <c r="CW24" s="632"/>
      <c r="CX24" s="76"/>
    </row>
    <row r="25" spans="1:102" ht="29.25" customHeight="1">
      <c r="A25" s="76"/>
      <c r="B25" s="632">
        <v>6</v>
      </c>
      <c r="C25" s="632"/>
      <c r="D25" s="632"/>
      <c r="E25" s="632"/>
      <c r="F25" s="673" t="str">
        <f>'Для заполнения док-ов'!N97</f>
        <v>Белокуров Артем Викторович</v>
      </c>
      <c r="G25" s="674"/>
      <c r="H25" s="674"/>
      <c r="I25" s="674"/>
      <c r="J25" s="674"/>
      <c r="K25" s="674"/>
      <c r="L25" s="674"/>
      <c r="M25" s="674"/>
      <c r="N25" s="674"/>
      <c r="O25" s="674"/>
      <c r="P25" s="674"/>
      <c r="Q25" s="674"/>
      <c r="R25" s="674"/>
      <c r="S25" s="674"/>
      <c r="T25" s="674"/>
      <c r="U25" s="674"/>
      <c r="V25" s="674"/>
      <c r="W25" s="674"/>
      <c r="X25" s="674"/>
      <c r="Y25" s="674"/>
      <c r="Z25" s="674"/>
      <c r="AA25" s="674"/>
      <c r="AB25" s="674"/>
      <c r="AC25" s="675"/>
      <c r="AD25" s="636" t="str">
        <f>'Для заполнения док-ов'!O97</f>
        <v>Электромонтажник</v>
      </c>
      <c r="AE25" s="636"/>
      <c r="AF25" s="636"/>
      <c r="AG25" s="636"/>
      <c r="AH25" s="636"/>
      <c r="AI25" s="636"/>
      <c r="AJ25" s="636"/>
      <c r="AK25" s="636"/>
      <c r="AL25" s="636"/>
      <c r="AM25" s="636"/>
      <c r="AN25" s="636"/>
      <c r="AO25" s="636"/>
      <c r="AP25" s="636"/>
      <c r="AQ25" s="636"/>
      <c r="AR25" s="636"/>
      <c r="AS25" s="636"/>
      <c r="AT25" s="636"/>
      <c r="AU25" s="636"/>
      <c r="AV25" s="636"/>
      <c r="AW25" s="636"/>
      <c r="AX25" s="632">
        <f>YEAR('Для заполнения док-ов'!P97)</f>
        <v>1992</v>
      </c>
      <c r="AY25" s="632"/>
      <c r="AZ25" s="632"/>
      <c r="BA25" s="632"/>
      <c r="BB25" s="632"/>
      <c r="BC25" s="632"/>
      <c r="BD25" s="632"/>
      <c r="BE25" s="632"/>
      <c r="BF25" s="690" t="s">
        <v>195</v>
      </c>
      <c r="BG25" s="632"/>
      <c r="BH25" s="632"/>
      <c r="BI25" s="632"/>
      <c r="BJ25" s="632"/>
      <c r="BK25" s="632"/>
      <c r="BL25" s="632"/>
      <c r="BM25" s="632"/>
      <c r="BN25" s="632"/>
      <c r="BO25" s="632"/>
      <c r="BP25" s="696" t="s">
        <v>249</v>
      </c>
      <c r="BQ25" s="697"/>
      <c r="BR25" s="697"/>
      <c r="BS25" s="697"/>
      <c r="BT25" s="697"/>
      <c r="BU25" s="697"/>
      <c r="BV25" s="697"/>
      <c r="BW25" s="697"/>
      <c r="BX25" s="697"/>
      <c r="BY25" s="697"/>
      <c r="BZ25" s="697"/>
      <c r="CA25" s="697"/>
      <c r="CB25" s="697"/>
      <c r="CC25" s="697"/>
      <c r="CD25" s="697"/>
      <c r="CE25" s="697"/>
      <c r="CF25" s="697"/>
      <c r="CG25" s="697"/>
      <c r="CH25" s="697"/>
      <c r="CI25" s="697"/>
      <c r="CJ25" s="690" t="s">
        <v>522</v>
      </c>
      <c r="CK25" s="632"/>
      <c r="CL25" s="632"/>
      <c r="CM25" s="632"/>
      <c r="CN25" s="632"/>
      <c r="CO25" s="632"/>
      <c r="CP25" s="632"/>
      <c r="CQ25" s="632"/>
      <c r="CR25" s="632"/>
      <c r="CS25" s="632"/>
      <c r="CT25" s="632"/>
      <c r="CU25" s="632"/>
      <c r="CV25" s="632"/>
      <c r="CW25" s="632"/>
      <c r="CX25" s="76"/>
    </row>
    <row r="26" spans="1:102" ht="29.25" customHeight="1">
      <c r="A26" s="76"/>
      <c r="B26" s="632">
        <v>7</v>
      </c>
      <c r="C26" s="632"/>
      <c r="D26" s="632"/>
      <c r="E26" s="632"/>
      <c r="F26" s="673">
        <f>'Для заполнения док-ов'!N98</f>
        <v>0</v>
      </c>
      <c r="G26" s="674"/>
      <c r="H26" s="674"/>
      <c r="I26" s="674"/>
      <c r="J26" s="674"/>
      <c r="K26" s="674"/>
      <c r="L26" s="674"/>
      <c r="M26" s="674"/>
      <c r="N26" s="674"/>
      <c r="O26" s="674"/>
      <c r="P26" s="674"/>
      <c r="Q26" s="674"/>
      <c r="R26" s="674"/>
      <c r="S26" s="674"/>
      <c r="T26" s="674"/>
      <c r="U26" s="674"/>
      <c r="V26" s="674"/>
      <c r="W26" s="674"/>
      <c r="X26" s="674"/>
      <c r="Y26" s="674"/>
      <c r="Z26" s="674"/>
      <c r="AA26" s="674"/>
      <c r="AB26" s="674"/>
      <c r="AC26" s="675"/>
      <c r="AD26" s="636">
        <f>'Для заполнения док-ов'!O98</f>
        <v>0</v>
      </c>
      <c r="AE26" s="636"/>
      <c r="AF26" s="636"/>
      <c r="AG26" s="636"/>
      <c r="AH26" s="636"/>
      <c r="AI26" s="636"/>
      <c r="AJ26" s="636"/>
      <c r="AK26" s="636"/>
      <c r="AL26" s="636"/>
      <c r="AM26" s="636"/>
      <c r="AN26" s="636"/>
      <c r="AO26" s="636"/>
      <c r="AP26" s="636"/>
      <c r="AQ26" s="636"/>
      <c r="AR26" s="636"/>
      <c r="AS26" s="636"/>
      <c r="AT26" s="636"/>
      <c r="AU26" s="636"/>
      <c r="AV26" s="636"/>
      <c r="AW26" s="636"/>
      <c r="AX26" s="632">
        <f>YEAR('Для заполнения док-ов'!P98)</f>
        <v>1900</v>
      </c>
      <c r="AY26" s="632"/>
      <c r="AZ26" s="632"/>
      <c r="BA26" s="632"/>
      <c r="BB26" s="632"/>
      <c r="BC26" s="632"/>
      <c r="BD26" s="632"/>
      <c r="BE26" s="632"/>
      <c r="BF26" s="690" t="s">
        <v>195</v>
      </c>
      <c r="BG26" s="632"/>
      <c r="BH26" s="632"/>
      <c r="BI26" s="632"/>
      <c r="BJ26" s="632"/>
      <c r="BK26" s="632"/>
      <c r="BL26" s="632"/>
      <c r="BM26" s="632"/>
      <c r="BN26" s="632"/>
      <c r="BO26" s="632"/>
      <c r="BP26" s="696" t="s">
        <v>249</v>
      </c>
      <c r="BQ26" s="697"/>
      <c r="BR26" s="697"/>
      <c r="BS26" s="697"/>
      <c r="BT26" s="697"/>
      <c r="BU26" s="697"/>
      <c r="BV26" s="697"/>
      <c r="BW26" s="697"/>
      <c r="BX26" s="697"/>
      <c r="BY26" s="697"/>
      <c r="BZ26" s="697"/>
      <c r="CA26" s="697"/>
      <c r="CB26" s="697"/>
      <c r="CC26" s="697"/>
      <c r="CD26" s="697"/>
      <c r="CE26" s="697"/>
      <c r="CF26" s="697"/>
      <c r="CG26" s="697"/>
      <c r="CH26" s="697"/>
      <c r="CI26" s="697"/>
      <c r="CJ26" s="690" t="s">
        <v>522</v>
      </c>
      <c r="CK26" s="632"/>
      <c r="CL26" s="632"/>
      <c r="CM26" s="632"/>
      <c r="CN26" s="632"/>
      <c r="CO26" s="632"/>
      <c r="CP26" s="632"/>
      <c r="CQ26" s="632"/>
      <c r="CR26" s="632"/>
      <c r="CS26" s="632"/>
      <c r="CT26" s="632"/>
      <c r="CU26" s="632"/>
      <c r="CV26" s="632"/>
      <c r="CW26" s="632"/>
      <c r="CX26" s="76"/>
    </row>
    <row r="27" spans="1:102" ht="29.25" customHeight="1">
      <c r="A27" s="76"/>
      <c r="B27" s="632">
        <v>8</v>
      </c>
      <c r="C27" s="632"/>
      <c r="D27" s="632"/>
      <c r="E27" s="632"/>
      <c r="F27" s="673">
        <f>'Для заполнения док-ов'!N99</f>
        <v>0</v>
      </c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74"/>
      <c r="V27" s="674"/>
      <c r="W27" s="674"/>
      <c r="X27" s="674"/>
      <c r="Y27" s="674"/>
      <c r="Z27" s="674"/>
      <c r="AA27" s="674"/>
      <c r="AB27" s="674"/>
      <c r="AC27" s="675"/>
      <c r="AD27" s="636">
        <f>'Для заполнения док-ов'!O99</f>
        <v>0</v>
      </c>
      <c r="AE27" s="636"/>
      <c r="AF27" s="636"/>
      <c r="AG27" s="636"/>
      <c r="AH27" s="636"/>
      <c r="AI27" s="636"/>
      <c r="AJ27" s="636"/>
      <c r="AK27" s="636"/>
      <c r="AL27" s="636"/>
      <c r="AM27" s="636"/>
      <c r="AN27" s="636"/>
      <c r="AO27" s="636"/>
      <c r="AP27" s="636"/>
      <c r="AQ27" s="636"/>
      <c r="AR27" s="636"/>
      <c r="AS27" s="636"/>
      <c r="AT27" s="636"/>
      <c r="AU27" s="636"/>
      <c r="AV27" s="636"/>
      <c r="AW27" s="636"/>
      <c r="AX27" s="632">
        <f>YEAR('Для заполнения док-ов'!P99)</f>
        <v>1900</v>
      </c>
      <c r="AY27" s="632"/>
      <c r="AZ27" s="632"/>
      <c r="BA27" s="632"/>
      <c r="BB27" s="632"/>
      <c r="BC27" s="632"/>
      <c r="BD27" s="632"/>
      <c r="BE27" s="632"/>
      <c r="BF27" s="690" t="s">
        <v>195</v>
      </c>
      <c r="BG27" s="632"/>
      <c r="BH27" s="632"/>
      <c r="BI27" s="632"/>
      <c r="BJ27" s="632"/>
      <c r="BK27" s="632"/>
      <c r="BL27" s="632"/>
      <c r="BM27" s="632"/>
      <c r="BN27" s="632"/>
      <c r="BO27" s="632"/>
      <c r="BP27" s="696" t="s">
        <v>249</v>
      </c>
      <c r="BQ27" s="697"/>
      <c r="BR27" s="697"/>
      <c r="BS27" s="697"/>
      <c r="BT27" s="697"/>
      <c r="BU27" s="697"/>
      <c r="BV27" s="697"/>
      <c r="BW27" s="697"/>
      <c r="BX27" s="697"/>
      <c r="BY27" s="697"/>
      <c r="BZ27" s="697"/>
      <c r="CA27" s="697"/>
      <c r="CB27" s="697"/>
      <c r="CC27" s="697"/>
      <c r="CD27" s="697"/>
      <c r="CE27" s="697"/>
      <c r="CF27" s="697"/>
      <c r="CG27" s="697"/>
      <c r="CH27" s="697"/>
      <c r="CI27" s="697"/>
      <c r="CJ27" s="690" t="s">
        <v>522</v>
      </c>
      <c r="CK27" s="632"/>
      <c r="CL27" s="632"/>
      <c r="CM27" s="632"/>
      <c r="CN27" s="632"/>
      <c r="CO27" s="632"/>
      <c r="CP27" s="632"/>
      <c r="CQ27" s="632"/>
      <c r="CR27" s="632"/>
      <c r="CS27" s="632"/>
      <c r="CT27" s="632"/>
      <c r="CU27" s="632"/>
      <c r="CV27" s="632"/>
      <c r="CW27" s="632"/>
      <c r="CX27" s="76"/>
    </row>
    <row r="28" spans="1:102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</row>
    <row r="29" spans="1:102" ht="15.75">
      <c r="A29" s="77" t="s">
        <v>164</v>
      </c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</row>
    <row r="30" spans="1:102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</row>
    <row r="31" spans="1:102" hidden="1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</row>
    <row r="32" spans="1:102" ht="15.75">
      <c r="A32" s="78" t="s">
        <v>41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606"/>
      <c r="AL32" s="606"/>
      <c r="AM32" s="606"/>
      <c r="AN32" s="606"/>
      <c r="AO32" s="606"/>
      <c r="AP32" s="606"/>
      <c r="AQ32" s="606"/>
      <c r="AR32" s="606"/>
      <c r="AS32" s="606"/>
      <c r="AT32" s="606"/>
      <c r="AU32" s="606"/>
      <c r="AV32" s="606"/>
      <c r="AW32" s="606"/>
      <c r="AX32" s="606"/>
      <c r="AY32" s="606"/>
      <c r="AZ32" s="606"/>
      <c r="BA32" s="606"/>
      <c r="BB32" s="606"/>
      <c r="BC32" s="60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606" t="s">
        <v>282</v>
      </c>
      <c r="BU32" s="606"/>
      <c r="BV32" s="606"/>
      <c r="BW32" s="606"/>
      <c r="BX32" s="606"/>
      <c r="BY32" s="606"/>
      <c r="BZ32" s="606"/>
      <c r="CA32" s="606"/>
      <c r="CB32" s="606"/>
      <c r="CC32" s="606"/>
      <c r="CD32" s="606"/>
      <c r="CE32" s="606"/>
      <c r="CF32" s="606"/>
      <c r="CG32" s="606"/>
      <c r="CH32" s="606"/>
      <c r="CI32" s="606"/>
      <c r="CJ32" s="606"/>
      <c r="CK32" s="606"/>
      <c r="CL32" s="606"/>
      <c r="CM32" s="606"/>
      <c r="CN32" s="606"/>
      <c r="CO32" s="606"/>
      <c r="CP32" s="606"/>
      <c r="CQ32" s="606"/>
      <c r="CR32" s="606"/>
      <c r="CS32" s="606"/>
      <c r="CT32" s="606"/>
      <c r="CU32" s="606"/>
      <c r="CV32" s="606"/>
      <c r="CW32" s="606"/>
      <c r="CX32" s="606"/>
    </row>
    <row r="33" spans="1:102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600" t="s">
        <v>165</v>
      </c>
      <c r="AL33" s="600"/>
      <c r="AM33" s="600"/>
      <c r="AN33" s="600"/>
      <c r="AO33" s="600"/>
      <c r="AP33" s="600"/>
      <c r="AQ33" s="600"/>
      <c r="AR33" s="600"/>
      <c r="AS33" s="600"/>
      <c r="AT33" s="600"/>
      <c r="AU33" s="600"/>
      <c r="AV33" s="600"/>
      <c r="AW33" s="600"/>
      <c r="AX33" s="600"/>
      <c r="AY33" s="600"/>
      <c r="AZ33" s="600"/>
      <c r="BA33" s="600"/>
      <c r="BB33" s="600"/>
      <c r="BC33" s="600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</row>
    <row r="34" spans="1:102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</row>
    <row r="35" spans="1:102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</row>
    <row r="36" spans="1:102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</row>
    <row r="37" spans="1:102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</row>
    <row r="38" spans="1:102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</row>
    <row r="39" spans="1:102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</row>
    <row r="40" spans="1:102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</row>
    <row r="41" spans="1:102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</row>
    <row r="42" spans="1:102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</row>
    <row r="43" spans="1:102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</row>
    <row r="44" spans="1:102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</row>
    <row r="45" spans="1:102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</row>
    <row r="46" spans="1:102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</row>
    <row r="47" spans="1:102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</row>
    <row r="48" spans="1:102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</row>
    <row r="49" spans="1:10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</row>
    <row r="50" spans="1:102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</row>
    <row r="51" spans="1:10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</row>
    <row r="52" spans="1:10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</row>
    <row r="53" spans="1:10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</row>
    <row r="54" spans="1:102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</row>
    <row r="55" spans="1:102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</row>
    <row r="56" spans="1:102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</row>
    <row r="57" spans="1:10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</row>
    <row r="58" spans="1:102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</row>
    <row r="59" spans="1:102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</row>
    <row r="60" spans="1:102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</row>
    <row r="61" spans="1:10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</row>
    <row r="62" spans="1:10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</row>
    <row r="63" spans="1:102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</row>
    <row r="64" spans="1:102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</row>
    <row r="65" spans="1:10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</row>
    <row r="66" spans="1:102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</row>
    <row r="67" spans="1:102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</row>
    <row r="68" spans="1:10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</row>
    <row r="69" spans="1:10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</row>
    <row r="70" spans="1:102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</row>
    <row r="71" spans="1:102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</row>
    <row r="72" spans="1:10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</row>
    <row r="73" spans="1:10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</row>
    <row r="74" spans="1:102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</row>
    <row r="75" spans="1:102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</row>
    <row r="76" spans="1:102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  <c r="CV76" s="76"/>
      <c r="CW76" s="76"/>
      <c r="CX76" s="76"/>
    </row>
    <row r="77" spans="1:10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</row>
    <row r="78" spans="1:102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</row>
    <row r="79" spans="1:102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</row>
    <row r="80" spans="1:102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</row>
    <row r="81" spans="1:10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</row>
    <row r="82" spans="1:10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</row>
    <row r="83" spans="1:102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</row>
    <row r="84" spans="1:102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</row>
    <row r="85" spans="1:10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</row>
    <row r="86" spans="1:10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</row>
    <row r="87" spans="1:102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</row>
    <row r="88" spans="1:102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</row>
    <row r="89" spans="1:102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</row>
    <row r="90" spans="1:102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</row>
    <row r="91" spans="1:102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</row>
    <row r="92" spans="1:10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</row>
    <row r="93" spans="1:102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6"/>
      <c r="CE93" s="76"/>
      <c r="CF93" s="76"/>
      <c r="CG93" s="76"/>
      <c r="CH93" s="76"/>
      <c r="CI93" s="76"/>
      <c r="CJ93" s="76"/>
      <c r="CK93" s="76"/>
      <c r="CL93" s="76"/>
      <c r="CM93" s="76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CX93" s="76"/>
    </row>
    <row r="94" spans="1:102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</row>
    <row r="95" spans="1:102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</row>
    <row r="96" spans="1:10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6"/>
      <c r="CE96" s="76"/>
      <c r="CF96" s="76"/>
      <c r="CG96" s="76"/>
      <c r="CH96" s="76"/>
      <c r="CI96" s="76"/>
      <c r="CJ96" s="76"/>
      <c r="CK96" s="76"/>
      <c r="CL96" s="76"/>
      <c r="CM96" s="76"/>
      <c r="CN96" s="76"/>
      <c r="CO96" s="76"/>
      <c r="CP96" s="76"/>
      <c r="CQ96" s="76"/>
      <c r="CR96" s="76"/>
      <c r="CS96" s="76"/>
      <c r="CT96" s="76"/>
      <c r="CU96" s="76"/>
      <c r="CV96" s="76"/>
      <c r="CW96" s="76"/>
      <c r="CX96" s="76"/>
    </row>
    <row r="97" spans="1:102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6"/>
      <c r="CE97" s="76"/>
      <c r="CF97" s="76"/>
      <c r="CG97" s="76"/>
      <c r="CH97" s="76"/>
      <c r="CI97" s="76"/>
      <c r="CJ97" s="76"/>
      <c r="CK97" s="76"/>
      <c r="CL97" s="76"/>
      <c r="CM97" s="76"/>
      <c r="CN97" s="76"/>
      <c r="CO97" s="76"/>
      <c r="CP97" s="76"/>
      <c r="CQ97" s="76"/>
      <c r="CR97" s="76"/>
      <c r="CS97" s="76"/>
      <c r="CT97" s="76"/>
      <c r="CU97" s="76"/>
      <c r="CV97" s="76"/>
      <c r="CW97" s="76"/>
      <c r="CX97" s="76"/>
    </row>
    <row r="98" spans="1:102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</row>
    <row r="99" spans="1:102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</row>
    <row r="100" spans="1:10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76"/>
      <c r="CM100" s="76"/>
      <c r="CN100" s="76"/>
      <c r="CO100" s="76"/>
      <c r="CP100" s="76"/>
      <c r="CQ100" s="76"/>
      <c r="CR100" s="76"/>
      <c r="CS100" s="76"/>
      <c r="CT100" s="76"/>
      <c r="CU100" s="76"/>
      <c r="CV100" s="76"/>
      <c r="CW100" s="76"/>
      <c r="CX100" s="76"/>
    </row>
    <row r="101" spans="1:10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</row>
    <row r="102" spans="1: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</row>
    <row r="103" spans="1:10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</row>
    <row r="104" spans="1:102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</row>
    <row r="105" spans="1:102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  <c r="CC105" s="76"/>
      <c r="CD105" s="76"/>
      <c r="CE105" s="76"/>
      <c r="CF105" s="76"/>
      <c r="CG105" s="76"/>
      <c r="CH105" s="76"/>
      <c r="CI105" s="76"/>
      <c r="CJ105" s="76"/>
      <c r="CK105" s="76"/>
      <c r="CL105" s="76"/>
      <c r="CM105" s="76"/>
      <c r="CN105" s="76"/>
      <c r="CO105" s="76"/>
      <c r="CP105" s="76"/>
      <c r="CQ105" s="76"/>
      <c r="CR105" s="76"/>
      <c r="CS105" s="76"/>
      <c r="CT105" s="76"/>
      <c r="CU105" s="76"/>
      <c r="CV105" s="76"/>
      <c r="CW105" s="76"/>
      <c r="CX105" s="76"/>
    </row>
    <row r="106" spans="1:102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  <c r="CC106" s="76"/>
      <c r="CD106" s="76"/>
      <c r="CE106" s="76"/>
      <c r="CF106" s="76"/>
      <c r="CG106" s="76"/>
      <c r="CH106" s="76"/>
      <c r="CI106" s="76"/>
      <c r="CJ106" s="76"/>
      <c r="CK106" s="76"/>
      <c r="CL106" s="76"/>
      <c r="CM106" s="76"/>
      <c r="CN106" s="76"/>
      <c r="CO106" s="76"/>
      <c r="CP106" s="76"/>
      <c r="CQ106" s="76"/>
      <c r="CR106" s="76"/>
      <c r="CS106" s="76"/>
      <c r="CT106" s="76"/>
      <c r="CU106" s="76"/>
      <c r="CV106" s="76"/>
      <c r="CW106" s="76"/>
      <c r="CX106" s="76"/>
    </row>
    <row r="107" spans="1:102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  <c r="CS107" s="76"/>
      <c r="CT107" s="76"/>
      <c r="CU107" s="76"/>
      <c r="CV107" s="76"/>
      <c r="CW107" s="76"/>
      <c r="CX107" s="76"/>
    </row>
    <row r="108" spans="1:102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  <c r="CC108" s="76"/>
      <c r="CD108" s="76"/>
      <c r="CE108" s="76"/>
      <c r="CF108" s="76"/>
      <c r="CG108" s="76"/>
      <c r="CH108" s="76"/>
      <c r="CI108" s="76"/>
      <c r="CJ108" s="76"/>
      <c r="CK108" s="76"/>
      <c r="CL108" s="76"/>
      <c r="CM108" s="76"/>
      <c r="CN108" s="76"/>
      <c r="CO108" s="76"/>
      <c r="CP108" s="76"/>
      <c r="CQ108" s="76"/>
      <c r="CR108" s="76"/>
      <c r="CS108" s="76"/>
      <c r="CT108" s="76"/>
      <c r="CU108" s="76"/>
      <c r="CV108" s="76"/>
      <c r="CW108" s="76"/>
      <c r="CX108" s="76"/>
    </row>
    <row r="109" spans="1:10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  <c r="CC109" s="76"/>
      <c r="CD109" s="76"/>
      <c r="CE109" s="76"/>
      <c r="CF109" s="76"/>
      <c r="CG109" s="76"/>
      <c r="CH109" s="76"/>
      <c r="CI109" s="76"/>
      <c r="CJ109" s="76"/>
      <c r="CK109" s="76"/>
      <c r="CL109" s="76"/>
      <c r="CM109" s="76"/>
      <c r="CN109" s="76"/>
      <c r="CO109" s="76"/>
      <c r="CP109" s="76"/>
      <c r="CQ109" s="76"/>
      <c r="CR109" s="76"/>
      <c r="CS109" s="76"/>
      <c r="CT109" s="76"/>
      <c r="CU109" s="76"/>
      <c r="CV109" s="76"/>
      <c r="CW109" s="76"/>
      <c r="CX109" s="76"/>
    </row>
    <row r="110" spans="1:102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</row>
    <row r="111" spans="1:102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</row>
    <row r="112" spans="1:10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</row>
    <row r="113" spans="1:10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  <c r="CC113" s="76"/>
      <c r="CD113" s="76"/>
      <c r="CE113" s="76"/>
      <c r="CF113" s="76"/>
      <c r="CG113" s="76"/>
      <c r="CH113" s="76"/>
      <c r="CI113" s="76"/>
      <c r="CJ113" s="76"/>
      <c r="CK113" s="76"/>
      <c r="CL113" s="76"/>
      <c r="CM113" s="76"/>
      <c r="CN113" s="76"/>
      <c r="CO113" s="76"/>
      <c r="CP113" s="76"/>
      <c r="CQ113" s="76"/>
      <c r="CR113" s="76"/>
      <c r="CS113" s="76"/>
      <c r="CT113" s="76"/>
      <c r="CU113" s="76"/>
      <c r="CV113" s="76"/>
      <c r="CW113" s="76"/>
      <c r="CX113" s="76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  <row r="267" spans="1:102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</row>
    <row r="268" spans="1:102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  <c r="BV268" s="76"/>
      <c r="BW268" s="76"/>
      <c r="BX268" s="76"/>
      <c r="BY268" s="76"/>
      <c r="BZ268" s="76"/>
      <c r="CA268" s="76"/>
      <c r="CB268" s="76"/>
      <c r="CC268" s="76"/>
      <c r="CD268" s="76"/>
      <c r="CE268" s="76"/>
      <c r="CF268" s="76"/>
      <c r="CG268" s="76"/>
      <c r="CH268" s="76"/>
      <c r="CI268" s="76"/>
      <c r="CJ268" s="76"/>
      <c r="CK268" s="76"/>
      <c r="CL268" s="76"/>
      <c r="CM268" s="76"/>
      <c r="CN268" s="76"/>
      <c r="CO268" s="76"/>
      <c r="CP268" s="76"/>
      <c r="CQ268" s="76"/>
      <c r="CR268" s="76"/>
      <c r="CS268" s="76"/>
      <c r="CT268" s="76"/>
      <c r="CU268" s="76"/>
      <c r="CV268" s="76"/>
      <c r="CW268" s="76"/>
      <c r="CX268" s="76"/>
    </row>
    <row r="269" spans="1:102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  <c r="BV269" s="76"/>
      <c r="BW269" s="76"/>
      <c r="BX269" s="76"/>
      <c r="BY269" s="76"/>
      <c r="BZ269" s="76"/>
      <c r="CA269" s="76"/>
      <c r="CB269" s="76"/>
      <c r="CC269" s="76"/>
      <c r="CD269" s="76"/>
      <c r="CE269" s="76"/>
      <c r="CF269" s="76"/>
      <c r="CG269" s="76"/>
      <c r="CH269" s="76"/>
      <c r="CI269" s="76"/>
      <c r="CJ269" s="76"/>
      <c r="CK269" s="76"/>
      <c r="CL269" s="76"/>
      <c r="CM269" s="76"/>
      <c r="CN269" s="76"/>
      <c r="CO269" s="76"/>
      <c r="CP269" s="76"/>
      <c r="CQ269" s="76"/>
      <c r="CR269" s="76"/>
      <c r="CS269" s="76"/>
      <c r="CT269" s="76"/>
      <c r="CU269" s="76"/>
      <c r="CV269" s="76"/>
      <c r="CW269" s="76"/>
      <c r="CX269" s="76"/>
    </row>
    <row r="270" spans="1:102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  <c r="BV270" s="76"/>
      <c r="BW270" s="76"/>
      <c r="BX270" s="76"/>
      <c r="BY270" s="76"/>
      <c r="BZ270" s="76"/>
      <c r="CA270" s="76"/>
      <c r="CB270" s="76"/>
      <c r="CC270" s="76"/>
      <c r="CD270" s="76"/>
      <c r="CE270" s="76"/>
      <c r="CF270" s="76"/>
      <c r="CG270" s="76"/>
      <c r="CH270" s="76"/>
      <c r="CI270" s="76"/>
      <c r="CJ270" s="76"/>
      <c r="CK270" s="76"/>
      <c r="CL270" s="76"/>
      <c r="CM270" s="76"/>
      <c r="CN270" s="76"/>
      <c r="CO270" s="76"/>
      <c r="CP270" s="76"/>
      <c r="CQ270" s="76"/>
      <c r="CR270" s="76"/>
      <c r="CS270" s="76"/>
      <c r="CT270" s="76"/>
      <c r="CU270" s="76"/>
      <c r="CV270" s="76"/>
      <c r="CW270" s="76"/>
      <c r="CX270" s="76"/>
    </row>
    <row r="271" spans="1:102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  <c r="BV271" s="76"/>
      <c r="BW271" s="76"/>
      <c r="BX271" s="76"/>
      <c r="BY271" s="76"/>
      <c r="BZ271" s="76"/>
      <c r="CA271" s="76"/>
      <c r="CB271" s="76"/>
      <c r="CC271" s="76"/>
      <c r="CD271" s="76"/>
      <c r="CE271" s="76"/>
      <c r="CF271" s="76"/>
      <c r="CG271" s="76"/>
      <c r="CH271" s="76"/>
      <c r="CI271" s="76"/>
      <c r="CJ271" s="76"/>
      <c r="CK271" s="76"/>
      <c r="CL271" s="76"/>
      <c r="CM271" s="76"/>
      <c r="CN271" s="76"/>
      <c r="CO271" s="76"/>
      <c r="CP271" s="76"/>
      <c r="CQ271" s="76"/>
      <c r="CR271" s="76"/>
      <c r="CS271" s="76"/>
      <c r="CT271" s="76"/>
      <c r="CU271" s="76"/>
      <c r="CV271" s="76"/>
      <c r="CW271" s="76"/>
      <c r="CX271" s="76"/>
    </row>
    <row r="272" spans="1:102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  <c r="BV272" s="76"/>
      <c r="BW272" s="76"/>
      <c r="BX272" s="76"/>
      <c r="BY272" s="76"/>
      <c r="BZ272" s="76"/>
      <c r="CA272" s="76"/>
      <c r="CB272" s="76"/>
      <c r="CC272" s="76"/>
      <c r="CD272" s="76"/>
      <c r="CE272" s="76"/>
      <c r="CF272" s="76"/>
      <c r="CG272" s="76"/>
      <c r="CH272" s="76"/>
      <c r="CI272" s="76"/>
      <c r="CJ272" s="76"/>
      <c r="CK272" s="76"/>
      <c r="CL272" s="76"/>
      <c r="CM272" s="76"/>
      <c r="CN272" s="76"/>
      <c r="CO272" s="76"/>
      <c r="CP272" s="76"/>
      <c r="CQ272" s="76"/>
      <c r="CR272" s="76"/>
      <c r="CS272" s="76"/>
      <c r="CT272" s="76"/>
      <c r="CU272" s="76"/>
      <c r="CV272" s="76"/>
      <c r="CW272" s="76"/>
      <c r="CX272" s="76"/>
    </row>
  </sheetData>
  <mergeCells count="71">
    <mergeCell ref="CJ27:CW27"/>
    <mergeCell ref="AK32:BC32"/>
    <mergeCell ref="BT32:CX32"/>
    <mergeCell ref="AK33:BC33"/>
    <mergeCell ref="B27:E27"/>
    <mergeCell ref="F27:AC27"/>
    <mergeCell ref="AD27:AW27"/>
    <mergeCell ref="AX27:BE27"/>
    <mergeCell ref="BF27:BO27"/>
    <mergeCell ref="BP27:CI27"/>
    <mergeCell ref="CJ25:CW25"/>
    <mergeCell ref="B26:E26"/>
    <mergeCell ref="F26:AC26"/>
    <mergeCell ref="AD26:AW26"/>
    <mergeCell ref="AX26:BE26"/>
    <mergeCell ref="BF26:BO26"/>
    <mergeCell ref="BP26:CI26"/>
    <mergeCell ref="CJ26:CW26"/>
    <mergeCell ref="B25:E25"/>
    <mergeCell ref="F25:AC25"/>
    <mergeCell ref="AD25:AW25"/>
    <mergeCell ref="AX25:BE25"/>
    <mergeCell ref="BF25:BO25"/>
    <mergeCell ref="BP25:CI25"/>
    <mergeCell ref="CJ23:CW23"/>
    <mergeCell ref="B24:E24"/>
    <mergeCell ref="F24:AC24"/>
    <mergeCell ref="AD24:AW24"/>
    <mergeCell ref="AX24:BE24"/>
    <mergeCell ref="BF24:BO24"/>
    <mergeCell ref="BP24:CI24"/>
    <mergeCell ref="CJ24:CW24"/>
    <mergeCell ref="B23:E23"/>
    <mergeCell ref="F23:AC23"/>
    <mergeCell ref="AD23:AW23"/>
    <mergeCell ref="AX23:BE23"/>
    <mergeCell ref="BF23:BO23"/>
    <mergeCell ref="BP23:CI23"/>
    <mergeCell ref="CJ21:CW21"/>
    <mergeCell ref="B22:E22"/>
    <mergeCell ref="F22:AC22"/>
    <mergeCell ref="AD22:AW22"/>
    <mergeCell ref="AX22:BE22"/>
    <mergeCell ref="BF22:BO22"/>
    <mergeCell ref="BP22:CI22"/>
    <mergeCell ref="CJ22:CW22"/>
    <mergeCell ref="B21:E21"/>
    <mergeCell ref="F21:AC21"/>
    <mergeCell ref="AD21:AW21"/>
    <mergeCell ref="AX21:BE21"/>
    <mergeCell ref="BF21:BO21"/>
    <mergeCell ref="BP21:CI21"/>
    <mergeCell ref="BP19:CI19"/>
    <mergeCell ref="CJ19:CW19"/>
    <mergeCell ref="B20:E20"/>
    <mergeCell ref="F20:AC20"/>
    <mergeCell ref="AD20:AW20"/>
    <mergeCell ref="AX20:BE20"/>
    <mergeCell ref="BF20:BO20"/>
    <mergeCell ref="BP20:CI20"/>
    <mergeCell ref="CJ20:CW20"/>
    <mergeCell ref="B19:E19"/>
    <mergeCell ref="F19:AC19"/>
    <mergeCell ref="AD19:AW19"/>
    <mergeCell ref="AX19:BE19"/>
    <mergeCell ref="BF19:BO19"/>
    <mergeCell ref="A11:CX11"/>
    <mergeCell ref="A13:CX13"/>
    <mergeCell ref="A14:CX14"/>
    <mergeCell ref="A15:CX15"/>
    <mergeCell ref="A17:CX17"/>
  </mergeCells>
  <hyperlinks>
    <hyperlink ref="BP20" r:id="rId1"/>
    <hyperlink ref="BP21" r:id="rId2"/>
    <hyperlink ref="BP22" r:id="rId3"/>
    <hyperlink ref="BP23" r:id="rId4"/>
    <hyperlink ref="BP24" r:id="rId5"/>
    <hyperlink ref="BP25" r:id="rId6"/>
    <hyperlink ref="BP26" r:id="rId7"/>
    <hyperlink ref="BP27" r:id="rId8"/>
  </hyperlinks>
  <pageMargins left="0.7" right="0.7" top="0.75" bottom="0.75" header="0.3" footer="0.3"/>
  <pageSetup paperSize="9" orientation="portrait" r:id="rId9"/>
  <drawing r:id="rId1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X281"/>
  <sheetViews>
    <sheetView view="pageBreakPreview" topLeftCell="A17" zoomScale="115" zoomScaleNormal="130" zoomScaleSheetLayoutView="115" workbookViewId="0">
      <selection activeCell="A17" sqref="A17:CX17"/>
    </sheetView>
  </sheetViews>
  <sheetFormatPr defaultRowHeight="15"/>
  <cols>
    <col min="1" max="179" width="0.85546875" customWidth="1"/>
  </cols>
  <sheetData>
    <row r="3" spans="1:180" ht="16.5" thickBot="1">
      <c r="A3" s="591" t="s">
        <v>529</v>
      </c>
      <c r="B3" s="591"/>
      <c r="C3" s="591"/>
      <c r="D3" s="591"/>
      <c r="E3" s="591"/>
      <c r="F3" s="591"/>
      <c r="G3" s="591"/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1"/>
      <c r="AC3" s="591"/>
      <c r="AD3" s="591"/>
      <c r="AE3" s="591"/>
      <c r="AF3" s="591"/>
      <c r="AG3" s="591"/>
      <c r="AH3" s="591"/>
      <c r="AI3" s="591"/>
      <c r="AJ3" s="591"/>
      <c r="AK3" s="591"/>
      <c r="AL3" s="591"/>
      <c r="AM3" s="591"/>
      <c r="AN3" s="591"/>
      <c r="AO3" s="591"/>
      <c r="AP3" s="591"/>
      <c r="AQ3" s="591"/>
      <c r="AR3" s="591"/>
      <c r="AS3" s="591"/>
      <c r="AT3" s="591"/>
      <c r="AU3" s="591"/>
      <c r="AV3" s="591"/>
      <c r="AW3" s="591"/>
      <c r="AX3" s="591"/>
      <c r="AY3" s="591"/>
      <c r="AZ3" s="591"/>
      <c r="BA3" s="591"/>
      <c r="BB3" s="591"/>
      <c r="BC3" s="591"/>
      <c r="BD3" s="591"/>
      <c r="BE3" s="591"/>
      <c r="BF3" s="591"/>
      <c r="BG3" s="591"/>
      <c r="BH3" s="591"/>
      <c r="BI3" s="591"/>
      <c r="BJ3" s="591"/>
      <c r="BK3" s="591"/>
      <c r="BL3" s="591"/>
      <c r="BM3" s="591"/>
      <c r="BN3" s="591"/>
      <c r="BO3" s="591"/>
      <c r="BP3" s="591"/>
      <c r="BQ3" s="591"/>
      <c r="BR3" s="591"/>
      <c r="BS3" s="591"/>
      <c r="BT3" s="591"/>
      <c r="BU3" s="591"/>
      <c r="BV3" s="591"/>
      <c r="BW3" s="591"/>
      <c r="BX3" s="591"/>
      <c r="BY3" s="591"/>
      <c r="BZ3" s="591"/>
      <c r="CA3" s="591"/>
      <c r="CB3" s="591"/>
      <c r="CC3" s="591"/>
      <c r="CD3" s="591"/>
      <c r="CE3" s="591"/>
      <c r="CF3" s="591"/>
      <c r="CG3" s="591"/>
      <c r="CH3" s="591"/>
      <c r="CI3" s="591"/>
      <c r="CJ3" s="591"/>
      <c r="CK3" s="591"/>
      <c r="CL3" s="591"/>
      <c r="CM3" s="591"/>
      <c r="CN3" s="591"/>
      <c r="CO3" s="591"/>
      <c r="CP3" s="591"/>
      <c r="CQ3" s="591"/>
      <c r="CR3" s="591"/>
      <c r="CS3" s="591"/>
      <c r="CT3" s="591"/>
      <c r="CU3" s="591"/>
      <c r="CV3" s="591"/>
      <c r="CW3" s="591"/>
      <c r="CX3" s="591"/>
      <c r="CY3" s="591"/>
      <c r="CZ3" s="591"/>
      <c r="DA3" s="591"/>
      <c r="DB3" s="591"/>
      <c r="DC3" s="591"/>
      <c r="DD3" s="591"/>
      <c r="DE3" s="591"/>
      <c r="DF3" s="591"/>
      <c r="DG3" s="591"/>
      <c r="DH3" s="591"/>
      <c r="DI3" s="591"/>
      <c r="DJ3" s="591"/>
      <c r="DK3" s="591"/>
      <c r="DL3" s="591"/>
    </row>
    <row r="4" spans="1:180" ht="30" customHeight="1" thickBot="1">
      <c r="A4" s="723" t="s">
        <v>166</v>
      </c>
      <c r="B4" s="724"/>
      <c r="C4" s="724"/>
      <c r="D4" s="725"/>
      <c r="E4" s="720" t="s">
        <v>533</v>
      </c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6"/>
      <c r="Y4" s="720" t="s">
        <v>534</v>
      </c>
      <c r="Z4" s="721"/>
      <c r="AA4" s="721"/>
      <c r="AB4" s="721"/>
      <c r="AC4" s="721"/>
      <c r="AD4" s="721"/>
      <c r="AE4" s="721"/>
      <c r="AF4" s="721"/>
      <c r="AG4" s="721"/>
      <c r="AH4" s="721"/>
      <c r="AI4" s="721"/>
      <c r="AJ4" s="722"/>
      <c r="AK4" s="717" t="s">
        <v>535</v>
      </c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9"/>
      <c r="AY4" s="715" t="s">
        <v>536</v>
      </c>
      <c r="AZ4" s="713"/>
      <c r="BA4" s="713"/>
      <c r="BB4" s="713"/>
      <c r="BC4" s="713"/>
      <c r="BD4" s="713"/>
      <c r="BE4" s="713"/>
      <c r="BF4" s="713"/>
      <c r="BG4" s="713"/>
      <c r="BH4" s="713"/>
      <c r="BI4" s="713"/>
      <c r="BJ4" s="716"/>
      <c r="BK4" s="712" t="s">
        <v>19</v>
      </c>
      <c r="BL4" s="713"/>
      <c r="BM4" s="713"/>
      <c r="BN4" s="713"/>
      <c r="BO4" s="713"/>
      <c r="BP4" s="713"/>
      <c r="BQ4" s="713"/>
      <c r="BR4" s="713"/>
      <c r="BS4" s="713"/>
      <c r="BT4" s="713"/>
      <c r="BU4" s="713"/>
      <c r="BV4" s="713"/>
      <c r="BW4" s="713"/>
      <c r="BX4" s="713"/>
      <c r="BY4" s="713"/>
      <c r="BZ4" s="713"/>
      <c r="CA4" s="713"/>
      <c r="CB4" s="713"/>
      <c r="CC4" s="714"/>
      <c r="CD4" s="715" t="s">
        <v>532</v>
      </c>
      <c r="CE4" s="713"/>
      <c r="CF4" s="713"/>
      <c r="CG4" s="713"/>
      <c r="CH4" s="713"/>
      <c r="CI4" s="713"/>
      <c r="CJ4" s="716"/>
      <c r="CK4" s="709" t="s">
        <v>531</v>
      </c>
      <c r="CL4" s="710"/>
      <c r="CM4" s="710"/>
      <c r="CN4" s="710"/>
      <c r="CO4" s="710"/>
      <c r="CP4" s="710"/>
      <c r="CQ4" s="710"/>
      <c r="CR4" s="710"/>
      <c r="CS4" s="710"/>
      <c r="CT4" s="710"/>
      <c r="CU4" s="710"/>
      <c r="CV4" s="710"/>
      <c r="CW4" s="710"/>
      <c r="CX4" s="710"/>
      <c r="CY4" s="710"/>
      <c r="CZ4" s="710"/>
      <c r="DA4" s="710"/>
      <c r="DB4" s="710"/>
      <c r="DC4" s="710"/>
      <c r="DD4" s="710"/>
      <c r="DE4" s="710"/>
      <c r="DF4" s="710"/>
      <c r="DG4" s="710"/>
      <c r="DH4" s="710"/>
      <c r="DI4" s="710"/>
      <c r="DJ4" s="710"/>
      <c r="DK4" s="710"/>
      <c r="DL4" s="711"/>
      <c r="DT4" s="698" t="s">
        <v>530</v>
      </c>
      <c r="DU4" s="698"/>
      <c r="DV4" s="698"/>
      <c r="DW4" s="698"/>
      <c r="DX4" s="698"/>
      <c r="DY4" s="698"/>
      <c r="DZ4" s="698"/>
      <c r="EA4" s="698"/>
      <c r="EB4" s="698"/>
      <c r="EC4" s="698"/>
      <c r="ED4" s="698"/>
      <c r="EE4" s="698"/>
      <c r="EF4" s="698"/>
      <c r="EG4" s="698"/>
      <c r="EH4" s="698"/>
      <c r="EI4" s="698"/>
      <c r="EJ4" s="698"/>
      <c r="EK4" s="698"/>
      <c r="EL4" s="698"/>
      <c r="EM4" s="698"/>
      <c r="EN4" s="698"/>
      <c r="EO4" s="698"/>
      <c r="EP4" s="698"/>
      <c r="EQ4" s="698"/>
      <c r="ER4" s="698"/>
      <c r="ES4" s="698"/>
      <c r="ET4" s="698"/>
      <c r="EU4" s="698"/>
      <c r="EV4" s="698"/>
      <c r="EW4" s="698"/>
      <c r="EX4" s="698"/>
      <c r="EY4" s="698"/>
      <c r="EZ4" s="698"/>
      <c r="FA4" s="698"/>
      <c r="FB4" s="698"/>
      <c r="FC4" s="698"/>
      <c r="FD4" s="698"/>
      <c r="FE4" s="698"/>
      <c r="FF4" s="698"/>
      <c r="FG4" s="698"/>
      <c r="FH4" s="698"/>
      <c r="FI4" s="698"/>
      <c r="FJ4" s="698"/>
      <c r="FK4" s="698"/>
      <c r="FL4" s="698"/>
      <c r="FM4" s="698"/>
      <c r="FN4" s="698"/>
      <c r="FO4" s="698"/>
      <c r="FP4" s="698"/>
      <c r="FQ4" s="698"/>
      <c r="FR4" s="698"/>
      <c r="FS4" s="698"/>
      <c r="FT4" s="698"/>
      <c r="FU4" s="698"/>
      <c r="FV4" s="698"/>
      <c r="FW4" s="698"/>
      <c r="FX4" s="698"/>
    </row>
    <row r="5" spans="1:180" ht="47.25" customHeight="1">
      <c r="A5" s="708">
        <v>1</v>
      </c>
      <c r="B5" s="708"/>
      <c r="C5" s="708"/>
      <c r="D5" s="708"/>
      <c r="E5" s="683" t="str">
        <f>'Для заполнения док-ов'!N141</f>
        <v>Воеводин Алексей Александрович</v>
      </c>
      <c r="F5" s="683"/>
      <c r="G5" s="683"/>
      <c r="H5" s="683"/>
      <c r="I5" s="683"/>
      <c r="J5" s="683"/>
      <c r="K5" s="683"/>
      <c r="L5" s="683"/>
      <c r="M5" s="683"/>
      <c r="N5" s="683"/>
      <c r="O5" s="683"/>
      <c r="P5" s="683"/>
      <c r="Q5" s="683"/>
      <c r="R5" s="683"/>
      <c r="S5" s="683"/>
      <c r="T5" s="683"/>
      <c r="U5" s="683"/>
      <c r="V5" s="683"/>
      <c r="W5" s="683"/>
      <c r="X5" s="683"/>
      <c r="Y5" s="699">
        <f>'Для заполнения док-ов'!P141</f>
        <v>32668</v>
      </c>
      <c r="Z5" s="699"/>
      <c r="AA5" s="699"/>
      <c r="AB5" s="699"/>
      <c r="AC5" s="699"/>
      <c r="AD5" s="699"/>
      <c r="AE5" s="699"/>
      <c r="AF5" s="699"/>
      <c r="AG5" s="699"/>
      <c r="AH5" s="699"/>
      <c r="AI5" s="699"/>
      <c r="AJ5" s="699"/>
      <c r="AK5" s="700" t="str">
        <f>'Для заполнения док-ов'!W141</f>
        <v>134-135-397 35</v>
      </c>
      <c r="AL5" s="700"/>
      <c r="AM5" s="700"/>
      <c r="AN5" s="700"/>
      <c r="AO5" s="700"/>
      <c r="AP5" s="700"/>
      <c r="AQ5" s="700"/>
      <c r="AR5" s="700"/>
      <c r="AS5" s="700"/>
      <c r="AT5" s="700"/>
      <c r="AU5" s="700"/>
      <c r="AV5" s="700"/>
      <c r="AW5" s="700"/>
      <c r="AX5" s="700"/>
      <c r="AY5" s="704" t="s">
        <v>562</v>
      </c>
      <c r="AZ5" s="704"/>
      <c r="BA5" s="704"/>
      <c r="BB5" s="704"/>
      <c r="BC5" s="704"/>
      <c r="BD5" s="704"/>
      <c r="BE5" s="704"/>
      <c r="BF5" s="704"/>
      <c r="BG5" s="704"/>
      <c r="BH5" s="704"/>
      <c r="BI5" s="704"/>
      <c r="BJ5" s="704"/>
      <c r="BK5" s="703" t="str">
        <f>'Для заполнения док-ов'!O141</f>
        <v>Начальник участка</v>
      </c>
      <c r="BL5" s="703"/>
      <c r="BM5" s="703"/>
      <c r="BN5" s="703"/>
      <c r="BO5" s="703"/>
      <c r="BP5" s="703"/>
      <c r="BQ5" s="703"/>
      <c r="BR5" s="703"/>
      <c r="BS5" s="703"/>
      <c r="BT5" s="703"/>
      <c r="BU5" s="703"/>
      <c r="BV5" s="703"/>
      <c r="BW5" s="703"/>
      <c r="BX5" s="703"/>
      <c r="BY5" s="703"/>
      <c r="BZ5" s="703"/>
      <c r="CA5" s="703"/>
      <c r="CB5" s="703"/>
      <c r="CC5" s="703"/>
      <c r="CD5" s="704">
        <v>10</v>
      </c>
      <c r="CE5" s="704"/>
      <c r="CF5" s="704"/>
      <c r="CG5" s="704"/>
      <c r="CH5" s="704"/>
      <c r="CI5" s="704"/>
      <c r="CJ5" s="704"/>
      <c r="CK5" s="705" t="s">
        <v>634</v>
      </c>
      <c r="CL5" s="706"/>
      <c r="CM5" s="706"/>
      <c r="CN5" s="706"/>
      <c r="CO5" s="706"/>
      <c r="CP5" s="706"/>
      <c r="CQ5" s="706"/>
      <c r="CR5" s="706"/>
      <c r="CS5" s="706"/>
      <c r="CT5" s="706"/>
      <c r="CU5" s="706"/>
      <c r="CV5" s="706"/>
      <c r="CW5" s="706"/>
      <c r="CX5" s="706"/>
      <c r="CY5" s="706"/>
      <c r="CZ5" s="706"/>
      <c r="DA5" s="706"/>
      <c r="DB5" s="706"/>
      <c r="DC5" s="706"/>
      <c r="DD5" s="706"/>
      <c r="DE5" s="706"/>
      <c r="DF5" s="706"/>
      <c r="DG5" s="706"/>
      <c r="DH5" s="706"/>
      <c r="DI5" s="706"/>
      <c r="DJ5" s="706"/>
      <c r="DK5" s="706"/>
      <c r="DL5" s="707"/>
      <c r="DT5" s="588" t="s">
        <v>634</v>
      </c>
      <c r="DU5" s="588"/>
      <c r="DV5" s="588"/>
      <c r="DW5" s="588"/>
      <c r="DX5" s="588"/>
      <c r="DY5" s="588"/>
      <c r="DZ5" s="588"/>
      <c r="EA5" s="588"/>
      <c r="EB5" s="588"/>
      <c r="EC5" s="588"/>
      <c r="ED5" s="588"/>
      <c r="EE5" s="588"/>
      <c r="EF5" s="588"/>
      <c r="EG5" s="588"/>
      <c r="EH5" s="588"/>
      <c r="EI5" s="588"/>
      <c r="EJ5" s="588"/>
      <c r="EK5" s="588"/>
      <c r="EL5" s="588"/>
      <c r="EM5" s="588"/>
      <c r="EN5" s="588"/>
      <c r="EO5" s="588"/>
      <c r="EP5" s="588"/>
      <c r="EQ5" s="588"/>
      <c r="ER5" s="588"/>
      <c r="ES5" s="588"/>
      <c r="ET5" s="588"/>
      <c r="EU5" s="588"/>
      <c r="EV5" s="588"/>
      <c r="EW5" s="588"/>
      <c r="EX5" s="588"/>
      <c r="EY5" s="588"/>
      <c r="EZ5" s="588"/>
      <c r="FA5" s="588"/>
      <c r="FB5" s="588"/>
      <c r="FC5" s="588"/>
      <c r="FD5" s="588"/>
      <c r="FE5" s="588"/>
      <c r="FF5" s="588"/>
      <c r="FG5" s="588"/>
      <c r="FH5" s="588"/>
      <c r="FI5" s="588"/>
      <c r="FJ5" s="588"/>
      <c r="FK5" s="588"/>
      <c r="FL5" s="588"/>
      <c r="FM5" s="588"/>
      <c r="FN5" s="588"/>
      <c r="FO5" s="588"/>
      <c r="FP5" s="588"/>
      <c r="FQ5" s="588"/>
      <c r="FR5" s="588"/>
      <c r="FS5" s="588"/>
      <c r="FT5" s="588"/>
      <c r="FU5" s="588"/>
      <c r="FV5" s="588"/>
      <c r="FW5" s="588"/>
      <c r="FX5" s="588"/>
    </row>
    <row r="6" spans="1:180" ht="43.5" customHeight="1">
      <c r="A6" s="708">
        <v>2</v>
      </c>
      <c r="B6" s="708"/>
      <c r="C6" s="708"/>
      <c r="D6" s="708"/>
      <c r="E6" s="683" t="str">
        <f>'Для заполнения док-ов'!N142</f>
        <v>Часовских Игорь Вячеславович</v>
      </c>
      <c r="F6" s="683"/>
      <c r="G6" s="683"/>
      <c r="H6" s="683"/>
      <c r="I6" s="683"/>
      <c r="J6" s="683"/>
      <c r="K6" s="683"/>
      <c r="L6" s="683"/>
      <c r="M6" s="683"/>
      <c r="N6" s="683"/>
      <c r="O6" s="683"/>
      <c r="P6" s="683"/>
      <c r="Q6" s="683"/>
      <c r="R6" s="683"/>
      <c r="S6" s="683"/>
      <c r="T6" s="683"/>
      <c r="U6" s="683"/>
      <c r="V6" s="683"/>
      <c r="W6" s="683"/>
      <c r="X6" s="683"/>
      <c r="Y6" s="699">
        <f>'Для заполнения док-ов'!P142</f>
        <v>31524</v>
      </c>
      <c r="Z6" s="699"/>
      <c r="AA6" s="699"/>
      <c r="AB6" s="699"/>
      <c r="AC6" s="699"/>
      <c r="AD6" s="699"/>
      <c r="AE6" s="699"/>
      <c r="AF6" s="699"/>
      <c r="AG6" s="699"/>
      <c r="AH6" s="699"/>
      <c r="AI6" s="699"/>
      <c r="AJ6" s="699"/>
      <c r="AK6" s="700" t="str">
        <f>'Для заполнения док-ов'!W142</f>
        <v>011-701-342 80</v>
      </c>
      <c r="AL6" s="700"/>
      <c r="AM6" s="700"/>
      <c r="AN6" s="700"/>
      <c r="AO6" s="700"/>
      <c r="AP6" s="700"/>
      <c r="AQ6" s="700"/>
      <c r="AR6" s="700"/>
      <c r="AS6" s="700"/>
      <c r="AT6" s="700"/>
      <c r="AU6" s="700"/>
      <c r="AV6" s="700"/>
      <c r="AW6" s="700"/>
      <c r="AX6" s="700"/>
      <c r="AY6" s="704" t="s">
        <v>562</v>
      </c>
      <c r="AZ6" s="704"/>
      <c r="BA6" s="704"/>
      <c r="BB6" s="704"/>
      <c r="BC6" s="704"/>
      <c r="BD6" s="704"/>
      <c r="BE6" s="704"/>
      <c r="BF6" s="704"/>
      <c r="BG6" s="704"/>
      <c r="BH6" s="704"/>
      <c r="BI6" s="704"/>
      <c r="BJ6" s="704"/>
      <c r="BK6" s="703" t="str">
        <f>'Для заполнения док-ов'!O142</f>
        <v>Производитель работ</v>
      </c>
      <c r="BL6" s="703"/>
      <c r="BM6" s="703"/>
      <c r="BN6" s="703"/>
      <c r="BO6" s="703"/>
      <c r="BP6" s="703"/>
      <c r="BQ6" s="703"/>
      <c r="BR6" s="703"/>
      <c r="BS6" s="703"/>
      <c r="BT6" s="703"/>
      <c r="BU6" s="703"/>
      <c r="BV6" s="703"/>
      <c r="BW6" s="703"/>
      <c r="BX6" s="703"/>
      <c r="BY6" s="703"/>
      <c r="BZ6" s="703"/>
      <c r="CA6" s="703"/>
      <c r="CB6" s="703"/>
      <c r="CC6" s="703"/>
      <c r="CD6" s="704">
        <v>10</v>
      </c>
      <c r="CE6" s="704"/>
      <c r="CF6" s="704"/>
      <c r="CG6" s="704"/>
      <c r="CH6" s="704"/>
      <c r="CI6" s="704"/>
      <c r="CJ6" s="704"/>
      <c r="CK6" s="705" t="s">
        <v>634</v>
      </c>
      <c r="CL6" s="706"/>
      <c r="CM6" s="706"/>
      <c r="CN6" s="706"/>
      <c r="CO6" s="706"/>
      <c r="CP6" s="706"/>
      <c r="CQ6" s="706"/>
      <c r="CR6" s="706"/>
      <c r="CS6" s="706"/>
      <c r="CT6" s="706"/>
      <c r="CU6" s="706"/>
      <c r="CV6" s="706"/>
      <c r="CW6" s="706"/>
      <c r="CX6" s="706"/>
      <c r="CY6" s="706"/>
      <c r="CZ6" s="706"/>
      <c r="DA6" s="706"/>
      <c r="DB6" s="706"/>
      <c r="DC6" s="706"/>
      <c r="DD6" s="706"/>
      <c r="DE6" s="706"/>
      <c r="DF6" s="706"/>
      <c r="DG6" s="706"/>
      <c r="DH6" s="706"/>
      <c r="DI6" s="706"/>
      <c r="DJ6" s="706"/>
      <c r="DK6" s="706"/>
      <c r="DL6" s="707"/>
      <c r="DT6" s="728" t="s">
        <v>630</v>
      </c>
      <c r="DU6" s="728"/>
      <c r="DV6" s="728"/>
      <c r="DW6" s="728"/>
      <c r="DX6" s="728"/>
      <c r="DY6" s="728"/>
      <c r="DZ6" s="728"/>
      <c r="EA6" s="728"/>
      <c r="EB6" s="728"/>
      <c r="EC6" s="728"/>
      <c r="ED6" s="728"/>
      <c r="EE6" s="728"/>
      <c r="EF6" s="728"/>
      <c r="EG6" s="728"/>
      <c r="EH6" s="728"/>
      <c r="EI6" s="728"/>
      <c r="EJ6" s="728"/>
      <c r="EK6" s="728"/>
      <c r="EL6" s="728"/>
      <c r="EM6" s="728"/>
      <c r="EN6" s="728"/>
      <c r="EO6" s="728"/>
      <c r="EP6" s="728"/>
      <c r="EQ6" s="728"/>
      <c r="ER6" s="728"/>
      <c r="ES6" s="728"/>
      <c r="ET6" s="728"/>
      <c r="EU6" s="728"/>
      <c r="EV6" s="728"/>
      <c r="EW6" s="728"/>
      <c r="EX6" s="728"/>
      <c r="EY6" s="728"/>
      <c r="EZ6" s="728"/>
      <c r="FA6" s="728"/>
      <c r="FB6" s="728"/>
      <c r="FC6" s="728"/>
      <c r="FD6" s="728"/>
      <c r="FE6" s="728"/>
      <c r="FF6" s="728"/>
      <c r="FG6" s="728"/>
      <c r="FH6" s="728"/>
      <c r="FI6" s="728"/>
      <c r="FJ6" s="728"/>
      <c r="FK6" s="728"/>
      <c r="FL6" s="728"/>
      <c r="FM6" s="728"/>
      <c r="FN6" s="728"/>
      <c r="FO6" s="728"/>
      <c r="FP6" s="728"/>
      <c r="FQ6" s="728"/>
      <c r="FR6" s="728"/>
      <c r="FS6" s="728"/>
      <c r="FT6" s="728"/>
      <c r="FU6" s="728"/>
      <c r="FV6" s="728"/>
      <c r="FW6" s="728"/>
      <c r="FX6" s="728"/>
    </row>
    <row r="7" spans="1:180" ht="43.5" hidden="1" customHeight="1">
      <c r="A7" s="708">
        <v>3</v>
      </c>
      <c r="B7" s="708"/>
      <c r="C7" s="708"/>
      <c r="D7" s="708"/>
      <c r="E7" s="683">
        <f>'Для заполнения док-ов'!N143</f>
        <v>0</v>
      </c>
      <c r="F7" s="683"/>
      <c r="G7" s="683"/>
      <c r="H7" s="683"/>
      <c r="I7" s="683"/>
      <c r="J7" s="683"/>
      <c r="K7" s="683"/>
      <c r="L7" s="683"/>
      <c r="M7" s="683"/>
      <c r="N7" s="683"/>
      <c r="O7" s="683"/>
      <c r="P7" s="683"/>
      <c r="Q7" s="683"/>
      <c r="R7" s="683"/>
      <c r="S7" s="683"/>
      <c r="T7" s="683"/>
      <c r="U7" s="683"/>
      <c r="V7" s="683"/>
      <c r="W7" s="683"/>
      <c r="X7" s="683"/>
      <c r="Y7" s="699">
        <f>'Для заполнения док-ов'!P143</f>
        <v>0</v>
      </c>
      <c r="Z7" s="699"/>
      <c r="AA7" s="699"/>
      <c r="AB7" s="699"/>
      <c r="AC7" s="699"/>
      <c r="AD7" s="699"/>
      <c r="AE7" s="699"/>
      <c r="AF7" s="699"/>
      <c r="AG7" s="699"/>
      <c r="AH7" s="699"/>
      <c r="AI7" s="699"/>
      <c r="AJ7" s="699"/>
      <c r="AK7" s="700">
        <f>'Для заполнения док-ов'!W143</f>
        <v>0</v>
      </c>
      <c r="AL7" s="700"/>
      <c r="AM7" s="700"/>
      <c r="AN7" s="700"/>
      <c r="AO7" s="700"/>
      <c r="AP7" s="700"/>
      <c r="AQ7" s="700"/>
      <c r="AR7" s="700"/>
      <c r="AS7" s="700"/>
      <c r="AT7" s="700"/>
      <c r="AU7" s="700"/>
      <c r="AV7" s="700"/>
      <c r="AW7" s="700"/>
      <c r="AX7" s="700"/>
      <c r="AY7" s="704" t="s">
        <v>562</v>
      </c>
      <c r="AZ7" s="704"/>
      <c r="BA7" s="704"/>
      <c r="BB7" s="704"/>
      <c r="BC7" s="704"/>
      <c r="BD7" s="704"/>
      <c r="BE7" s="704"/>
      <c r="BF7" s="704"/>
      <c r="BG7" s="704"/>
      <c r="BH7" s="704"/>
      <c r="BI7" s="704"/>
      <c r="BJ7" s="704"/>
      <c r="BK7" s="703">
        <f>'Для заполнения док-ов'!O143</f>
        <v>0</v>
      </c>
      <c r="BL7" s="703"/>
      <c r="BM7" s="703"/>
      <c r="BN7" s="703"/>
      <c r="BO7" s="703"/>
      <c r="BP7" s="703"/>
      <c r="BQ7" s="703"/>
      <c r="BR7" s="703"/>
      <c r="BS7" s="703"/>
      <c r="BT7" s="703"/>
      <c r="BU7" s="703"/>
      <c r="BV7" s="703"/>
      <c r="BW7" s="703"/>
      <c r="BX7" s="703"/>
      <c r="BY7" s="703"/>
      <c r="BZ7" s="703"/>
      <c r="CA7" s="703"/>
      <c r="CB7" s="703"/>
      <c r="CC7" s="703"/>
      <c r="CD7" s="704">
        <v>11</v>
      </c>
      <c r="CE7" s="704"/>
      <c r="CF7" s="704"/>
      <c r="CG7" s="704"/>
      <c r="CH7" s="704"/>
      <c r="CI7" s="704"/>
      <c r="CJ7" s="704"/>
      <c r="CK7" s="705" t="s">
        <v>634</v>
      </c>
      <c r="CL7" s="706"/>
      <c r="CM7" s="706"/>
      <c r="CN7" s="706"/>
      <c r="CO7" s="706"/>
      <c r="CP7" s="706"/>
      <c r="CQ7" s="706"/>
      <c r="CR7" s="706"/>
      <c r="CS7" s="706"/>
      <c r="CT7" s="706"/>
      <c r="CU7" s="706"/>
      <c r="CV7" s="706"/>
      <c r="CW7" s="706"/>
      <c r="CX7" s="706"/>
      <c r="CY7" s="706"/>
      <c r="CZ7" s="706"/>
      <c r="DA7" s="706"/>
      <c r="DB7" s="706"/>
      <c r="DC7" s="706"/>
      <c r="DD7" s="706"/>
      <c r="DE7" s="706"/>
      <c r="DF7" s="706"/>
      <c r="DG7" s="706"/>
      <c r="DH7" s="706"/>
      <c r="DI7" s="706"/>
      <c r="DJ7" s="706"/>
      <c r="DK7" s="706"/>
      <c r="DL7" s="707"/>
    </row>
    <row r="8" spans="1:180" ht="43.5" hidden="1" customHeight="1">
      <c r="A8" s="708">
        <v>4</v>
      </c>
      <c r="B8" s="708"/>
      <c r="C8" s="708"/>
      <c r="D8" s="708"/>
      <c r="E8" s="683">
        <f>'Для заполнения док-ов'!N144</f>
        <v>0</v>
      </c>
      <c r="F8" s="683"/>
      <c r="G8" s="683"/>
      <c r="H8" s="683"/>
      <c r="I8" s="683"/>
      <c r="J8" s="683"/>
      <c r="K8" s="683"/>
      <c r="L8" s="683"/>
      <c r="M8" s="683"/>
      <c r="N8" s="683"/>
      <c r="O8" s="683"/>
      <c r="P8" s="683"/>
      <c r="Q8" s="683"/>
      <c r="R8" s="683"/>
      <c r="S8" s="683"/>
      <c r="T8" s="683"/>
      <c r="U8" s="683"/>
      <c r="V8" s="683"/>
      <c r="W8" s="683"/>
      <c r="X8" s="683"/>
      <c r="Y8" s="699">
        <f>'Для заполнения док-ов'!P144</f>
        <v>0</v>
      </c>
      <c r="Z8" s="699"/>
      <c r="AA8" s="699"/>
      <c r="AB8" s="699"/>
      <c r="AC8" s="699"/>
      <c r="AD8" s="699"/>
      <c r="AE8" s="699"/>
      <c r="AF8" s="699"/>
      <c r="AG8" s="699"/>
      <c r="AH8" s="699"/>
      <c r="AI8" s="699"/>
      <c r="AJ8" s="699"/>
      <c r="AK8" s="700">
        <f>'Для заполнения док-ов'!W144</f>
        <v>0</v>
      </c>
      <c r="AL8" s="700"/>
      <c r="AM8" s="700"/>
      <c r="AN8" s="700"/>
      <c r="AO8" s="700"/>
      <c r="AP8" s="700"/>
      <c r="AQ8" s="700"/>
      <c r="AR8" s="700"/>
      <c r="AS8" s="700"/>
      <c r="AT8" s="700"/>
      <c r="AU8" s="700"/>
      <c r="AV8" s="700"/>
      <c r="AW8" s="700"/>
      <c r="AX8" s="700"/>
      <c r="AY8" s="704" t="s">
        <v>562</v>
      </c>
      <c r="AZ8" s="704"/>
      <c r="BA8" s="704"/>
      <c r="BB8" s="704"/>
      <c r="BC8" s="704"/>
      <c r="BD8" s="704"/>
      <c r="BE8" s="704"/>
      <c r="BF8" s="704"/>
      <c r="BG8" s="704"/>
      <c r="BH8" s="704"/>
      <c r="BI8" s="704"/>
      <c r="BJ8" s="704"/>
      <c r="BK8" s="703">
        <f>'Для заполнения док-ов'!O144</f>
        <v>0</v>
      </c>
      <c r="BL8" s="703"/>
      <c r="BM8" s="703"/>
      <c r="BN8" s="703"/>
      <c r="BO8" s="703"/>
      <c r="BP8" s="703"/>
      <c r="BQ8" s="703"/>
      <c r="BR8" s="703"/>
      <c r="BS8" s="703"/>
      <c r="BT8" s="703"/>
      <c r="BU8" s="703"/>
      <c r="BV8" s="703"/>
      <c r="BW8" s="703"/>
      <c r="BX8" s="703"/>
      <c r="BY8" s="703"/>
      <c r="BZ8" s="703"/>
      <c r="CA8" s="703"/>
      <c r="CB8" s="703"/>
      <c r="CC8" s="703"/>
      <c r="CD8" s="704">
        <v>11</v>
      </c>
      <c r="CE8" s="704"/>
      <c r="CF8" s="704"/>
      <c r="CG8" s="704"/>
      <c r="CH8" s="704"/>
      <c r="CI8" s="704"/>
      <c r="CJ8" s="704"/>
      <c r="CK8" s="705" t="s">
        <v>634</v>
      </c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706"/>
      <c r="DD8" s="706"/>
      <c r="DE8" s="706"/>
      <c r="DF8" s="706"/>
      <c r="DG8" s="706"/>
      <c r="DH8" s="706"/>
      <c r="DI8" s="706"/>
      <c r="DJ8" s="706"/>
      <c r="DK8" s="706"/>
      <c r="DL8" s="707"/>
    </row>
    <row r="9" spans="1:180" ht="43.5" hidden="1" customHeight="1">
      <c r="A9" s="708">
        <v>5</v>
      </c>
      <c r="B9" s="708"/>
      <c r="C9" s="708"/>
      <c r="D9" s="708"/>
      <c r="E9" s="683">
        <f>'Для заполнения док-ов'!N145</f>
        <v>0</v>
      </c>
      <c r="F9" s="683"/>
      <c r="G9" s="683"/>
      <c r="H9" s="683"/>
      <c r="I9" s="683"/>
      <c r="J9" s="683"/>
      <c r="K9" s="683"/>
      <c r="L9" s="683"/>
      <c r="M9" s="683"/>
      <c r="N9" s="683"/>
      <c r="O9" s="683"/>
      <c r="P9" s="683"/>
      <c r="Q9" s="683"/>
      <c r="R9" s="683"/>
      <c r="S9" s="683"/>
      <c r="T9" s="683"/>
      <c r="U9" s="683"/>
      <c r="V9" s="683"/>
      <c r="W9" s="683"/>
      <c r="X9" s="683"/>
      <c r="Y9" s="699">
        <f>'Для заполнения док-ов'!P145</f>
        <v>0</v>
      </c>
      <c r="Z9" s="699"/>
      <c r="AA9" s="699"/>
      <c r="AB9" s="699"/>
      <c r="AC9" s="699"/>
      <c r="AD9" s="699"/>
      <c r="AE9" s="699"/>
      <c r="AF9" s="699"/>
      <c r="AG9" s="699"/>
      <c r="AH9" s="699"/>
      <c r="AI9" s="699"/>
      <c r="AJ9" s="699"/>
      <c r="AK9" s="700">
        <f>'Для заполнения док-ов'!W145</f>
        <v>0</v>
      </c>
      <c r="AL9" s="700"/>
      <c r="AM9" s="700"/>
      <c r="AN9" s="700"/>
      <c r="AO9" s="700"/>
      <c r="AP9" s="700"/>
      <c r="AQ9" s="700"/>
      <c r="AR9" s="700"/>
      <c r="AS9" s="700"/>
      <c r="AT9" s="700"/>
      <c r="AU9" s="700"/>
      <c r="AV9" s="700"/>
      <c r="AW9" s="700"/>
      <c r="AX9" s="700"/>
      <c r="AY9" s="704" t="s">
        <v>562</v>
      </c>
      <c r="AZ9" s="704"/>
      <c r="BA9" s="704"/>
      <c r="BB9" s="704"/>
      <c r="BC9" s="704"/>
      <c r="BD9" s="704"/>
      <c r="BE9" s="704"/>
      <c r="BF9" s="704"/>
      <c r="BG9" s="704"/>
      <c r="BH9" s="704"/>
      <c r="BI9" s="704"/>
      <c r="BJ9" s="704"/>
      <c r="BK9" s="703">
        <f>'Для заполнения док-ов'!O145</f>
        <v>0</v>
      </c>
      <c r="BL9" s="703"/>
      <c r="BM9" s="703"/>
      <c r="BN9" s="703"/>
      <c r="BO9" s="703"/>
      <c r="BP9" s="703"/>
      <c r="BQ9" s="703"/>
      <c r="BR9" s="703"/>
      <c r="BS9" s="703"/>
      <c r="BT9" s="703"/>
      <c r="BU9" s="703"/>
      <c r="BV9" s="703"/>
      <c r="BW9" s="703"/>
      <c r="BX9" s="703"/>
      <c r="BY9" s="703"/>
      <c r="BZ9" s="703"/>
      <c r="CA9" s="703"/>
      <c r="CB9" s="703"/>
      <c r="CC9" s="703"/>
      <c r="CD9" s="704">
        <v>10</v>
      </c>
      <c r="CE9" s="704"/>
      <c r="CF9" s="704"/>
      <c r="CG9" s="704"/>
      <c r="CH9" s="704"/>
      <c r="CI9" s="704"/>
      <c r="CJ9" s="704"/>
      <c r="CK9" s="705" t="s">
        <v>634</v>
      </c>
      <c r="CL9" s="706"/>
      <c r="CM9" s="706"/>
      <c r="CN9" s="706"/>
      <c r="CO9" s="706"/>
      <c r="CP9" s="706"/>
      <c r="CQ9" s="706"/>
      <c r="CR9" s="706"/>
      <c r="CS9" s="706"/>
      <c r="CT9" s="706"/>
      <c r="CU9" s="706"/>
      <c r="CV9" s="706"/>
      <c r="CW9" s="706"/>
      <c r="CX9" s="706"/>
      <c r="CY9" s="706"/>
      <c r="CZ9" s="706"/>
      <c r="DA9" s="706"/>
      <c r="DB9" s="706"/>
      <c r="DC9" s="706"/>
      <c r="DD9" s="706"/>
      <c r="DE9" s="706"/>
      <c r="DF9" s="706"/>
      <c r="DG9" s="706"/>
      <c r="DH9" s="706"/>
      <c r="DI9" s="706"/>
      <c r="DJ9" s="706"/>
      <c r="DK9" s="706"/>
      <c r="DL9" s="707"/>
    </row>
    <row r="10" spans="1:180" ht="43.5" hidden="1" customHeight="1">
      <c r="A10" s="708">
        <v>6</v>
      </c>
      <c r="B10" s="708"/>
      <c r="C10" s="708"/>
      <c r="D10" s="708"/>
      <c r="E10" s="683">
        <f>'Для заполнения док-ов'!N146</f>
        <v>0</v>
      </c>
      <c r="F10" s="683"/>
      <c r="G10" s="683"/>
      <c r="H10" s="683"/>
      <c r="I10" s="683"/>
      <c r="J10" s="683"/>
      <c r="K10" s="683"/>
      <c r="L10" s="683"/>
      <c r="M10" s="683"/>
      <c r="N10" s="683"/>
      <c r="O10" s="683"/>
      <c r="P10" s="683"/>
      <c r="Q10" s="683"/>
      <c r="R10" s="683"/>
      <c r="S10" s="683"/>
      <c r="T10" s="683"/>
      <c r="U10" s="683"/>
      <c r="V10" s="683"/>
      <c r="W10" s="683"/>
      <c r="X10" s="683"/>
      <c r="Y10" s="699">
        <f>'Для заполнения док-ов'!P146</f>
        <v>0</v>
      </c>
      <c r="Z10" s="699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700">
        <f>'Для заполнения док-ов'!W146</f>
        <v>0</v>
      </c>
      <c r="AL10" s="700"/>
      <c r="AM10" s="700"/>
      <c r="AN10" s="700"/>
      <c r="AO10" s="700"/>
      <c r="AP10" s="700"/>
      <c r="AQ10" s="700"/>
      <c r="AR10" s="700"/>
      <c r="AS10" s="700"/>
      <c r="AT10" s="700"/>
      <c r="AU10" s="700"/>
      <c r="AV10" s="700"/>
      <c r="AW10" s="700"/>
      <c r="AX10" s="700"/>
      <c r="AY10" s="704" t="s">
        <v>562</v>
      </c>
      <c r="AZ10" s="704"/>
      <c r="BA10" s="704"/>
      <c r="BB10" s="704"/>
      <c r="BC10" s="704"/>
      <c r="BD10" s="704"/>
      <c r="BE10" s="704"/>
      <c r="BF10" s="704"/>
      <c r="BG10" s="704"/>
      <c r="BH10" s="704"/>
      <c r="BI10" s="704"/>
      <c r="BJ10" s="704"/>
      <c r="BK10" s="703">
        <f>'Для заполнения док-ов'!O146</f>
        <v>0</v>
      </c>
      <c r="BL10" s="703"/>
      <c r="BM10" s="703"/>
      <c r="BN10" s="703"/>
      <c r="BO10" s="703"/>
      <c r="BP10" s="703"/>
      <c r="BQ10" s="703"/>
      <c r="BR10" s="703"/>
      <c r="BS10" s="703"/>
      <c r="BT10" s="703"/>
      <c r="BU10" s="703"/>
      <c r="BV10" s="703"/>
      <c r="BW10" s="703"/>
      <c r="BX10" s="703"/>
      <c r="BY10" s="703"/>
      <c r="BZ10" s="703"/>
      <c r="CA10" s="703"/>
      <c r="CB10" s="703"/>
      <c r="CC10" s="703"/>
      <c r="CD10" s="704">
        <v>11</v>
      </c>
      <c r="CE10" s="704"/>
      <c r="CF10" s="704"/>
      <c r="CG10" s="704"/>
      <c r="CH10" s="704"/>
      <c r="CI10" s="704"/>
      <c r="CJ10" s="704"/>
      <c r="CK10" s="705" t="s">
        <v>634</v>
      </c>
      <c r="CL10" s="706"/>
      <c r="CM10" s="706"/>
      <c r="CN10" s="706"/>
      <c r="CO10" s="706"/>
      <c r="CP10" s="706"/>
      <c r="CQ10" s="706"/>
      <c r="CR10" s="706"/>
      <c r="CS10" s="706"/>
      <c r="CT10" s="706"/>
      <c r="CU10" s="706"/>
      <c r="CV10" s="706"/>
      <c r="CW10" s="706"/>
      <c r="CX10" s="706"/>
      <c r="CY10" s="706"/>
      <c r="CZ10" s="706"/>
      <c r="DA10" s="706"/>
      <c r="DB10" s="706"/>
      <c r="DC10" s="706"/>
      <c r="DD10" s="706"/>
      <c r="DE10" s="706"/>
      <c r="DF10" s="706"/>
      <c r="DG10" s="706"/>
      <c r="DH10" s="706"/>
      <c r="DI10" s="706"/>
      <c r="DJ10" s="706"/>
      <c r="DK10" s="706"/>
      <c r="DL10" s="707"/>
    </row>
    <row r="11" spans="1:180" ht="43.5" hidden="1" customHeight="1">
      <c r="A11" s="708">
        <v>7</v>
      </c>
      <c r="B11" s="708"/>
      <c r="C11" s="708"/>
      <c r="D11" s="708"/>
      <c r="E11" s="683">
        <f>'Для заполнения док-ов'!N147</f>
        <v>0</v>
      </c>
      <c r="F11" s="683"/>
      <c r="G11" s="683"/>
      <c r="H11" s="683"/>
      <c r="I11" s="683"/>
      <c r="J11" s="683"/>
      <c r="K11" s="683"/>
      <c r="L11" s="683"/>
      <c r="M11" s="683"/>
      <c r="N11" s="683"/>
      <c r="O11" s="683"/>
      <c r="P11" s="683"/>
      <c r="Q11" s="683"/>
      <c r="R11" s="683"/>
      <c r="S11" s="683"/>
      <c r="T11" s="683"/>
      <c r="U11" s="683"/>
      <c r="V11" s="683"/>
      <c r="W11" s="683"/>
      <c r="X11" s="683"/>
      <c r="Y11" s="699">
        <f>'Для заполнения док-ов'!P147</f>
        <v>0</v>
      </c>
      <c r="Z11" s="699"/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700">
        <f>'Для заполнения док-ов'!W147</f>
        <v>0</v>
      </c>
      <c r="AL11" s="700"/>
      <c r="AM11" s="700"/>
      <c r="AN11" s="700"/>
      <c r="AO11" s="700"/>
      <c r="AP11" s="700"/>
      <c r="AQ11" s="700"/>
      <c r="AR11" s="700"/>
      <c r="AS11" s="700"/>
      <c r="AT11" s="700"/>
      <c r="AU11" s="700"/>
      <c r="AV11" s="700"/>
      <c r="AW11" s="700"/>
      <c r="AX11" s="700"/>
      <c r="AY11" s="704" t="s">
        <v>562</v>
      </c>
      <c r="AZ11" s="704"/>
      <c r="BA11" s="704"/>
      <c r="BB11" s="704"/>
      <c r="BC11" s="704"/>
      <c r="BD11" s="704"/>
      <c r="BE11" s="704"/>
      <c r="BF11" s="704"/>
      <c r="BG11" s="704"/>
      <c r="BH11" s="704"/>
      <c r="BI11" s="704"/>
      <c r="BJ11" s="704"/>
      <c r="BK11" s="703">
        <f>'Для заполнения док-ов'!O147</f>
        <v>0</v>
      </c>
      <c r="BL11" s="703"/>
      <c r="BM11" s="703"/>
      <c r="BN11" s="703"/>
      <c r="BO11" s="703"/>
      <c r="BP11" s="703"/>
      <c r="BQ11" s="703"/>
      <c r="BR11" s="703"/>
      <c r="BS11" s="703"/>
      <c r="BT11" s="703"/>
      <c r="BU11" s="703"/>
      <c r="BV11" s="703"/>
      <c r="BW11" s="703"/>
      <c r="BX11" s="703"/>
      <c r="BY11" s="703"/>
      <c r="BZ11" s="703"/>
      <c r="CA11" s="703"/>
      <c r="CB11" s="703"/>
      <c r="CC11" s="703"/>
      <c r="CD11" s="704">
        <v>12</v>
      </c>
      <c r="CE11" s="704"/>
      <c r="CF11" s="704"/>
      <c r="CG11" s="704"/>
      <c r="CH11" s="704"/>
      <c r="CI11" s="704"/>
      <c r="CJ11" s="704"/>
      <c r="CK11" s="705" t="s">
        <v>634</v>
      </c>
      <c r="CL11" s="706"/>
      <c r="CM11" s="706"/>
      <c r="CN11" s="706"/>
      <c r="CO11" s="706"/>
      <c r="CP11" s="706"/>
      <c r="CQ11" s="706"/>
      <c r="CR11" s="706"/>
      <c r="CS11" s="706"/>
      <c r="CT11" s="706"/>
      <c r="CU11" s="706"/>
      <c r="CV11" s="706"/>
      <c r="CW11" s="706"/>
      <c r="CX11" s="706"/>
      <c r="CY11" s="706"/>
      <c r="CZ11" s="706"/>
      <c r="DA11" s="706"/>
      <c r="DB11" s="706"/>
      <c r="DC11" s="706"/>
      <c r="DD11" s="706"/>
      <c r="DE11" s="706"/>
      <c r="DF11" s="706"/>
      <c r="DG11" s="706"/>
      <c r="DH11" s="706"/>
      <c r="DI11" s="706"/>
      <c r="DJ11" s="706"/>
      <c r="DK11" s="706"/>
      <c r="DL11" s="707"/>
    </row>
    <row r="12" spans="1:180" ht="43.5" hidden="1" customHeight="1">
      <c r="A12" s="708">
        <v>8</v>
      </c>
      <c r="B12" s="708"/>
      <c r="C12" s="708"/>
      <c r="D12" s="708"/>
      <c r="E12" s="683">
        <f>'Для заполнения док-ов'!N148</f>
        <v>0</v>
      </c>
      <c r="F12" s="683"/>
      <c r="G12" s="683"/>
      <c r="H12" s="683"/>
      <c r="I12" s="683"/>
      <c r="J12" s="683"/>
      <c r="K12" s="683"/>
      <c r="L12" s="683"/>
      <c r="M12" s="683"/>
      <c r="N12" s="683"/>
      <c r="O12" s="683"/>
      <c r="P12" s="683"/>
      <c r="Q12" s="683"/>
      <c r="R12" s="683"/>
      <c r="S12" s="683"/>
      <c r="T12" s="683"/>
      <c r="U12" s="683"/>
      <c r="V12" s="683"/>
      <c r="W12" s="683"/>
      <c r="X12" s="683"/>
      <c r="Y12" s="699">
        <f>'Для заполнения док-ов'!P148</f>
        <v>0</v>
      </c>
      <c r="Z12" s="699"/>
      <c r="AA12" s="699"/>
      <c r="AB12" s="699"/>
      <c r="AC12" s="699"/>
      <c r="AD12" s="699"/>
      <c r="AE12" s="699"/>
      <c r="AF12" s="699"/>
      <c r="AG12" s="699"/>
      <c r="AH12" s="699"/>
      <c r="AI12" s="699"/>
      <c r="AJ12" s="699"/>
      <c r="AK12" s="700">
        <f>'Для заполнения док-ов'!W148</f>
        <v>0</v>
      </c>
      <c r="AL12" s="700"/>
      <c r="AM12" s="700"/>
      <c r="AN12" s="700"/>
      <c r="AO12" s="700"/>
      <c r="AP12" s="700"/>
      <c r="AQ12" s="700"/>
      <c r="AR12" s="700"/>
      <c r="AS12" s="700"/>
      <c r="AT12" s="700"/>
      <c r="AU12" s="700"/>
      <c r="AV12" s="700"/>
      <c r="AW12" s="700"/>
      <c r="AX12" s="700"/>
      <c r="AY12" s="704" t="s">
        <v>562</v>
      </c>
      <c r="AZ12" s="704"/>
      <c r="BA12" s="704"/>
      <c r="BB12" s="704"/>
      <c r="BC12" s="704"/>
      <c r="BD12" s="704"/>
      <c r="BE12" s="704"/>
      <c r="BF12" s="704"/>
      <c r="BG12" s="704"/>
      <c r="BH12" s="704"/>
      <c r="BI12" s="704"/>
      <c r="BJ12" s="704"/>
      <c r="BK12" s="703">
        <f>'Для заполнения док-ов'!O148</f>
        <v>0</v>
      </c>
      <c r="BL12" s="703"/>
      <c r="BM12" s="703"/>
      <c r="BN12" s="703"/>
      <c r="BO12" s="703"/>
      <c r="BP12" s="703"/>
      <c r="BQ12" s="703"/>
      <c r="BR12" s="703"/>
      <c r="BS12" s="703"/>
      <c r="BT12" s="703"/>
      <c r="BU12" s="703"/>
      <c r="BV12" s="703"/>
      <c r="BW12" s="703"/>
      <c r="BX12" s="703"/>
      <c r="BY12" s="703"/>
      <c r="BZ12" s="703"/>
      <c r="CA12" s="703"/>
      <c r="CB12" s="703"/>
      <c r="CC12" s="703"/>
      <c r="CD12" s="704">
        <v>13</v>
      </c>
      <c r="CE12" s="704"/>
      <c r="CF12" s="704"/>
      <c r="CG12" s="704"/>
      <c r="CH12" s="704"/>
      <c r="CI12" s="704"/>
      <c r="CJ12" s="704"/>
      <c r="CK12" s="705" t="s">
        <v>634</v>
      </c>
      <c r="CL12" s="706"/>
      <c r="CM12" s="706"/>
      <c r="CN12" s="706"/>
      <c r="CO12" s="706"/>
      <c r="CP12" s="706"/>
      <c r="CQ12" s="706"/>
      <c r="CR12" s="706"/>
      <c r="CS12" s="706"/>
      <c r="CT12" s="706"/>
      <c r="CU12" s="706"/>
      <c r="CV12" s="706"/>
      <c r="CW12" s="706"/>
      <c r="CX12" s="706"/>
      <c r="CY12" s="706"/>
      <c r="CZ12" s="706"/>
      <c r="DA12" s="706"/>
      <c r="DB12" s="706"/>
      <c r="DC12" s="706"/>
      <c r="DD12" s="706"/>
      <c r="DE12" s="706"/>
      <c r="DF12" s="706"/>
      <c r="DG12" s="706"/>
      <c r="DH12" s="706"/>
      <c r="DI12" s="706"/>
      <c r="DJ12" s="706"/>
      <c r="DK12" s="706"/>
      <c r="DL12" s="707"/>
    </row>
    <row r="13" spans="1:180" ht="3.75" hidden="1" customHeight="1">
      <c r="A13" s="234"/>
      <c r="B13" s="234"/>
      <c r="C13" s="234"/>
      <c r="D13" s="234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35"/>
      <c r="R13" s="235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6"/>
      <c r="AZ13" s="236"/>
      <c r="BA13" s="236"/>
      <c r="BB13" s="236"/>
      <c r="BC13" s="236"/>
      <c r="BD13" s="236"/>
      <c r="BE13" s="236"/>
      <c r="BF13" s="236"/>
      <c r="BG13" s="236"/>
      <c r="BH13" s="236"/>
      <c r="BI13" s="236"/>
      <c r="BJ13" s="236"/>
      <c r="BK13" s="236"/>
      <c r="BL13" s="236"/>
      <c r="BM13" s="236"/>
      <c r="BN13" s="236"/>
      <c r="BO13" s="236"/>
      <c r="BP13" s="236"/>
      <c r="BQ13" s="236"/>
      <c r="BR13" s="236"/>
      <c r="BS13" s="236"/>
      <c r="BT13" s="236"/>
      <c r="BU13" s="236"/>
      <c r="BV13" s="236"/>
      <c r="BW13" s="236"/>
      <c r="BX13" s="236"/>
      <c r="BY13" s="236"/>
      <c r="BZ13" s="236"/>
      <c r="CA13" s="236"/>
      <c r="CB13" s="236"/>
      <c r="CC13" s="236"/>
      <c r="CD13" s="236"/>
      <c r="CE13" s="236"/>
      <c r="CF13" s="236"/>
      <c r="CG13" s="236"/>
      <c r="CH13" s="236"/>
      <c r="CI13" s="236"/>
      <c r="CJ13" s="236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35"/>
      <c r="CX13" s="235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</row>
    <row r="14" spans="1:180" ht="15.75">
      <c r="A14" s="237" t="s">
        <v>537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241"/>
      <c r="Y14" s="61"/>
      <c r="Z14" s="61"/>
      <c r="AA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</row>
    <row r="15" spans="1:180" ht="15.75">
      <c r="A15" s="61"/>
      <c r="B15" s="61"/>
      <c r="C15" s="702" t="s">
        <v>538</v>
      </c>
      <c r="D15" s="702"/>
      <c r="E15" s="702"/>
      <c r="F15" s="702"/>
      <c r="G15" s="702"/>
      <c r="H15" s="702"/>
      <c r="I15" s="702"/>
      <c r="J15" s="702"/>
      <c r="K15" s="702"/>
      <c r="L15" s="702"/>
      <c r="M15" s="702"/>
      <c r="N15" s="702"/>
      <c r="O15" s="702"/>
      <c r="P15" s="702"/>
      <c r="Q15" s="702"/>
      <c r="R15" s="702"/>
      <c r="S15" s="702"/>
      <c r="T15" s="702"/>
      <c r="U15" s="702"/>
      <c r="V15" s="702"/>
      <c r="W15" s="702"/>
      <c r="X15" s="702"/>
      <c r="Y15" s="702"/>
      <c r="Z15" s="702"/>
      <c r="AA15" s="702"/>
      <c r="AB15" s="702"/>
      <c r="AC15" s="702"/>
      <c r="AD15" s="702"/>
      <c r="AE15" s="702"/>
      <c r="AF15" s="702"/>
      <c r="AG15" s="702"/>
      <c r="AH15" s="702"/>
      <c r="AI15" s="702"/>
      <c r="AJ15" s="702"/>
      <c r="AK15" s="702"/>
      <c r="AL15" s="702"/>
      <c r="AM15" s="702"/>
      <c r="AN15" s="702"/>
      <c r="AO15" s="702"/>
      <c r="AP15" s="702"/>
      <c r="AQ15" s="702"/>
      <c r="AR15" s="702"/>
      <c r="AS15" s="702"/>
      <c r="AT15" s="702"/>
      <c r="AU15" s="702"/>
      <c r="AV15" s="702"/>
      <c r="AW15" s="702"/>
      <c r="AX15" s="702"/>
      <c r="AY15" s="702"/>
      <c r="AZ15" s="702"/>
      <c r="BA15" s="702"/>
      <c r="BB15" s="702"/>
      <c r="BC15" s="702"/>
      <c r="BD15" s="702"/>
      <c r="BE15" s="702"/>
      <c r="BF15" s="702"/>
      <c r="BG15" s="701" t="s">
        <v>155</v>
      </c>
      <c r="BH15" s="701"/>
      <c r="BI15" s="701"/>
      <c r="BJ15" s="701"/>
      <c r="BK15" s="701"/>
      <c r="BL15" s="701"/>
      <c r="BM15" s="701"/>
      <c r="BN15" s="701"/>
      <c r="BO15" s="701"/>
      <c r="BP15" s="701"/>
      <c r="BQ15" s="701"/>
      <c r="BR15" s="701"/>
      <c r="BS15" s="701"/>
      <c r="BT15" s="701"/>
      <c r="BU15" s="701"/>
      <c r="BV15" s="701"/>
      <c r="BW15" s="701"/>
      <c r="BX15" s="701"/>
      <c r="BY15" s="701"/>
      <c r="BZ15" s="701"/>
      <c r="CA15" s="701"/>
      <c r="CB15" s="701"/>
      <c r="CC15" s="701"/>
      <c r="CD15" s="701"/>
      <c r="CE15" s="701"/>
      <c r="CF15" s="701"/>
      <c r="CG15" s="701"/>
      <c r="CH15" s="701"/>
      <c r="CI15" s="701"/>
      <c r="CJ15" s="701"/>
      <c r="CK15" s="701"/>
      <c r="CL15" s="701"/>
      <c r="CM15" s="701"/>
      <c r="CN15" s="701"/>
      <c r="CO15" s="701"/>
      <c r="CP15" s="701"/>
      <c r="CQ15" s="701"/>
      <c r="CR15" s="701"/>
      <c r="CS15" s="701"/>
      <c r="CT15" s="701"/>
      <c r="CU15" s="701"/>
      <c r="CV15" s="701"/>
      <c r="CW15" s="701"/>
      <c r="CX15" s="701"/>
      <c r="CY15" s="701"/>
      <c r="CZ15" s="701"/>
      <c r="DA15" s="701"/>
      <c r="DB15" s="701"/>
      <c r="DC15" s="701"/>
      <c r="DD15" s="701"/>
      <c r="DE15" s="701"/>
      <c r="DF15" s="701"/>
      <c r="DG15" s="701"/>
      <c r="DH15" s="701"/>
      <c r="DI15" s="701"/>
      <c r="DJ15" s="701"/>
    </row>
    <row r="16" spans="1:180" ht="31.5" customHeight="1">
      <c r="A16" s="61"/>
      <c r="B16" s="61"/>
      <c r="C16" s="702" t="s">
        <v>539</v>
      </c>
      <c r="D16" s="702"/>
      <c r="E16" s="702"/>
      <c r="F16" s="702"/>
      <c r="G16" s="702"/>
      <c r="H16" s="702"/>
      <c r="I16" s="702"/>
      <c r="J16" s="702"/>
      <c r="K16" s="702"/>
      <c r="L16" s="702"/>
      <c r="M16" s="702"/>
      <c r="N16" s="702"/>
      <c r="O16" s="702"/>
      <c r="P16" s="702"/>
      <c r="Q16" s="702"/>
      <c r="R16" s="702"/>
      <c r="S16" s="702"/>
      <c r="T16" s="702"/>
      <c r="U16" s="702"/>
      <c r="V16" s="702"/>
      <c r="W16" s="702"/>
      <c r="X16" s="702"/>
      <c r="Y16" s="702"/>
      <c r="Z16" s="702"/>
      <c r="AA16" s="702"/>
      <c r="AB16" s="702"/>
      <c r="AC16" s="702"/>
      <c r="AD16" s="702"/>
      <c r="AE16" s="702"/>
      <c r="AF16" s="702"/>
      <c r="AG16" s="702"/>
      <c r="AH16" s="702"/>
      <c r="AI16" s="702"/>
      <c r="AJ16" s="702"/>
      <c r="AK16" s="702"/>
      <c r="AL16" s="702"/>
      <c r="AM16" s="702"/>
      <c r="AN16" s="702"/>
      <c r="AO16" s="702"/>
      <c r="AP16" s="702"/>
      <c r="AQ16" s="702"/>
      <c r="AR16" s="702"/>
      <c r="AS16" s="702"/>
      <c r="AT16" s="702"/>
      <c r="AU16" s="702"/>
      <c r="AV16" s="702"/>
      <c r="AW16" s="702"/>
      <c r="AX16" s="702"/>
      <c r="AY16" s="702"/>
      <c r="AZ16" s="702"/>
      <c r="BA16" s="702"/>
      <c r="BB16" s="702"/>
      <c r="BC16" s="702"/>
      <c r="BD16" s="702"/>
      <c r="BE16" s="702"/>
      <c r="BF16" s="702"/>
      <c r="BG16" s="701" t="s">
        <v>540</v>
      </c>
      <c r="BH16" s="701"/>
      <c r="BI16" s="701"/>
      <c r="BJ16" s="701"/>
      <c r="BK16" s="701"/>
      <c r="BL16" s="701"/>
      <c r="BM16" s="701"/>
      <c r="BN16" s="701"/>
      <c r="BO16" s="701"/>
      <c r="BP16" s="701"/>
      <c r="BQ16" s="701"/>
      <c r="BR16" s="701"/>
      <c r="BS16" s="701"/>
      <c r="BT16" s="701"/>
      <c r="BU16" s="701"/>
      <c r="BV16" s="701"/>
      <c r="BW16" s="701"/>
      <c r="BX16" s="701"/>
      <c r="BY16" s="701"/>
      <c r="BZ16" s="701"/>
      <c r="CA16" s="701"/>
      <c r="CB16" s="701"/>
      <c r="CC16" s="701"/>
      <c r="CD16" s="701"/>
      <c r="CE16" s="701"/>
      <c r="CF16" s="701"/>
      <c r="CG16" s="701"/>
      <c r="CH16" s="701"/>
      <c r="CI16" s="701"/>
      <c r="CJ16" s="701"/>
      <c r="CK16" s="701"/>
      <c r="CL16" s="701"/>
      <c r="CM16" s="701"/>
      <c r="CN16" s="701"/>
      <c r="CO16" s="701"/>
      <c r="CP16" s="701"/>
      <c r="CQ16" s="701"/>
      <c r="CR16" s="701"/>
      <c r="CS16" s="701"/>
      <c r="CT16" s="701"/>
      <c r="CU16" s="701"/>
      <c r="CV16" s="701"/>
      <c r="CW16" s="701"/>
      <c r="CX16" s="701"/>
      <c r="CY16" s="701"/>
      <c r="CZ16" s="701"/>
      <c r="DA16" s="701"/>
      <c r="DB16" s="701"/>
      <c r="DC16" s="701"/>
      <c r="DD16" s="701"/>
      <c r="DE16" s="701"/>
      <c r="DF16" s="701"/>
      <c r="DG16" s="701"/>
      <c r="DH16" s="701"/>
      <c r="DI16" s="701"/>
      <c r="DJ16" s="701"/>
    </row>
    <row r="17" spans="1:114" ht="47.25" customHeight="1">
      <c r="A17" s="61"/>
      <c r="B17" s="61"/>
      <c r="C17" s="702" t="s">
        <v>541</v>
      </c>
      <c r="D17" s="702"/>
      <c r="E17" s="702"/>
      <c r="F17" s="702"/>
      <c r="G17" s="702"/>
      <c r="H17" s="702"/>
      <c r="I17" s="702"/>
      <c r="J17" s="702"/>
      <c r="K17" s="702"/>
      <c r="L17" s="702"/>
      <c r="M17" s="702"/>
      <c r="N17" s="702"/>
      <c r="O17" s="702"/>
      <c r="P17" s="702"/>
      <c r="Q17" s="702"/>
      <c r="R17" s="702"/>
      <c r="S17" s="702"/>
      <c r="T17" s="702"/>
      <c r="U17" s="702"/>
      <c r="V17" s="702"/>
      <c r="W17" s="702"/>
      <c r="X17" s="702"/>
      <c r="Y17" s="702"/>
      <c r="Z17" s="702"/>
      <c r="AA17" s="702"/>
      <c r="AB17" s="702"/>
      <c r="AC17" s="702"/>
      <c r="AD17" s="702"/>
      <c r="AE17" s="702"/>
      <c r="AF17" s="702"/>
      <c r="AG17" s="702"/>
      <c r="AH17" s="702"/>
      <c r="AI17" s="702"/>
      <c r="AJ17" s="702"/>
      <c r="AK17" s="702"/>
      <c r="AL17" s="702"/>
      <c r="AM17" s="702"/>
      <c r="AN17" s="702"/>
      <c r="AO17" s="702"/>
      <c r="AP17" s="702"/>
      <c r="AQ17" s="702"/>
      <c r="AR17" s="702"/>
      <c r="AS17" s="702"/>
      <c r="AT17" s="702"/>
      <c r="AU17" s="702"/>
      <c r="AV17" s="702"/>
      <c r="AW17" s="702"/>
      <c r="AX17" s="702"/>
      <c r="AY17" s="702"/>
      <c r="AZ17" s="702"/>
      <c r="BA17" s="702"/>
      <c r="BB17" s="702"/>
      <c r="BC17" s="702"/>
      <c r="BD17" s="702"/>
      <c r="BE17" s="702"/>
      <c r="BF17" s="702"/>
      <c r="BG17" s="701" t="s">
        <v>552</v>
      </c>
      <c r="BH17" s="701"/>
      <c r="BI17" s="701"/>
      <c r="BJ17" s="701"/>
      <c r="BK17" s="701"/>
      <c r="BL17" s="701"/>
      <c r="BM17" s="701"/>
      <c r="BN17" s="701"/>
      <c r="BO17" s="701"/>
      <c r="BP17" s="701"/>
      <c r="BQ17" s="701"/>
      <c r="BR17" s="701"/>
      <c r="BS17" s="701"/>
      <c r="BT17" s="701"/>
      <c r="BU17" s="701"/>
      <c r="BV17" s="701"/>
      <c r="BW17" s="701"/>
      <c r="BX17" s="701"/>
      <c r="BY17" s="701"/>
      <c r="BZ17" s="701"/>
      <c r="CA17" s="701"/>
      <c r="CB17" s="701"/>
      <c r="CC17" s="701"/>
      <c r="CD17" s="701"/>
      <c r="CE17" s="701"/>
      <c r="CF17" s="701"/>
      <c r="CG17" s="701"/>
      <c r="CH17" s="701"/>
      <c r="CI17" s="701"/>
      <c r="CJ17" s="701"/>
      <c r="CK17" s="701"/>
      <c r="CL17" s="701"/>
      <c r="CM17" s="701"/>
      <c r="CN17" s="701"/>
      <c r="CO17" s="701"/>
      <c r="CP17" s="701"/>
      <c r="CQ17" s="701"/>
      <c r="CR17" s="701"/>
      <c r="CS17" s="701"/>
      <c r="CT17" s="701"/>
      <c r="CU17" s="701"/>
      <c r="CV17" s="701"/>
      <c r="CW17" s="701"/>
      <c r="CX17" s="701"/>
      <c r="CY17" s="701"/>
      <c r="CZ17" s="701"/>
      <c r="DA17" s="701"/>
      <c r="DB17" s="701"/>
      <c r="DC17" s="701"/>
      <c r="DD17" s="701"/>
      <c r="DE17" s="701"/>
      <c r="DF17" s="701"/>
      <c r="DG17" s="701"/>
      <c r="DH17" s="701"/>
      <c r="DI17" s="701"/>
      <c r="DJ17" s="701"/>
    </row>
    <row r="18" spans="1:114" ht="47.25" customHeight="1">
      <c r="A18" s="61"/>
      <c r="B18" s="61"/>
      <c r="C18" s="702" t="s">
        <v>542</v>
      </c>
      <c r="D18" s="702"/>
      <c r="E18" s="702"/>
      <c r="F18" s="702"/>
      <c r="G18" s="702"/>
      <c r="H18" s="702"/>
      <c r="I18" s="702"/>
      <c r="J18" s="702"/>
      <c r="K18" s="702"/>
      <c r="L18" s="702"/>
      <c r="M18" s="702"/>
      <c r="N18" s="702"/>
      <c r="O18" s="702"/>
      <c r="P18" s="702"/>
      <c r="Q18" s="702"/>
      <c r="R18" s="702"/>
      <c r="S18" s="702"/>
      <c r="T18" s="702"/>
      <c r="U18" s="702"/>
      <c r="V18" s="702"/>
      <c r="W18" s="702"/>
      <c r="X18" s="702"/>
      <c r="Y18" s="702"/>
      <c r="Z18" s="702"/>
      <c r="AA18" s="702"/>
      <c r="AB18" s="702"/>
      <c r="AC18" s="702"/>
      <c r="AD18" s="702"/>
      <c r="AE18" s="702"/>
      <c r="AF18" s="702"/>
      <c r="AG18" s="702"/>
      <c r="AH18" s="702"/>
      <c r="AI18" s="702"/>
      <c r="AJ18" s="702"/>
      <c r="AK18" s="702"/>
      <c r="AL18" s="702"/>
      <c r="AM18" s="702"/>
      <c r="AN18" s="702"/>
      <c r="AO18" s="702"/>
      <c r="AP18" s="702"/>
      <c r="AQ18" s="702"/>
      <c r="AR18" s="702"/>
      <c r="AS18" s="702"/>
      <c r="AT18" s="702"/>
      <c r="AU18" s="702"/>
      <c r="AV18" s="702"/>
      <c r="AW18" s="702"/>
      <c r="AX18" s="702"/>
      <c r="AY18" s="702"/>
      <c r="AZ18" s="702"/>
      <c r="BA18" s="702"/>
      <c r="BB18" s="702"/>
      <c r="BC18" s="702"/>
      <c r="BD18" s="702"/>
      <c r="BE18" s="702"/>
      <c r="BF18" s="702"/>
      <c r="BG18" s="701" t="s">
        <v>552</v>
      </c>
      <c r="BH18" s="701"/>
      <c r="BI18" s="701"/>
      <c r="BJ18" s="701"/>
      <c r="BK18" s="701"/>
      <c r="BL18" s="701"/>
      <c r="BM18" s="701"/>
      <c r="BN18" s="701"/>
      <c r="BO18" s="701"/>
      <c r="BP18" s="701"/>
      <c r="BQ18" s="701"/>
      <c r="BR18" s="701"/>
      <c r="BS18" s="701"/>
      <c r="BT18" s="701"/>
      <c r="BU18" s="701"/>
      <c r="BV18" s="701"/>
      <c r="BW18" s="701"/>
      <c r="BX18" s="701"/>
      <c r="BY18" s="701"/>
      <c r="BZ18" s="701"/>
      <c r="CA18" s="701"/>
      <c r="CB18" s="701"/>
      <c r="CC18" s="701"/>
      <c r="CD18" s="701"/>
      <c r="CE18" s="701"/>
      <c r="CF18" s="701"/>
      <c r="CG18" s="701"/>
      <c r="CH18" s="701"/>
      <c r="CI18" s="701"/>
      <c r="CJ18" s="701"/>
      <c r="CK18" s="701"/>
      <c r="CL18" s="701"/>
      <c r="CM18" s="701"/>
      <c r="CN18" s="701"/>
      <c r="CO18" s="701"/>
      <c r="CP18" s="701"/>
      <c r="CQ18" s="701"/>
      <c r="CR18" s="701"/>
      <c r="CS18" s="701"/>
      <c r="CT18" s="701"/>
      <c r="CU18" s="701"/>
      <c r="CV18" s="701"/>
      <c r="CW18" s="701"/>
      <c r="CX18" s="701"/>
      <c r="CY18" s="701"/>
      <c r="CZ18" s="701"/>
      <c r="DA18" s="701"/>
      <c r="DB18" s="701"/>
      <c r="DC18" s="701"/>
      <c r="DD18" s="701"/>
      <c r="DE18" s="701"/>
      <c r="DF18" s="701"/>
      <c r="DG18" s="701"/>
      <c r="DH18" s="701"/>
      <c r="DI18" s="701"/>
      <c r="DJ18" s="701"/>
    </row>
    <row r="19" spans="1:114" ht="15.75">
      <c r="A19" s="61"/>
      <c r="B19" s="61"/>
      <c r="C19" s="702" t="s">
        <v>543</v>
      </c>
      <c r="D19" s="702"/>
      <c r="E19" s="702"/>
      <c r="F19" s="702"/>
      <c r="G19" s="702"/>
      <c r="H19" s="702"/>
      <c r="I19" s="702"/>
      <c r="J19" s="702"/>
      <c r="K19" s="702"/>
      <c r="L19" s="702"/>
      <c r="M19" s="702"/>
      <c r="N19" s="702"/>
      <c r="O19" s="702"/>
      <c r="P19" s="702"/>
      <c r="Q19" s="702"/>
      <c r="R19" s="702"/>
      <c r="S19" s="702"/>
      <c r="T19" s="702"/>
      <c r="U19" s="702"/>
      <c r="V19" s="702"/>
      <c r="W19" s="702"/>
      <c r="X19" s="702"/>
      <c r="Y19" s="702"/>
      <c r="Z19" s="702"/>
      <c r="AA19" s="702"/>
      <c r="AB19" s="702"/>
      <c r="AC19" s="702"/>
      <c r="AD19" s="702"/>
      <c r="AE19" s="702"/>
      <c r="AF19" s="702"/>
      <c r="AG19" s="702"/>
      <c r="AH19" s="702"/>
      <c r="AI19" s="702"/>
      <c r="AJ19" s="702"/>
      <c r="AK19" s="702"/>
      <c r="AL19" s="702"/>
      <c r="AM19" s="702"/>
      <c r="AN19" s="702"/>
      <c r="AO19" s="702"/>
      <c r="AP19" s="702"/>
      <c r="AQ19" s="702"/>
      <c r="AR19" s="702"/>
      <c r="AS19" s="702"/>
      <c r="AT19" s="702"/>
      <c r="AU19" s="702"/>
      <c r="AV19" s="702"/>
      <c r="AW19" s="702"/>
      <c r="AX19" s="702"/>
      <c r="AY19" s="702"/>
      <c r="AZ19" s="702"/>
      <c r="BA19" s="702"/>
      <c r="BB19" s="702"/>
      <c r="BC19" s="702"/>
      <c r="BD19" s="702"/>
      <c r="BE19" s="702"/>
      <c r="BF19" s="702"/>
      <c r="BG19" s="701" t="s">
        <v>544</v>
      </c>
      <c r="BH19" s="701"/>
      <c r="BI19" s="701"/>
      <c r="BJ19" s="701"/>
      <c r="BK19" s="701"/>
      <c r="BL19" s="701"/>
      <c r="BM19" s="701"/>
      <c r="BN19" s="701"/>
      <c r="BO19" s="701"/>
      <c r="BP19" s="701"/>
      <c r="BQ19" s="701"/>
      <c r="BR19" s="701"/>
      <c r="BS19" s="701"/>
      <c r="BT19" s="701"/>
      <c r="BU19" s="701"/>
      <c r="BV19" s="701"/>
      <c r="BW19" s="701"/>
      <c r="BX19" s="701"/>
      <c r="BY19" s="701"/>
      <c r="BZ19" s="701"/>
      <c r="CA19" s="701"/>
      <c r="CB19" s="701"/>
      <c r="CC19" s="701"/>
      <c r="CD19" s="701"/>
      <c r="CE19" s="701"/>
      <c r="CF19" s="701"/>
      <c r="CG19" s="701"/>
      <c r="CH19" s="701"/>
      <c r="CI19" s="701"/>
      <c r="CJ19" s="701"/>
      <c r="CK19" s="701"/>
      <c r="CL19" s="701"/>
      <c r="CM19" s="701"/>
      <c r="CN19" s="701"/>
      <c r="CO19" s="701"/>
      <c r="CP19" s="701"/>
      <c r="CQ19" s="701"/>
      <c r="CR19" s="701"/>
      <c r="CS19" s="701"/>
      <c r="CT19" s="701"/>
      <c r="CU19" s="701"/>
      <c r="CV19" s="701"/>
      <c r="CW19" s="701"/>
      <c r="CX19" s="701"/>
      <c r="CY19" s="701"/>
      <c r="CZ19" s="701"/>
      <c r="DA19" s="701"/>
      <c r="DB19" s="701"/>
      <c r="DC19" s="701"/>
      <c r="DD19" s="701"/>
      <c r="DE19" s="701"/>
      <c r="DF19" s="701"/>
      <c r="DG19" s="701"/>
      <c r="DH19" s="701"/>
      <c r="DI19" s="701"/>
      <c r="DJ19" s="701"/>
    </row>
    <row r="20" spans="1:114" ht="47.25" customHeight="1">
      <c r="A20" s="61"/>
      <c r="B20" s="61"/>
      <c r="C20" s="702" t="s">
        <v>551</v>
      </c>
      <c r="D20" s="702"/>
      <c r="E20" s="702"/>
      <c r="F20" s="702"/>
      <c r="G20" s="702"/>
      <c r="H20" s="702"/>
      <c r="I20" s="702"/>
      <c r="J20" s="702"/>
      <c r="K20" s="702"/>
      <c r="L20" s="702"/>
      <c r="M20" s="702"/>
      <c r="N20" s="702"/>
      <c r="O20" s="702"/>
      <c r="P20" s="702"/>
      <c r="Q20" s="702"/>
      <c r="R20" s="702"/>
      <c r="S20" s="702"/>
      <c r="T20" s="702"/>
      <c r="U20" s="702"/>
      <c r="V20" s="702"/>
      <c r="W20" s="702"/>
      <c r="X20" s="702"/>
      <c r="Y20" s="702"/>
      <c r="Z20" s="702"/>
      <c r="AA20" s="702"/>
      <c r="AB20" s="702"/>
      <c r="AC20" s="702"/>
      <c r="AD20" s="702"/>
      <c r="AE20" s="702"/>
      <c r="AF20" s="702"/>
      <c r="AG20" s="702"/>
      <c r="AH20" s="702"/>
      <c r="AI20" s="702"/>
      <c r="AJ20" s="702"/>
      <c r="AK20" s="702"/>
      <c r="AL20" s="702"/>
      <c r="AM20" s="702"/>
      <c r="AN20" s="702"/>
      <c r="AO20" s="702"/>
      <c r="AP20" s="702"/>
      <c r="AQ20" s="702"/>
      <c r="AR20" s="702"/>
      <c r="AS20" s="702"/>
      <c r="AT20" s="702"/>
      <c r="AU20" s="702"/>
      <c r="AV20" s="702"/>
      <c r="AW20" s="702"/>
      <c r="AX20" s="702"/>
      <c r="AY20" s="702"/>
      <c r="AZ20" s="702"/>
      <c r="BA20" s="702"/>
      <c r="BB20" s="702"/>
      <c r="BC20" s="702"/>
      <c r="BD20" s="702"/>
      <c r="BE20" s="702"/>
      <c r="BF20" s="702"/>
      <c r="BG20" s="701" t="s">
        <v>553</v>
      </c>
      <c r="BH20" s="701"/>
      <c r="BI20" s="701"/>
      <c r="BJ20" s="701"/>
      <c r="BK20" s="701"/>
      <c r="BL20" s="701"/>
      <c r="BM20" s="701"/>
      <c r="BN20" s="701"/>
      <c r="BO20" s="701"/>
      <c r="BP20" s="701"/>
      <c r="BQ20" s="701"/>
      <c r="BR20" s="701"/>
      <c r="BS20" s="701"/>
      <c r="BT20" s="701"/>
      <c r="BU20" s="701"/>
      <c r="BV20" s="701"/>
      <c r="BW20" s="701"/>
      <c r="BX20" s="701"/>
      <c r="BY20" s="701"/>
      <c r="BZ20" s="701"/>
      <c r="CA20" s="701"/>
      <c r="CB20" s="701"/>
      <c r="CC20" s="701"/>
      <c r="CD20" s="701"/>
      <c r="CE20" s="701"/>
      <c r="CF20" s="701"/>
      <c r="CG20" s="701"/>
      <c r="CH20" s="701"/>
      <c r="CI20" s="701"/>
      <c r="CJ20" s="701"/>
      <c r="CK20" s="701"/>
      <c r="CL20" s="701"/>
      <c r="CM20" s="701"/>
      <c r="CN20" s="701"/>
      <c r="CO20" s="701"/>
      <c r="CP20" s="701"/>
      <c r="CQ20" s="701"/>
      <c r="CR20" s="701"/>
      <c r="CS20" s="701"/>
      <c r="CT20" s="701"/>
      <c r="CU20" s="701"/>
      <c r="CV20" s="701"/>
      <c r="CW20" s="701"/>
      <c r="CX20" s="701"/>
      <c r="CY20" s="701"/>
      <c r="CZ20" s="701"/>
      <c r="DA20" s="701"/>
      <c r="DB20" s="701"/>
      <c r="DC20" s="701"/>
      <c r="DD20" s="701"/>
      <c r="DE20" s="701"/>
      <c r="DF20" s="701"/>
      <c r="DG20" s="701"/>
      <c r="DH20" s="701"/>
      <c r="DI20" s="701"/>
      <c r="DJ20" s="701"/>
    </row>
    <row r="21" spans="1:114" ht="15.75">
      <c r="A21" s="61"/>
      <c r="B21" s="61"/>
      <c r="C21" s="702" t="s">
        <v>545</v>
      </c>
      <c r="D21" s="702"/>
      <c r="E21" s="702"/>
      <c r="F21" s="702"/>
      <c r="G21" s="702"/>
      <c r="H21" s="702"/>
      <c r="I21" s="702"/>
      <c r="J21" s="702"/>
      <c r="K21" s="702"/>
      <c r="L21" s="702"/>
      <c r="M21" s="702"/>
      <c r="N21" s="702"/>
      <c r="O21" s="702"/>
      <c r="P21" s="702"/>
      <c r="Q21" s="702"/>
      <c r="R21" s="702"/>
      <c r="S21" s="702"/>
      <c r="T21" s="702"/>
      <c r="U21" s="702"/>
      <c r="V21" s="702"/>
      <c r="W21" s="702"/>
      <c r="X21" s="702"/>
      <c r="Y21" s="702"/>
      <c r="Z21" s="702"/>
      <c r="AA21" s="702"/>
      <c r="AB21" s="702"/>
      <c r="AC21" s="702"/>
      <c r="AD21" s="702"/>
      <c r="AE21" s="702"/>
      <c r="AF21" s="702"/>
      <c r="AG21" s="702"/>
      <c r="AH21" s="702"/>
      <c r="AI21" s="702"/>
      <c r="AJ21" s="702"/>
      <c r="AK21" s="702"/>
      <c r="AL21" s="702"/>
      <c r="AM21" s="702"/>
      <c r="AN21" s="702"/>
      <c r="AO21" s="702"/>
      <c r="AP21" s="702"/>
      <c r="AQ21" s="702"/>
      <c r="AR21" s="702"/>
      <c r="AS21" s="702"/>
      <c r="AT21" s="702"/>
      <c r="AU21" s="702"/>
      <c r="AV21" s="702"/>
      <c r="AW21" s="702"/>
      <c r="AX21" s="702"/>
      <c r="AY21" s="702"/>
      <c r="AZ21" s="702"/>
      <c r="BA21" s="702"/>
      <c r="BB21" s="702"/>
      <c r="BC21" s="702"/>
      <c r="BD21" s="702"/>
      <c r="BE21" s="702"/>
      <c r="BF21" s="702"/>
      <c r="BG21" s="701" t="s">
        <v>41</v>
      </c>
      <c r="BH21" s="701"/>
      <c r="BI21" s="701"/>
      <c r="BJ21" s="701"/>
      <c r="BK21" s="701"/>
      <c r="BL21" s="701"/>
      <c r="BM21" s="701"/>
      <c r="BN21" s="701"/>
      <c r="BO21" s="701"/>
      <c r="BP21" s="701"/>
      <c r="BQ21" s="701"/>
      <c r="BR21" s="701"/>
      <c r="BS21" s="701"/>
      <c r="BT21" s="701"/>
      <c r="BU21" s="701"/>
      <c r="BV21" s="701"/>
      <c r="BW21" s="701"/>
      <c r="BX21" s="701"/>
      <c r="BY21" s="701"/>
      <c r="BZ21" s="701"/>
      <c r="CA21" s="701"/>
      <c r="CB21" s="701"/>
      <c r="CC21" s="701"/>
      <c r="CD21" s="701"/>
      <c r="CE21" s="701"/>
      <c r="CF21" s="701"/>
      <c r="CG21" s="701"/>
      <c r="CH21" s="701"/>
      <c r="CI21" s="701"/>
      <c r="CJ21" s="701"/>
      <c r="CK21" s="701"/>
      <c r="CL21" s="701"/>
      <c r="CM21" s="701"/>
      <c r="CN21" s="701"/>
      <c r="CO21" s="701"/>
      <c r="CP21" s="701"/>
      <c r="CQ21" s="701"/>
      <c r="CR21" s="701"/>
      <c r="CS21" s="701"/>
      <c r="CT21" s="701"/>
      <c r="CU21" s="701"/>
      <c r="CV21" s="701"/>
      <c r="CW21" s="701"/>
      <c r="CX21" s="701"/>
      <c r="CY21" s="701"/>
      <c r="CZ21" s="701"/>
      <c r="DA21" s="701"/>
      <c r="DB21" s="701"/>
      <c r="DC21" s="701"/>
      <c r="DD21" s="701"/>
      <c r="DE21" s="701"/>
      <c r="DF21" s="701"/>
      <c r="DG21" s="701"/>
      <c r="DH21" s="701"/>
      <c r="DI21" s="701"/>
      <c r="DJ21" s="701"/>
    </row>
    <row r="22" spans="1:114" ht="15.75">
      <c r="A22" s="61"/>
      <c r="B22" s="61"/>
      <c r="C22" s="702" t="s">
        <v>546</v>
      </c>
      <c r="D22" s="702"/>
      <c r="E22" s="702"/>
      <c r="F22" s="702"/>
      <c r="G22" s="702"/>
      <c r="H22" s="702"/>
      <c r="I22" s="702"/>
      <c r="J22" s="702"/>
      <c r="K22" s="702"/>
      <c r="L22" s="702"/>
      <c r="M22" s="702"/>
      <c r="N22" s="702"/>
      <c r="O22" s="702"/>
      <c r="P22" s="702"/>
      <c r="Q22" s="702"/>
      <c r="R22" s="702"/>
      <c r="S22" s="702"/>
      <c r="T22" s="702"/>
      <c r="U22" s="702"/>
      <c r="V22" s="702"/>
      <c r="W22" s="702"/>
      <c r="X22" s="702"/>
      <c r="Y22" s="702"/>
      <c r="Z22" s="702"/>
      <c r="AA22" s="702"/>
      <c r="AB22" s="702"/>
      <c r="AC22" s="702"/>
      <c r="AD22" s="702"/>
      <c r="AE22" s="702"/>
      <c r="AF22" s="702"/>
      <c r="AG22" s="702"/>
      <c r="AH22" s="702"/>
      <c r="AI22" s="702"/>
      <c r="AJ22" s="702"/>
      <c r="AK22" s="702"/>
      <c r="AL22" s="702"/>
      <c r="AM22" s="702"/>
      <c r="AN22" s="702"/>
      <c r="AO22" s="702"/>
      <c r="AP22" s="702"/>
      <c r="AQ22" s="702"/>
      <c r="AR22" s="702"/>
      <c r="AS22" s="702"/>
      <c r="AT22" s="702"/>
      <c r="AU22" s="702"/>
      <c r="AV22" s="702"/>
      <c r="AW22" s="702"/>
      <c r="AX22" s="702"/>
      <c r="AY22" s="702"/>
      <c r="AZ22" s="702"/>
      <c r="BA22" s="702"/>
      <c r="BB22" s="702"/>
      <c r="BC22" s="702"/>
      <c r="BD22" s="702"/>
      <c r="BE22" s="702"/>
      <c r="BF22" s="702"/>
      <c r="BG22" s="701" t="s">
        <v>40</v>
      </c>
      <c r="BH22" s="701"/>
      <c r="BI22" s="701"/>
      <c r="BJ22" s="701"/>
      <c r="BK22" s="701"/>
      <c r="BL22" s="701"/>
      <c r="BM22" s="701"/>
      <c r="BN22" s="701"/>
      <c r="BO22" s="701"/>
      <c r="BP22" s="701"/>
      <c r="BQ22" s="701"/>
      <c r="BR22" s="701"/>
      <c r="BS22" s="701"/>
      <c r="BT22" s="701"/>
      <c r="BU22" s="701"/>
      <c r="BV22" s="701"/>
      <c r="BW22" s="701"/>
      <c r="BX22" s="701"/>
      <c r="BY22" s="701"/>
      <c r="BZ22" s="701"/>
      <c r="CA22" s="701"/>
      <c r="CB22" s="701"/>
      <c r="CC22" s="701"/>
      <c r="CD22" s="701"/>
      <c r="CE22" s="701"/>
      <c r="CF22" s="701"/>
      <c r="CG22" s="701"/>
      <c r="CH22" s="701"/>
      <c r="CI22" s="701"/>
      <c r="CJ22" s="701"/>
      <c r="CK22" s="701"/>
      <c r="CL22" s="701"/>
      <c r="CM22" s="701"/>
      <c r="CN22" s="701"/>
      <c r="CO22" s="701"/>
      <c r="CP22" s="701"/>
      <c r="CQ22" s="701"/>
      <c r="CR22" s="701"/>
      <c r="CS22" s="701"/>
      <c r="CT22" s="701"/>
      <c r="CU22" s="701"/>
      <c r="CV22" s="701"/>
      <c r="CW22" s="701"/>
      <c r="CX22" s="701"/>
      <c r="CY22" s="701"/>
      <c r="CZ22" s="701"/>
      <c r="DA22" s="701"/>
      <c r="DB22" s="701"/>
      <c r="DC22" s="701"/>
      <c r="DD22" s="701"/>
      <c r="DE22" s="701"/>
      <c r="DF22" s="701"/>
      <c r="DG22" s="701"/>
      <c r="DH22" s="701"/>
      <c r="DI22" s="701"/>
      <c r="DJ22" s="701"/>
    </row>
    <row r="23" spans="1:114" ht="15.75">
      <c r="A23" s="61"/>
      <c r="B23" s="61"/>
      <c r="C23" s="702" t="s">
        <v>547</v>
      </c>
      <c r="D23" s="702"/>
      <c r="E23" s="702"/>
      <c r="F23" s="702"/>
      <c r="G23" s="702"/>
      <c r="H23" s="702"/>
      <c r="I23" s="702"/>
      <c r="J23" s="702"/>
      <c r="K23" s="702"/>
      <c r="L23" s="702"/>
      <c r="M23" s="702"/>
      <c r="N23" s="702"/>
      <c r="O23" s="702"/>
      <c r="P23" s="702"/>
      <c r="Q23" s="702"/>
      <c r="R23" s="702"/>
      <c r="S23" s="702"/>
      <c r="T23" s="702"/>
      <c r="U23" s="702"/>
      <c r="V23" s="702"/>
      <c r="W23" s="702"/>
      <c r="X23" s="702"/>
      <c r="Y23" s="702"/>
      <c r="Z23" s="702"/>
      <c r="AA23" s="702"/>
      <c r="AB23" s="702"/>
      <c r="AC23" s="702"/>
      <c r="AD23" s="702"/>
      <c r="AE23" s="702"/>
      <c r="AF23" s="702"/>
      <c r="AG23" s="702"/>
      <c r="AH23" s="702"/>
      <c r="AI23" s="702"/>
      <c r="AJ23" s="702"/>
      <c r="AK23" s="702"/>
      <c r="AL23" s="702"/>
      <c r="AM23" s="702"/>
      <c r="AN23" s="702"/>
      <c r="AO23" s="702"/>
      <c r="AP23" s="702"/>
      <c r="AQ23" s="702"/>
      <c r="AR23" s="702"/>
      <c r="AS23" s="702"/>
      <c r="AT23" s="702"/>
      <c r="AU23" s="702"/>
      <c r="AV23" s="702"/>
      <c r="AW23" s="702"/>
      <c r="AX23" s="702"/>
      <c r="AY23" s="702"/>
      <c r="AZ23" s="702"/>
      <c r="BA23" s="702"/>
      <c r="BB23" s="702"/>
      <c r="BC23" s="702"/>
      <c r="BD23" s="702"/>
      <c r="BE23" s="702"/>
      <c r="BF23" s="702"/>
      <c r="BG23" s="701" t="s">
        <v>548</v>
      </c>
      <c r="BH23" s="701"/>
      <c r="BI23" s="701"/>
      <c r="BJ23" s="701"/>
      <c r="BK23" s="701"/>
      <c r="BL23" s="701"/>
      <c r="BM23" s="701"/>
      <c r="BN23" s="701"/>
      <c r="BO23" s="701"/>
      <c r="BP23" s="701"/>
      <c r="BQ23" s="701"/>
      <c r="BR23" s="701"/>
      <c r="BS23" s="701"/>
      <c r="BT23" s="701"/>
      <c r="BU23" s="701"/>
      <c r="BV23" s="701"/>
      <c r="BW23" s="701"/>
      <c r="BX23" s="701"/>
      <c r="BY23" s="701"/>
      <c r="BZ23" s="701"/>
      <c r="CA23" s="701"/>
      <c r="CB23" s="701"/>
      <c r="CC23" s="701"/>
      <c r="CD23" s="701"/>
      <c r="CE23" s="701"/>
      <c r="CF23" s="701"/>
      <c r="CG23" s="701"/>
      <c r="CH23" s="701"/>
      <c r="CI23" s="701"/>
      <c r="CJ23" s="701"/>
      <c r="CK23" s="701"/>
      <c r="CL23" s="701"/>
      <c r="CM23" s="701"/>
      <c r="CN23" s="701"/>
      <c r="CO23" s="701"/>
      <c r="CP23" s="701"/>
      <c r="CQ23" s="701"/>
      <c r="CR23" s="701"/>
      <c r="CS23" s="701"/>
      <c r="CT23" s="701"/>
      <c r="CU23" s="701"/>
      <c r="CV23" s="701"/>
      <c r="CW23" s="701"/>
      <c r="CX23" s="701"/>
      <c r="CY23" s="701"/>
      <c r="CZ23" s="701"/>
      <c r="DA23" s="701"/>
      <c r="DB23" s="701"/>
      <c r="DC23" s="701"/>
      <c r="DD23" s="701"/>
      <c r="DE23" s="701"/>
      <c r="DF23" s="701"/>
      <c r="DG23" s="701"/>
      <c r="DH23" s="701"/>
      <c r="DI23" s="701"/>
      <c r="DJ23" s="701"/>
    </row>
    <row r="24" spans="1:114" ht="15.75">
      <c r="A24" s="61"/>
      <c r="B24" s="61"/>
      <c r="C24" s="702" t="s">
        <v>549</v>
      </c>
      <c r="D24" s="702"/>
      <c r="E24" s="702"/>
      <c r="F24" s="702"/>
      <c r="G24" s="702"/>
      <c r="H24" s="702"/>
      <c r="I24" s="702"/>
      <c r="J24" s="702"/>
      <c r="K24" s="702"/>
      <c r="L24" s="702"/>
      <c r="M24" s="702"/>
      <c r="N24" s="702"/>
      <c r="O24" s="702"/>
      <c r="P24" s="702"/>
      <c r="Q24" s="702"/>
      <c r="R24" s="702"/>
      <c r="S24" s="702"/>
      <c r="T24" s="702"/>
      <c r="U24" s="702"/>
      <c r="V24" s="702"/>
      <c r="W24" s="702"/>
      <c r="X24" s="702"/>
      <c r="Y24" s="702"/>
      <c r="Z24" s="702"/>
      <c r="AA24" s="702"/>
      <c r="AB24" s="702"/>
      <c r="AC24" s="702"/>
      <c r="AD24" s="702"/>
      <c r="AE24" s="702"/>
      <c r="AF24" s="702"/>
      <c r="AG24" s="702"/>
      <c r="AH24" s="702"/>
      <c r="AI24" s="702"/>
      <c r="AJ24" s="702"/>
      <c r="AK24" s="702"/>
      <c r="AL24" s="702"/>
      <c r="AM24" s="702"/>
      <c r="AN24" s="702"/>
      <c r="AO24" s="702"/>
      <c r="AP24" s="702"/>
      <c r="AQ24" s="702"/>
      <c r="AR24" s="702"/>
      <c r="AS24" s="702"/>
      <c r="AT24" s="702"/>
      <c r="AU24" s="702"/>
      <c r="AV24" s="702"/>
      <c r="AW24" s="702"/>
      <c r="AX24" s="702"/>
      <c r="AY24" s="702"/>
      <c r="AZ24" s="702"/>
      <c r="BA24" s="702"/>
      <c r="BB24" s="702"/>
      <c r="BC24" s="702"/>
      <c r="BD24" s="702"/>
      <c r="BE24" s="702"/>
      <c r="BF24" s="702"/>
      <c r="BG24" s="701" t="s">
        <v>550</v>
      </c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  <c r="BX24" s="701"/>
      <c r="BY24" s="701"/>
      <c r="BZ24" s="701"/>
      <c r="CA24" s="701"/>
      <c r="CB24" s="701"/>
      <c r="CC24" s="701"/>
      <c r="CD24" s="701"/>
      <c r="CE24" s="701"/>
      <c r="CF24" s="701"/>
      <c r="CG24" s="701"/>
      <c r="CH24" s="701"/>
      <c r="CI24" s="701"/>
      <c r="CJ24" s="701"/>
      <c r="CK24" s="701"/>
      <c r="CL24" s="701"/>
      <c r="CM24" s="701"/>
      <c r="CN24" s="701"/>
      <c r="CO24" s="701"/>
      <c r="CP24" s="701"/>
      <c r="CQ24" s="701"/>
      <c r="CR24" s="701"/>
      <c r="CS24" s="701"/>
      <c r="CT24" s="701"/>
      <c r="CU24" s="701"/>
      <c r="CV24" s="701"/>
      <c r="CW24" s="701"/>
      <c r="CX24" s="701"/>
      <c r="CY24" s="701"/>
      <c r="CZ24" s="701"/>
      <c r="DA24" s="701"/>
      <c r="DB24" s="701"/>
      <c r="DC24" s="701"/>
      <c r="DD24" s="701"/>
      <c r="DE24" s="701"/>
      <c r="DF24" s="701"/>
      <c r="DG24" s="701"/>
      <c r="DH24" s="701"/>
      <c r="DI24" s="701"/>
      <c r="DJ24" s="701"/>
    </row>
    <row r="25" spans="1:114" ht="3.75" customHeight="1">
      <c r="A25" s="61"/>
      <c r="B25" s="61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8"/>
      <c r="AI25" s="238"/>
      <c r="AJ25" s="238"/>
      <c r="AK25" s="238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38"/>
      <c r="BB25" s="238"/>
      <c r="BC25" s="238"/>
      <c r="BD25" s="238"/>
      <c r="BE25" s="238"/>
      <c r="BF25" s="238"/>
      <c r="BG25" s="239"/>
      <c r="BH25" s="239"/>
      <c r="BI25" s="239"/>
      <c r="BJ25" s="239"/>
      <c r="BK25" s="239"/>
      <c r="BL25" s="239"/>
      <c r="BM25" s="239"/>
      <c r="BN25" s="239"/>
      <c r="BO25" s="239"/>
      <c r="BP25" s="239"/>
      <c r="BQ25" s="239"/>
      <c r="BR25" s="239"/>
      <c r="BS25" s="239"/>
      <c r="BT25" s="239"/>
      <c r="BU25" s="239"/>
      <c r="BV25" s="239"/>
      <c r="BW25" s="239"/>
      <c r="BX25" s="239"/>
      <c r="BY25" s="239"/>
      <c r="BZ25" s="239"/>
      <c r="CA25" s="239"/>
      <c r="CB25" s="239"/>
      <c r="CC25" s="239"/>
      <c r="CD25" s="239"/>
      <c r="CE25" s="239"/>
      <c r="CF25" s="239"/>
      <c r="CG25" s="239"/>
      <c r="CH25" s="239"/>
      <c r="CI25" s="239"/>
      <c r="CJ25" s="239"/>
      <c r="CK25" s="239"/>
      <c r="CL25" s="239"/>
      <c r="CM25" s="239"/>
      <c r="CN25" s="239"/>
      <c r="CO25" s="239"/>
      <c r="CP25" s="239"/>
      <c r="CQ25" s="239"/>
      <c r="CR25" s="239"/>
      <c r="CS25" s="239"/>
      <c r="CT25" s="239"/>
      <c r="CU25" s="239"/>
      <c r="CV25" s="239"/>
      <c r="CW25" s="239"/>
      <c r="CX25" s="239"/>
      <c r="CY25" s="239"/>
      <c r="CZ25" s="239"/>
      <c r="DA25" s="239"/>
      <c r="DB25" s="239"/>
      <c r="DC25" s="239"/>
      <c r="DD25" s="239"/>
      <c r="DE25" s="239"/>
      <c r="DF25" s="239"/>
      <c r="DG25" s="239"/>
      <c r="DH25" s="239"/>
      <c r="DI25" s="239"/>
      <c r="DJ25" s="239"/>
    </row>
    <row r="26" spans="1:114" ht="15.75">
      <c r="A26" s="61"/>
      <c r="B26" s="61"/>
      <c r="C26" s="237" t="s">
        <v>554</v>
      </c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</row>
    <row r="27" spans="1:114" ht="15.75">
      <c r="A27" s="61"/>
      <c r="B27" s="61"/>
      <c r="C27" s="727" t="s">
        <v>555</v>
      </c>
      <c r="D27" s="727"/>
      <c r="E27" s="727"/>
      <c r="F27" s="727"/>
      <c r="G27" s="727"/>
      <c r="H27" s="727"/>
      <c r="I27" s="727"/>
      <c r="J27" s="727"/>
      <c r="K27" s="727"/>
      <c r="L27" s="727"/>
      <c r="M27" s="727"/>
      <c r="N27" s="727"/>
      <c r="O27" s="727"/>
      <c r="P27" s="727"/>
      <c r="Q27" s="727"/>
      <c r="R27" s="727"/>
      <c r="S27" s="727"/>
      <c r="T27" s="727"/>
      <c r="U27" s="727"/>
      <c r="V27" s="727"/>
      <c r="W27" s="727"/>
      <c r="X27" s="727"/>
      <c r="Y27" s="727"/>
      <c r="Z27" s="727"/>
      <c r="AA27" s="727"/>
      <c r="AB27" s="727"/>
      <c r="AC27" s="727"/>
      <c r="AD27" s="727"/>
      <c r="AE27" s="727"/>
      <c r="AF27" s="727"/>
      <c r="AG27" s="727"/>
      <c r="AH27" s="727"/>
      <c r="AI27" s="727"/>
      <c r="AJ27" s="727"/>
      <c r="AK27" s="727"/>
      <c r="AL27" s="727"/>
      <c r="AM27" s="727"/>
      <c r="AN27" s="727"/>
      <c r="AO27" s="727"/>
      <c r="AP27" s="727"/>
      <c r="AQ27" s="727"/>
      <c r="AR27" s="727"/>
      <c r="AS27" s="727"/>
      <c r="AT27" s="727"/>
      <c r="AU27" s="727"/>
      <c r="AV27" s="727"/>
      <c r="AW27" s="727"/>
      <c r="AX27" s="727"/>
      <c r="AY27" s="727"/>
      <c r="AZ27" s="727"/>
      <c r="BA27" s="727"/>
      <c r="BB27" s="727"/>
      <c r="BC27" s="727"/>
      <c r="BD27" s="727"/>
      <c r="BE27" s="727"/>
      <c r="BF27" s="727"/>
      <c r="BG27" s="727"/>
      <c r="BH27" s="727"/>
      <c r="BI27" s="727"/>
      <c r="BJ27" s="727"/>
      <c r="BK27" s="727"/>
      <c r="BL27" s="727"/>
      <c r="BM27" s="727"/>
      <c r="BN27" s="727"/>
      <c r="BO27" s="727"/>
      <c r="BP27" s="727"/>
      <c r="BQ27" s="727"/>
      <c r="BR27" s="727"/>
      <c r="BS27" s="727"/>
      <c r="BT27" s="727"/>
      <c r="BU27" s="727"/>
      <c r="BV27" s="727"/>
      <c r="BW27" s="727"/>
      <c r="BX27" s="727"/>
      <c r="BY27" s="727"/>
      <c r="BZ27" s="727"/>
      <c r="CA27" s="727"/>
      <c r="CB27" s="727"/>
      <c r="CC27" s="727"/>
      <c r="CD27" s="727"/>
      <c r="CE27" s="727"/>
      <c r="CF27" s="727"/>
      <c r="CG27" s="727"/>
      <c r="CH27" s="727"/>
      <c r="CI27" s="727"/>
      <c r="CJ27" s="727"/>
      <c r="CK27" s="727"/>
      <c r="CL27" s="727"/>
      <c r="CM27" s="727"/>
      <c r="CN27" s="727"/>
      <c r="CO27" s="727"/>
      <c r="CP27" s="727"/>
      <c r="CQ27" s="727"/>
      <c r="CR27" s="727"/>
      <c r="CS27" s="727"/>
      <c r="CT27" s="727"/>
      <c r="CU27" s="727"/>
      <c r="CV27" s="727"/>
      <c r="CW27" s="727"/>
      <c r="CX27" s="727"/>
      <c r="CY27" s="727"/>
      <c r="CZ27" s="727"/>
      <c r="DA27" s="727"/>
      <c r="DB27" s="727"/>
      <c r="DC27" s="727"/>
      <c r="DD27" s="727"/>
      <c r="DE27" s="727"/>
      <c r="DF27" s="727"/>
      <c r="DG27" s="727"/>
      <c r="DH27" s="727"/>
      <c r="DI27" s="727"/>
      <c r="DJ27" s="727"/>
    </row>
    <row r="28" spans="1:114" ht="15.75">
      <c r="A28" s="61"/>
      <c r="B28" s="6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51"/>
      <c r="CK28" s="151"/>
      <c r="CL28" s="151"/>
      <c r="CM28" s="151"/>
      <c r="CN28" s="151"/>
      <c r="CO28" s="151"/>
      <c r="CP28" s="151"/>
      <c r="CQ28" s="151"/>
      <c r="CR28" s="151"/>
      <c r="CS28" s="151"/>
      <c r="CT28" s="151"/>
      <c r="CU28" s="15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51"/>
      <c r="DI28" s="151"/>
      <c r="DJ28" s="151"/>
    </row>
    <row r="29" spans="1:114" ht="15.75">
      <c r="A29" s="61"/>
      <c r="B29" s="61"/>
      <c r="C29" s="151"/>
      <c r="D29" s="151"/>
      <c r="E29" s="151"/>
      <c r="F29" s="151"/>
      <c r="G29" s="151"/>
      <c r="H29" s="151"/>
      <c r="I29" s="151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151"/>
      <c r="DC29" s="151"/>
      <c r="DD29" s="151"/>
      <c r="DE29" s="151"/>
      <c r="DF29" s="151"/>
      <c r="DG29" s="151"/>
      <c r="DH29" s="151"/>
      <c r="DI29" s="151"/>
      <c r="DJ29" s="151"/>
    </row>
    <row r="30" spans="1:114" ht="15.75">
      <c r="A30" s="61"/>
      <c r="B30" s="61"/>
      <c r="C30" s="727" t="s">
        <v>556</v>
      </c>
      <c r="D30" s="727"/>
      <c r="E30" s="727"/>
      <c r="F30" s="727"/>
      <c r="G30" s="727"/>
      <c r="H30" s="727"/>
      <c r="I30" s="727"/>
      <c r="J30" s="727"/>
      <c r="K30" s="727"/>
      <c r="L30" s="727"/>
      <c r="M30" s="727"/>
      <c r="N30" s="727"/>
      <c r="O30" s="727"/>
      <c r="P30" s="727"/>
      <c r="Q30" s="727"/>
      <c r="R30" s="727"/>
      <c r="S30" s="727"/>
      <c r="T30" s="727"/>
      <c r="U30" s="727"/>
      <c r="V30" s="727"/>
      <c r="W30" s="727"/>
      <c r="X30" s="727"/>
      <c r="Y30" s="727"/>
      <c r="Z30" s="727"/>
      <c r="AA30" s="727"/>
      <c r="AB30" s="727"/>
      <c r="AC30" s="727"/>
      <c r="AD30" s="727"/>
      <c r="AE30" s="727"/>
      <c r="AF30" s="727"/>
      <c r="AG30" s="727"/>
      <c r="AH30" s="727"/>
      <c r="AI30" s="727"/>
      <c r="AJ30" s="727"/>
      <c r="AK30" s="727"/>
      <c r="AL30" s="727"/>
      <c r="AM30" s="727"/>
      <c r="AN30" s="727"/>
      <c r="AO30" s="727"/>
      <c r="AP30" s="727"/>
      <c r="AQ30" s="727"/>
      <c r="AR30" s="727"/>
      <c r="AS30" s="727"/>
      <c r="AT30" s="727"/>
      <c r="AU30" s="727"/>
      <c r="AV30" s="727"/>
      <c r="AW30" s="727"/>
      <c r="AX30" s="727"/>
      <c r="AY30" s="727"/>
      <c r="AZ30" s="727"/>
      <c r="BA30" s="727"/>
      <c r="BB30" s="727"/>
      <c r="BC30" s="727"/>
      <c r="BD30" s="727"/>
      <c r="BE30" s="727"/>
      <c r="BF30" s="727"/>
      <c r="BG30" s="727"/>
      <c r="BH30" s="727"/>
      <c r="BI30" s="727"/>
      <c r="BJ30" s="727"/>
      <c r="BK30" s="727"/>
      <c r="BL30" s="727"/>
      <c r="BM30" s="727"/>
      <c r="BN30" s="727"/>
      <c r="BO30" s="727"/>
      <c r="BP30" s="727"/>
      <c r="BQ30" s="727"/>
      <c r="BR30" s="727"/>
      <c r="BS30" s="727"/>
      <c r="BT30" s="727"/>
      <c r="BU30" s="727"/>
      <c r="BV30" s="727"/>
      <c r="BW30" s="727"/>
      <c r="BX30" s="727"/>
      <c r="BY30" s="727"/>
      <c r="BZ30" s="727"/>
      <c r="CA30" s="727"/>
      <c r="CB30" s="727"/>
      <c r="CC30" s="727"/>
      <c r="CD30" s="727"/>
      <c r="CE30" s="727"/>
      <c r="CF30" s="727"/>
      <c r="CG30" s="727"/>
      <c r="CH30" s="727"/>
      <c r="CI30" s="727"/>
      <c r="CJ30" s="727"/>
      <c r="CK30" s="727"/>
      <c r="CL30" s="727"/>
      <c r="CM30" s="727"/>
      <c r="CN30" s="727"/>
      <c r="CO30" s="727"/>
      <c r="CP30" s="727"/>
      <c r="CQ30" s="727"/>
      <c r="CR30" s="727"/>
      <c r="CS30" s="727"/>
      <c r="CT30" s="727"/>
      <c r="CU30" s="727"/>
      <c r="CV30" s="727"/>
      <c r="CW30" s="727"/>
      <c r="CX30" s="727"/>
      <c r="CY30" s="727"/>
      <c r="CZ30" s="727"/>
      <c r="DA30" s="727"/>
      <c r="DB30" s="727"/>
      <c r="DC30" s="727"/>
      <c r="DD30" s="727"/>
      <c r="DE30" s="727"/>
      <c r="DF30" s="727"/>
      <c r="DG30" s="727"/>
      <c r="DH30" s="727"/>
      <c r="DI30" s="727"/>
      <c r="DJ30" s="727"/>
    </row>
    <row r="31" spans="1:114" ht="15.75">
      <c r="A31" s="61"/>
      <c r="B31" s="61"/>
      <c r="C31" s="727" t="s">
        <v>557</v>
      </c>
      <c r="D31" s="727"/>
      <c r="E31" s="727"/>
      <c r="F31" s="727"/>
      <c r="G31" s="727"/>
      <c r="H31" s="727"/>
      <c r="I31" s="727"/>
      <c r="J31" s="727"/>
      <c r="K31" s="727"/>
      <c r="L31" s="727"/>
      <c r="M31" s="727"/>
      <c r="N31" s="727"/>
      <c r="O31" s="727"/>
      <c r="P31" s="727"/>
      <c r="Q31" s="727"/>
      <c r="R31" s="727"/>
      <c r="S31" s="727"/>
      <c r="T31" s="727"/>
      <c r="U31" s="727"/>
      <c r="V31" s="727"/>
      <c r="W31" s="727"/>
      <c r="X31" s="727"/>
      <c r="Y31" s="727"/>
      <c r="Z31" s="727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727"/>
      <c r="BL31" s="727"/>
      <c r="BM31" s="727"/>
      <c r="BN31" s="727"/>
      <c r="BO31" s="727"/>
      <c r="BP31" s="727"/>
      <c r="BQ31" s="727"/>
      <c r="BR31" s="727"/>
      <c r="BS31" s="727"/>
      <c r="BT31" s="727"/>
      <c r="BU31" s="727"/>
      <c r="BV31" s="727"/>
      <c r="BW31" s="727"/>
      <c r="BX31" s="727"/>
      <c r="BY31" s="727"/>
      <c r="BZ31" s="727"/>
      <c r="CA31" s="727"/>
      <c r="CB31" s="727"/>
      <c r="CC31" s="727"/>
      <c r="CD31" s="727"/>
      <c r="CE31" s="727"/>
      <c r="CF31" s="727"/>
      <c r="CG31" s="727"/>
      <c r="CH31" s="727"/>
      <c r="CI31" s="727"/>
      <c r="CJ31" s="727"/>
      <c r="CK31" s="727"/>
      <c r="CL31" s="727"/>
      <c r="CM31" s="727"/>
      <c r="CN31" s="727"/>
      <c r="CO31" s="727"/>
      <c r="CP31" s="727"/>
      <c r="CQ31" s="727"/>
      <c r="CR31" s="727"/>
      <c r="CS31" s="727"/>
      <c r="CT31" s="727"/>
      <c r="CU31" s="727"/>
      <c r="CV31" s="727"/>
      <c r="CW31" s="727"/>
      <c r="CX31" s="727"/>
      <c r="CY31" s="727"/>
      <c r="CZ31" s="727"/>
      <c r="DA31" s="727"/>
      <c r="DB31" s="727"/>
      <c r="DC31" s="727"/>
      <c r="DD31" s="727"/>
      <c r="DE31" s="727"/>
      <c r="DF31" s="727"/>
      <c r="DG31" s="727"/>
      <c r="DH31" s="727"/>
      <c r="DI31" s="727"/>
      <c r="DJ31" s="727"/>
    </row>
    <row r="32" spans="1:114" ht="15.75">
      <c r="A32" s="61"/>
      <c r="B32" s="61"/>
      <c r="C32" s="727" t="s">
        <v>558</v>
      </c>
      <c r="D32" s="727"/>
      <c r="E32" s="727"/>
      <c r="F32" s="727"/>
      <c r="G32" s="727"/>
      <c r="H32" s="727"/>
      <c r="I32" s="727"/>
      <c r="J32" s="727"/>
      <c r="K32" s="727"/>
      <c r="L32" s="727"/>
      <c r="M32" s="727"/>
      <c r="N32" s="727"/>
      <c r="O32" s="727"/>
      <c r="P32" s="727"/>
      <c r="Q32" s="727"/>
      <c r="R32" s="727"/>
      <c r="S32" s="727"/>
      <c r="T32" s="727"/>
      <c r="U32" s="727"/>
      <c r="V32" s="727"/>
      <c r="W32" s="727"/>
      <c r="X32" s="727"/>
      <c r="Y32" s="727"/>
      <c r="Z32" s="727"/>
      <c r="AA32" s="727"/>
      <c r="AB32" s="727"/>
      <c r="AC32" s="727"/>
      <c r="AD32" s="727"/>
      <c r="AE32" s="727"/>
      <c r="AF32" s="727"/>
      <c r="AG32" s="727"/>
      <c r="AH32" s="727"/>
      <c r="AI32" s="727"/>
      <c r="AJ32" s="727"/>
      <c r="AK32" s="727"/>
      <c r="AL32" s="727"/>
      <c r="AM32" s="727"/>
      <c r="AN32" s="727"/>
      <c r="AO32" s="727"/>
      <c r="AP32" s="727"/>
      <c r="AQ32" s="727"/>
      <c r="AR32" s="727"/>
      <c r="AS32" s="727"/>
      <c r="AT32" s="727"/>
      <c r="AU32" s="727"/>
      <c r="AV32" s="727"/>
      <c r="AW32" s="727"/>
      <c r="AX32" s="727"/>
      <c r="AY32" s="727"/>
      <c r="AZ32" s="727"/>
      <c r="BA32" s="727"/>
      <c r="BB32" s="727"/>
      <c r="BC32" s="727"/>
      <c r="BD32" s="727"/>
      <c r="BE32" s="727"/>
      <c r="BF32" s="727"/>
      <c r="BG32" s="727"/>
      <c r="BH32" s="727"/>
      <c r="BI32" s="727"/>
      <c r="BJ32" s="727"/>
      <c r="BK32" s="727"/>
      <c r="BL32" s="727"/>
      <c r="BM32" s="727"/>
      <c r="BN32" s="727"/>
      <c r="BO32" s="727"/>
      <c r="BP32" s="727"/>
      <c r="BQ32" s="727"/>
      <c r="BR32" s="727"/>
      <c r="BS32" s="727"/>
      <c r="BT32" s="727"/>
      <c r="BU32" s="727"/>
      <c r="BV32" s="727"/>
      <c r="BW32" s="727"/>
      <c r="BX32" s="727"/>
      <c r="BY32" s="727"/>
      <c r="BZ32" s="727"/>
      <c r="CA32" s="727"/>
      <c r="CB32" s="727"/>
      <c r="CC32" s="727"/>
      <c r="CD32" s="727"/>
      <c r="CE32" s="727"/>
      <c r="CF32" s="727"/>
      <c r="CG32" s="727"/>
      <c r="CH32" s="727"/>
      <c r="CI32" s="727"/>
      <c r="CJ32" s="727"/>
      <c r="CK32" s="727"/>
      <c r="CL32" s="727"/>
      <c r="CM32" s="727"/>
      <c r="CN32" s="727"/>
      <c r="CO32" s="727"/>
      <c r="CP32" s="727"/>
      <c r="CQ32" s="727"/>
      <c r="CR32" s="727"/>
      <c r="CS32" s="727"/>
      <c r="CT32" s="727"/>
      <c r="CU32" s="727"/>
      <c r="CV32" s="727"/>
      <c r="CW32" s="727"/>
      <c r="CX32" s="727"/>
      <c r="CY32" s="727"/>
      <c r="CZ32" s="727"/>
      <c r="DA32" s="727"/>
      <c r="DB32" s="727"/>
      <c r="DC32" s="727"/>
      <c r="DD32" s="727"/>
      <c r="DE32" s="727"/>
      <c r="DF32" s="727"/>
      <c r="DG32" s="727"/>
      <c r="DH32" s="727"/>
      <c r="DI32" s="727"/>
      <c r="DJ32" s="727"/>
    </row>
    <row r="33" spans="1:115" ht="15.75">
      <c r="A33" s="61"/>
      <c r="B33" s="61"/>
      <c r="C33" s="61"/>
      <c r="D33" s="61"/>
      <c r="E33" s="61"/>
      <c r="F33" s="61"/>
      <c r="G33" s="61" t="s">
        <v>559</v>
      </c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</row>
    <row r="34" spans="1:115" ht="15.75">
      <c r="A34" s="61"/>
      <c r="B34" s="61"/>
      <c r="C34" s="61"/>
      <c r="D34" s="61"/>
      <c r="E34" s="61"/>
      <c r="F34" s="61"/>
      <c r="G34" s="61" t="s">
        <v>560</v>
      </c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</row>
    <row r="35" spans="1:115" ht="4.5" customHeight="1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</row>
    <row r="36" spans="1:115" ht="4.5" customHeight="1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</row>
    <row r="37" spans="1:115" ht="4.5" customHeight="1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</row>
    <row r="38" spans="1:115" ht="4.5" customHeight="1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</row>
    <row r="39" spans="1:115" ht="11.25" customHeight="1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</row>
    <row r="40" spans="1:115" ht="15.75" customHeight="1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</row>
    <row r="41" spans="1:115" ht="15.75">
      <c r="A41" s="61"/>
      <c r="B41" s="597" t="s">
        <v>150</v>
      </c>
      <c r="C41" s="597"/>
      <c r="D41" s="597"/>
      <c r="E41" s="597"/>
      <c r="F41" s="597"/>
      <c r="G41" s="597"/>
      <c r="H41" s="597"/>
      <c r="I41" s="597"/>
      <c r="J41" s="597"/>
      <c r="K41" s="597"/>
      <c r="L41" s="597"/>
      <c r="M41" s="597"/>
      <c r="N41" s="597"/>
      <c r="O41" s="597"/>
      <c r="P41" s="597"/>
      <c r="Q41" s="597"/>
      <c r="R41" s="597"/>
      <c r="S41" s="597"/>
      <c r="T41" s="597"/>
      <c r="U41" s="597"/>
      <c r="V41" s="597"/>
      <c r="W41" s="597"/>
      <c r="X41" s="597"/>
      <c r="Y41" s="597"/>
      <c r="Z41" s="597"/>
      <c r="AA41" s="597"/>
      <c r="AB41" s="597"/>
      <c r="AC41" s="597"/>
      <c r="AD41" s="597"/>
      <c r="AE41" s="597"/>
      <c r="AF41" s="597"/>
      <c r="AM41" s="61"/>
      <c r="AN41" s="61"/>
      <c r="AO41" s="61"/>
      <c r="AP41" s="61"/>
      <c r="AQ41" s="597" t="s">
        <v>196</v>
      </c>
      <c r="AR41" s="597"/>
      <c r="AS41" s="597"/>
      <c r="AT41" s="597"/>
      <c r="AU41" s="597"/>
      <c r="AV41" s="597"/>
      <c r="AW41" s="597"/>
      <c r="AX41" s="597"/>
      <c r="AY41" s="597"/>
      <c r="AZ41" s="597"/>
      <c r="BA41" s="597"/>
      <c r="BB41" s="597"/>
      <c r="BC41" s="597"/>
      <c r="BD41" s="597"/>
      <c r="BE41" s="597"/>
      <c r="BF41" s="597"/>
      <c r="BG41" s="597"/>
      <c r="BH41" s="597"/>
      <c r="BI41" s="597"/>
      <c r="BJ41" s="597"/>
      <c r="BK41" s="597"/>
      <c r="BL41" s="597"/>
      <c r="BM41" s="597"/>
      <c r="BN41" s="597"/>
      <c r="BO41" s="597"/>
      <c r="BP41" s="597"/>
      <c r="BQ41" s="597"/>
      <c r="BR41" s="597"/>
      <c r="BS41" s="597"/>
      <c r="BT41" s="597"/>
      <c r="BU41" s="597"/>
      <c r="CB41" s="61"/>
      <c r="CC41" s="61"/>
      <c r="CD41" s="61"/>
      <c r="CE41" s="61"/>
      <c r="CF41" s="61"/>
      <c r="CG41" s="597" t="s">
        <v>143</v>
      </c>
      <c r="CH41" s="597"/>
      <c r="CI41" s="597"/>
      <c r="CJ41" s="597"/>
      <c r="CK41" s="597"/>
      <c r="CL41" s="597"/>
      <c r="CM41" s="597"/>
      <c r="CN41" s="597"/>
      <c r="CO41" s="597"/>
      <c r="CP41" s="597"/>
      <c r="CQ41" s="597"/>
      <c r="CR41" s="597"/>
      <c r="CS41" s="597"/>
      <c r="CT41" s="597"/>
      <c r="CU41" s="597"/>
      <c r="CV41" s="597"/>
      <c r="CW41" s="597"/>
      <c r="CX41" s="597"/>
      <c r="CY41" s="597"/>
      <c r="CZ41" s="597"/>
      <c r="DA41" s="597"/>
      <c r="DB41" s="597"/>
      <c r="DC41" s="597"/>
      <c r="DD41" s="597"/>
      <c r="DE41" s="597"/>
      <c r="DF41" s="597"/>
      <c r="DG41" s="597"/>
      <c r="DH41" s="597"/>
      <c r="DI41" s="597"/>
      <c r="DJ41" s="597"/>
      <c r="DK41" s="597"/>
    </row>
    <row r="42" spans="1:115" ht="12.75" customHeight="1">
      <c r="A42" s="61"/>
      <c r="B42" s="635" t="s">
        <v>561</v>
      </c>
      <c r="C42" s="635"/>
      <c r="D42" s="635"/>
      <c r="E42" s="635"/>
      <c r="F42" s="635"/>
      <c r="G42" s="635"/>
      <c r="H42" s="635"/>
      <c r="I42" s="635"/>
      <c r="J42" s="635"/>
      <c r="K42" s="635"/>
      <c r="L42" s="635"/>
      <c r="M42" s="635"/>
      <c r="N42" s="635"/>
      <c r="O42" s="635"/>
      <c r="P42" s="635"/>
      <c r="Q42" s="635"/>
      <c r="R42" s="635"/>
      <c r="S42" s="635"/>
      <c r="T42" s="635"/>
      <c r="U42" s="635"/>
      <c r="V42" s="635"/>
      <c r="W42" s="635"/>
      <c r="X42" s="635"/>
      <c r="Y42" s="635"/>
      <c r="Z42" s="635"/>
      <c r="AA42" s="635"/>
      <c r="AB42" s="635"/>
      <c r="AC42" s="635"/>
      <c r="AD42" s="635"/>
      <c r="AE42" s="635"/>
      <c r="AF42" s="635"/>
      <c r="AK42" s="61" t="s">
        <v>235</v>
      </c>
      <c r="AM42" s="61"/>
      <c r="AN42" s="61"/>
      <c r="AO42" s="61"/>
      <c r="AP42" s="61"/>
      <c r="AQ42" s="635" t="s">
        <v>165</v>
      </c>
      <c r="AR42" s="635"/>
      <c r="AS42" s="635"/>
      <c r="AT42" s="635"/>
      <c r="AU42" s="635"/>
      <c r="AV42" s="635"/>
      <c r="AW42" s="635"/>
      <c r="AX42" s="635"/>
      <c r="AY42" s="635"/>
      <c r="AZ42" s="635"/>
      <c r="BA42" s="635"/>
      <c r="BB42" s="635"/>
      <c r="BC42" s="635"/>
      <c r="BD42" s="635"/>
      <c r="BE42" s="635"/>
      <c r="BF42" s="635"/>
      <c r="BG42" s="635"/>
      <c r="BH42" s="635"/>
      <c r="BI42" s="635"/>
      <c r="BJ42" s="635"/>
      <c r="BK42" s="635"/>
      <c r="BL42" s="635"/>
      <c r="BM42" s="635"/>
      <c r="BN42" s="635"/>
      <c r="BO42" s="635"/>
      <c r="BP42" s="635"/>
      <c r="BQ42" s="635"/>
      <c r="BR42" s="635"/>
      <c r="BS42" s="635"/>
      <c r="BT42" s="635"/>
      <c r="BU42" s="635"/>
      <c r="CB42" s="61"/>
      <c r="CC42" s="61"/>
      <c r="CD42" s="61"/>
      <c r="CE42" s="61"/>
      <c r="CF42" s="61"/>
      <c r="CG42" s="635" t="s">
        <v>0</v>
      </c>
      <c r="CH42" s="635"/>
      <c r="CI42" s="635"/>
      <c r="CJ42" s="635"/>
      <c r="CK42" s="635"/>
      <c r="CL42" s="635"/>
      <c r="CM42" s="635"/>
      <c r="CN42" s="635"/>
      <c r="CO42" s="635"/>
      <c r="CP42" s="635"/>
      <c r="CQ42" s="635"/>
      <c r="CR42" s="635"/>
      <c r="CS42" s="635"/>
      <c r="CT42" s="635"/>
      <c r="CU42" s="635"/>
      <c r="CV42" s="635"/>
      <c r="CW42" s="635"/>
      <c r="CX42" s="635"/>
      <c r="CY42" s="635"/>
      <c r="CZ42" s="635"/>
      <c r="DA42" s="635"/>
      <c r="DB42" s="635"/>
      <c r="DC42" s="635"/>
      <c r="DD42" s="635"/>
      <c r="DE42" s="635"/>
      <c r="DF42" s="635"/>
      <c r="DG42" s="635"/>
      <c r="DH42" s="635"/>
      <c r="DI42" s="635"/>
      <c r="DJ42" s="635"/>
      <c r="DK42" s="635"/>
    </row>
    <row r="43" spans="1:115" ht="15.75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</row>
    <row r="44" spans="1:115" ht="15.75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</row>
    <row r="45" spans="1:115" ht="15.7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</row>
    <row r="46" spans="1:115" ht="15.75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</row>
    <row r="47" spans="1:115" ht="15.75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</row>
    <row r="48" spans="1:115" ht="15.75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</row>
    <row r="49" spans="1:102" ht="15.75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</row>
    <row r="50" spans="1:102" ht="15.75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</row>
    <row r="51" spans="1:102" ht="15.75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</row>
    <row r="52" spans="1:102" ht="15.75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</row>
    <row r="53" spans="1:102" ht="15.75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</row>
    <row r="54" spans="1:102" ht="15.75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</row>
    <row r="55" spans="1:102" ht="15.7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1"/>
    </row>
    <row r="56" spans="1:102" ht="15.75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CX56" s="61"/>
    </row>
    <row r="57" spans="1:102" ht="15.75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1"/>
    </row>
    <row r="58" spans="1:102" ht="15.75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CX58" s="61"/>
    </row>
    <row r="59" spans="1:102" ht="15.75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</row>
    <row r="60" spans="1:102" ht="15.75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</row>
    <row r="61" spans="1:102" ht="15.75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</row>
    <row r="62" spans="1:102" ht="15.75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</row>
    <row r="63" spans="1:102" ht="15.75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</row>
    <row r="64" spans="1:102" ht="15.75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</row>
    <row r="65" spans="1:102" ht="15.7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</row>
    <row r="66" spans="1:102" ht="15.75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</row>
    <row r="67" spans="1:102" ht="15.75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</row>
    <row r="68" spans="1:102" ht="15.75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</row>
    <row r="69" spans="1:102" ht="15.75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</row>
    <row r="70" spans="1:102" ht="15.75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</row>
    <row r="71" spans="1:102" ht="15.75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</row>
    <row r="72" spans="1:102" ht="15.75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</row>
    <row r="73" spans="1:102" ht="15.75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</row>
    <row r="74" spans="1:102" ht="15.75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</row>
    <row r="75" spans="1:102" ht="15.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</row>
    <row r="76" spans="1:102" ht="15.7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</row>
    <row r="77" spans="1:102" ht="15.7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</row>
    <row r="78" spans="1:102" ht="15.7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</row>
    <row r="79" spans="1:102" ht="15.7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</row>
    <row r="80" spans="1:102" ht="15.7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</row>
    <row r="81" spans="1:102" ht="15.7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</row>
    <row r="82" spans="1:102" ht="15.7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</row>
    <row r="83" spans="1:102" ht="15.7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</row>
    <row r="84" spans="1:102" ht="15.7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</row>
    <row r="85" spans="1:102" ht="15.7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</row>
    <row r="86" spans="1:102" ht="15.7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</row>
    <row r="87" spans="1:102" ht="15.7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</row>
    <row r="88" spans="1:102" ht="15.7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</row>
    <row r="89" spans="1:102" ht="15.7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</row>
    <row r="90" spans="1:102" ht="15.7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</row>
    <row r="91" spans="1:102" ht="15.7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</row>
    <row r="92" spans="1:102" ht="15.7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</row>
    <row r="93" spans="1:102" ht="15.7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</row>
    <row r="94" spans="1:102" ht="15.7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</row>
    <row r="95" spans="1:102" ht="15.7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</row>
    <row r="96" spans="1:102" ht="15.7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</row>
    <row r="97" spans="1:102" ht="15.7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</row>
    <row r="98" spans="1:102" ht="15.7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</row>
    <row r="99" spans="1:102" ht="15.7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</row>
    <row r="100" spans="1:102" ht="15.7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</row>
    <row r="101" spans="1:102" ht="15.7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</row>
    <row r="102" spans="1:102" ht="15.7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</row>
    <row r="103" spans="1:102" ht="15.7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</row>
    <row r="104" spans="1:102" ht="15.7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</row>
    <row r="105" spans="1:102" ht="15.7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</row>
    <row r="106" spans="1:102" ht="15.7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</row>
    <row r="107" spans="1:102" ht="15.7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</row>
    <row r="108" spans="1:102" ht="15.7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</row>
    <row r="109" spans="1:102" ht="15.7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  <c r="CW109" s="61"/>
      <c r="CX109" s="61"/>
    </row>
    <row r="110" spans="1:102" ht="15.7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/>
      <c r="CR110" s="61"/>
      <c r="CS110" s="61"/>
      <c r="CT110" s="61"/>
      <c r="CU110" s="61"/>
      <c r="CV110" s="61"/>
      <c r="CW110" s="61"/>
      <c r="CX110" s="61"/>
    </row>
    <row r="111" spans="1:102" ht="15.7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1"/>
      <c r="CX111" s="61"/>
    </row>
    <row r="112" spans="1:102" ht="15.7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</row>
    <row r="113" spans="1:102" ht="15.7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</row>
    <row r="114" spans="1:102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  <c r="CW114" s="76"/>
      <c r="CX114" s="76"/>
    </row>
    <row r="115" spans="1:102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76"/>
      <c r="CE115" s="76"/>
      <c r="CF115" s="76"/>
      <c r="CG115" s="76"/>
      <c r="CH115" s="76"/>
      <c r="CI115" s="76"/>
      <c r="CJ115" s="76"/>
      <c r="CK115" s="76"/>
      <c r="CL115" s="76"/>
      <c r="CM115" s="76"/>
      <c r="CN115" s="76"/>
      <c r="CO115" s="76"/>
      <c r="CP115" s="76"/>
      <c r="CQ115" s="76"/>
      <c r="CR115" s="76"/>
      <c r="CS115" s="76"/>
      <c r="CT115" s="76"/>
      <c r="CU115" s="76"/>
      <c r="CV115" s="76"/>
      <c r="CW115" s="76"/>
      <c r="CX115" s="76"/>
    </row>
    <row r="116" spans="1:102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</row>
    <row r="117" spans="1:10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</row>
    <row r="118" spans="1:102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  <c r="CC118" s="76"/>
      <c r="CD118" s="76"/>
      <c r="CE118" s="76"/>
      <c r="CF118" s="76"/>
      <c r="CG118" s="76"/>
      <c r="CH118" s="76"/>
      <c r="CI118" s="76"/>
      <c r="CJ118" s="76"/>
      <c r="CK118" s="76"/>
      <c r="CL118" s="76"/>
      <c r="CM118" s="76"/>
      <c r="CN118" s="76"/>
      <c r="CO118" s="76"/>
      <c r="CP118" s="76"/>
      <c r="CQ118" s="76"/>
      <c r="CR118" s="76"/>
      <c r="CS118" s="76"/>
      <c r="CT118" s="76"/>
      <c r="CU118" s="76"/>
      <c r="CV118" s="76"/>
      <c r="CW118" s="76"/>
      <c r="CX118" s="76"/>
    </row>
    <row r="119" spans="1:102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</row>
    <row r="120" spans="1:102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</row>
    <row r="121" spans="1:10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</row>
    <row r="122" spans="1:10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</row>
    <row r="123" spans="1:102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</row>
    <row r="124" spans="1:102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</row>
    <row r="125" spans="1:10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  <c r="CC125" s="76"/>
      <c r="CD125" s="76"/>
      <c r="CE125" s="76"/>
      <c r="CF125" s="76"/>
      <c r="CG125" s="76"/>
      <c r="CH125" s="76"/>
      <c r="CI125" s="76"/>
      <c r="CJ125" s="76"/>
      <c r="CK125" s="76"/>
      <c r="CL125" s="76"/>
      <c r="CM125" s="76"/>
      <c r="CN125" s="76"/>
      <c r="CO125" s="76"/>
      <c r="CP125" s="76"/>
      <c r="CQ125" s="76"/>
      <c r="CR125" s="76"/>
      <c r="CS125" s="76"/>
      <c r="CT125" s="76"/>
      <c r="CU125" s="76"/>
      <c r="CV125" s="76"/>
      <c r="CW125" s="76"/>
      <c r="CX125" s="76"/>
    </row>
    <row r="126" spans="1:102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  <c r="CC126" s="76"/>
      <c r="CD126" s="76"/>
      <c r="CE126" s="76"/>
      <c r="CF126" s="76"/>
      <c r="CG126" s="76"/>
      <c r="CH126" s="76"/>
      <c r="CI126" s="76"/>
      <c r="CJ126" s="76"/>
      <c r="CK126" s="76"/>
      <c r="CL126" s="76"/>
      <c r="CM126" s="76"/>
      <c r="CN126" s="76"/>
      <c r="CO126" s="76"/>
      <c r="CP126" s="76"/>
      <c r="CQ126" s="76"/>
      <c r="CR126" s="76"/>
      <c r="CS126" s="76"/>
      <c r="CT126" s="76"/>
      <c r="CU126" s="76"/>
      <c r="CV126" s="76"/>
      <c r="CW126" s="76"/>
      <c r="CX126" s="76"/>
    </row>
    <row r="127" spans="1:102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  <c r="CQ127" s="76"/>
      <c r="CR127" s="76"/>
      <c r="CS127" s="76"/>
      <c r="CT127" s="76"/>
      <c r="CU127" s="76"/>
      <c r="CV127" s="76"/>
      <c r="CW127" s="76"/>
      <c r="CX127" s="76"/>
    </row>
    <row r="128" spans="1:102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  <c r="CC128" s="76"/>
      <c r="CD128" s="76"/>
      <c r="CE128" s="76"/>
      <c r="CF128" s="76"/>
      <c r="CG128" s="76"/>
      <c r="CH128" s="76"/>
      <c r="CI128" s="76"/>
      <c r="CJ128" s="76"/>
      <c r="CK128" s="76"/>
      <c r="CL128" s="76"/>
      <c r="CM128" s="76"/>
      <c r="CN128" s="76"/>
      <c r="CO128" s="76"/>
      <c r="CP128" s="76"/>
      <c r="CQ128" s="76"/>
      <c r="CR128" s="76"/>
      <c r="CS128" s="76"/>
      <c r="CT128" s="76"/>
      <c r="CU128" s="76"/>
      <c r="CV128" s="76"/>
      <c r="CW128" s="76"/>
      <c r="CX128" s="76"/>
    </row>
    <row r="129" spans="1:10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</row>
    <row r="130" spans="1:102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</row>
    <row r="131" spans="1:102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</row>
    <row r="132" spans="1:10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  <c r="CC132" s="76"/>
      <c r="CD132" s="76"/>
      <c r="CE132" s="76"/>
      <c r="CF132" s="76"/>
      <c r="CG132" s="76"/>
      <c r="CH132" s="76"/>
      <c r="CI132" s="76"/>
      <c r="CJ132" s="76"/>
      <c r="CK132" s="76"/>
      <c r="CL132" s="76"/>
      <c r="CM132" s="76"/>
      <c r="CN132" s="76"/>
      <c r="CO132" s="76"/>
      <c r="CP132" s="76"/>
      <c r="CQ132" s="76"/>
      <c r="CR132" s="76"/>
      <c r="CS132" s="76"/>
      <c r="CT132" s="76"/>
      <c r="CU132" s="76"/>
      <c r="CV132" s="76"/>
      <c r="CW132" s="76"/>
      <c r="CX132" s="76"/>
    </row>
    <row r="133" spans="1:10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6"/>
      <c r="CD133" s="76"/>
      <c r="CE133" s="76"/>
      <c r="CF133" s="76"/>
      <c r="CG133" s="76"/>
      <c r="CH133" s="76"/>
      <c r="CI133" s="76"/>
      <c r="CJ133" s="76"/>
      <c r="CK133" s="76"/>
      <c r="CL133" s="76"/>
      <c r="CM133" s="76"/>
      <c r="CN133" s="76"/>
      <c r="CO133" s="76"/>
      <c r="CP133" s="76"/>
      <c r="CQ133" s="76"/>
      <c r="CR133" s="76"/>
      <c r="CS133" s="76"/>
      <c r="CT133" s="76"/>
      <c r="CU133" s="76"/>
      <c r="CV133" s="76"/>
      <c r="CW133" s="76"/>
      <c r="CX133" s="76"/>
    </row>
    <row r="134" spans="1:102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</row>
    <row r="135" spans="1:102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</row>
    <row r="136" spans="1:102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</row>
    <row r="137" spans="1:10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</row>
    <row r="138" spans="1:102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  <c r="CC138" s="76"/>
      <c r="CD138" s="76"/>
      <c r="CE138" s="76"/>
      <c r="CF138" s="76"/>
      <c r="CG138" s="76"/>
      <c r="CH138" s="76"/>
      <c r="CI138" s="76"/>
      <c r="CJ138" s="76"/>
      <c r="CK138" s="76"/>
      <c r="CL138" s="76"/>
      <c r="CM138" s="76"/>
      <c r="CN138" s="76"/>
      <c r="CO138" s="76"/>
      <c r="CP138" s="76"/>
      <c r="CQ138" s="76"/>
      <c r="CR138" s="76"/>
      <c r="CS138" s="76"/>
      <c r="CT138" s="76"/>
      <c r="CU138" s="76"/>
      <c r="CV138" s="76"/>
      <c r="CW138" s="76"/>
      <c r="CX138" s="76"/>
    </row>
    <row r="139" spans="1:102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  <c r="CC139" s="76"/>
      <c r="CD139" s="76"/>
      <c r="CE139" s="76"/>
      <c r="CF139" s="76"/>
      <c r="CG139" s="76"/>
      <c r="CH139" s="76"/>
      <c r="CI139" s="76"/>
      <c r="CJ139" s="76"/>
      <c r="CK139" s="76"/>
      <c r="CL139" s="76"/>
      <c r="CM139" s="76"/>
      <c r="CN139" s="76"/>
      <c r="CO139" s="76"/>
      <c r="CP139" s="76"/>
      <c r="CQ139" s="76"/>
      <c r="CR139" s="76"/>
      <c r="CS139" s="76"/>
      <c r="CT139" s="76"/>
      <c r="CU139" s="76"/>
      <c r="CV139" s="76"/>
      <c r="CW139" s="76"/>
      <c r="CX139" s="76"/>
    </row>
    <row r="140" spans="1:102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</row>
    <row r="141" spans="1:102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</row>
    <row r="142" spans="1:10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</row>
    <row r="143" spans="1:102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</row>
    <row r="144" spans="1:102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  <c r="CS144" s="76"/>
      <c r="CT144" s="76"/>
      <c r="CU144" s="76"/>
      <c r="CV144" s="76"/>
      <c r="CW144" s="76"/>
      <c r="CX144" s="76"/>
    </row>
    <row r="145" spans="1:10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  <c r="CQ145" s="76"/>
      <c r="CR145" s="76"/>
      <c r="CS145" s="76"/>
      <c r="CT145" s="76"/>
      <c r="CU145" s="76"/>
      <c r="CV145" s="76"/>
      <c r="CW145" s="76"/>
      <c r="CX145" s="76"/>
    </row>
    <row r="146" spans="1:102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</row>
    <row r="147" spans="1:102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</row>
    <row r="148" spans="1:102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</row>
    <row r="149" spans="1:102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</row>
    <row r="150" spans="1:102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</row>
    <row r="151" spans="1:102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</row>
    <row r="152" spans="1:10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</row>
    <row r="153" spans="1:10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</row>
    <row r="154" spans="1:102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</row>
    <row r="155" spans="1:102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</row>
    <row r="156" spans="1:102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</row>
    <row r="157" spans="1:10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</row>
    <row r="158" spans="1:102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</row>
    <row r="159" spans="1:102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</row>
    <row r="160" spans="1:102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</row>
    <row r="161" spans="1:10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</row>
    <row r="162" spans="1:10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</row>
    <row r="163" spans="1:102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</row>
    <row r="164" spans="1:102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</row>
    <row r="165" spans="1:10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  <c r="CC165" s="76"/>
      <c r="CD165" s="76"/>
      <c r="CE165" s="76"/>
      <c r="CF165" s="76"/>
      <c r="CG165" s="76"/>
      <c r="CH165" s="76"/>
      <c r="CI165" s="76"/>
      <c r="CJ165" s="76"/>
      <c r="CK165" s="76"/>
      <c r="CL165" s="76"/>
      <c r="CM165" s="76"/>
      <c r="CN165" s="76"/>
      <c r="CO165" s="76"/>
      <c r="CP165" s="76"/>
      <c r="CQ165" s="76"/>
      <c r="CR165" s="76"/>
      <c r="CS165" s="76"/>
      <c r="CT165" s="76"/>
      <c r="CU165" s="76"/>
      <c r="CV165" s="76"/>
      <c r="CW165" s="76"/>
      <c r="CX165" s="76"/>
    </row>
    <row r="166" spans="1:102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  <c r="CC166" s="76"/>
      <c r="CD166" s="76"/>
      <c r="CE166" s="76"/>
      <c r="CF166" s="76"/>
      <c r="CG166" s="76"/>
      <c r="CH166" s="76"/>
      <c r="CI166" s="76"/>
      <c r="CJ166" s="76"/>
      <c r="CK166" s="76"/>
      <c r="CL166" s="76"/>
      <c r="CM166" s="76"/>
      <c r="CN166" s="76"/>
      <c r="CO166" s="76"/>
      <c r="CP166" s="76"/>
      <c r="CQ166" s="76"/>
      <c r="CR166" s="76"/>
      <c r="CS166" s="76"/>
      <c r="CT166" s="76"/>
      <c r="CU166" s="76"/>
      <c r="CV166" s="76"/>
      <c r="CW166" s="76"/>
      <c r="CX166" s="76"/>
    </row>
    <row r="167" spans="1:102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</row>
    <row r="168" spans="1:102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</row>
    <row r="169" spans="1:10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</row>
    <row r="170" spans="1:102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</row>
    <row r="171" spans="1:102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</row>
    <row r="172" spans="1:10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</row>
    <row r="173" spans="1:10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</row>
    <row r="174" spans="1:10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</row>
    <row r="175" spans="1:102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</row>
    <row r="176" spans="1:102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</row>
    <row r="177" spans="1:10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</row>
    <row r="178" spans="1:102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</row>
    <row r="179" spans="1:102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/>
      <c r="CL179" s="76"/>
      <c r="CM179" s="76"/>
      <c r="CN179" s="76"/>
      <c r="CO179" s="76"/>
      <c r="CP179" s="76"/>
      <c r="CQ179" s="76"/>
      <c r="CR179" s="76"/>
      <c r="CS179" s="76"/>
      <c r="CT179" s="76"/>
      <c r="CU179" s="76"/>
      <c r="CV179" s="76"/>
      <c r="CW179" s="76"/>
      <c r="CX179" s="76"/>
    </row>
    <row r="180" spans="1:102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/>
      <c r="CM180" s="76"/>
      <c r="CN180" s="76"/>
      <c r="CO180" s="76"/>
      <c r="CP180" s="76"/>
      <c r="CQ180" s="76"/>
      <c r="CR180" s="76"/>
      <c r="CS180" s="76"/>
      <c r="CT180" s="76"/>
      <c r="CU180" s="76"/>
      <c r="CV180" s="76"/>
      <c r="CW180" s="76"/>
      <c r="CX180" s="76"/>
    </row>
    <row r="181" spans="1:10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/>
      <c r="CN181" s="76"/>
      <c r="CO181" s="76"/>
      <c r="CP181" s="76"/>
      <c r="CQ181" s="76"/>
      <c r="CR181" s="76"/>
      <c r="CS181" s="76"/>
      <c r="CT181" s="76"/>
      <c r="CU181" s="76"/>
      <c r="CV181" s="76"/>
      <c r="CW181" s="76"/>
      <c r="CX181" s="76"/>
    </row>
    <row r="182" spans="1:10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/>
      <c r="CO182" s="76"/>
      <c r="CP182" s="76"/>
      <c r="CQ182" s="76"/>
      <c r="CR182" s="76"/>
      <c r="CS182" s="76"/>
      <c r="CT182" s="76"/>
      <c r="CU182" s="76"/>
      <c r="CV182" s="76"/>
      <c r="CW182" s="76"/>
      <c r="CX182" s="76"/>
    </row>
    <row r="183" spans="1:10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/>
      <c r="CP183" s="76"/>
      <c r="CQ183" s="76"/>
      <c r="CR183" s="76"/>
      <c r="CS183" s="76"/>
      <c r="CT183" s="76"/>
      <c r="CU183" s="76"/>
      <c r="CV183" s="76"/>
      <c r="CW183" s="76"/>
      <c r="CX183" s="76"/>
    </row>
    <row r="184" spans="1:10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/>
      <c r="CQ184" s="76"/>
      <c r="CR184" s="76"/>
      <c r="CS184" s="76"/>
      <c r="CT184" s="76"/>
      <c r="CU184" s="76"/>
      <c r="CV184" s="76"/>
      <c r="CW184" s="76"/>
      <c r="CX184" s="76"/>
    </row>
    <row r="185" spans="1:10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/>
      <c r="CR185" s="76"/>
      <c r="CS185" s="76"/>
      <c r="CT185" s="76"/>
      <c r="CU185" s="76"/>
      <c r="CV185" s="76"/>
      <c r="CW185" s="76"/>
      <c r="CX185" s="76"/>
    </row>
    <row r="186" spans="1:10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/>
      <c r="CS186" s="76"/>
      <c r="CT186" s="76"/>
      <c r="CU186" s="76"/>
      <c r="CV186" s="76"/>
      <c r="CW186" s="76"/>
      <c r="CX186" s="76"/>
    </row>
    <row r="187" spans="1:10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/>
      <c r="CT187" s="76"/>
      <c r="CU187" s="76"/>
      <c r="CV187" s="76"/>
      <c r="CW187" s="76"/>
      <c r="CX187" s="76"/>
    </row>
    <row r="188" spans="1:10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</row>
    <row r="189" spans="1:10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/>
      <c r="CV189" s="76"/>
      <c r="CW189" s="76"/>
      <c r="CX189" s="76"/>
    </row>
    <row r="190" spans="1:10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/>
      <c r="CW190" s="76"/>
      <c r="CX190" s="76"/>
    </row>
    <row r="191" spans="1:10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/>
      <c r="CX191" s="76"/>
    </row>
    <row r="192" spans="1:10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  <row r="193" spans="1:10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6"/>
      <c r="CE193" s="76"/>
      <c r="CF193" s="76"/>
      <c r="CG193" s="76"/>
      <c r="CH193" s="76"/>
      <c r="CI193" s="76"/>
      <c r="CJ193" s="76"/>
      <c r="CK193" s="76"/>
      <c r="CL193" s="76"/>
      <c r="CM193" s="76"/>
      <c r="CN193" s="76"/>
      <c r="CO193" s="76"/>
      <c r="CP193" s="76"/>
      <c r="CQ193" s="76"/>
      <c r="CR193" s="76"/>
      <c r="CS193" s="76"/>
      <c r="CT193" s="76"/>
      <c r="CU193" s="76"/>
      <c r="CV193" s="76"/>
      <c r="CW193" s="76"/>
      <c r="CX193" s="76"/>
    </row>
    <row r="194" spans="1:10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</row>
    <row r="195" spans="1:10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  <c r="CC195" s="76"/>
      <c r="CD195" s="76"/>
      <c r="CE195" s="76"/>
      <c r="CF195" s="76"/>
      <c r="CG195" s="76"/>
      <c r="CH195" s="76"/>
      <c r="CI195" s="76"/>
      <c r="CJ195" s="76"/>
      <c r="CK195" s="76"/>
      <c r="CL195" s="76"/>
      <c r="CM195" s="76"/>
      <c r="CN195" s="76"/>
      <c r="CO195" s="76"/>
      <c r="CP195" s="76"/>
      <c r="CQ195" s="76"/>
      <c r="CR195" s="76"/>
      <c r="CS195" s="76"/>
      <c r="CT195" s="76"/>
      <c r="CU195" s="76"/>
      <c r="CV195" s="76"/>
      <c r="CW195" s="76"/>
      <c r="CX195" s="76"/>
    </row>
    <row r="196" spans="1:10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  <c r="CC196" s="76"/>
      <c r="CD196" s="76"/>
      <c r="CE196" s="76"/>
      <c r="CF196" s="76"/>
      <c r="CG196" s="76"/>
      <c r="CH196" s="76"/>
      <c r="CI196" s="76"/>
      <c r="CJ196" s="76"/>
      <c r="CK196" s="76"/>
      <c r="CL196" s="76"/>
      <c r="CM196" s="76"/>
      <c r="CN196" s="76"/>
      <c r="CO196" s="76"/>
      <c r="CP196" s="76"/>
      <c r="CQ196" s="76"/>
      <c r="CR196" s="76"/>
      <c r="CS196" s="76"/>
      <c r="CT196" s="76"/>
      <c r="CU196" s="76"/>
      <c r="CV196" s="76"/>
      <c r="CW196" s="76"/>
      <c r="CX196" s="76"/>
    </row>
    <row r="197" spans="1:10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  <c r="CC197" s="76"/>
      <c r="CD197" s="76"/>
      <c r="CE197" s="76"/>
      <c r="CF197" s="76"/>
      <c r="CG197" s="76"/>
      <c r="CH197" s="76"/>
      <c r="CI197" s="76"/>
      <c r="CJ197" s="76"/>
      <c r="CK197" s="76"/>
      <c r="CL197" s="76"/>
      <c r="CM197" s="76"/>
      <c r="CN197" s="76"/>
      <c r="CO197" s="76"/>
      <c r="CP197" s="76"/>
      <c r="CQ197" s="76"/>
      <c r="CR197" s="76"/>
      <c r="CS197" s="76"/>
      <c r="CT197" s="76"/>
      <c r="CU197" s="76"/>
      <c r="CV197" s="76"/>
      <c r="CW197" s="76"/>
      <c r="CX197" s="76"/>
    </row>
    <row r="198" spans="1:10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</row>
    <row r="199" spans="1:10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  <c r="CC199" s="76"/>
      <c r="CD199" s="76"/>
      <c r="CE199" s="76"/>
      <c r="CF199" s="76"/>
      <c r="CG199" s="76"/>
      <c r="CH199" s="76"/>
      <c r="CI199" s="76"/>
      <c r="CJ199" s="76"/>
      <c r="CK199" s="76"/>
      <c r="CL199" s="76"/>
      <c r="CM199" s="76"/>
      <c r="CN199" s="76"/>
      <c r="CO199" s="76"/>
      <c r="CP199" s="76"/>
      <c r="CQ199" s="76"/>
      <c r="CR199" s="76"/>
      <c r="CS199" s="76"/>
      <c r="CT199" s="76"/>
      <c r="CU199" s="76"/>
      <c r="CV199" s="76"/>
      <c r="CW199" s="76"/>
      <c r="CX199" s="76"/>
    </row>
    <row r="200" spans="1:10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  <c r="CC200" s="76"/>
      <c r="CD200" s="76"/>
      <c r="CE200" s="76"/>
      <c r="CF200" s="76"/>
      <c r="CG200" s="76"/>
      <c r="CH200" s="76"/>
      <c r="CI200" s="76"/>
      <c r="CJ200" s="76"/>
      <c r="CK200" s="76"/>
      <c r="CL200" s="76"/>
      <c r="CM200" s="76"/>
      <c r="CN200" s="76"/>
      <c r="CO200" s="76"/>
      <c r="CP200" s="76"/>
      <c r="CQ200" s="76"/>
      <c r="CR200" s="76"/>
      <c r="CS200" s="76"/>
      <c r="CT200" s="76"/>
      <c r="CU200" s="76"/>
      <c r="CV200" s="76"/>
      <c r="CW200" s="76"/>
      <c r="CX200" s="76"/>
    </row>
    <row r="201" spans="1:10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  <c r="CC201" s="76"/>
      <c r="CD201" s="76"/>
      <c r="CE201" s="76"/>
      <c r="CF201" s="76"/>
      <c r="CG201" s="76"/>
      <c r="CH201" s="76"/>
      <c r="CI201" s="76"/>
      <c r="CJ201" s="76"/>
      <c r="CK201" s="76"/>
      <c r="CL201" s="76"/>
      <c r="CM201" s="76"/>
      <c r="CN201" s="76"/>
      <c r="CO201" s="76"/>
      <c r="CP201" s="76"/>
      <c r="CQ201" s="76"/>
      <c r="CR201" s="76"/>
      <c r="CS201" s="76"/>
      <c r="CT201" s="76"/>
      <c r="CU201" s="76"/>
      <c r="CV201" s="76"/>
      <c r="CW201" s="76"/>
      <c r="CX201" s="76"/>
    </row>
    <row r="202" spans="1:1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  <c r="CC202" s="76"/>
      <c r="CD202" s="76"/>
      <c r="CE202" s="76"/>
      <c r="CF202" s="76"/>
      <c r="CG202" s="76"/>
      <c r="CH202" s="76"/>
      <c r="CI202" s="76"/>
      <c r="CJ202" s="76"/>
      <c r="CK202" s="76"/>
      <c r="CL202" s="76"/>
      <c r="CM202" s="76"/>
      <c r="CN202" s="76"/>
      <c r="CO202" s="76"/>
      <c r="CP202" s="76"/>
      <c r="CQ202" s="76"/>
      <c r="CR202" s="76"/>
      <c r="CS202" s="76"/>
      <c r="CT202" s="76"/>
      <c r="CU202" s="76"/>
      <c r="CV202" s="76"/>
      <c r="CW202" s="76"/>
      <c r="CX202" s="76"/>
    </row>
    <row r="203" spans="1:10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  <c r="CC203" s="76"/>
      <c r="CD203" s="76"/>
      <c r="CE203" s="76"/>
      <c r="CF203" s="76"/>
      <c r="CG203" s="76"/>
      <c r="CH203" s="76"/>
      <c r="CI203" s="76"/>
      <c r="CJ203" s="76"/>
      <c r="CK203" s="76"/>
      <c r="CL203" s="76"/>
      <c r="CM203" s="76"/>
      <c r="CN203" s="76"/>
      <c r="CO203" s="76"/>
      <c r="CP203" s="76"/>
      <c r="CQ203" s="76"/>
      <c r="CR203" s="76"/>
      <c r="CS203" s="76"/>
      <c r="CT203" s="76"/>
      <c r="CU203" s="76"/>
      <c r="CV203" s="76"/>
      <c r="CW203" s="76"/>
      <c r="CX203" s="76"/>
    </row>
    <row r="204" spans="1:10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</row>
    <row r="205" spans="1:10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</row>
    <row r="206" spans="1:10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  <c r="CC206" s="76"/>
      <c r="CD206" s="76"/>
      <c r="CE206" s="76"/>
      <c r="CF206" s="76"/>
      <c r="CG206" s="76"/>
      <c r="CH206" s="76"/>
      <c r="CI206" s="76"/>
      <c r="CJ206" s="76"/>
      <c r="CK206" s="76"/>
      <c r="CL206" s="76"/>
      <c r="CM206" s="76"/>
      <c r="CN206" s="76"/>
      <c r="CO206" s="76"/>
      <c r="CP206" s="76"/>
      <c r="CQ206" s="76"/>
      <c r="CR206" s="76"/>
      <c r="CS206" s="76"/>
      <c r="CT206" s="76"/>
      <c r="CU206" s="76"/>
      <c r="CV206" s="76"/>
      <c r="CW206" s="76"/>
      <c r="CX206" s="76"/>
    </row>
    <row r="207" spans="1:10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  <c r="CC207" s="76"/>
      <c r="CD207" s="76"/>
      <c r="CE207" s="76"/>
      <c r="CF207" s="76"/>
      <c r="CG207" s="76"/>
      <c r="CH207" s="76"/>
      <c r="CI207" s="76"/>
      <c r="CJ207" s="76"/>
      <c r="CK207" s="76"/>
      <c r="CL207" s="76"/>
      <c r="CM207" s="76"/>
      <c r="CN207" s="76"/>
      <c r="CO207" s="76"/>
      <c r="CP207" s="76"/>
      <c r="CQ207" s="76"/>
      <c r="CR207" s="76"/>
      <c r="CS207" s="76"/>
      <c r="CT207" s="76"/>
      <c r="CU207" s="76"/>
      <c r="CV207" s="76"/>
      <c r="CW207" s="76"/>
      <c r="CX207" s="76"/>
    </row>
    <row r="208" spans="1:10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</row>
    <row r="209" spans="1:10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  <c r="CC209" s="76"/>
      <c r="CD209" s="76"/>
      <c r="CE209" s="76"/>
      <c r="CF209" s="76"/>
      <c r="CG209" s="76"/>
      <c r="CH209" s="76"/>
      <c r="CI209" s="76"/>
      <c r="CJ209" s="76"/>
      <c r="CK209" s="76"/>
      <c r="CL209" s="76"/>
      <c r="CM209" s="76"/>
      <c r="CN209" s="76"/>
      <c r="CO209" s="76"/>
      <c r="CP209" s="76"/>
      <c r="CQ209" s="76"/>
      <c r="CR209" s="76"/>
      <c r="CS209" s="76"/>
      <c r="CT209" s="76"/>
      <c r="CU209" s="76"/>
      <c r="CV209" s="76"/>
      <c r="CW209" s="76"/>
      <c r="CX209" s="76"/>
    </row>
    <row r="210" spans="1:10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  <c r="CC210" s="76"/>
      <c r="CD210" s="76"/>
      <c r="CE210" s="76"/>
      <c r="CF210" s="76"/>
      <c r="CG210" s="76"/>
      <c r="CH210" s="76"/>
      <c r="CI210" s="76"/>
      <c r="CJ210" s="76"/>
      <c r="CK210" s="76"/>
      <c r="CL210" s="76"/>
      <c r="CM210" s="76"/>
      <c r="CN210" s="76"/>
      <c r="CO210" s="76"/>
      <c r="CP210" s="76"/>
      <c r="CQ210" s="76"/>
      <c r="CR210" s="76"/>
      <c r="CS210" s="76"/>
      <c r="CT210" s="76"/>
      <c r="CU210" s="76"/>
      <c r="CV210" s="76"/>
      <c r="CW210" s="76"/>
      <c r="CX210" s="76"/>
    </row>
    <row r="211" spans="1:10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  <c r="CC211" s="76"/>
      <c r="CD211" s="76"/>
      <c r="CE211" s="76"/>
      <c r="CF211" s="76"/>
      <c r="CG211" s="76"/>
      <c r="CH211" s="76"/>
      <c r="CI211" s="76"/>
      <c r="CJ211" s="76"/>
      <c r="CK211" s="76"/>
      <c r="CL211" s="76"/>
      <c r="CM211" s="76"/>
      <c r="CN211" s="76"/>
      <c r="CO211" s="76"/>
      <c r="CP211" s="76"/>
      <c r="CQ211" s="76"/>
      <c r="CR211" s="76"/>
      <c r="CS211" s="76"/>
      <c r="CT211" s="76"/>
      <c r="CU211" s="76"/>
      <c r="CV211" s="76"/>
      <c r="CW211" s="76"/>
      <c r="CX211" s="76"/>
    </row>
    <row r="212" spans="1:10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  <c r="CC212" s="76"/>
      <c r="CD212" s="76"/>
      <c r="CE212" s="76"/>
      <c r="CF212" s="76"/>
      <c r="CG212" s="76"/>
      <c r="CH212" s="76"/>
      <c r="CI212" s="76"/>
      <c r="CJ212" s="76"/>
      <c r="CK212" s="76"/>
      <c r="CL212" s="76"/>
      <c r="CM212" s="76"/>
      <c r="CN212" s="76"/>
      <c r="CO212" s="76"/>
      <c r="CP212" s="76"/>
      <c r="CQ212" s="76"/>
      <c r="CR212" s="76"/>
      <c r="CS212" s="76"/>
      <c r="CT212" s="76"/>
      <c r="CU212" s="76"/>
      <c r="CV212" s="76"/>
      <c r="CW212" s="76"/>
      <c r="CX212" s="76"/>
    </row>
    <row r="213" spans="1:10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  <c r="CC213" s="76"/>
      <c r="CD213" s="76"/>
      <c r="CE213" s="76"/>
      <c r="CF213" s="76"/>
      <c r="CG213" s="76"/>
      <c r="CH213" s="76"/>
      <c r="CI213" s="76"/>
      <c r="CJ213" s="76"/>
      <c r="CK213" s="76"/>
      <c r="CL213" s="76"/>
      <c r="CM213" s="76"/>
      <c r="CN213" s="76"/>
      <c r="CO213" s="76"/>
      <c r="CP213" s="76"/>
      <c r="CQ213" s="76"/>
      <c r="CR213" s="76"/>
      <c r="CS213" s="76"/>
      <c r="CT213" s="76"/>
      <c r="CU213" s="76"/>
      <c r="CV213" s="76"/>
      <c r="CW213" s="76"/>
      <c r="CX213" s="76"/>
    </row>
    <row r="214" spans="1:10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  <c r="CC214" s="76"/>
      <c r="CD214" s="76"/>
      <c r="CE214" s="76"/>
      <c r="CF214" s="76"/>
      <c r="CG214" s="76"/>
      <c r="CH214" s="76"/>
      <c r="CI214" s="76"/>
      <c r="CJ214" s="76"/>
      <c r="CK214" s="76"/>
      <c r="CL214" s="76"/>
      <c r="CM214" s="76"/>
      <c r="CN214" s="76"/>
      <c r="CO214" s="76"/>
      <c r="CP214" s="76"/>
      <c r="CQ214" s="76"/>
      <c r="CR214" s="76"/>
      <c r="CS214" s="76"/>
      <c r="CT214" s="76"/>
      <c r="CU214" s="76"/>
      <c r="CV214" s="76"/>
      <c r="CW214" s="76"/>
      <c r="CX214" s="76"/>
    </row>
    <row r="215" spans="1:10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  <c r="CC215" s="76"/>
      <c r="CD215" s="76"/>
      <c r="CE215" s="76"/>
      <c r="CF215" s="76"/>
      <c r="CG215" s="76"/>
      <c r="CH215" s="76"/>
      <c r="CI215" s="76"/>
      <c r="CJ215" s="76"/>
      <c r="CK215" s="76"/>
      <c r="CL215" s="76"/>
      <c r="CM215" s="76"/>
      <c r="CN215" s="76"/>
      <c r="CO215" s="76"/>
      <c r="CP215" s="76"/>
      <c r="CQ215" s="76"/>
      <c r="CR215" s="76"/>
      <c r="CS215" s="76"/>
      <c r="CT215" s="76"/>
      <c r="CU215" s="76"/>
      <c r="CV215" s="76"/>
      <c r="CW215" s="76"/>
      <c r="CX215" s="76"/>
    </row>
    <row r="216" spans="1:10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  <c r="CC216" s="76"/>
      <c r="CD216" s="76"/>
      <c r="CE216" s="76"/>
      <c r="CF216" s="76"/>
      <c r="CG216" s="76"/>
      <c r="CH216" s="76"/>
      <c r="CI216" s="76"/>
      <c r="CJ216" s="76"/>
      <c r="CK216" s="76"/>
      <c r="CL216" s="76"/>
      <c r="CM216" s="76"/>
      <c r="CN216" s="76"/>
      <c r="CO216" s="76"/>
      <c r="CP216" s="76"/>
      <c r="CQ216" s="76"/>
      <c r="CR216" s="76"/>
      <c r="CS216" s="76"/>
      <c r="CT216" s="76"/>
      <c r="CU216" s="76"/>
      <c r="CV216" s="76"/>
      <c r="CW216" s="76"/>
      <c r="CX216" s="76"/>
    </row>
    <row r="217" spans="1:10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  <c r="CC217" s="76"/>
      <c r="CD217" s="76"/>
      <c r="CE217" s="76"/>
      <c r="CF217" s="76"/>
      <c r="CG217" s="76"/>
      <c r="CH217" s="76"/>
      <c r="CI217" s="76"/>
      <c r="CJ217" s="76"/>
      <c r="CK217" s="76"/>
      <c r="CL217" s="76"/>
      <c r="CM217" s="76"/>
      <c r="CN217" s="76"/>
      <c r="CO217" s="76"/>
      <c r="CP217" s="76"/>
      <c r="CQ217" s="76"/>
      <c r="CR217" s="76"/>
      <c r="CS217" s="76"/>
      <c r="CT217" s="76"/>
      <c r="CU217" s="76"/>
      <c r="CV217" s="76"/>
      <c r="CW217" s="76"/>
      <c r="CX217" s="76"/>
    </row>
    <row r="218" spans="1:10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  <c r="CC218" s="76"/>
      <c r="CD218" s="76"/>
      <c r="CE218" s="76"/>
      <c r="CF218" s="76"/>
      <c r="CG218" s="76"/>
      <c r="CH218" s="76"/>
      <c r="CI218" s="76"/>
      <c r="CJ218" s="76"/>
      <c r="CK218" s="76"/>
      <c r="CL218" s="76"/>
      <c r="CM218" s="76"/>
      <c r="CN218" s="76"/>
      <c r="CO218" s="76"/>
      <c r="CP218" s="76"/>
      <c r="CQ218" s="76"/>
      <c r="CR218" s="76"/>
      <c r="CS218" s="76"/>
      <c r="CT218" s="76"/>
      <c r="CU218" s="76"/>
      <c r="CV218" s="76"/>
      <c r="CW218" s="76"/>
      <c r="CX218" s="76"/>
    </row>
    <row r="219" spans="1:10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</row>
    <row r="220" spans="1:10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  <c r="CC220" s="76"/>
      <c r="CD220" s="76"/>
      <c r="CE220" s="76"/>
      <c r="CF220" s="76"/>
      <c r="CG220" s="76"/>
      <c r="CH220" s="76"/>
      <c r="CI220" s="76"/>
      <c r="CJ220" s="76"/>
      <c r="CK220" s="76"/>
      <c r="CL220" s="76"/>
      <c r="CM220" s="76"/>
      <c r="CN220" s="76"/>
      <c r="CO220" s="76"/>
      <c r="CP220" s="76"/>
      <c r="CQ220" s="76"/>
      <c r="CR220" s="76"/>
      <c r="CS220" s="76"/>
      <c r="CT220" s="76"/>
      <c r="CU220" s="76"/>
      <c r="CV220" s="76"/>
      <c r="CW220" s="76"/>
      <c r="CX220" s="76"/>
    </row>
    <row r="221" spans="1:10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  <c r="CC221" s="76"/>
      <c r="CD221" s="76"/>
      <c r="CE221" s="76"/>
      <c r="CF221" s="76"/>
      <c r="CG221" s="76"/>
      <c r="CH221" s="76"/>
      <c r="CI221" s="76"/>
      <c r="CJ221" s="76"/>
      <c r="CK221" s="76"/>
      <c r="CL221" s="76"/>
      <c r="CM221" s="76"/>
      <c r="CN221" s="76"/>
      <c r="CO221" s="76"/>
      <c r="CP221" s="76"/>
      <c r="CQ221" s="76"/>
      <c r="CR221" s="76"/>
      <c r="CS221" s="76"/>
      <c r="CT221" s="76"/>
      <c r="CU221" s="76"/>
      <c r="CV221" s="76"/>
      <c r="CW221" s="76"/>
      <c r="CX221" s="76"/>
    </row>
    <row r="222" spans="1:10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76"/>
      <c r="CF222" s="76"/>
      <c r="CG222" s="76"/>
      <c r="CH222" s="76"/>
      <c r="CI222" s="76"/>
      <c r="CJ222" s="76"/>
      <c r="CK222" s="76"/>
      <c r="CL222" s="76"/>
      <c r="CM222" s="76"/>
      <c r="CN222" s="76"/>
      <c r="CO222" s="76"/>
      <c r="CP222" s="76"/>
      <c r="CQ222" s="76"/>
      <c r="CR222" s="76"/>
      <c r="CS222" s="76"/>
      <c r="CT222" s="76"/>
      <c r="CU222" s="76"/>
      <c r="CV222" s="76"/>
      <c r="CW222" s="76"/>
      <c r="CX222" s="76"/>
    </row>
    <row r="223" spans="1:10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76"/>
      <c r="CE223" s="76"/>
      <c r="CF223" s="76"/>
      <c r="CG223" s="76"/>
      <c r="CH223" s="76"/>
      <c r="CI223" s="76"/>
      <c r="CJ223" s="76"/>
      <c r="CK223" s="76"/>
      <c r="CL223" s="76"/>
      <c r="CM223" s="76"/>
      <c r="CN223" s="76"/>
      <c r="CO223" s="76"/>
      <c r="CP223" s="76"/>
      <c r="CQ223" s="76"/>
      <c r="CR223" s="76"/>
      <c r="CS223" s="76"/>
      <c r="CT223" s="76"/>
      <c r="CU223" s="76"/>
      <c r="CV223" s="76"/>
      <c r="CW223" s="76"/>
      <c r="CX223" s="76"/>
    </row>
    <row r="224" spans="1:10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  <c r="CC224" s="76"/>
      <c r="CD224" s="76"/>
      <c r="CE224" s="76"/>
      <c r="CF224" s="76"/>
      <c r="CG224" s="76"/>
      <c r="CH224" s="76"/>
      <c r="CI224" s="76"/>
      <c r="CJ224" s="76"/>
      <c r="CK224" s="76"/>
      <c r="CL224" s="76"/>
      <c r="CM224" s="76"/>
      <c r="CN224" s="76"/>
      <c r="CO224" s="76"/>
      <c r="CP224" s="76"/>
      <c r="CQ224" s="76"/>
      <c r="CR224" s="76"/>
      <c r="CS224" s="76"/>
      <c r="CT224" s="76"/>
      <c r="CU224" s="76"/>
      <c r="CV224" s="76"/>
      <c r="CW224" s="76"/>
      <c r="CX224" s="76"/>
    </row>
    <row r="225" spans="1:10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  <c r="CC225" s="76"/>
      <c r="CD225" s="76"/>
      <c r="CE225" s="76"/>
      <c r="CF225" s="76"/>
      <c r="CG225" s="76"/>
      <c r="CH225" s="76"/>
      <c r="CI225" s="76"/>
      <c r="CJ225" s="76"/>
      <c r="CK225" s="76"/>
      <c r="CL225" s="76"/>
      <c r="CM225" s="76"/>
      <c r="CN225" s="76"/>
      <c r="CO225" s="76"/>
      <c r="CP225" s="76"/>
      <c r="CQ225" s="76"/>
      <c r="CR225" s="76"/>
      <c r="CS225" s="76"/>
      <c r="CT225" s="76"/>
      <c r="CU225" s="76"/>
      <c r="CV225" s="76"/>
      <c r="CW225" s="76"/>
      <c r="CX225" s="76"/>
    </row>
    <row r="226" spans="1:10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  <c r="CC226" s="76"/>
      <c r="CD226" s="76"/>
      <c r="CE226" s="76"/>
      <c r="CF226" s="76"/>
      <c r="CG226" s="76"/>
      <c r="CH226" s="76"/>
      <c r="CI226" s="76"/>
      <c r="CJ226" s="76"/>
      <c r="CK226" s="76"/>
      <c r="CL226" s="76"/>
      <c r="CM226" s="76"/>
      <c r="CN226" s="76"/>
      <c r="CO226" s="76"/>
      <c r="CP226" s="76"/>
      <c r="CQ226" s="76"/>
      <c r="CR226" s="76"/>
      <c r="CS226" s="76"/>
      <c r="CT226" s="76"/>
      <c r="CU226" s="76"/>
      <c r="CV226" s="76"/>
      <c r="CW226" s="76"/>
      <c r="CX226" s="76"/>
    </row>
    <row r="227" spans="1:10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  <c r="CW227" s="76"/>
      <c r="CX227" s="76"/>
    </row>
    <row r="228" spans="1:10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  <c r="CC228" s="76"/>
      <c r="CD228" s="76"/>
      <c r="CE228" s="76"/>
      <c r="CF228" s="76"/>
      <c r="CG228" s="76"/>
      <c r="CH228" s="76"/>
      <c r="CI228" s="76"/>
      <c r="CJ228" s="76"/>
      <c r="CK228" s="76"/>
      <c r="CL228" s="76"/>
      <c r="CM228" s="76"/>
      <c r="CN228" s="76"/>
      <c r="CO228" s="76"/>
      <c r="CP228" s="76"/>
      <c r="CQ228" s="76"/>
      <c r="CR228" s="76"/>
      <c r="CS228" s="76"/>
      <c r="CT228" s="76"/>
      <c r="CU228" s="76"/>
      <c r="CV228" s="76"/>
      <c r="CW228" s="76"/>
      <c r="CX228" s="76"/>
    </row>
    <row r="229" spans="1:10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6"/>
      <c r="CE229" s="76"/>
      <c r="CF229" s="76"/>
      <c r="CG229" s="76"/>
      <c r="CH229" s="76"/>
      <c r="CI229" s="76"/>
      <c r="CJ229" s="76"/>
      <c r="CK229" s="76"/>
      <c r="CL229" s="76"/>
      <c r="CM229" s="76"/>
      <c r="CN229" s="76"/>
      <c r="CO229" s="76"/>
      <c r="CP229" s="76"/>
      <c r="CQ229" s="76"/>
      <c r="CR229" s="76"/>
      <c r="CS229" s="76"/>
      <c r="CT229" s="76"/>
      <c r="CU229" s="76"/>
      <c r="CV229" s="76"/>
      <c r="CW229" s="76"/>
      <c r="CX229" s="76"/>
    </row>
    <row r="230" spans="1:10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6"/>
      <c r="CE230" s="76"/>
      <c r="CF230" s="76"/>
      <c r="CG230" s="76"/>
      <c r="CH230" s="76"/>
      <c r="CI230" s="76"/>
      <c r="CJ230" s="76"/>
      <c r="CK230" s="76"/>
      <c r="CL230" s="76"/>
      <c r="CM230" s="76"/>
      <c r="CN230" s="76"/>
      <c r="CO230" s="76"/>
      <c r="CP230" s="76"/>
      <c r="CQ230" s="76"/>
      <c r="CR230" s="76"/>
      <c r="CS230" s="76"/>
      <c r="CT230" s="76"/>
      <c r="CU230" s="76"/>
      <c r="CV230" s="76"/>
      <c r="CW230" s="76"/>
      <c r="CX230" s="76"/>
    </row>
    <row r="231" spans="1:10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  <c r="CC231" s="76"/>
      <c r="CD231" s="76"/>
      <c r="CE231" s="76"/>
      <c r="CF231" s="76"/>
      <c r="CG231" s="76"/>
      <c r="CH231" s="76"/>
      <c r="CI231" s="76"/>
      <c r="CJ231" s="76"/>
      <c r="CK231" s="76"/>
      <c r="CL231" s="76"/>
      <c r="CM231" s="76"/>
      <c r="CN231" s="76"/>
      <c r="CO231" s="76"/>
      <c r="CP231" s="76"/>
      <c r="CQ231" s="76"/>
      <c r="CR231" s="76"/>
      <c r="CS231" s="76"/>
      <c r="CT231" s="76"/>
      <c r="CU231" s="76"/>
      <c r="CV231" s="76"/>
      <c r="CW231" s="76"/>
      <c r="CX231" s="76"/>
    </row>
    <row r="232" spans="1:10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  <c r="CC232" s="76"/>
      <c r="CD232" s="76"/>
      <c r="CE232" s="76"/>
      <c r="CF232" s="76"/>
      <c r="CG232" s="76"/>
      <c r="CH232" s="76"/>
      <c r="CI232" s="76"/>
      <c r="CJ232" s="76"/>
      <c r="CK232" s="76"/>
      <c r="CL232" s="76"/>
      <c r="CM232" s="76"/>
      <c r="CN232" s="76"/>
      <c r="CO232" s="76"/>
      <c r="CP232" s="76"/>
      <c r="CQ232" s="76"/>
      <c r="CR232" s="76"/>
      <c r="CS232" s="76"/>
      <c r="CT232" s="76"/>
      <c r="CU232" s="76"/>
      <c r="CV232" s="76"/>
      <c r="CW232" s="76"/>
      <c r="CX232" s="76"/>
    </row>
    <row r="233" spans="1:10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  <c r="CC233" s="76"/>
      <c r="CD233" s="76"/>
      <c r="CE233" s="76"/>
      <c r="CF233" s="76"/>
      <c r="CG233" s="76"/>
      <c r="CH233" s="76"/>
      <c r="CI233" s="76"/>
      <c r="CJ233" s="76"/>
      <c r="CK233" s="76"/>
      <c r="CL233" s="76"/>
      <c r="CM233" s="76"/>
      <c r="CN233" s="76"/>
      <c r="CO233" s="76"/>
      <c r="CP233" s="76"/>
      <c r="CQ233" s="76"/>
      <c r="CR233" s="76"/>
      <c r="CS233" s="76"/>
      <c r="CT233" s="76"/>
      <c r="CU233" s="76"/>
      <c r="CV233" s="76"/>
      <c r="CW233" s="76"/>
      <c r="CX233" s="76"/>
    </row>
    <row r="234" spans="1:10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  <c r="CC234" s="76"/>
      <c r="CD234" s="76"/>
      <c r="CE234" s="76"/>
      <c r="CF234" s="76"/>
      <c r="CG234" s="76"/>
      <c r="CH234" s="76"/>
      <c r="CI234" s="76"/>
      <c r="CJ234" s="76"/>
      <c r="CK234" s="76"/>
      <c r="CL234" s="76"/>
      <c r="CM234" s="76"/>
      <c r="CN234" s="76"/>
      <c r="CO234" s="76"/>
      <c r="CP234" s="76"/>
      <c r="CQ234" s="76"/>
      <c r="CR234" s="76"/>
      <c r="CS234" s="76"/>
      <c r="CT234" s="76"/>
      <c r="CU234" s="76"/>
      <c r="CV234" s="76"/>
      <c r="CW234" s="76"/>
      <c r="CX234" s="76"/>
    </row>
    <row r="235" spans="1:10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  <c r="CC235" s="76"/>
      <c r="CD235" s="76"/>
      <c r="CE235" s="76"/>
      <c r="CF235" s="76"/>
      <c r="CG235" s="76"/>
      <c r="CH235" s="76"/>
      <c r="CI235" s="76"/>
      <c r="CJ235" s="76"/>
      <c r="CK235" s="76"/>
      <c r="CL235" s="76"/>
      <c r="CM235" s="76"/>
      <c r="CN235" s="76"/>
      <c r="CO235" s="76"/>
      <c r="CP235" s="76"/>
      <c r="CQ235" s="76"/>
      <c r="CR235" s="76"/>
      <c r="CS235" s="76"/>
      <c r="CT235" s="76"/>
      <c r="CU235" s="76"/>
      <c r="CV235" s="76"/>
      <c r="CW235" s="76"/>
      <c r="CX235" s="76"/>
    </row>
    <row r="236" spans="1:10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  <c r="CC236" s="76"/>
      <c r="CD236" s="76"/>
      <c r="CE236" s="76"/>
      <c r="CF236" s="76"/>
      <c r="CG236" s="76"/>
      <c r="CH236" s="76"/>
      <c r="CI236" s="76"/>
      <c r="CJ236" s="76"/>
      <c r="CK236" s="76"/>
      <c r="CL236" s="76"/>
      <c r="CM236" s="76"/>
      <c r="CN236" s="76"/>
      <c r="CO236" s="76"/>
      <c r="CP236" s="76"/>
      <c r="CQ236" s="76"/>
      <c r="CR236" s="76"/>
      <c r="CS236" s="76"/>
      <c r="CT236" s="76"/>
      <c r="CU236" s="76"/>
      <c r="CV236" s="76"/>
      <c r="CW236" s="76"/>
      <c r="CX236" s="76"/>
    </row>
    <row r="237" spans="1:10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  <c r="CC237" s="76"/>
      <c r="CD237" s="76"/>
      <c r="CE237" s="76"/>
      <c r="CF237" s="76"/>
      <c r="CG237" s="76"/>
      <c r="CH237" s="76"/>
      <c r="CI237" s="76"/>
      <c r="CJ237" s="76"/>
      <c r="CK237" s="76"/>
      <c r="CL237" s="76"/>
      <c r="CM237" s="76"/>
      <c r="CN237" s="76"/>
      <c r="CO237" s="76"/>
      <c r="CP237" s="76"/>
      <c r="CQ237" s="76"/>
      <c r="CR237" s="76"/>
      <c r="CS237" s="76"/>
      <c r="CT237" s="76"/>
      <c r="CU237" s="76"/>
      <c r="CV237" s="76"/>
      <c r="CW237" s="76"/>
      <c r="CX237" s="76"/>
    </row>
    <row r="238" spans="1:10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  <c r="BV238" s="76"/>
      <c r="BW238" s="76"/>
      <c r="BX238" s="76"/>
      <c r="BY238" s="76"/>
      <c r="BZ238" s="76"/>
      <c r="CA238" s="76"/>
      <c r="CB238" s="76"/>
      <c r="CC238" s="76"/>
      <c r="CD238" s="76"/>
      <c r="CE238" s="76"/>
      <c r="CF238" s="76"/>
      <c r="CG238" s="76"/>
      <c r="CH238" s="76"/>
      <c r="CI238" s="76"/>
      <c r="CJ238" s="76"/>
      <c r="CK238" s="76"/>
      <c r="CL238" s="76"/>
      <c r="CM238" s="76"/>
      <c r="CN238" s="76"/>
      <c r="CO238" s="76"/>
      <c r="CP238" s="76"/>
      <c r="CQ238" s="76"/>
      <c r="CR238" s="76"/>
      <c r="CS238" s="76"/>
      <c r="CT238" s="76"/>
      <c r="CU238" s="76"/>
      <c r="CV238" s="76"/>
      <c r="CW238" s="76"/>
      <c r="CX238" s="76"/>
    </row>
    <row r="239" spans="1:10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  <c r="BV239" s="76"/>
      <c r="BW239" s="76"/>
      <c r="BX239" s="76"/>
      <c r="BY239" s="76"/>
      <c r="BZ239" s="76"/>
      <c r="CA239" s="76"/>
      <c r="CB239" s="76"/>
      <c r="CC239" s="76"/>
      <c r="CD239" s="76"/>
      <c r="CE239" s="76"/>
      <c r="CF239" s="76"/>
      <c r="CG239" s="76"/>
      <c r="CH239" s="76"/>
      <c r="CI239" s="76"/>
      <c r="CJ239" s="76"/>
      <c r="CK239" s="76"/>
      <c r="CL239" s="76"/>
      <c r="CM239" s="76"/>
      <c r="CN239" s="76"/>
      <c r="CO239" s="76"/>
      <c r="CP239" s="76"/>
      <c r="CQ239" s="76"/>
      <c r="CR239" s="76"/>
      <c r="CS239" s="76"/>
      <c r="CT239" s="76"/>
      <c r="CU239" s="76"/>
      <c r="CV239" s="76"/>
      <c r="CW239" s="76"/>
      <c r="CX239" s="76"/>
    </row>
    <row r="240" spans="1:10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  <c r="BV240" s="76"/>
      <c r="BW240" s="76"/>
      <c r="BX240" s="76"/>
      <c r="BY240" s="76"/>
      <c r="BZ240" s="76"/>
      <c r="CA240" s="76"/>
      <c r="CB240" s="76"/>
      <c r="CC240" s="76"/>
      <c r="CD240" s="76"/>
      <c r="CE240" s="76"/>
      <c r="CF240" s="76"/>
      <c r="CG240" s="76"/>
      <c r="CH240" s="76"/>
      <c r="CI240" s="76"/>
      <c r="CJ240" s="76"/>
      <c r="CK240" s="76"/>
      <c r="CL240" s="76"/>
      <c r="CM240" s="76"/>
      <c r="CN240" s="76"/>
      <c r="CO240" s="76"/>
      <c r="CP240" s="76"/>
      <c r="CQ240" s="76"/>
      <c r="CR240" s="76"/>
      <c r="CS240" s="76"/>
      <c r="CT240" s="76"/>
      <c r="CU240" s="76"/>
      <c r="CV240" s="76"/>
      <c r="CW240" s="76"/>
      <c r="CX240" s="76"/>
    </row>
    <row r="241" spans="1:10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  <c r="BV241" s="76"/>
      <c r="BW241" s="76"/>
      <c r="BX241" s="76"/>
      <c r="BY241" s="76"/>
      <c r="BZ241" s="76"/>
      <c r="CA241" s="76"/>
      <c r="CB241" s="76"/>
      <c r="CC241" s="76"/>
      <c r="CD241" s="76"/>
      <c r="CE241" s="76"/>
      <c r="CF241" s="76"/>
      <c r="CG241" s="76"/>
      <c r="CH241" s="76"/>
      <c r="CI241" s="76"/>
      <c r="CJ241" s="76"/>
      <c r="CK241" s="76"/>
      <c r="CL241" s="76"/>
      <c r="CM241" s="76"/>
      <c r="CN241" s="76"/>
      <c r="CO241" s="76"/>
      <c r="CP241" s="76"/>
      <c r="CQ241" s="76"/>
      <c r="CR241" s="76"/>
      <c r="CS241" s="76"/>
      <c r="CT241" s="76"/>
      <c r="CU241" s="76"/>
      <c r="CV241" s="76"/>
      <c r="CW241" s="76"/>
      <c r="CX241" s="76"/>
    </row>
    <row r="242" spans="1:10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  <c r="BV242" s="76"/>
      <c r="BW242" s="76"/>
      <c r="BX242" s="76"/>
      <c r="BY242" s="76"/>
      <c r="BZ242" s="76"/>
      <c r="CA242" s="76"/>
      <c r="CB242" s="76"/>
      <c r="CC242" s="76"/>
      <c r="CD242" s="76"/>
      <c r="CE242" s="76"/>
      <c r="CF242" s="76"/>
      <c r="CG242" s="76"/>
      <c r="CH242" s="76"/>
      <c r="CI242" s="76"/>
      <c r="CJ242" s="76"/>
      <c r="CK242" s="76"/>
      <c r="CL242" s="76"/>
      <c r="CM242" s="76"/>
      <c r="CN242" s="76"/>
      <c r="CO242" s="76"/>
      <c r="CP242" s="76"/>
      <c r="CQ242" s="76"/>
      <c r="CR242" s="76"/>
      <c r="CS242" s="76"/>
      <c r="CT242" s="76"/>
      <c r="CU242" s="76"/>
      <c r="CV242" s="76"/>
      <c r="CW242" s="76"/>
      <c r="CX242" s="76"/>
    </row>
    <row r="243" spans="1:10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  <c r="BV243" s="76"/>
      <c r="BW243" s="76"/>
      <c r="BX243" s="76"/>
      <c r="BY243" s="76"/>
      <c r="BZ243" s="76"/>
      <c r="CA243" s="76"/>
      <c r="CB243" s="76"/>
      <c r="CC243" s="76"/>
      <c r="CD243" s="76"/>
      <c r="CE243" s="76"/>
      <c r="CF243" s="76"/>
      <c r="CG243" s="76"/>
      <c r="CH243" s="76"/>
      <c r="CI243" s="76"/>
      <c r="CJ243" s="76"/>
      <c r="CK243" s="76"/>
      <c r="CL243" s="76"/>
      <c r="CM243" s="76"/>
      <c r="CN243" s="76"/>
      <c r="CO243" s="76"/>
      <c r="CP243" s="76"/>
      <c r="CQ243" s="76"/>
      <c r="CR243" s="76"/>
      <c r="CS243" s="76"/>
      <c r="CT243" s="76"/>
      <c r="CU243" s="76"/>
      <c r="CV243" s="76"/>
      <c r="CW243" s="76"/>
      <c r="CX243" s="76"/>
    </row>
    <row r="244" spans="1:10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  <c r="BV244" s="76"/>
      <c r="BW244" s="76"/>
      <c r="BX244" s="76"/>
      <c r="BY244" s="76"/>
      <c r="BZ244" s="76"/>
      <c r="CA244" s="76"/>
      <c r="CB244" s="76"/>
      <c r="CC244" s="76"/>
      <c r="CD244" s="76"/>
      <c r="CE244" s="76"/>
      <c r="CF244" s="76"/>
      <c r="CG244" s="76"/>
      <c r="CH244" s="76"/>
      <c r="CI244" s="76"/>
      <c r="CJ244" s="76"/>
      <c r="CK244" s="76"/>
      <c r="CL244" s="76"/>
      <c r="CM244" s="76"/>
      <c r="CN244" s="76"/>
      <c r="CO244" s="76"/>
      <c r="CP244" s="76"/>
      <c r="CQ244" s="76"/>
      <c r="CR244" s="76"/>
      <c r="CS244" s="76"/>
      <c r="CT244" s="76"/>
      <c r="CU244" s="76"/>
      <c r="CV244" s="76"/>
      <c r="CW244" s="76"/>
      <c r="CX244" s="76"/>
    </row>
    <row r="245" spans="1:10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  <c r="BV245" s="76"/>
      <c r="BW245" s="76"/>
      <c r="BX245" s="76"/>
      <c r="BY245" s="76"/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</row>
    <row r="246" spans="1:10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  <c r="BV246" s="76"/>
      <c r="BW246" s="76"/>
      <c r="BX246" s="76"/>
      <c r="BY246" s="76"/>
      <c r="BZ246" s="76"/>
      <c r="CA246" s="76"/>
      <c r="CB246" s="76"/>
      <c r="CC246" s="76"/>
      <c r="CD246" s="76"/>
      <c r="CE246" s="76"/>
      <c r="CF246" s="76"/>
      <c r="CG246" s="76"/>
      <c r="CH246" s="76"/>
      <c r="CI246" s="76"/>
      <c r="CJ246" s="76"/>
      <c r="CK246" s="76"/>
      <c r="CL246" s="76"/>
      <c r="CM246" s="76"/>
      <c r="CN246" s="76"/>
      <c r="CO246" s="76"/>
      <c r="CP246" s="76"/>
      <c r="CQ246" s="76"/>
      <c r="CR246" s="76"/>
      <c r="CS246" s="76"/>
      <c r="CT246" s="76"/>
      <c r="CU246" s="76"/>
      <c r="CV246" s="76"/>
      <c r="CW246" s="76"/>
      <c r="CX246" s="76"/>
    </row>
    <row r="247" spans="1:10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  <c r="BV247" s="76"/>
      <c r="BW247" s="76"/>
      <c r="BX247" s="76"/>
      <c r="BY247" s="76"/>
      <c r="BZ247" s="76"/>
      <c r="CA247" s="76"/>
      <c r="CB247" s="76"/>
      <c r="CC247" s="76"/>
      <c r="CD247" s="76"/>
      <c r="CE247" s="76"/>
      <c r="CF247" s="76"/>
      <c r="CG247" s="76"/>
      <c r="CH247" s="76"/>
      <c r="CI247" s="76"/>
      <c r="CJ247" s="76"/>
      <c r="CK247" s="76"/>
      <c r="CL247" s="76"/>
      <c r="CM247" s="76"/>
      <c r="CN247" s="76"/>
      <c r="CO247" s="76"/>
      <c r="CP247" s="76"/>
      <c r="CQ247" s="76"/>
      <c r="CR247" s="76"/>
      <c r="CS247" s="76"/>
      <c r="CT247" s="76"/>
      <c r="CU247" s="76"/>
      <c r="CV247" s="76"/>
      <c r="CW247" s="76"/>
      <c r="CX247" s="76"/>
    </row>
    <row r="248" spans="1:10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  <c r="BV248" s="76"/>
      <c r="BW248" s="76"/>
      <c r="BX248" s="76"/>
      <c r="BY248" s="76"/>
      <c r="BZ248" s="76"/>
      <c r="CA248" s="76"/>
      <c r="CB248" s="76"/>
      <c r="CC248" s="76"/>
      <c r="CD248" s="76"/>
      <c r="CE248" s="76"/>
      <c r="CF248" s="76"/>
      <c r="CG248" s="76"/>
      <c r="CH248" s="76"/>
      <c r="CI248" s="76"/>
      <c r="CJ248" s="76"/>
      <c r="CK248" s="76"/>
      <c r="CL248" s="76"/>
      <c r="CM248" s="76"/>
      <c r="CN248" s="76"/>
      <c r="CO248" s="76"/>
      <c r="CP248" s="76"/>
      <c r="CQ248" s="76"/>
      <c r="CR248" s="76"/>
      <c r="CS248" s="76"/>
      <c r="CT248" s="76"/>
      <c r="CU248" s="76"/>
      <c r="CV248" s="76"/>
      <c r="CW248" s="76"/>
      <c r="CX248" s="76"/>
    </row>
    <row r="249" spans="1:10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  <c r="BV249" s="76"/>
      <c r="BW249" s="76"/>
      <c r="BX249" s="76"/>
      <c r="BY249" s="76"/>
      <c r="BZ249" s="76"/>
      <c r="CA249" s="76"/>
      <c r="CB249" s="76"/>
      <c r="CC249" s="76"/>
      <c r="CD249" s="76"/>
      <c r="CE249" s="76"/>
      <c r="CF249" s="76"/>
      <c r="CG249" s="76"/>
      <c r="CH249" s="76"/>
      <c r="CI249" s="76"/>
      <c r="CJ249" s="76"/>
      <c r="CK249" s="76"/>
      <c r="CL249" s="76"/>
      <c r="CM249" s="76"/>
      <c r="CN249" s="76"/>
      <c r="CO249" s="76"/>
      <c r="CP249" s="76"/>
      <c r="CQ249" s="76"/>
      <c r="CR249" s="76"/>
      <c r="CS249" s="76"/>
      <c r="CT249" s="76"/>
      <c r="CU249" s="76"/>
      <c r="CV249" s="76"/>
      <c r="CW249" s="76"/>
      <c r="CX249" s="76"/>
    </row>
    <row r="250" spans="1:10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  <c r="BV250" s="76"/>
      <c r="BW250" s="76"/>
      <c r="BX250" s="76"/>
      <c r="BY250" s="76"/>
      <c r="BZ250" s="76"/>
      <c r="CA250" s="76"/>
      <c r="CB250" s="76"/>
      <c r="CC250" s="76"/>
      <c r="CD250" s="76"/>
      <c r="CE250" s="76"/>
      <c r="CF250" s="76"/>
      <c r="CG250" s="76"/>
      <c r="CH250" s="76"/>
      <c r="CI250" s="76"/>
      <c r="CJ250" s="76"/>
      <c r="CK250" s="76"/>
      <c r="CL250" s="76"/>
      <c r="CM250" s="76"/>
      <c r="CN250" s="76"/>
      <c r="CO250" s="76"/>
      <c r="CP250" s="76"/>
      <c r="CQ250" s="76"/>
      <c r="CR250" s="76"/>
      <c r="CS250" s="76"/>
      <c r="CT250" s="76"/>
      <c r="CU250" s="76"/>
      <c r="CV250" s="76"/>
      <c r="CW250" s="76"/>
      <c r="CX250" s="76"/>
    </row>
    <row r="251" spans="1:10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  <c r="BV251" s="76"/>
      <c r="BW251" s="76"/>
      <c r="BX251" s="76"/>
      <c r="BY251" s="76"/>
      <c r="BZ251" s="76"/>
      <c r="CA251" s="76"/>
      <c r="CB251" s="76"/>
      <c r="CC251" s="76"/>
      <c r="CD251" s="76"/>
      <c r="CE251" s="76"/>
      <c r="CF251" s="76"/>
      <c r="CG251" s="76"/>
      <c r="CH251" s="76"/>
      <c r="CI251" s="76"/>
      <c r="CJ251" s="76"/>
      <c r="CK251" s="76"/>
      <c r="CL251" s="76"/>
      <c r="CM251" s="76"/>
      <c r="CN251" s="76"/>
      <c r="CO251" s="76"/>
      <c r="CP251" s="76"/>
      <c r="CQ251" s="76"/>
      <c r="CR251" s="76"/>
      <c r="CS251" s="76"/>
      <c r="CT251" s="76"/>
      <c r="CU251" s="76"/>
      <c r="CV251" s="76"/>
      <c r="CW251" s="76"/>
      <c r="CX251" s="76"/>
    </row>
    <row r="252" spans="1:10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  <c r="BV252" s="76"/>
      <c r="BW252" s="76"/>
      <c r="BX252" s="76"/>
      <c r="BY252" s="76"/>
      <c r="BZ252" s="76"/>
      <c r="CA252" s="76"/>
      <c r="CB252" s="76"/>
      <c r="CC252" s="76"/>
      <c r="CD252" s="76"/>
      <c r="CE252" s="76"/>
      <c r="CF252" s="76"/>
      <c r="CG252" s="76"/>
      <c r="CH252" s="76"/>
      <c r="CI252" s="76"/>
      <c r="CJ252" s="76"/>
      <c r="CK252" s="76"/>
      <c r="CL252" s="76"/>
      <c r="CM252" s="76"/>
      <c r="CN252" s="76"/>
      <c r="CO252" s="76"/>
      <c r="CP252" s="76"/>
      <c r="CQ252" s="76"/>
      <c r="CR252" s="76"/>
      <c r="CS252" s="76"/>
      <c r="CT252" s="76"/>
      <c r="CU252" s="76"/>
      <c r="CV252" s="76"/>
      <c r="CW252" s="76"/>
      <c r="CX252" s="76"/>
    </row>
    <row r="253" spans="1:10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  <c r="BV253" s="76"/>
      <c r="BW253" s="76"/>
      <c r="BX253" s="76"/>
      <c r="BY253" s="76"/>
      <c r="BZ253" s="76"/>
      <c r="CA253" s="76"/>
      <c r="CB253" s="76"/>
      <c r="CC253" s="76"/>
      <c r="CD253" s="76"/>
      <c r="CE253" s="76"/>
      <c r="CF253" s="76"/>
      <c r="CG253" s="76"/>
      <c r="CH253" s="76"/>
      <c r="CI253" s="76"/>
      <c r="CJ253" s="76"/>
      <c r="CK253" s="76"/>
      <c r="CL253" s="76"/>
      <c r="CM253" s="76"/>
      <c r="CN253" s="76"/>
      <c r="CO253" s="76"/>
      <c r="CP253" s="76"/>
      <c r="CQ253" s="76"/>
      <c r="CR253" s="76"/>
      <c r="CS253" s="76"/>
      <c r="CT253" s="76"/>
      <c r="CU253" s="76"/>
      <c r="CV253" s="76"/>
      <c r="CW253" s="76"/>
      <c r="CX253" s="76"/>
    </row>
    <row r="254" spans="1:10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  <c r="BV254" s="76"/>
      <c r="BW254" s="76"/>
      <c r="BX254" s="76"/>
      <c r="BY254" s="76"/>
      <c r="BZ254" s="76"/>
      <c r="CA254" s="76"/>
      <c r="CB254" s="76"/>
      <c r="CC254" s="76"/>
      <c r="CD254" s="76"/>
      <c r="CE254" s="76"/>
      <c r="CF254" s="76"/>
      <c r="CG254" s="76"/>
      <c r="CH254" s="76"/>
      <c r="CI254" s="76"/>
      <c r="CJ254" s="76"/>
      <c r="CK254" s="76"/>
      <c r="CL254" s="76"/>
      <c r="CM254" s="76"/>
      <c r="CN254" s="76"/>
      <c r="CO254" s="76"/>
      <c r="CP254" s="76"/>
      <c r="CQ254" s="76"/>
      <c r="CR254" s="76"/>
      <c r="CS254" s="76"/>
      <c r="CT254" s="76"/>
      <c r="CU254" s="76"/>
      <c r="CV254" s="76"/>
      <c r="CW254" s="76"/>
      <c r="CX254" s="76"/>
    </row>
    <row r="255" spans="1:10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  <c r="BV255" s="76"/>
      <c r="BW255" s="76"/>
      <c r="BX255" s="76"/>
      <c r="BY255" s="76"/>
      <c r="BZ255" s="76"/>
      <c r="CA255" s="76"/>
      <c r="CB255" s="76"/>
      <c r="CC255" s="76"/>
      <c r="CD255" s="76"/>
      <c r="CE255" s="76"/>
      <c r="CF255" s="76"/>
      <c r="CG255" s="76"/>
      <c r="CH255" s="76"/>
      <c r="CI255" s="76"/>
      <c r="CJ255" s="76"/>
      <c r="CK255" s="76"/>
      <c r="CL255" s="76"/>
      <c r="CM255" s="76"/>
      <c r="CN255" s="76"/>
      <c r="CO255" s="76"/>
      <c r="CP255" s="76"/>
      <c r="CQ255" s="76"/>
      <c r="CR255" s="76"/>
      <c r="CS255" s="76"/>
      <c r="CT255" s="76"/>
      <c r="CU255" s="76"/>
      <c r="CV255" s="76"/>
      <c r="CW255" s="76"/>
      <c r="CX255" s="76"/>
    </row>
    <row r="256" spans="1:10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  <c r="BV256" s="76"/>
      <c r="BW256" s="76"/>
      <c r="BX256" s="76"/>
      <c r="BY256" s="76"/>
      <c r="BZ256" s="76"/>
      <c r="CA256" s="76"/>
      <c r="CB256" s="76"/>
      <c r="CC256" s="76"/>
      <c r="CD256" s="76"/>
      <c r="CE256" s="76"/>
      <c r="CF256" s="76"/>
      <c r="CG256" s="76"/>
      <c r="CH256" s="76"/>
      <c r="CI256" s="76"/>
      <c r="CJ256" s="76"/>
      <c r="CK256" s="76"/>
      <c r="CL256" s="76"/>
      <c r="CM256" s="76"/>
      <c r="CN256" s="76"/>
      <c r="CO256" s="76"/>
      <c r="CP256" s="76"/>
      <c r="CQ256" s="76"/>
      <c r="CR256" s="76"/>
      <c r="CS256" s="76"/>
      <c r="CT256" s="76"/>
      <c r="CU256" s="76"/>
      <c r="CV256" s="76"/>
      <c r="CW256" s="76"/>
      <c r="CX256" s="76"/>
    </row>
    <row r="257" spans="1:10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  <c r="BV257" s="76"/>
      <c r="BW257" s="76"/>
      <c r="BX257" s="76"/>
      <c r="BY257" s="76"/>
      <c r="BZ257" s="76"/>
      <c r="CA257" s="76"/>
      <c r="CB257" s="76"/>
      <c r="CC257" s="76"/>
      <c r="CD257" s="76"/>
      <c r="CE257" s="76"/>
      <c r="CF257" s="76"/>
      <c r="CG257" s="76"/>
      <c r="CH257" s="76"/>
      <c r="CI257" s="76"/>
      <c r="CJ257" s="76"/>
      <c r="CK257" s="76"/>
      <c r="CL257" s="76"/>
      <c r="CM257" s="76"/>
      <c r="CN257" s="76"/>
      <c r="CO257" s="76"/>
      <c r="CP257" s="76"/>
      <c r="CQ257" s="76"/>
      <c r="CR257" s="76"/>
      <c r="CS257" s="76"/>
      <c r="CT257" s="76"/>
      <c r="CU257" s="76"/>
      <c r="CV257" s="76"/>
      <c r="CW257" s="76"/>
      <c r="CX257" s="76"/>
    </row>
    <row r="258" spans="1:10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</row>
    <row r="259" spans="1:10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  <c r="CS259" s="76"/>
      <c r="CT259" s="76"/>
      <c r="CU259" s="76"/>
      <c r="CV259" s="76"/>
      <c r="CW259" s="76"/>
      <c r="CX259" s="76"/>
    </row>
    <row r="260" spans="1:10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</row>
    <row r="261" spans="1:10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  <c r="BV261" s="76"/>
      <c r="BW261" s="76"/>
      <c r="BX261" s="76"/>
      <c r="BY261" s="76"/>
      <c r="BZ261" s="76"/>
      <c r="CA261" s="76"/>
      <c r="CB261" s="76"/>
      <c r="CC261" s="76"/>
      <c r="CD261" s="76"/>
      <c r="CE261" s="76"/>
      <c r="CF261" s="76"/>
      <c r="CG261" s="76"/>
      <c r="CH261" s="76"/>
      <c r="CI261" s="76"/>
      <c r="CJ261" s="76"/>
      <c r="CK261" s="76"/>
      <c r="CL261" s="76"/>
      <c r="CM261" s="76"/>
      <c r="CN261" s="76"/>
      <c r="CO261" s="76"/>
      <c r="CP261" s="76"/>
      <c r="CQ261" s="76"/>
      <c r="CR261" s="76"/>
      <c r="CS261" s="76"/>
      <c r="CT261" s="76"/>
      <c r="CU261" s="76"/>
      <c r="CV261" s="76"/>
      <c r="CW261" s="76"/>
      <c r="CX261" s="76"/>
    </row>
    <row r="262" spans="1:10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</row>
    <row r="263" spans="1:10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6"/>
      <c r="CE263" s="76"/>
      <c r="CF263" s="76"/>
      <c r="CG263" s="76"/>
      <c r="CH263" s="76"/>
      <c r="CI263" s="76"/>
      <c r="CJ263" s="76"/>
      <c r="CK263" s="76"/>
      <c r="CL263" s="76"/>
      <c r="CM263" s="76"/>
      <c r="CN263" s="76"/>
      <c r="CO263" s="76"/>
      <c r="CP263" s="76"/>
      <c r="CQ263" s="76"/>
      <c r="CR263" s="76"/>
      <c r="CS263" s="76"/>
      <c r="CT263" s="76"/>
      <c r="CU263" s="76"/>
      <c r="CV263" s="76"/>
      <c r="CW263" s="76"/>
      <c r="CX263" s="76"/>
    </row>
    <row r="264" spans="1:10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</row>
    <row r="265" spans="1:10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</row>
    <row r="266" spans="1:10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6"/>
      <c r="CE266" s="76"/>
      <c r="CF266" s="76"/>
      <c r="CG266" s="76"/>
      <c r="CH266" s="76"/>
      <c r="CI266" s="76"/>
      <c r="CJ266" s="76"/>
      <c r="CK266" s="76"/>
      <c r="CL266" s="76"/>
      <c r="CM266" s="76"/>
      <c r="CN266" s="76"/>
      <c r="CO266" s="76"/>
      <c r="CP266" s="76"/>
      <c r="CQ266" s="76"/>
      <c r="CR266" s="76"/>
      <c r="CS266" s="76"/>
      <c r="CT266" s="76"/>
      <c r="CU266" s="76"/>
      <c r="CV266" s="76"/>
      <c r="CW266" s="76"/>
      <c r="CX266" s="76"/>
    </row>
    <row r="267" spans="1:102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</row>
    <row r="268" spans="1:102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  <c r="BV268" s="76"/>
      <c r="BW268" s="76"/>
      <c r="BX268" s="76"/>
      <c r="BY268" s="76"/>
      <c r="BZ268" s="76"/>
      <c r="CA268" s="76"/>
      <c r="CB268" s="76"/>
      <c r="CC268" s="76"/>
      <c r="CD268" s="76"/>
      <c r="CE268" s="76"/>
      <c r="CF268" s="76"/>
      <c r="CG268" s="76"/>
      <c r="CH268" s="76"/>
      <c r="CI268" s="76"/>
      <c r="CJ268" s="76"/>
      <c r="CK268" s="76"/>
      <c r="CL268" s="76"/>
      <c r="CM268" s="76"/>
      <c r="CN268" s="76"/>
      <c r="CO268" s="76"/>
      <c r="CP268" s="76"/>
      <c r="CQ268" s="76"/>
      <c r="CR268" s="76"/>
      <c r="CS268" s="76"/>
      <c r="CT268" s="76"/>
      <c r="CU268" s="76"/>
      <c r="CV268" s="76"/>
      <c r="CW268" s="76"/>
      <c r="CX268" s="76"/>
    </row>
    <row r="269" spans="1:102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  <c r="BV269" s="76"/>
      <c r="BW269" s="76"/>
      <c r="BX269" s="76"/>
      <c r="BY269" s="76"/>
      <c r="BZ269" s="76"/>
      <c r="CA269" s="76"/>
      <c r="CB269" s="76"/>
      <c r="CC269" s="76"/>
      <c r="CD269" s="76"/>
      <c r="CE269" s="76"/>
      <c r="CF269" s="76"/>
      <c r="CG269" s="76"/>
      <c r="CH269" s="76"/>
      <c r="CI269" s="76"/>
      <c r="CJ269" s="76"/>
      <c r="CK269" s="76"/>
      <c r="CL269" s="76"/>
      <c r="CM269" s="76"/>
      <c r="CN269" s="76"/>
      <c r="CO269" s="76"/>
      <c r="CP269" s="76"/>
      <c r="CQ269" s="76"/>
      <c r="CR269" s="76"/>
      <c r="CS269" s="76"/>
      <c r="CT269" s="76"/>
      <c r="CU269" s="76"/>
      <c r="CV269" s="76"/>
      <c r="CW269" s="76"/>
      <c r="CX269" s="76"/>
    </row>
    <row r="270" spans="1:102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  <c r="BV270" s="76"/>
      <c r="BW270" s="76"/>
      <c r="BX270" s="76"/>
      <c r="BY270" s="76"/>
      <c r="BZ270" s="76"/>
      <c r="CA270" s="76"/>
      <c r="CB270" s="76"/>
      <c r="CC270" s="76"/>
      <c r="CD270" s="76"/>
      <c r="CE270" s="76"/>
      <c r="CF270" s="76"/>
      <c r="CG270" s="76"/>
      <c r="CH270" s="76"/>
      <c r="CI270" s="76"/>
      <c r="CJ270" s="76"/>
      <c r="CK270" s="76"/>
      <c r="CL270" s="76"/>
      <c r="CM270" s="76"/>
      <c r="CN270" s="76"/>
      <c r="CO270" s="76"/>
      <c r="CP270" s="76"/>
      <c r="CQ270" s="76"/>
      <c r="CR270" s="76"/>
      <c r="CS270" s="76"/>
      <c r="CT270" s="76"/>
      <c r="CU270" s="76"/>
      <c r="CV270" s="76"/>
      <c r="CW270" s="76"/>
      <c r="CX270" s="76"/>
    </row>
    <row r="271" spans="1:102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  <c r="BV271" s="76"/>
      <c r="BW271" s="76"/>
      <c r="BX271" s="76"/>
      <c r="BY271" s="76"/>
      <c r="BZ271" s="76"/>
      <c r="CA271" s="76"/>
      <c r="CB271" s="76"/>
      <c r="CC271" s="76"/>
      <c r="CD271" s="76"/>
      <c r="CE271" s="76"/>
      <c r="CF271" s="76"/>
      <c r="CG271" s="76"/>
      <c r="CH271" s="76"/>
      <c r="CI271" s="76"/>
      <c r="CJ271" s="76"/>
      <c r="CK271" s="76"/>
      <c r="CL271" s="76"/>
      <c r="CM271" s="76"/>
      <c r="CN271" s="76"/>
      <c r="CO271" s="76"/>
      <c r="CP271" s="76"/>
      <c r="CQ271" s="76"/>
      <c r="CR271" s="76"/>
      <c r="CS271" s="76"/>
      <c r="CT271" s="76"/>
      <c r="CU271" s="76"/>
      <c r="CV271" s="76"/>
      <c r="CW271" s="76"/>
      <c r="CX271" s="76"/>
    </row>
    <row r="272" spans="1:102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  <c r="BV272" s="76"/>
      <c r="BW272" s="76"/>
      <c r="BX272" s="76"/>
      <c r="BY272" s="76"/>
      <c r="BZ272" s="76"/>
      <c r="CA272" s="76"/>
      <c r="CB272" s="76"/>
      <c r="CC272" s="76"/>
      <c r="CD272" s="76"/>
      <c r="CE272" s="76"/>
      <c r="CF272" s="76"/>
      <c r="CG272" s="76"/>
      <c r="CH272" s="76"/>
      <c r="CI272" s="76"/>
      <c r="CJ272" s="76"/>
      <c r="CK272" s="76"/>
      <c r="CL272" s="76"/>
      <c r="CM272" s="76"/>
      <c r="CN272" s="76"/>
      <c r="CO272" s="76"/>
      <c r="CP272" s="76"/>
      <c r="CQ272" s="76"/>
      <c r="CR272" s="76"/>
      <c r="CS272" s="76"/>
      <c r="CT272" s="76"/>
      <c r="CU272" s="76"/>
      <c r="CV272" s="76"/>
      <c r="CW272" s="76"/>
      <c r="CX272" s="76"/>
    </row>
    <row r="273" spans="1:102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  <c r="BV273" s="76"/>
      <c r="BW273" s="76"/>
      <c r="BX273" s="76"/>
      <c r="BY273" s="76"/>
      <c r="BZ273" s="76"/>
      <c r="CA273" s="76"/>
      <c r="CB273" s="76"/>
      <c r="CC273" s="76"/>
      <c r="CD273" s="76"/>
      <c r="CE273" s="76"/>
      <c r="CF273" s="76"/>
      <c r="CG273" s="76"/>
      <c r="CH273" s="76"/>
      <c r="CI273" s="76"/>
      <c r="CJ273" s="76"/>
      <c r="CK273" s="76"/>
      <c r="CL273" s="76"/>
      <c r="CM273" s="76"/>
      <c r="CN273" s="76"/>
      <c r="CO273" s="76"/>
      <c r="CP273" s="76"/>
      <c r="CQ273" s="76"/>
      <c r="CR273" s="76"/>
      <c r="CS273" s="76"/>
      <c r="CT273" s="76"/>
      <c r="CU273" s="76"/>
      <c r="CV273" s="76"/>
      <c r="CW273" s="76"/>
      <c r="CX273" s="76"/>
    </row>
    <row r="274" spans="1:102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  <c r="BV274" s="76"/>
      <c r="BW274" s="76"/>
      <c r="BX274" s="76"/>
      <c r="BY274" s="76"/>
      <c r="BZ274" s="76"/>
      <c r="CA274" s="76"/>
      <c r="CB274" s="76"/>
      <c r="CC274" s="76"/>
      <c r="CD274" s="76"/>
      <c r="CE274" s="76"/>
      <c r="CF274" s="76"/>
      <c r="CG274" s="76"/>
      <c r="CH274" s="76"/>
      <c r="CI274" s="76"/>
      <c r="CJ274" s="76"/>
      <c r="CK274" s="76"/>
      <c r="CL274" s="76"/>
      <c r="CM274" s="76"/>
      <c r="CN274" s="76"/>
      <c r="CO274" s="76"/>
      <c r="CP274" s="76"/>
      <c r="CQ274" s="76"/>
      <c r="CR274" s="76"/>
      <c r="CS274" s="76"/>
      <c r="CT274" s="76"/>
      <c r="CU274" s="76"/>
      <c r="CV274" s="76"/>
      <c r="CW274" s="76"/>
      <c r="CX274" s="76"/>
    </row>
    <row r="275" spans="1:102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  <c r="BJ275" s="76"/>
      <c r="BK275" s="76"/>
      <c r="BL275" s="76"/>
      <c r="BM275" s="76"/>
      <c r="BN275" s="76"/>
      <c r="BO275" s="76"/>
      <c r="BP275" s="76"/>
      <c r="BQ275" s="76"/>
      <c r="BR275" s="76"/>
      <c r="BS275" s="76"/>
      <c r="BT275" s="76"/>
      <c r="BU275" s="76"/>
      <c r="BV275" s="76"/>
      <c r="BW275" s="76"/>
      <c r="BX275" s="76"/>
      <c r="BY275" s="76"/>
      <c r="BZ275" s="76"/>
      <c r="CA275" s="76"/>
      <c r="CB275" s="76"/>
      <c r="CC275" s="76"/>
      <c r="CD275" s="76"/>
      <c r="CE275" s="76"/>
      <c r="CF275" s="76"/>
      <c r="CG275" s="76"/>
      <c r="CH275" s="76"/>
      <c r="CI275" s="76"/>
      <c r="CJ275" s="76"/>
      <c r="CK275" s="76"/>
      <c r="CL275" s="76"/>
      <c r="CM275" s="76"/>
      <c r="CN275" s="76"/>
      <c r="CO275" s="76"/>
      <c r="CP275" s="76"/>
      <c r="CQ275" s="76"/>
      <c r="CR275" s="76"/>
      <c r="CS275" s="76"/>
      <c r="CT275" s="76"/>
      <c r="CU275" s="76"/>
      <c r="CV275" s="76"/>
      <c r="CW275" s="76"/>
      <c r="CX275" s="76"/>
    </row>
    <row r="276" spans="1:102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  <c r="BV276" s="76"/>
      <c r="BW276" s="76"/>
      <c r="BX276" s="76"/>
      <c r="BY276" s="76"/>
      <c r="BZ276" s="76"/>
      <c r="CA276" s="76"/>
      <c r="CB276" s="76"/>
      <c r="CC276" s="76"/>
      <c r="CD276" s="76"/>
      <c r="CE276" s="76"/>
      <c r="CF276" s="76"/>
      <c r="CG276" s="76"/>
      <c r="CH276" s="76"/>
      <c r="CI276" s="76"/>
      <c r="CJ276" s="76"/>
      <c r="CK276" s="76"/>
      <c r="CL276" s="76"/>
      <c r="CM276" s="76"/>
      <c r="CN276" s="76"/>
      <c r="CO276" s="76"/>
      <c r="CP276" s="76"/>
      <c r="CQ276" s="76"/>
      <c r="CR276" s="76"/>
      <c r="CS276" s="76"/>
      <c r="CT276" s="76"/>
      <c r="CU276" s="76"/>
      <c r="CV276" s="76"/>
      <c r="CW276" s="76"/>
      <c r="CX276" s="76"/>
    </row>
    <row r="277" spans="1:102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  <c r="BV277" s="76"/>
      <c r="BW277" s="76"/>
      <c r="BX277" s="76"/>
      <c r="BY277" s="76"/>
      <c r="BZ277" s="76"/>
      <c r="CA277" s="76"/>
      <c r="CB277" s="76"/>
      <c r="CC277" s="76"/>
      <c r="CD277" s="76"/>
      <c r="CE277" s="76"/>
      <c r="CF277" s="76"/>
      <c r="CG277" s="76"/>
      <c r="CH277" s="76"/>
      <c r="CI277" s="76"/>
      <c r="CJ277" s="76"/>
      <c r="CK277" s="76"/>
      <c r="CL277" s="76"/>
      <c r="CM277" s="76"/>
      <c r="CN277" s="76"/>
      <c r="CO277" s="76"/>
      <c r="CP277" s="76"/>
      <c r="CQ277" s="76"/>
      <c r="CR277" s="76"/>
      <c r="CS277" s="76"/>
      <c r="CT277" s="76"/>
      <c r="CU277" s="76"/>
      <c r="CV277" s="76"/>
      <c r="CW277" s="76"/>
      <c r="CX277" s="76"/>
    </row>
    <row r="278" spans="1:102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  <c r="BJ278" s="76"/>
      <c r="BK278" s="76"/>
      <c r="BL278" s="76"/>
      <c r="BM278" s="76"/>
      <c r="BN278" s="76"/>
      <c r="BO278" s="76"/>
      <c r="BP278" s="76"/>
      <c r="BQ278" s="76"/>
      <c r="BR278" s="76"/>
      <c r="BS278" s="76"/>
      <c r="BT278" s="76"/>
      <c r="BU278" s="76"/>
      <c r="BV278" s="76"/>
      <c r="BW278" s="76"/>
      <c r="BX278" s="76"/>
      <c r="BY278" s="76"/>
      <c r="BZ278" s="76"/>
      <c r="CA278" s="76"/>
      <c r="CB278" s="76"/>
      <c r="CC278" s="76"/>
      <c r="CD278" s="76"/>
      <c r="CE278" s="76"/>
      <c r="CF278" s="76"/>
      <c r="CG278" s="76"/>
      <c r="CH278" s="76"/>
      <c r="CI278" s="76"/>
      <c r="CJ278" s="76"/>
      <c r="CK278" s="76"/>
      <c r="CL278" s="76"/>
      <c r="CM278" s="76"/>
      <c r="CN278" s="76"/>
      <c r="CO278" s="76"/>
      <c r="CP278" s="76"/>
      <c r="CQ278" s="76"/>
      <c r="CR278" s="76"/>
      <c r="CS278" s="76"/>
      <c r="CT278" s="76"/>
      <c r="CU278" s="76"/>
      <c r="CV278" s="76"/>
      <c r="CW278" s="76"/>
      <c r="CX278" s="76"/>
    </row>
    <row r="279" spans="1:102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  <c r="BV279" s="76"/>
      <c r="BW279" s="76"/>
      <c r="BX279" s="76"/>
      <c r="BY279" s="76"/>
      <c r="BZ279" s="76"/>
      <c r="CA279" s="76"/>
      <c r="CB279" s="76"/>
      <c r="CC279" s="76"/>
      <c r="CD279" s="76"/>
      <c r="CE279" s="76"/>
      <c r="CF279" s="76"/>
      <c r="CG279" s="76"/>
      <c r="CH279" s="76"/>
      <c r="CI279" s="76"/>
      <c r="CJ279" s="76"/>
      <c r="CK279" s="76"/>
      <c r="CL279" s="76"/>
      <c r="CM279" s="76"/>
      <c r="CN279" s="76"/>
      <c r="CO279" s="76"/>
      <c r="CP279" s="76"/>
      <c r="CQ279" s="76"/>
      <c r="CR279" s="76"/>
      <c r="CS279" s="76"/>
      <c r="CT279" s="76"/>
      <c r="CU279" s="76"/>
      <c r="CV279" s="76"/>
      <c r="CW279" s="76"/>
      <c r="CX279" s="76"/>
    </row>
    <row r="280" spans="1:102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  <c r="BV280" s="76"/>
      <c r="BW280" s="76"/>
      <c r="BX280" s="76"/>
      <c r="BY280" s="76"/>
      <c r="BZ280" s="76"/>
      <c r="CA280" s="76"/>
      <c r="CB280" s="76"/>
      <c r="CC280" s="76"/>
      <c r="CD280" s="76"/>
      <c r="CE280" s="76"/>
      <c r="CF280" s="76"/>
      <c r="CG280" s="76"/>
      <c r="CH280" s="76"/>
      <c r="CI280" s="76"/>
      <c r="CJ280" s="76"/>
      <c r="CK280" s="76"/>
      <c r="CL280" s="76"/>
      <c r="CM280" s="76"/>
      <c r="CN280" s="76"/>
      <c r="CO280" s="76"/>
      <c r="CP280" s="76"/>
      <c r="CQ280" s="76"/>
      <c r="CR280" s="76"/>
      <c r="CS280" s="76"/>
      <c r="CT280" s="76"/>
      <c r="CU280" s="76"/>
      <c r="CV280" s="76"/>
      <c r="CW280" s="76"/>
      <c r="CX280" s="76"/>
    </row>
    <row r="281" spans="1:102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  <c r="BV281" s="76"/>
      <c r="BW281" s="76"/>
      <c r="BX281" s="76"/>
      <c r="BY281" s="76"/>
      <c r="BZ281" s="76"/>
      <c r="CA281" s="76"/>
      <c r="CB281" s="76"/>
      <c r="CC281" s="76"/>
      <c r="CD281" s="76"/>
      <c r="CE281" s="76"/>
      <c r="CF281" s="76"/>
      <c r="CG281" s="76"/>
      <c r="CH281" s="76"/>
      <c r="CI281" s="76"/>
      <c r="CJ281" s="76"/>
      <c r="CK281" s="76"/>
      <c r="CL281" s="76"/>
      <c r="CM281" s="76"/>
      <c r="CN281" s="76"/>
      <c r="CO281" s="76"/>
      <c r="CP281" s="76"/>
      <c r="CQ281" s="76"/>
      <c r="CR281" s="76"/>
      <c r="CS281" s="76"/>
      <c r="CT281" s="76"/>
      <c r="CU281" s="76"/>
      <c r="CV281" s="76"/>
      <c r="CW281" s="76"/>
      <c r="CX281" s="76"/>
    </row>
  </sheetData>
  <mergeCells count="106">
    <mergeCell ref="BK12:CC12"/>
    <mergeCell ref="CD12:CJ12"/>
    <mergeCell ref="CK12:DL12"/>
    <mergeCell ref="DT5:FX5"/>
    <mergeCell ref="DT6:FX6"/>
    <mergeCell ref="A12:D12"/>
    <mergeCell ref="E12:X12"/>
    <mergeCell ref="Y12:AJ12"/>
    <mergeCell ref="AK12:AX12"/>
    <mergeCell ref="AY12:BJ12"/>
    <mergeCell ref="BK10:CC10"/>
    <mergeCell ref="CD10:CJ10"/>
    <mergeCell ref="CK10:DL10"/>
    <mergeCell ref="A11:D11"/>
    <mergeCell ref="E11:X11"/>
    <mergeCell ref="Y11:AJ11"/>
    <mergeCell ref="AK11:AX11"/>
    <mergeCell ref="AY11:BJ11"/>
    <mergeCell ref="BK11:CC11"/>
    <mergeCell ref="CD11:CJ11"/>
    <mergeCell ref="CK11:DL11"/>
    <mergeCell ref="A10:D10"/>
    <mergeCell ref="E10:X10"/>
    <mergeCell ref="Y10:AJ10"/>
    <mergeCell ref="AK10:AX10"/>
    <mergeCell ref="AY10:BJ10"/>
    <mergeCell ref="BK8:CC8"/>
    <mergeCell ref="CD8:CJ8"/>
    <mergeCell ref="CK8:DL8"/>
    <mergeCell ref="A9:D9"/>
    <mergeCell ref="E9:X9"/>
    <mergeCell ref="Y9:AJ9"/>
    <mergeCell ref="AK9:AX9"/>
    <mergeCell ref="AY9:BJ9"/>
    <mergeCell ref="BK9:CC9"/>
    <mergeCell ref="CD9:CJ9"/>
    <mergeCell ref="CK9:DL9"/>
    <mergeCell ref="A8:D8"/>
    <mergeCell ref="E8:X8"/>
    <mergeCell ref="Y8:AJ8"/>
    <mergeCell ref="AK8:AX8"/>
    <mergeCell ref="AY8:BJ8"/>
    <mergeCell ref="C27:DJ27"/>
    <mergeCell ref="C30:DJ30"/>
    <mergeCell ref="C31:DJ31"/>
    <mergeCell ref="C32:DJ32"/>
    <mergeCell ref="B41:AF41"/>
    <mergeCell ref="B42:AF42"/>
    <mergeCell ref="AQ41:BU41"/>
    <mergeCell ref="AQ42:BU42"/>
    <mergeCell ref="CG41:DK41"/>
    <mergeCell ref="CG42:DK42"/>
    <mergeCell ref="C17:BF17"/>
    <mergeCell ref="BG17:DJ17"/>
    <mergeCell ref="C24:BF24"/>
    <mergeCell ref="BG24:DJ24"/>
    <mergeCell ref="C21:BF21"/>
    <mergeCell ref="BG21:DJ21"/>
    <mergeCell ref="C22:BF22"/>
    <mergeCell ref="BG22:DJ22"/>
    <mergeCell ref="C23:BF23"/>
    <mergeCell ref="BG23:DJ23"/>
    <mergeCell ref="C20:BF20"/>
    <mergeCell ref="BG20:DJ20"/>
    <mergeCell ref="C18:BF18"/>
    <mergeCell ref="BG18:DJ18"/>
    <mergeCell ref="C19:BF19"/>
    <mergeCell ref="BG19:DJ19"/>
    <mergeCell ref="AK7:AX7"/>
    <mergeCell ref="A3:DL3"/>
    <mergeCell ref="CK4:DL4"/>
    <mergeCell ref="BK4:CC4"/>
    <mergeCell ref="AY4:BJ4"/>
    <mergeCell ref="AK4:AX4"/>
    <mergeCell ref="Y4:AJ4"/>
    <mergeCell ref="CD4:CJ4"/>
    <mergeCell ref="A4:D4"/>
    <mergeCell ref="E4:X4"/>
    <mergeCell ref="AY7:BJ7"/>
    <mergeCell ref="BK7:CC7"/>
    <mergeCell ref="CD7:CJ7"/>
    <mergeCell ref="CK7:DL7"/>
    <mergeCell ref="DT4:FX4"/>
    <mergeCell ref="E5:X5"/>
    <mergeCell ref="Y5:AJ5"/>
    <mergeCell ref="AK5:AX5"/>
    <mergeCell ref="BG15:DJ15"/>
    <mergeCell ref="C16:BF16"/>
    <mergeCell ref="BG16:DJ16"/>
    <mergeCell ref="BK5:CC5"/>
    <mergeCell ref="CD5:CJ5"/>
    <mergeCell ref="CK5:DL5"/>
    <mergeCell ref="A5:D5"/>
    <mergeCell ref="AY5:BJ5"/>
    <mergeCell ref="C15:BF15"/>
    <mergeCell ref="A6:D6"/>
    <mergeCell ref="E6:X6"/>
    <mergeCell ref="Y6:AJ6"/>
    <mergeCell ref="AK6:AX6"/>
    <mergeCell ref="AY6:BJ6"/>
    <mergeCell ref="BK6:CC6"/>
    <mergeCell ref="CD6:CJ6"/>
    <mergeCell ref="CK6:DL6"/>
    <mergeCell ref="A7:D7"/>
    <mergeCell ref="E7:X7"/>
    <mergeCell ref="Y7:AJ7"/>
  </mergeCells>
  <pageMargins left="0.25" right="0.25" top="0.75" bottom="0.75" header="0.3" footer="0.3"/>
  <pageSetup paperSize="9" orientation="portrait" r:id="rId1"/>
  <headerFooter>
    <oddHeader>&amp;C&amp;G</oddHeader>
  </headerFooter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C9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22" sqref="H21:H22"/>
    </sheetView>
  </sheetViews>
  <sheetFormatPr defaultRowHeight="15"/>
  <cols>
    <col min="1" max="1" width="47.7109375" customWidth="1"/>
    <col min="2" max="2" width="13" customWidth="1"/>
    <col min="3" max="3" width="11" customWidth="1"/>
  </cols>
  <sheetData>
    <row r="1" spans="1:3" ht="17.25" thickTop="1" thickBot="1">
      <c r="A1" s="729" t="s">
        <v>6</v>
      </c>
      <c r="B1" s="730"/>
      <c r="C1" s="731"/>
    </row>
    <row r="2" spans="1:3" ht="17.25" thickTop="1" thickBot="1">
      <c r="A2" s="6" t="s">
        <v>10</v>
      </c>
      <c r="B2" s="8" t="s">
        <v>13</v>
      </c>
      <c r="C2" s="7" t="s">
        <v>12</v>
      </c>
    </row>
    <row r="3" spans="1:3" ht="15.75" thickTop="1">
      <c r="A3" s="9"/>
      <c r="B3" s="9"/>
      <c r="C3" s="9"/>
    </row>
    <row r="4" spans="1:3">
      <c r="A4" s="11"/>
      <c r="B4" s="11"/>
      <c r="C4" s="11"/>
    </row>
    <row r="5" spans="1:3">
      <c r="A5" s="11"/>
      <c r="B5" s="11"/>
      <c r="C5" s="11"/>
    </row>
    <row r="6" spans="1:3">
      <c r="A6" s="11"/>
      <c r="B6" s="11"/>
      <c r="C6" s="11"/>
    </row>
    <row r="7" spans="1:3">
      <c r="A7" s="11"/>
      <c r="B7" s="11"/>
      <c r="C7" s="11"/>
    </row>
    <row r="8" spans="1:3">
      <c r="A8" s="11"/>
      <c r="B8" s="11"/>
      <c r="C8" s="11"/>
    </row>
    <row r="9" spans="1:3">
      <c r="A9" s="11"/>
      <c r="B9" s="11"/>
      <c r="C9" s="11"/>
    </row>
    <row r="10" spans="1:3">
      <c r="A10" s="11"/>
      <c r="B10" s="11"/>
      <c r="C10" s="11"/>
    </row>
    <row r="11" spans="1:3">
      <c r="A11" s="11"/>
      <c r="B11" s="11"/>
      <c r="C11" s="11"/>
    </row>
    <row r="12" spans="1:3">
      <c r="A12" s="11"/>
      <c r="B12" s="11"/>
      <c r="C12" s="11"/>
    </row>
    <row r="13" spans="1:3">
      <c r="A13" s="11"/>
      <c r="B13" s="11"/>
      <c r="C13" s="11"/>
    </row>
    <row r="14" spans="1:3">
      <c r="A14" s="11"/>
      <c r="B14" s="11"/>
      <c r="C14" s="11"/>
    </row>
    <row r="15" spans="1:3">
      <c r="A15" s="11"/>
      <c r="B15" s="11"/>
      <c r="C15" s="11"/>
    </row>
    <row r="16" spans="1:3">
      <c r="A16" s="11"/>
      <c r="B16" s="11"/>
      <c r="C16" s="11"/>
    </row>
    <row r="17" spans="1:3">
      <c r="A17" s="11"/>
      <c r="B17" s="11"/>
      <c r="C17" s="11"/>
    </row>
    <row r="18" spans="1:3">
      <c r="A18" s="11"/>
      <c r="B18" s="11"/>
      <c r="C18" s="11"/>
    </row>
    <row r="19" spans="1:3">
      <c r="A19" s="11"/>
      <c r="B19" s="11"/>
      <c r="C19" s="11"/>
    </row>
    <row r="20" spans="1:3">
      <c r="A20" s="11"/>
      <c r="B20" s="11"/>
      <c r="C20" s="11"/>
    </row>
    <row r="21" spans="1:3">
      <c r="A21" s="11"/>
      <c r="B21" s="11"/>
      <c r="C21" s="11"/>
    </row>
    <row r="22" spans="1:3">
      <c r="A22" s="11"/>
      <c r="B22" s="11"/>
      <c r="C22" s="11"/>
    </row>
    <row r="23" spans="1:3">
      <c r="A23" s="11"/>
      <c r="B23" s="11"/>
      <c r="C23" s="11"/>
    </row>
    <row r="24" spans="1:3">
      <c r="A24" s="11"/>
      <c r="B24" s="11"/>
      <c r="C24" s="11"/>
    </row>
    <row r="25" spans="1:3">
      <c r="A25" s="11"/>
      <c r="B25" s="11"/>
      <c r="C25" s="11"/>
    </row>
    <row r="26" spans="1:3">
      <c r="A26" s="11"/>
      <c r="B26" s="11"/>
      <c r="C26" s="11"/>
    </row>
    <row r="27" spans="1:3">
      <c r="A27" s="11"/>
      <c r="B27" s="11"/>
      <c r="C27" s="11"/>
    </row>
    <row r="28" spans="1:3">
      <c r="A28" s="11"/>
      <c r="B28" s="11"/>
      <c r="C28" s="11"/>
    </row>
    <row r="29" spans="1:3">
      <c r="A29" s="11"/>
      <c r="B29" s="11"/>
      <c r="C29" s="11"/>
    </row>
    <row r="30" spans="1:3">
      <c r="A30" s="11"/>
      <c r="B30" s="11"/>
      <c r="C30" s="11"/>
    </row>
    <row r="31" spans="1:3">
      <c r="A31" s="11"/>
      <c r="B31" s="11"/>
      <c r="C31" s="11"/>
    </row>
    <row r="32" spans="1:3">
      <c r="A32" s="11"/>
      <c r="B32" s="11"/>
      <c r="C32" s="11"/>
    </row>
    <row r="33" spans="1:3">
      <c r="A33" s="11"/>
      <c r="B33" s="11"/>
      <c r="C33" s="11"/>
    </row>
    <row r="34" spans="1:3" ht="45">
      <c r="A34" s="2" t="s">
        <v>15</v>
      </c>
      <c r="B34" s="11" t="s">
        <v>14</v>
      </c>
      <c r="C34" s="12">
        <v>45149</v>
      </c>
    </row>
    <row r="35" spans="1:3">
      <c r="A35" s="11"/>
      <c r="B35" s="11"/>
      <c r="C35" s="11"/>
    </row>
    <row r="36" spans="1:3">
      <c r="A36" s="11"/>
      <c r="B36" s="11"/>
      <c r="C36" s="11"/>
    </row>
    <row r="37" spans="1:3">
      <c r="A37" s="11"/>
      <c r="B37" s="11"/>
      <c r="C37" s="11"/>
    </row>
    <row r="38" spans="1:3">
      <c r="A38" s="11"/>
      <c r="B38" s="11"/>
      <c r="C38" s="11"/>
    </row>
    <row r="39" spans="1:3">
      <c r="A39" s="11"/>
      <c r="B39" s="11"/>
      <c r="C39" s="11"/>
    </row>
    <row r="40" spans="1:3">
      <c r="A40" s="11"/>
      <c r="B40" s="11"/>
      <c r="C40" s="11"/>
    </row>
    <row r="41" spans="1:3">
      <c r="A41" s="11"/>
      <c r="B41" s="11"/>
      <c r="C41" s="11"/>
    </row>
    <row r="42" spans="1:3">
      <c r="A42" s="11"/>
      <c r="B42" s="11"/>
      <c r="C42" s="11"/>
    </row>
    <row r="43" spans="1:3">
      <c r="A43" s="11"/>
      <c r="B43" s="11"/>
      <c r="C43" s="11"/>
    </row>
    <row r="44" spans="1:3">
      <c r="A44" s="11"/>
      <c r="B44" s="11"/>
      <c r="C44" s="11"/>
    </row>
    <row r="45" spans="1:3">
      <c r="A45" s="11"/>
      <c r="B45" s="11"/>
      <c r="C45" s="3"/>
    </row>
    <row r="46" spans="1:3">
      <c r="A46" s="11"/>
      <c r="B46" s="11"/>
      <c r="C46" s="3"/>
    </row>
    <row r="47" spans="1:3">
      <c r="A47" s="11"/>
      <c r="B47" s="11"/>
      <c r="C47" s="3"/>
    </row>
    <row r="48" spans="1:3">
      <c r="A48" s="11"/>
      <c r="B48" s="11"/>
      <c r="C48" s="3"/>
    </row>
    <row r="49" spans="1:3">
      <c r="A49" s="11"/>
      <c r="B49" s="11"/>
      <c r="C49" s="3"/>
    </row>
    <row r="50" spans="1:3">
      <c r="A50" s="11"/>
      <c r="B50" s="11"/>
      <c r="C50" s="3"/>
    </row>
    <row r="51" spans="1:3">
      <c r="A51" s="11"/>
      <c r="B51" s="11"/>
      <c r="C51" s="3"/>
    </row>
    <row r="52" spans="1:3">
      <c r="A52" s="11"/>
      <c r="B52" s="11"/>
      <c r="C52" s="3"/>
    </row>
    <row r="53" spans="1:3">
      <c r="A53" s="11"/>
      <c r="B53" s="11"/>
      <c r="C53" s="3"/>
    </row>
    <row r="54" spans="1:3">
      <c r="A54" s="11"/>
      <c r="B54" s="11"/>
      <c r="C54" s="3"/>
    </row>
    <row r="55" spans="1:3">
      <c r="A55" s="11"/>
      <c r="B55" s="11"/>
      <c r="C55" s="3"/>
    </row>
    <row r="56" spans="1:3">
      <c r="A56" s="11"/>
      <c r="B56" s="11"/>
      <c r="C56" s="3"/>
    </row>
    <row r="57" spans="1:3">
      <c r="A57" s="11"/>
      <c r="B57" s="11"/>
      <c r="C57" s="3"/>
    </row>
    <row r="58" spans="1:3">
      <c r="A58" s="11"/>
      <c r="B58" s="11"/>
      <c r="C58" s="3"/>
    </row>
    <row r="59" spans="1:3">
      <c r="A59" s="11"/>
      <c r="B59" s="11"/>
      <c r="C59" s="3"/>
    </row>
    <row r="60" spans="1:3">
      <c r="A60" s="11"/>
      <c r="B60" s="11"/>
      <c r="C60" s="3"/>
    </row>
    <row r="61" spans="1:3">
      <c r="A61" s="11"/>
      <c r="B61" s="11"/>
      <c r="C61" s="3"/>
    </row>
    <row r="62" spans="1:3">
      <c r="A62" s="11"/>
      <c r="B62" s="11"/>
      <c r="C62" s="3"/>
    </row>
    <row r="63" spans="1:3">
      <c r="A63" s="11"/>
      <c r="B63" s="11"/>
      <c r="C63" s="3"/>
    </row>
    <row r="64" spans="1:3">
      <c r="A64" s="11"/>
      <c r="B64" s="11"/>
      <c r="C64" s="3"/>
    </row>
    <row r="65" spans="1:3">
      <c r="A65" s="11"/>
      <c r="B65" s="11"/>
      <c r="C65" s="3"/>
    </row>
    <row r="66" spans="1:3">
      <c r="A66" s="11"/>
      <c r="B66" s="11"/>
      <c r="C66" s="3"/>
    </row>
    <row r="67" spans="1:3">
      <c r="A67" s="11"/>
      <c r="B67" s="11"/>
      <c r="C67" s="3"/>
    </row>
    <row r="68" spans="1:3">
      <c r="A68" s="11"/>
      <c r="B68" s="11"/>
      <c r="C68" s="3"/>
    </row>
    <row r="69" spans="1:3">
      <c r="A69" s="11"/>
      <c r="B69" s="11"/>
      <c r="C69" s="3"/>
    </row>
    <row r="70" spans="1:3">
      <c r="A70" s="11"/>
      <c r="B70" s="11"/>
      <c r="C70" s="3"/>
    </row>
    <row r="71" spans="1:3">
      <c r="A71" s="11"/>
      <c r="B71" s="11"/>
      <c r="C71" s="3"/>
    </row>
    <row r="72" spans="1:3">
      <c r="A72" s="11"/>
      <c r="B72" s="11"/>
      <c r="C72" s="3"/>
    </row>
    <row r="73" spans="1:3">
      <c r="A73" s="11"/>
      <c r="B73" s="11"/>
      <c r="C73" s="3"/>
    </row>
    <row r="74" spans="1:3">
      <c r="A74" s="11"/>
      <c r="B74" s="11"/>
      <c r="C74" s="3"/>
    </row>
    <row r="75" spans="1:3">
      <c r="A75" s="11"/>
      <c r="B75" s="11"/>
      <c r="C75" s="3"/>
    </row>
    <row r="76" spans="1:3">
      <c r="A76" s="11"/>
      <c r="B76" s="11"/>
      <c r="C76" s="3"/>
    </row>
    <row r="77" spans="1:3">
      <c r="A77" s="11"/>
      <c r="B77" s="11"/>
      <c r="C77" s="3"/>
    </row>
    <row r="78" spans="1:3">
      <c r="A78" s="11"/>
      <c r="B78" s="11"/>
      <c r="C78" s="3"/>
    </row>
    <row r="79" spans="1:3">
      <c r="A79" s="11"/>
      <c r="B79" s="11"/>
      <c r="C79" s="3"/>
    </row>
    <row r="80" spans="1:3">
      <c r="A80" s="11"/>
      <c r="B80" s="11"/>
      <c r="C80" s="3"/>
    </row>
    <row r="81" spans="1:3">
      <c r="A81" s="11"/>
      <c r="B81" s="11"/>
      <c r="C81" s="3"/>
    </row>
    <row r="82" spans="1:3">
      <c r="A82" s="11"/>
      <c r="B82" s="11"/>
      <c r="C82" s="3"/>
    </row>
    <row r="83" spans="1:3">
      <c r="A83" s="11"/>
      <c r="B83" s="11"/>
      <c r="C83" s="3"/>
    </row>
    <row r="84" spans="1:3">
      <c r="A84" s="11"/>
      <c r="B84" s="11"/>
      <c r="C84" s="3"/>
    </row>
    <row r="85" spans="1:3">
      <c r="A85" s="11"/>
      <c r="B85" s="11"/>
      <c r="C85" s="3"/>
    </row>
    <row r="86" spans="1:3">
      <c r="A86" s="11"/>
      <c r="B86" s="11"/>
      <c r="C86" s="3"/>
    </row>
    <row r="87" spans="1:3">
      <c r="A87" s="11"/>
      <c r="B87" s="11"/>
      <c r="C87" s="3"/>
    </row>
    <row r="88" spans="1:3">
      <c r="A88" s="11"/>
      <c r="B88" s="11"/>
      <c r="C88" s="3"/>
    </row>
    <row r="89" spans="1:3">
      <c r="A89" s="11"/>
      <c r="B89" s="11"/>
      <c r="C89" s="3"/>
    </row>
    <row r="90" spans="1:3">
      <c r="A90" s="11"/>
      <c r="B90" s="11"/>
      <c r="C90" s="3"/>
    </row>
    <row r="91" spans="1:3">
      <c r="A91" s="11"/>
      <c r="B91" s="11"/>
      <c r="C91" s="3"/>
    </row>
    <row r="92" spans="1:3">
      <c r="A92" s="11"/>
      <c r="B92" s="11"/>
      <c r="C92" s="3"/>
    </row>
    <row r="93" spans="1:3">
      <c r="A93" s="3"/>
      <c r="B93" s="3"/>
      <c r="C93" s="3"/>
    </row>
    <row r="94" spans="1:3">
      <c r="A94" s="3"/>
      <c r="B94" s="3"/>
      <c r="C94" s="3"/>
    </row>
  </sheetData>
  <mergeCells count="1">
    <mergeCell ref="A1:C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DP50"/>
  <sheetViews>
    <sheetView view="pageBreakPreview" topLeftCell="A25" zoomScaleNormal="70" zoomScaleSheetLayoutView="100" workbookViewId="0">
      <selection activeCell="G32" sqref="G32:AP32"/>
    </sheetView>
  </sheetViews>
  <sheetFormatPr defaultRowHeight="15"/>
  <cols>
    <col min="1" max="208" width="0.7109375" customWidth="1"/>
  </cols>
  <sheetData>
    <row r="9" spans="1:120" ht="11.25" customHeight="1"/>
    <row r="10" spans="1:120" ht="15" customHeight="1">
      <c r="BU10" s="778" t="s">
        <v>205</v>
      </c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  <c r="DC10" s="778"/>
      <c r="DD10" s="778"/>
      <c r="DE10" s="778"/>
      <c r="DF10" s="778"/>
      <c r="DG10" s="778"/>
      <c r="DH10" s="778"/>
      <c r="DI10" s="778"/>
      <c r="DJ10" s="778"/>
      <c r="DK10" s="778"/>
      <c r="DL10" s="778"/>
      <c r="DM10" s="778"/>
      <c r="DN10" s="778"/>
      <c r="DO10" s="778"/>
      <c r="DP10" s="778"/>
    </row>
    <row r="11" spans="1:120" ht="15" customHeight="1">
      <c r="CT11" s="778" t="s">
        <v>204</v>
      </c>
      <c r="CU11" s="778"/>
      <c r="CV11" s="778"/>
      <c r="CW11" s="778"/>
      <c r="CX11" s="778"/>
      <c r="CY11" s="778"/>
      <c r="CZ11" s="778"/>
      <c r="DA11" s="778"/>
      <c r="DB11" s="778"/>
      <c r="DC11" s="778"/>
      <c r="DD11" s="778"/>
      <c r="DE11" s="778"/>
      <c r="DF11" s="778"/>
      <c r="DG11" s="778"/>
      <c r="DH11" s="778"/>
      <c r="DI11" s="778"/>
      <c r="DJ11" s="778"/>
      <c r="DK11" s="778"/>
      <c r="DL11" s="778"/>
      <c r="DM11" s="778"/>
      <c r="DN11" s="778"/>
      <c r="DO11" s="778"/>
      <c r="DP11" s="778"/>
    </row>
    <row r="12" spans="1:120" ht="4.5" customHeight="1"/>
    <row r="13" spans="1:120" ht="15" customHeight="1">
      <c r="A13" s="774" t="s">
        <v>206</v>
      </c>
      <c r="B13" s="774"/>
      <c r="C13" s="774"/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  <c r="X13" s="774"/>
      <c r="Y13" s="774"/>
      <c r="Z13" s="774"/>
      <c r="AA13" s="774"/>
      <c r="AB13" s="774"/>
      <c r="AC13" s="774"/>
      <c r="AD13" s="774"/>
      <c r="AE13" s="774"/>
      <c r="AF13" s="774"/>
      <c r="AG13" s="774"/>
      <c r="AH13" s="774"/>
      <c r="AI13" s="774"/>
      <c r="AJ13" s="774"/>
      <c r="AK13" s="774"/>
      <c r="AL13" s="774"/>
      <c r="AM13" s="774"/>
      <c r="AN13" s="774"/>
      <c r="AO13" s="774"/>
      <c r="AP13" s="774"/>
      <c r="AQ13" s="774"/>
      <c r="AR13" s="774"/>
      <c r="AS13" s="774"/>
      <c r="AT13" s="774"/>
      <c r="AU13" s="774"/>
      <c r="AV13" s="774"/>
      <c r="AW13" s="774"/>
      <c r="AX13" s="774"/>
      <c r="AY13" s="774"/>
      <c r="AZ13" s="774"/>
      <c r="BA13" s="774"/>
      <c r="BB13" s="774"/>
      <c r="BC13" s="774"/>
      <c r="BD13" s="774"/>
      <c r="BE13" s="774"/>
      <c r="BF13" s="774"/>
      <c r="BG13" s="774"/>
      <c r="BH13" s="774"/>
      <c r="BI13" s="774"/>
      <c r="BJ13" s="774"/>
      <c r="BK13" s="774"/>
      <c r="BL13" s="774"/>
      <c r="BM13" s="774"/>
      <c r="BN13" s="774"/>
      <c r="BO13" s="774"/>
      <c r="BP13" s="774"/>
      <c r="BQ13" s="774"/>
      <c r="BR13" s="774"/>
      <c r="BS13" s="774"/>
      <c r="BT13" s="774"/>
      <c r="BU13" s="774"/>
      <c r="BV13" s="774"/>
      <c r="BW13" s="774"/>
      <c r="BX13" s="774"/>
      <c r="BY13" s="774"/>
      <c r="BZ13" s="774"/>
      <c r="CA13" s="774"/>
      <c r="CB13" s="774"/>
      <c r="CC13" s="774"/>
      <c r="CD13" s="774"/>
      <c r="CE13" s="774"/>
      <c r="CF13" s="774"/>
      <c r="CG13" s="774"/>
      <c r="CH13" s="774"/>
      <c r="CI13" s="774"/>
      <c r="CJ13" s="774"/>
      <c r="CK13" s="774"/>
      <c r="CL13" s="774"/>
      <c r="CM13" s="774"/>
      <c r="CN13" s="774"/>
      <c r="CO13" s="774"/>
      <c r="CP13" s="774"/>
      <c r="CQ13" s="774"/>
      <c r="CR13" s="774"/>
      <c r="CS13" s="774"/>
      <c r="CT13" s="774"/>
      <c r="CU13" s="774"/>
      <c r="CV13" s="774"/>
      <c r="CW13" s="774"/>
      <c r="CX13" s="774"/>
      <c r="CY13" s="774"/>
      <c r="CZ13" s="774"/>
      <c r="DA13" s="774"/>
      <c r="DB13" s="774"/>
      <c r="DC13" s="774"/>
      <c r="DD13" s="774"/>
      <c r="DE13" s="774"/>
      <c r="DF13" s="774"/>
      <c r="DG13" s="774"/>
      <c r="DH13" s="774"/>
      <c r="DI13" s="774"/>
      <c r="DJ13" s="774"/>
      <c r="DK13" s="774"/>
      <c r="DL13" s="774"/>
      <c r="DM13" s="774"/>
      <c r="DN13" s="774"/>
      <c r="DO13" s="774"/>
      <c r="DP13" s="774"/>
    </row>
    <row r="14" spans="1:120" ht="15" customHeight="1">
      <c r="A14" s="774" t="s">
        <v>207</v>
      </c>
      <c r="B14" s="774"/>
      <c r="C14" s="774"/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AF14" s="774"/>
      <c r="AG14" s="774"/>
      <c r="AH14" s="774"/>
      <c r="AI14" s="774"/>
      <c r="AJ14" s="774"/>
      <c r="AK14" s="774"/>
      <c r="AL14" s="774"/>
      <c r="AM14" s="774"/>
      <c r="AN14" s="774"/>
      <c r="AO14" s="774"/>
      <c r="AP14" s="774"/>
      <c r="AQ14" s="774"/>
      <c r="AR14" s="774"/>
      <c r="AS14" s="774"/>
      <c r="AT14" s="774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  <c r="DC14" s="774"/>
      <c r="DD14" s="774"/>
      <c r="DE14" s="774"/>
      <c r="DF14" s="774"/>
      <c r="DG14" s="774"/>
      <c r="DH14" s="774"/>
      <c r="DI14" s="774"/>
      <c r="DJ14" s="774"/>
      <c r="DK14" s="774"/>
      <c r="DL14" s="774"/>
      <c r="DM14" s="774"/>
      <c r="DN14" s="774"/>
      <c r="DO14" s="774"/>
      <c r="DP14" s="774"/>
    </row>
    <row r="15" spans="1:120" ht="15" customHeight="1">
      <c r="A15" s="774" t="s">
        <v>208</v>
      </c>
      <c r="B15" s="774"/>
      <c r="C15" s="774"/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  <c r="X15" s="774"/>
      <c r="Y15" s="774"/>
      <c r="Z15" s="774"/>
      <c r="AA15" s="774"/>
      <c r="AB15" s="774"/>
      <c r="AC15" s="774"/>
      <c r="AD15" s="774"/>
      <c r="AE15" s="774"/>
      <c r="AF15" s="774"/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C15" s="774"/>
      <c r="DD15" s="774"/>
      <c r="DE15" s="774"/>
      <c r="DF15" s="774"/>
      <c r="DG15" s="774"/>
      <c r="DH15" s="774"/>
      <c r="DI15" s="774"/>
      <c r="DJ15" s="774"/>
      <c r="DK15" s="774"/>
      <c r="DL15" s="774"/>
      <c r="DM15" s="774"/>
      <c r="DN15" s="774"/>
      <c r="DO15" s="774"/>
      <c r="DP15" s="774"/>
    </row>
    <row r="16" spans="1:120" ht="15" customHeight="1">
      <c r="A16" s="774" t="s">
        <v>209</v>
      </c>
      <c r="B16" s="774"/>
      <c r="C16" s="774"/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  <c r="X16" s="774"/>
      <c r="Y16" s="774"/>
      <c r="Z16" s="774"/>
      <c r="AA16" s="774"/>
      <c r="AB16" s="774"/>
      <c r="AC16" s="774"/>
      <c r="AD16" s="774"/>
      <c r="AE16" s="774"/>
      <c r="AF16" s="774"/>
      <c r="AG16" s="774"/>
      <c r="AH16" s="774"/>
      <c r="AI16" s="774"/>
      <c r="AJ16" s="774"/>
      <c r="AK16" s="774"/>
      <c r="AL16" s="774"/>
      <c r="AM16" s="774"/>
      <c r="AN16" s="774"/>
      <c r="AO16" s="774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  <c r="DC16" s="774"/>
      <c r="DD16" s="774"/>
      <c r="DE16" s="774"/>
      <c r="DF16" s="774"/>
      <c r="DG16" s="774"/>
      <c r="DH16" s="774"/>
      <c r="DI16" s="774"/>
      <c r="DJ16" s="774"/>
      <c r="DK16" s="774"/>
      <c r="DL16" s="774"/>
      <c r="DM16" s="774"/>
      <c r="DN16" s="774"/>
      <c r="DO16" s="774"/>
      <c r="DP16" s="774"/>
    </row>
    <row r="17" spans="1:120" ht="3.75" customHeight="1"/>
    <row r="18" spans="1:120" ht="15.75">
      <c r="A18" s="61" t="s">
        <v>210</v>
      </c>
    </row>
    <row r="19" spans="1:120" ht="3.75" customHeight="1"/>
    <row r="20" spans="1:120" ht="15.75">
      <c r="A20" s="757">
        <v>1</v>
      </c>
      <c r="B20" s="758"/>
      <c r="C20" s="758"/>
      <c r="D20" s="758"/>
      <c r="E20" s="758"/>
      <c r="F20" s="759"/>
      <c r="G20" s="760" t="s">
        <v>211</v>
      </c>
      <c r="H20" s="761"/>
      <c r="I20" s="761"/>
      <c r="J20" s="761"/>
      <c r="K20" s="761"/>
      <c r="L20" s="761"/>
      <c r="M20" s="761"/>
      <c r="N20" s="761"/>
      <c r="O20" s="761"/>
      <c r="P20" s="761"/>
      <c r="Q20" s="761"/>
      <c r="R20" s="761"/>
      <c r="S20" s="761"/>
      <c r="T20" s="761"/>
      <c r="U20" s="761"/>
      <c r="V20" s="761"/>
      <c r="W20" s="761"/>
      <c r="X20" s="761"/>
      <c r="Y20" s="761"/>
      <c r="Z20" s="761"/>
      <c r="AA20" s="761"/>
      <c r="AB20" s="761"/>
      <c r="AC20" s="761"/>
      <c r="AD20" s="761"/>
      <c r="AE20" s="761"/>
      <c r="AF20" s="761"/>
      <c r="AG20" s="761"/>
      <c r="AH20" s="761"/>
      <c r="AI20" s="761"/>
      <c r="AJ20" s="761"/>
      <c r="AK20" s="761"/>
      <c r="AL20" s="761"/>
      <c r="AM20" s="761"/>
      <c r="AN20" s="761"/>
      <c r="AO20" s="761"/>
      <c r="AP20" s="762"/>
      <c r="AQ20" s="760" t="str">
        <f>'Для заполнения док-ов'!N128</f>
        <v>«Охрана труда при работе на высоте для работников, допускаемых к работам на высоте»</v>
      </c>
      <c r="AR20" s="761"/>
      <c r="AS20" s="761"/>
      <c r="AT20" s="761"/>
      <c r="AU20" s="761"/>
      <c r="AV20" s="761"/>
      <c r="AW20" s="761"/>
      <c r="AX20" s="761"/>
      <c r="AY20" s="761"/>
      <c r="AZ20" s="761"/>
      <c r="BA20" s="761"/>
      <c r="BB20" s="761"/>
      <c r="BC20" s="761"/>
      <c r="BD20" s="761"/>
      <c r="BE20" s="761"/>
      <c r="BF20" s="761"/>
      <c r="BG20" s="761"/>
      <c r="BH20" s="761"/>
      <c r="BI20" s="761"/>
      <c r="BJ20" s="761"/>
      <c r="BK20" s="761"/>
      <c r="BL20" s="761"/>
      <c r="BM20" s="761"/>
      <c r="BN20" s="761"/>
      <c r="BO20" s="761"/>
      <c r="BP20" s="761"/>
      <c r="BQ20" s="761"/>
      <c r="BR20" s="761"/>
      <c r="BS20" s="761"/>
      <c r="BT20" s="761"/>
      <c r="BU20" s="761"/>
      <c r="BV20" s="761"/>
      <c r="BW20" s="761"/>
      <c r="BX20" s="761"/>
      <c r="BY20" s="761"/>
      <c r="BZ20" s="761"/>
      <c r="CA20" s="761"/>
      <c r="CB20" s="761"/>
      <c r="CC20" s="761"/>
      <c r="CD20" s="761"/>
      <c r="CE20" s="761"/>
      <c r="CF20" s="761"/>
      <c r="CG20" s="761"/>
      <c r="CH20" s="761"/>
      <c r="CI20" s="761"/>
      <c r="CJ20" s="761"/>
      <c r="CK20" s="761"/>
      <c r="CL20" s="761"/>
      <c r="CM20" s="761"/>
      <c r="CN20" s="761"/>
      <c r="CO20" s="761"/>
      <c r="CP20" s="761"/>
      <c r="CQ20" s="761"/>
      <c r="CR20" s="761"/>
      <c r="CS20" s="761"/>
      <c r="CT20" s="761"/>
      <c r="CU20" s="761"/>
      <c r="CV20" s="761"/>
      <c r="CW20" s="761"/>
      <c r="CX20" s="761"/>
      <c r="CY20" s="761"/>
      <c r="CZ20" s="761"/>
      <c r="DA20" s="761"/>
      <c r="DB20" s="761"/>
      <c r="DC20" s="761"/>
      <c r="DD20" s="761"/>
      <c r="DE20" s="761"/>
      <c r="DF20" s="761"/>
      <c r="DG20" s="761"/>
      <c r="DH20" s="761"/>
      <c r="DI20" s="761"/>
      <c r="DJ20" s="761"/>
      <c r="DK20" s="761"/>
      <c r="DL20" s="761"/>
      <c r="DM20" s="761"/>
      <c r="DN20" s="761"/>
      <c r="DO20" s="761"/>
      <c r="DP20" s="762"/>
    </row>
    <row r="21" spans="1:120" ht="15.75">
      <c r="A21" s="757">
        <v>2</v>
      </c>
      <c r="B21" s="758"/>
      <c r="C21" s="758"/>
      <c r="D21" s="758"/>
      <c r="E21" s="758"/>
      <c r="F21" s="759"/>
      <c r="G21" s="760" t="s">
        <v>140</v>
      </c>
      <c r="H21" s="761"/>
      <c r="I21" s="761"/>
      <c r="J21" s="761"/>
      <c r="K21" s="761"/>
      <c r="L21" s="761"/>
      <c r="M21" s="761"/>
      <c r="N21" s="761"/>
      <c r="O21" s="761"/>
      <c r="P21" s="761"/>
      <c r="Q21" s="761"/>
      <c r="R21" s="761"/>
      <c r="S21" s="761"/>
      <c r="T21" s="761"/>
      <c r="U21" s="761"/>
      <c r="V21" s="761"/>
      <c r="W21" s="761"/>
      <c r="X21" s="761"/>
      <c r="Y21" s="761"/>
      <c r="Z21" s="761"/>
      <c r="AA21" s="761"/>
      <c r="AB21" s="761"/>
      <c r="AC21" s="761"/>
      <c r="AD21" s="761"/>
      <c r="AE21" s="761"/>
      <c r="AF21" s="761"/>
      <c r="AG21" s="761"/>
      <c r="AH21" s="761"/>
      <c r="AI21" s="761"/>
      <c r="AJ21" s="761"/>
      <c r="AK21" s="761"/>
      <c r="AL21" s="761"/>
      <c r="AM21" s="761"/>
      <c r="AN21" s="761"/>
      <c r="AO21" s="761"/>
      <c r="AP21" s="762"/>
      <c r="AQ21" s="775">
        <f>'Для заполнения док-ов'!P128</f>
        <v>0</v>
      </c>
      <c r="AR21" s="776"/>
      <c r="AS21" s="776"/>
      <c r="AT21" s="776"/>
      <c r="AU21" s="776"/>
      <c r="AV21" s="776"/>
      <c r="AW21" s="776"/>
      <c r="AX21" s="776"/>
      <c r="AY21" s="776"/>
      <c r="AZ21" s="776"/>
      <c r="BA21" s="776"/>
      <c r="BB21" s="776"/>
      <c r="BC21" s="776"/>
      <c r="BD21" s="776"/>
      <c r="BE21" s="776"/>
      <c r="BF21" s="776"/>
      <c r="BG21" s="776"/>
      <c r="BH21" s="776"/>
      <c r="BI21" s="776"/>
      <c r="BJ21" s="776"/>
      <c r="BK21" s="776"/>
      <c r="BL21" s="776"/>
      <c r="BM21" s="776"/>
      <c r="BN21" s="776"/>
      <c r="BO21" s="776"/>
      <c r="BP21" s="776"/>
      <c r="BQ21" s="776"/>
      <c r="BR21" s="776"/>
      <c r="BS21" s="776"/>
      <c r="BT21" s="776"/>
      <c r="BU21" s="776"/>
      <c r="BV21" s="776"/>
      <c r="BW21" s="776"/>
      <c r="BX21" s="776"/>
      <c r="BY21" s="776"/>
      <c r="BZ21" s="776"/>
      <c r="CA21" s="776"/>
      <c r="CB21" s="776"/>
      <c r="CC21" s="776"/>
      <c r="CD21" s="776"/>
      <c r="CE21" s="776"/>
      <c r="CF21" s="776"/>
      <c r="CG21" s="776"/>
      <c r="CH21" s="776"/>
      <c r="CI21" s="776"/>
      <c r="CJ21" s="776"/>
      <c r="CK21" s="776"/>
      <c r="CL21" s="776"/>
      <c r="CM21" s="776"/>
      <c r="CN21" s="776"/>
      <c r="CO21" s="776"/>
      <c r="CP21" s="776"/>
      <c r="CQ21" s="776"/>
      <c r="CR21" s="776"/>
      <c r="CS21" s="776"/>
      <c r="CT21" s="776"/>
      <c r="CU21" s="776"/>
      <c r="CV21" s="776"/>
      <c r="CW21" s="776"/>
      <c r="CX21" s="776"/>
      <c r="CY21" s="776"/>
      <c r="CZ21" s="776"/>
      <c r="DA21" s="776"/>
      <c r="DB21" s="776"/>
      <c r="DC21" s="776"/>
      <c r="DD21" s="776"/>
      <c r="DE21" s="776"/>
      <c r="DF21" s="776"/>
      <c r="DG21" s="776"/>
      <c r="DH21" s="776"/>
      <c r="DI21" s="776"/>
      <c r="DJ21" s="776"/>
      <c r="DK21" s="776"/>
      <c r="DL21" s="776"/>
      <c r="DM21" s="776"/>
      <c r="DN21" s="776"/>
      <c r="DO21" s="776"/>
      <c r="DP21" s="777"/>
    </row>
    <row r="22" spans="1:120" ht="47.25" customHeight="1">
      <c r="A22" s="757">
        <v>3</v>
      </c>
      <c r="B22" s="758"/>
      <c r="C22" s="758"/>
      <c r="D22" s="758"/>
      <c r="E22" s="758"/>
      <c r="F22" s="759"/>
      <c r="G22" s="766" t="s">
        <v>212</v>
      </c>
      <c r="H22" s="767"/>
      <c r="I22" s="767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8"/>
      <c r="AQ22" s="771" t="str">
        <f>CONCATENATE('Для заполнения док-ов'!T128,": ",'Для заполнения док-ов'!Q128,"; ",'Для заполнения док-ов'!R128,"; ","дата выдачи ",LEFT(TEXT('Для заполнения док-ов'!S128,"ДД.ММ.ГГГГ"),2),".",RIGHT(LEFT(TEXT('Для заполнения док-ов'!S128,"ДД.ММ.ГГГГ"),5),2),".",YEAR('Для заполнения док-ов'!S128))</f>
        <v>: ; ; дата выдачи 00.01.1900</v>
      </c>
      <c r="AR22" s="772"/>
      <c r="AS22" s="772"/>
      <c r="AT22" s="772"/>
      <c r="AU22" s="772"/>
      <c r="AV22" s="772"/>
      <c r="AW22" s="772"/>
      <c r="AX22" s="772"/>
      <c r="AY22" s="772"/>
      <c r="AZ22" s="772"/>
      <c r="BA22" s="772"/>
      <c r="BB22" s="772"/>
      <c r="BC22" s="772"/>
      <c r="BD22" s="772"/>
      <c r="BE22" s="772"/>
      <c r="BF22" s="772"/>
      <c r="BG22" s="772"/>
      <c r="BH22" s="772"/>
      <c r="BI22" s="772"/>
      <c r="BJ22" s="772"/>
      <c r="BK22" s="772"/>
      <c r="BL22" s="772"/>
      <c r="BM22" s="772"/>
      <c r="BN22" s="772"/>
      <c r="BO22" s="772"/>
      <c r="BP22" s="772"/>
      <c r="BQ22" s="772"/>
      <c r="BR22" s="772"/>
      <c r="BS22" s="772"/>
      <c r="BT22" s="772"/>
      <c r="BU22" s="772"/>
      <c r="BV22" s="772"/>
      <c r="BW22" s="772"/>
      <c r="BX22" s="772"/>
      <c r="BY22" s="772"/>
      <c r="BZ22" s="772"/>
      <c r="CA22" s="772"/>
      <c r="CB22" s="772"/>
      <c r="CC22" s="772"/>
      <c r="CD22" s="772"/>
      <c r="CE22" s="772"/>
      <c r="CF22" s="772"/>
      <c r="CG22" s="772"/>
      <c r="CH22" s="772"/>
      <c r="CI22" s="772"/>
      <c r="CJ22" s="772"/>
      <c r="CK22" s="772"/>
      <c r="CL22" s="772"/>
      <c r="CM22" s="772"/>
      <c r="CN22" s="772"/>
      <c r="CO22" s="772"/>
      <c r="CP22" s="772"/>
      <c r="CQ22" s="772"/>
      <c r="CR22" s="772"/>
      <c r="CS22" s="772"/>
      <c r="CT22" s="772"/>
      <c r="CU22" s="772"/>
      <c r="CV22" s="772"/>
      <c r="CW22" s="772"/>
      <c r="CX22" s="772"/>
      <c r="CY22" s="772"/>
      <c r="CZ22" s="772"/>
      <c r="DA22" s="772"/>
      <c r="DB22" s="772"/>
      <c r="DC22" s="772"/>
      <c r="DD22" s="772"/>
      <c r="DE22" s="772"/>
      <c r="DF22" s="772"/>
      <c r="DG22" s="772"/>
      <c r="DH22" s="772"/>
      <c r="DI22" s="772"/>
      <c r="DJ22" s="772"/>
      <c r="DK22" s="772"/>
      <c r="DL22" s="772"/>
      <c r="DM22" s="772"/>
      <c r="DN22" s="772"/>
      <c r="DO22" s="772"/>
      <c r="DP22" s="773"/>
    </row>
    <row r="23" spans="1:120" ht="15.75">
      <c r="A23" s="757">
        <v>4</v>
      </c>
      <c r="B23" s="758"/>
      <c r="C23" s="758"/>
      <c r="D23" s="758"/>
      <c r="E23" s="758"/>
      <c r="F23" s="759"/>
      <c r="G23" s="760" t="s">
        <v>213</v>
      </c>
      <c r="H23" s="761"/>
      <c r="I23" s="761"/>
      <c r="J23" s="761"/>
      <c r="K23" s="761"/>
      <c r="L23" s="761"/>
      <c r="M23" s="761"/>
      <c r="N23" s="761"/>
      <c r="O23" s="761"/>
      <c r="P23" s="761"/>
      <c r="Q23" s="761"/>
      <c r="R23" s="761"/>
      <c r="S23" s="761"/>
      <c r="T23" s="761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  <c r="AF23" s="761"/>
      <c r="AG23" s="761"/>
      <c r="AH23" s="761"/>
      <c r="AI23" s="761"/>
      <c r="AJ23" s="761"/>
      <c r="AK23" s="761"/>
      <c r="AL23" s="761"/>
      <c r="AM23" s="761"/>
      <c r="AN23" s="761"/>
      <c r="AO23" s="761"/>
      <c r="AP23" s="762"/>
      <c r="AQ23" s="760">
        <f>'Для заполнения док-ов'!O128</f>
        <v>0</v>
      </c>
      <c r="AR23" s="761"/>
      <c r="AS23" s="761"/>
      <c r="AT23" s="761"/>
      <c r="AU23" s="761"/>
      <c r="AV23" s="761"/>
      <c r="AW23" s="761"/>
      <c r="AX23" s="761"/>
      <c r="AY23" s="761"/>
      <c r="AZ23" s="761"/>
      <c r="BA23" s="761"/>
      <c r="BB23" s="761"/>
      <c r="BC23" s="761"/>
      <c r="BD23" s="761"/>
      <c r="BE23" s="761"/>
      <c r="BF23" s="761"/>
      <c r="BG23" s="761"/>
      <c r="BH23" s="761"/>
      <c r="BI23" s="761"/>
      <c r="BJ23" s="761"/>
      <c r="BK23" s="761"/>
      <c r="BL23" s="761"/>
      <c r="BM23" s="761"/>
      <c r="BN23" s="761"/>
      <c r="BO23" s="761"/>
      <c r="BP23" s="761"/>
      <c r="BQ23" s="761"/>
      <c r="BR23" s="761"/>
      <c r="BS23" s="761"/>
      <c r="BT23" s="761"/>
      <c r="BU23" s="761"/>
      <c r="BV23" s="761"/>
      <c r="BW23" s="761"/>
      <c r="BX23" s="761"/>
      <c r="BY23" s="761"/>
      <c r="BZ23" s="761"/>
      <c r="CA23" s="761"/>
      <c r="CB23" s="761"/>
      <c r="CC23" s="761"/>
      <c r="CD23" s="761"/>
      <c r="CE23" s="761"/>
      <c r="CF23" s="761"/>
      <c r="CG23" s="761"/>
      <c r="CH23" s="761"/>
      <c r="CI23" s="761"/>
      <c r="CJ23" s="761"/>
      <c r="CK23" s="761"/>
      <c r="CL23" s="761"/>
      <c r="CM23" s="761"/>
      <c r="CN23" s="761"/>
      <c r="CO23" s="761"/>
      <c r="CP23" s="761"/>
      <c r="CQ23" s="761"/>
      <c r="CR23" s="761"/>
      <c r="CS23" s="761"/>
      <c r="CT23" s="761"/>
      <c r="CU23" s="761"/>
      <c r="CV23" s="761"/>
      <c r="CW23" s="761"/>
      <c r="CX23" s="761"/>
      <c r="CY23" s="761"/>
      <c r="CZ23" s="761"/>
      <c r="DA23" s="761"/>
      <c r="DB23" s="761"/>
      <c r="DC23" s="761"/>
      <c r="DD23" s="761"/>
      <c r="DE23" s="761"/>
      <c r="DF23" s="761"/>
      <c r="DG23" s="761"/>
      <c r="DH23" s="761"/>
      <c r="DI23" s="761"/>
      <c r="DJ23" s="761"/>
      <c r="DK23" s="761"/>
      <c r="DL23" s="761"/>
      <c r="DM23" s="761"/>
      <c r="DN23" s="761"/>
      <c r="DO23" s="761"/>
      <c r="DP23" s="762"/>
    </row>
    <row r="24" spans="1:120" ht="15.75">
      <c r="A24" s="757">
        <v>5</v>
      </c>
      <c r="B24" s="758"/>
      <c r="C24" s="758"/>
      <c r="D24" s="758"/>
      <c r="E24" s="758"/>
      <c r="F24" s="759"/>
      <c r="G24" s="760" t="s">
        <v>214</v>
      </c>
      <c r="H24" s="761"/>
      <c r="I24" s="761"/>
      <c r="J24" s="761"/>
      <c r="K24" s="761"/>
      <c r="L24" s="761"/>
      <c r="M24" s="761"/>
      <c r="N24" s="761"/>
      <c r="O24" s="761"/>
      <c r="P24" s="761"/>
      <c r="Q24" s="761"/>
      <c r="R24" s="761"/>
      <c r="S24" s="761"/>
      <c r="T24" s="761"/>
      <c r="U24" s="761"/>
      <c r="V24" s="761"/>
      <c r="W24" s="761"/>
      <c r="X24" s="761"/>
      <c r="Y24" s="761"/>
      <c r="Z24" s="761"/>
      <c r="AA24" s="761"/>
      <c r="AB24" s="761"/>
      <c r="AC24" s="761"/>
      <c r="AD24" s="761"/>
      <c r="AE24" s="761"/>
      <c r="AF24" s="761"/>
      <c r="AG24" s="761"/>
      <c r="AH24" s="761"/>
      <c r="AI24" s="761"/>
      <c r="AJ24" s="761"/>
      <c r="AK24" s="761"/>
      <c r="AL24" s="761"/>
      <c r="AM24" s="761"/>
      <c r="AN24" s="761"/>
      <c r="AO24" s="761"/>
      <c r="AP24" s="762"/>
      <c r="AQ24" s="760" t="str">
        <f>'Для заполнения док-ов'!Y82</f>
        <v>ООО «Ясень-Электро»</v>
      </c>
      <c r="AR24" s="761"/>
      <c r="AS24" s="761"/>
      <c r="AT24" s="761"/>
      <c r="AU24" s="761"/>
      <c r="AV24" s="761"/>
      <c r="AW24" s="761"/>
      <c r="AX24" s="761"/>
      <c r="AY24" s="761"/>
      <c r="AZ24" s="761"/>
      <c r="BA24" s="761"/>
      <c r="BB24" s="761"/>
      <c r="BC24" s="761"/>
      <c r="BD24" s="761"/>
      <c r="BE24" s="761"/>
      <c r="BF24" s="761"/>
      <c r="BG24" s="761"/>
      <c r="BH24" s="761"/>
      <c r="BI24" s="761"/>
      <c r="BJ24" s="761"/>
      <c r="BK24" s="761"/>
      <c r="BL24" s="761"/>
      <c r="BM24" s="761"/>
      <c r="BN24" s="761"/>
      <c r="BO24" s="761"/>
      <c r="BP24" s="761"/>
      <c r="BQ24" s="761"/>
      <c r="BR24" s="761"/>
      <c r="BS24" s="761"/>
      <c r="BT24" s="761"/>
      <c r="BU24" s="761"/>
      <c r="BV24" s="761"/>
      <c r="BW24" s="761"/>
      <c r="BX24" s="761"/>
      <c r="BY24" s="761"/>
      <c r="BZ24" s="761"/>
      <c r="CA24" s="761"/>
      <c r="CB24" s="761"/>
      <c r="CC24" s="761"/>
      <c r="CD24" s="761"/>
      <c r="CE24" s="761"/>
      <c r="CF24" s="761"/>
      <c r="CG24" s="761"/>
      <c r="CH24" s="761"/>
      <c r="CI24" s="761"/>
      <c r="CJ24" s="761"/>
      <c r="CK24" s="761"/>
      <c r="CL24" s="761"/>
      <c r="CM24" s="761"/>
      <c r="CN24" s="761"/>
      <c r="CO24" s="761"/>
      <c r="CP24" s="761"/>
      <c r="CQ24" s="761"/>
      <c r="CR24" s="761"/>
      <c r="CS24" s="761"/>
      <c r="CT24" s="761"/>
      <c r="CU24" s="761"/>
      <c r="CV24" s="761"/>
      <c r="CW24" s="761"/>
      <c r="CX24" s="761"/>
      <c r="CY24" s="761"/>
      <c r="CZ24" s="761"/>
      <c r="DA24" s="761"/>
      <c r="DB24" s="761"/>
      <c r="DC24" s="761"/>
      <c r="DD24" s="761"/>
      <c r="DE24" s="761"/>
      <c r="DF24" s="761"/>
      <c r="DG24" s="761"/>
      <c r="DH24" s="761"/>
      <c r="DI24" s="761"/>
      <c r="DJ24" s="761"/>
      <c r="DK24" s="761"/>
      <c r="DL24" s="761"/>
      <c r="DM24" s="761"/>
      <c r="DN24" s="761"/>
      <c r="DO24" s="761"/>
      <c r="DP24" s="762"/>
    </row>
    <row r="25" spans="1:120" ht="31.5" customHeight="1">
      <c r="A25" s="757">
        <v>6</v>
      </c>
      <c r="B25" s="758"/>
      <c r="C25" s="758"/>
      <c r="D25" s="758"/>
      <c r="E25" s="758"/>
      <c r="F25" s="759"/>
      <c r="G25" s="760" t="s">
        <v>215</v>
      </c>
      <c r="H25" s="761"/>
      <c r="I25" s="761"/>
      <c r="J25" s="761"/>
      <c r="K25" s="761"/>
      <c r="L25" s="761"/>
      <c r="M25" s="761"/>
      <c r="N25" s="761"/>
      <c r="O25" s="761"/>
      <c r="P25" s="761"/>
      <c r="Q25" s="761"/>
      <c r="R25" s="761"/>
      <c r="S25" s="761"/>
      <c r="T25" s="761"/>
      <c r="U25" s="761"/>
      <c r="V25" s="761"/>
      <c r="W25" s="761"/>
      <c r="X25" s="761"/>
      <c r="Y25" s="761"/>
      <c r="Z25" s="761"/>
      <c r="AA25" s="761"/>
      <c r="AB25" s="761"/>
      <c r="AC25" s="761"/>
      <c r="AD25" s="761"/>
      <c r="AE25" s="761"/>
      <c r="AF25" s="761"/>
      <c r="AG25" s="761"/>
      <c r="AH25" s="761"/>
      <c r="AI25" s="761"/>
      <c r="AJ25" s="761"/>
      <c r="AK25" s="761"/>
      <c r="AL25" s="761"/>
      <c r="AM25" s="761"/>
      <c r="AN25" s="761"/>
      <c r="AO25" s="761"/>
      <c r="AP25" s="762"/>
      <c r="AQ25" s="770" t="str">
        <f>'Для заполнения док-ов'!Z87</f>
        <v xml:space="preserve"> 197183, Санкт-Петербург, вн.тер.г. муниципальный округ Ланское, Школьная ул., д. 56, лит. А, пом. 3Н, ком. 1-2</v>
      </c>
      <c r="AR25" s="767"/>
      <c r="AS25" s="767"/>
      <c r="AT25" s="767"/>
      <c r="AU25" s="767"/>
      <c r="AV25" s="767"/>
      <c r="AW25" s="767"/>
      <c r="AX25" s="767"/>
      <c r="AY25" s="767"/>
      <c r="AZ25" s="767"/>
      <c r="BA25" s="767"/>
      <c r="BB25" s="767"/>
      <c r="BC25" s="767"/>
      <c r="BD25" s="767"/>
      <c r="BE25" s="767"/>
      <c r="BF25" s="767"/>
      <c r="BG25" s="767"/>
      <c r="BH25" s="767"/>
      <c r="BI25" s="767"/>
      <c r="BJ25" s="767"/>
      <c r="BK25" s="767"/>
      <c r="BL25" s="767"/>
      <c r="BM25" s="767"/>
      <c r="BN25" s="767"/>
      <c r="BO25" s="767"/>
      <c r="BP25" s="767"/>
      <c r="BQ25" s="767"/>
      <c r="BR25" s="767"/>
      <c r="BS25" s="767"/>
      <c r="BT25" s="767"/>
      <c r="BU25" s="767"/>
      <c r="BV25" s="767"/>
      <c r="BW25" s="767"/>
      <c r="BX25" s="767"/>
      <c r="BY25" s="767"/>
      <c r="BZ25" s="767"/>
      <c r="CA25" s="767"/>
      <c r="CB25" s="767"/>
      <c r="CC25" s="767"/>
      <c r="CD25" s="767"/>
      <c r="CE25" s="767"/>
      <c r="CF25" s="767"/>
      <c r="CG25" s="767"/>
      <c r="CH25" s="767"/>
      <c r="CI25" s="767"/>
      <c r="CJ25" s="767"/>
      <c r="CK25" s="767"/>
      <c r="CL25" s="767"/>
      <c r="CM25" s="767"/>
      <c r="CN25" s="767"/>
      <c r="CO25" s="767"/>
      <c r="CP25" s="767"/>
      <c r="CQ25" s="767"/>
      <c r="CR25" s="767"/>
      <c r="CS25" s="767"/>
      <c r="CT25" s="767"/>
      <c r="CU25" s="767"/>
      <c r="CV25" s="767"/>
      <c r="CW25" s="767"/>
      <c r="CX25" s="767"/>
      <c r="CY25" s="767"/>
      <c r="CZ25" s="767"/>
      <c r="DA25" s="767"/>
      <c r="DB25" s="767"/>
      <c r="DC25" s="767"/>
      <c r="DD25" s="767"/>
      <c r="DE25" s="767"/>
      <c r="DF25" s="767"/>
      <c r="DG25" s="767"/>
      <c r="DH25" s="767"/>
      <c r="DI25" s="767"/>
      <c r="DJ25" s="767"/>
      <c r="DK25" s="767"/>
      <c r="DL25" s="767"/>
      <c r="DM25" s="767"/>
      <c r="DN25" s="767"/>
      <c r="DO25" s="767"/>
      <c r="DP25" s="768"/>
    </row>
    <row r="26" spans="1:120" ht="15.75">
      <c r="A26" s="757">
        <v>7</v>
      </c>
      <c r="B26" s="758"/>
      <c r="C26" s="758"/>
      <c r="D26" s="758"/>
      <c r="E26" s="758"/>
      <c r="F26" s="759"/>
      <c r="G26" s="760" t="s">
        <v>216</v>
      </c>
      <c r="H26" s="761"/>
      <c r="I26" s="761"/>
      <c r="J26" s="761"/>
      <c r="K26" s="761"/>
      <c r="L26" s="761"/>
      <c r="M26" s="761"/>
      <c r="N26" s="761"/>
      <c r="O26" s="761"/>
      <c r="P26" s="761"/>
      <c r="Q26" s="761"/>
      <c r="R26" s="761"/>
      <c r="S26" s="761"/>
      <c r="T26" s="761"/>
      <c r="U26" s="761"/>
      <c r="V26" s="761"/>
      <c r="W26" s="761"/>
      <c r="X26" s="761"/>
      <c r="Y26" s="761"/>
      <c r="Z26" s="761"/>
      <c r="AA26" s="761"/>
      <c r="AB26" s="761"/>
      <c r="AC26" s="761"/>
      <c r="AD26" s="761"/>
      <c r="AE26" s="761"/>
      <c r="AF26" s="761"/>
      <c r="AG26" s="761"/>
      <c r="AH26" s="761"/>
      <c r="AI26" s="761"/>
      <c r="AJ26" s="761"/>
      <c r="AK26" s="761"/>
      <c r="AL26" s="761"/>
      <c r="AM26" s="761"/>
      <c r="AN26" s="761"/>
      <c r="AO26" s="761"/>
      <c r="AP26" s="762"/>
      <c r="AQ26" s="769" t="str">
        <f>'Для заполнения док-ов'!Z85</f>
        <v xml:space="preserve"> 7826004837</v>
      </c>
      <c r="AR26" s="761"/>
      <c r="AS26" s="761"/>
      <c r="AT26" s="761"/>
      <c r="AU26" s="761"/>
      <c r="AV26" s="761"/>
      <c r="AW26" s="761"/>
      <c r="AX26" s="761"/>
      <c r="AY26" s="761"/>
      <c r="AZ26" s="761"/>
      <c r="BA26" s="761"/>
      <c r="BB26" s="761"/>
      <c r="BC26" s="761"/>
      <c r="BD26" s="761"/>
      <c r="BE26" s="761"/>
      <c r="BF26" s="761"/>
      <c r="BG26" s="761"/>
      <c r="BH26" s="761"/>
      <c r="BI26" s="761"/>
      <c r="BJ26" s="761"/>
      <c r="BK26" s="761"/>
      <c r="BL26" s="761"/>
      <c r="BM26" s="761"/>
      <c r="BN26" s="761"/>
      <c r="BO26" s="761"/>
      <c r="BP26" s="761"/>
      <c r="BQ26" s="761"/>
      <c r="BR26" s="761"/>
      <c r="BS26" s="761"/>
      <c r="BT26" s="761"/>
      <c r="BU26" s="761"/>
      <c r="BV26" s="761"/>
      <c r="BW26" s="761"/>
      <c r="BX26" s="761"/>
      <c r="BY26" s="761"/>
      <c r="BZ26" s="761"/>
      <c r="CA26" s="761"/>
      <c r="CB26" s="761"/>
      <c r="CC26" s="761"/>
      <c r="CD26" s="761"/>
      <c r="CE26" s="761"/>
      <c r="CF26" s="761"/>
      <c r="CG26" s="761"/>
      <c r="CH26" s="761"/>
      <c r="CI26" s="761"/>
      <c r="CJ26" s="761"/>
      <c r="CK26" s="761"/>
      <c r="CL26" s="761"/>
      <c r="CM26" s="761"/>
      <c r="CN26" s="761"/>
      <c r="CO26" s="761"/>
      <c r="CP26" s="761"/>
      <c r="CQ26" s="761"/>
      <c r="CR26" s="761"/>
      <c r="CS26" s="761"/>
      <c r="CT26" s="761"/>
      <c r="CU26" s="761"/>
      <c r="CV26" s="761"/>
      <c r="CW26" s="761"/>
      <c r="CX26" s="761"/>
      <c r="CY26" s="761"/>
      <c r="CZ26" s="761"/>
      <c r="DA26" s="761"/>
      <c r="DB26" s="761"/>
      <c r="DC26" s="761"/>
      <c r="DD26" s="761"/>
      <c r="DE26" s="761"/>
      <c r="DF26" s="761"/>
      <c r="DG26" s="761"/>
      <c r="DH26" s="761"/>
      <c r="DI26" s="761"/>
      <c r="DJ26" s="761"/>
      <c r="DK26" s="761"/>
      <c r="DL26" s="761"/>
      <c r="DM26" s="761"/>
      <c r="DN26" s="761"/>
      <c r="DO26" s="761"/>
      <c r="DP26" s="762"/>
    </row>
    <row r="27" spans="1:120" ht="31.5" customHeight="1">
      <c r="A27" s="757">
        <v>8</v>
      </c>
      <c r="B27" s="758"/>
      <c r="C27" s="758"/>
      <c r="D27" s="758"/>
      <c r="E27" s="758"/>
      <c r="F27" s="759"/>
      <c r="G27" s="766" t="s">
        <v>217</v>
      </c>
      <c r="H27" s="767"/>
      <c r="I27" s="767"/>
      <c r="J27" s="767"/>
      <c r="K27" s="767"/>
      <c r="L27" s="767"/>
      <c r="M27" s="767"/>
      <c r="N27" s="767"/>
      <c r="O27" s="767"/>
      <c r="P27" s="767"/>
      <c r="Q27" s="767"/>
      <c r="R27" s="767"/>
      <c r="S27" s="767"/>
      <c r="T27" s="767"/>
      <c r="U27" s="767"/>
      <c r="V27" s="767"/>
      <c r="W27" s="767"/>
      <c r="X27" s="767"/>
      <c r="Y27" s="767"/>
      <c r="Z27" s="767"/>
      <c r="AA27" s="767"/>
      <c r="AB27" s="767"/>
      <c r="AC27" s="767"/>
      <c r="AD27" s="767"/>
      <c r="AE27" s="767"/>
      <c r="AF27" s="767"/>
      <c r="AG27" s="767"/>
      <c r="AH27" s="767"/>
      <c r="AI27" s="767"/>
      <c r="AJ27" s="767"/>
      <c r="AK27" s="767"/>
      <c r="AL27" s="767"/>
      <c r="AM27" s="767"/>
      <c r="AN27" s="767"/>
      <c r="AO27" s="767"/>
      <c r="AP27" s="768"/>
      <c r="AQ27" s="760" t="str">
        <f>CONCATENATE('Для заполнения док-ов'!Z88,", ",'Для заполнения док-ов'!AA84)</f>
        <v xml:space="preserve"> +7(812) 430 71 17, mail@yasen-electro.ru</v>
      </c>
      <c r="AR27" s="761"/>
      <c r="AS27" s="761"/>
      <c r="AT27" s="761"/>
      <c r="AU27" s="761"/>
      <c r="AV27" s="761"/>
      <c r="AW27" s="761"/>
      <c r="AX27" s="761"/>
      <c r="AY27" s="761"/>
      <c r="AZ27" s="761"/>
      <c r="BA27" s="761"/>
      <c r="BB27" s="761"/>
      <c r="BC27" s="761"/>
      <c r="BD27" s="761"/>
      <c r="BE27" s="761"/>
      <c r="BF27" s="761"/>
      <c r="BG27" s="761"/>
      <c r="BH27" s="761"/>
      <c r="BI27" s="761"/>
      <c r="BJ27" s="761"/>
      <c r="BK27" s="761"/>
      <c r="BL27" s="761"/>
      <c r="BM27" s="761"/>
      <c r="BN27" s="761"/>
      <c r="BO27" s="761"/>
      <c r="BP27" s="761"/>
      <c r="BQ27" s="761"/>
      <c r="BR27" s="761"/>
      <c r="BS27" s="761"/>
      <c r="BT27" s="761"/>
      <c r="BU27" s="761"/>
      <c r="BV27" s="761"/>
      <c r="BW27" s="761"/>
      <c r="BX27" s="761"/>
      <c r="BY27" s="761"/>
      <c r="BZ27" s="761"/>
      <c r="CA27" s="761"/>
      <c r="CB27" s="761"/>
      <c r="CC27" s="761"/>
      <c r="CD27" s="761"/>
      <c r="CE27" s="761"/>
      <c r="CF27" s="761"/>
      <c r="CG27" s="761"/>
      <c r="CH27" s="761"/>
      <c r="CI27" s="761"/>
      <c r="CJ27" s="761"/>
      <c r="CK27" s="761"/>
      <c r="CL27" s="761"/>
      <c r="CM27" s="761"/>
      <c r="CN27" s="761"/>
      <c r="CO27" s="761"/>
      <c r="CP27" s="761"/>
      <c r="CQ27" s="761"/>
      <c r="CR27" s="761"/>
      <c r="CS27" s="761"/>
      <c r="CT27" s="761"/>
      <c r="CU27" s="761"/>
      <c r="CV27" s="761"/>
      <c r="CW27" s="761"/>
      <c r="CX27" s="761"/>
      <c r="CY27" s="761"/>
      <c r="CZ27" s="761"/>
      <c r="DA27" s="761"/>
      <c r="DB27" s="761"/>
      <c r="DC27" s="761"/>
      <c r="DD27" s="761"/>
      <c r="DE27" s="761"/>
      <c r="DF27" s="761"/>
      <c r="DG27" s="761"/>
      <c r="DH27" s="761"/>
      <c r="DI27" s="761"/>
      <c r="DJ27" s="761"/>
      <c r="DK27" s="761"/>
      <c r="DL27" s="761"/>
      <c r="DM27" s="761"/>
      <c r="DN27" s="761"/>
      <c r="DO27" s="761"/>
      <c r="DP27" s="762"/>
    </row>
    <row r="28" spans="1:120" ht="47.25" customHeight="1">
      <c r="A28" s="757">
        <v>9</v>
      </c>
      <c r="B28" s="758"/>
      <c r="C28" s="758"/>
      <c r="D28" s="758"/>
      <c r="E28" s="758"/>
      <c r="F28" s="759"/>
      <c r="G28" s="766" t="s">
        <v>218</v>
      </c>
      <c r="H28" s="767"/>
      <c r="I28" s="767"/>
      <c r="J28" s="767"/>
      <c r="K28" s="767"/>
      <c r="L28" s="767"/>
      <c r="M28" s="767"/>
      <c r="N28" s="767"/>
      <c r="O28" s="767"/>
      <c r="P28" s="767"/>
      <c r="Q28" s="767"/>
      <c r="R28" s="767"/>
      <c r="S28" s="767"/>
      <c r="T28" s="767"/>
      <c r="U28" s="767"/>
      <c r="V28" s="767"/>
      <c r="W28" s="767"/>
      <c r="X28" s="767"/>
      <c r="Y28" s="767"/>
      <c r="Z28" s="767"/>
      <c r="AA28" s="767"/>
      <c r="AB28" s="767"/>
      <c r="AC28" s="767"/>
      <c r="AD28" s="767"/>
      <c r="AE28" s="767"/>
      <c r="AF28" s="767"/>
      <c r="AG28" s="767"/>
      <c r="AH28" s="767"/>
      <c r="AI28" s="767"/>
      <c r="AJ28" s="767"/>
      <c r="AK28" s="767"/>
      <c r="AL28" s="767"/>
      <c r="AM28" s="767"/>
      <c r="AN28" s="767"/>
      <c r="AO28" s="767"/>
      <c r="AP28" s="768"/>
      <c r="AQ28" s="760" t="s">
        <v>240</v>
      </c>
      <c r="AR28" s="761"/>
      <c r="AS28" s="761"/>
      <c r="AT28" s="761"/>
      <c r="AU28" s="761"/>
      <c r="AV28" s="761"/>
      <c r="AW28" s="761"/>
      <c r="AX28" s="761"/>
      <c r="AY28" s="761"/>
      <c r="AZ28" s="761"/>
      <c r="BA28" s="761"/>
      <c r="BB28" s="761"/>
      <c r="BC28" s="761"/>
      <c r="BD28" s="761"/>
      <c r="BE28" s="761"/>
      <c r="BF28" s="761"/>
      <c r="BG28" s="761"/>
      <c r="BH28" s="761"/>
      <c r="BI28" s="761"/>
      <c r="BJ28" s="761"/>
      <c r="BK28" s="761"/>
      <c r="BL28" s="761"/>
      <c r="BM28" s="761"/>
      <c r="BN28" s="761"/>
      <c r="BO28" s="761"/>
      <c r="BP28" s="761"/>
      <c r="BQ28" s="761"/>
      <c r="BR28" s="761"/>
      <c r="BS28" s="761"/>
      <c r="BT28" s="761"/>
      <c r="BU28" s="761"/>
      <c r="BV28" s="761"/>
      <c r="BW28" s="761"/>
      <c r="BX28" s="761"/>
      <c r="BY28" s="761"/>
      <c r="BZ28" s="761"/>
      <c r="CA28" s="761"/>
      <c r="CB28" s="761"/>
      <c r="CC28" s="761"/>
      <c r="CD28" s="761"/>
      <c r="CE28" s="761"/>
      <c r="CF28" s="761"/>
      <c r="CG28" s="761"/>
      <c r="CH28" s="761"/>
      <c r="CI28" s="761"/>
      <c r="CJ28" s="761"/>
      <c r="CK28" s="761"/>
      <c r="CL28" s="761"/>
      <c r="CM28" s="761"/>
      <c r="CN28" s="761"/>
      <c r="CO28" s="761"/>
      <c r="CP28" s="761"/>
      <c r="CQ28" s="761"/>
      <c r="CR28" s="761"/>
      <c r="CS28" s="761"/>
      <c r="CT28" s="761"/>
      <c r="CU28" s="761"/>
      <c r="CV28" s="761"/>
      <c r="CW28" s="761"/>
      <c r="CX28" s="761"/>
      <c r="CY28" s="761"/>
      <c r="CZ28" s="761"/>
      <c r="DA28" s="761"/>
      <c r="DB28" s="761"/>
      <c r="DC28" s="761"/>
      <c r="DD28" s="761"/>
      <c r="DE28" s="761"/>
      <c r="DF28" s="761"/>
      <c r="DG28" s="761"/>
      <c r="DH28" s="761"/>
      <c r="DI28" s="761"/>
      <c r="DJ28" s="761"/>
      <c r="DK28" s="761"/>
      <c r="DL28" s="761"/>
      <c r="DM28" s="761"/>
      <c r="DN28" s="761"/>
      <c r="DO28" s="761"/>
      <c r="DP28" s="762"/>
    </row>
    <row r="29" spans="1:120" ht="31.5" customHeight="1">
      <c r="A29" s="757">
        <v>10</v>
      </c>
      <c r="B29" s="758"/>
      <c r="C29" s="758"/>
      <c r="D29" s="758"/>
      <c r="E29" s="758"/>
      <c r="F29" s="759"/>
      <c r="G29" s="766" t="s">
        <v>219</v>
      </c>
      <c r="H29" s="767"/>
      <c r="I29" s="767"/>
      <c r="J29" s="767"/>
      <c r="K29" s="767"/>
      <c r="L29" s="767"/>
      <c r="M29" s="767"/>
      <c r="N29" s="767"/>
      <c r="O29" s="767"/>
      <c r="P29" s="767"/>
      <c r="Q29" s="767"/>
      <c r="R29" s="767"/>
      <c r="S29" s="767"/>
      <c r="T29" s="767"/>
      <c r="U29" s="767"/>
      <c r="V29" s="767"/>
      <c r="W29" s="767"/>
      <c r="X29" s="767"/>
      <c r="Y29" s="767"/>
      <c r="Z29" s="767"/>
      <c r="AA29" s="767"/>
      <c r="AB29" s="767"/>
      <c r="AC29" s="767"/>
      <c r="AD29" s="767"/>
      <c r="AE29" s="767"/>
      <c r="AF29" s="767"/>
      <c r="AG29" s="767"/>
      <c r="AH29" s="767"/>
      <c r="AI29" s="767"/>
      <c r="AJ29" s="767"/>
      <c r="AK29" s="767"/>
      <c r="AL29" s="767"/>
      <c r="AM29" s="767"/>
      <c r="AN29" s="767"/>
      <c r="AO29" s="767"/>
      <c r="AP29" s="768"/>
      <c r="AQ29" s="760"/>
      <c r="AR29" s="761"/>
      <c r="AS29" s="761"/>
      <c r="AT29" s="761"/>
      <c r="AU29" s="761"/>
      <c r="AV29" s="761"/>
      <c r="AW29" s="761"/>
      <c r="AX29" s="761"/>
      <c r="AY29" s="761"/>
      <c r="AZ29" s="761"/>
      <c r="BA29" s="761"/>
      <c r="BB29" s="761"/>
      <c r="BC29" s="761"/>
      <c r="BD29" s="761"/>
      <c r="BE29" s="761"/>
      <c r="BF29" s="761"/>
      <c r="BG29" s="761"/>
      <c r="BH29" s="761"/>
      <c r="BI29" s="761"/>
      <c r="BJ29" s="761"/>
      <c r="BK29" s="761"/>
      <c r="BL29" s="761"/>
      <c r="BM29" s="761"/>
      <c r="BN29" s="761"/>
      <c r="BO29" s="761"/>
      <c r="BP29" s="761"/>
      <c r="BQ29" s="761"/>
      <c r="BR29" s="761"/>
      <c r="BS29" s="761"/>
      <c r="BT29" s="761"/>
      <c r="BU29" s="761"/>
      <c r="BV29" s="761"/>
      <c r="BW29" s="761"/>
      <c r="BX29" s="761"/>
      <c r="BY29" s="761"/>
      <c r="BZ29" s="761"/>
      <c r="CA29" s="761"/>
      <c r="CB29" s="761"/>
      <c r="CC29" s="761"/>
      <c r="CD29" s="761"/>
      <c r="CE29" s="761"/>
      <c r="CF29" s="761"/>
      <c r="CG29" s="761"/>
      <c r="CH29" s="761"/>
      <c r="CI29" s="761"/>
      <c r="CJ29" s="761"/>
      <c r="CK29" s="761"/>
      <c r="CL29" s="761"/>
      <c r="CM29" s="761"/>
      <c r="CN29" s="761"/>
      <c r="CO29" s="761"/>
      <c r="CP29" s="761"/>
      <c r="CQ29" s="761"/>
      <c r="CR29" s="761"/>
      <c r="CS29" s="761"/>
      <c r="CT29" s="761"/>
      <c r="CU29" s="761"/>
      <c r="CV29" s="761"/>
      <c r="CW29" s="761"/>
      <c r="CX29" s="761"/>
      <c r="CY29" s="761"/>
      <c r="CZ29" s="761"/>
      <c r="DA29" s="761"/>
      <c r="DB29" s="761"/>
      <c r="DC29" s="761"/>
      <c r="DD29" s="761"/>
      <c r="DE29" s="761"/>
      <c r="DF29" s="761"/>
      <c r="DG29" s="761"/>
      <c r="DH29" s="761"/>
      <c r="DI29" s="761"/>
      <c r="DJ29" s="761"/>
      <c r="DK29" s="761"/>
      <c r="DL29" s="761"/>
      <c r="DM29" s="761"/>
      <c r="DN29" s="761"/>
      <c r="DO29" s="761"/>
      <c r="DP29" s="762"/>
    </row>
    <row r="30" spans="1:120" ht="63" customHeight="1">
      <c r="A30" s="757">
        <v>11</v>
      </c>
      <c r="B30" s="758"/>
      <c r="C30" s="758"/>
      <c r="D30" s="758"/>
      <c r="E30" s="758"/>
      <c r="F30" s="759"/>
      <c r="G30" s="760" t="s">
        <v>220</v>
      </c>
      <c r="H30" s="761"/>
      <c r="I30" s="761"/>
      <c r="J30" s="761"/>
      <c r="K30" s="761"/>
      <c r="L30" s="761"/>
      <c r="M30" s="761"/>
      <c r="N30" s="761"/>
      <c r="O30" s="761"/>
      <c r="P30" s="761"/>
      <c r="Q30" s="761"/>
      <c r="R30" s="761"/>
      <c r="S30" s="761"/>
      <c r="T30" s="761"/>
      <c r="U30" s="761"/>
      <c r="V30" s="761"/>
      <c r="W30" s="761"/>
      <c r="X30" s="761"/>
      <c r="Y30" s="761"/>
      <c r="Z30" s="761"/>
      <c r="AA30" s="761"/>
      <c r="AB30" s="761"/>
      <c r="AC30" s="761"/>
      <c r="AD30" s="761"/>
      <c r="AE30" s="761"/>
      <c r="AF30" s="761"/>
      <c r="AG30" s="761"/>
      <c r="AH30" s="761"/>
      <c r="AI30" s="761"/>
      <c r="AJ30" s="761"/>
      <c r="AK30" s="761"/>
      <c r="AL30" s="761"/>
      <c r="AM30" s="761"/>
      <c r="AN30" s="761"/>
      <c r="AO30" s="761"/>
      <c r="AP30" s="762"/>
      <c r="AQ30" s="757" t="s">
        <v>222</v>
      </c>
      <c r="AR30" s="758"/>
      <c r="AS30" s="758"/>
      <c r="AT30" s="758"/>
      <c r="AU30" s="758"/>
      <c r="AV30" s="758"/>
      <c r="AW30" s="755" t="s">
        <v>223</v>
      </c>
      <c r="AX30" s="755"/>
      <c r="AY30" s="755"/>
      <c r="AZ30" s="755"/>
      <c r="BA30" s="755"/>
      <c r="BB30" s="755"/>
      <c r="BC30" s="755"/>
      <c r="BD30" s="755"/>
      <c r="BE30" s="755"/>
      <c r="BF30" s="755"/>
      <c r="BG30" s="755"/>
      <c r="BH30" s="755"/>
      <c r="BI30" s="755"/>
      <c r="BJ30" s="755"/>
      <c r="BK30" s="755"/>
      <c r="BL30" s="755"/>
      <c r="BM30" s="755"/>
      <c r="BN30" s="755"/>
      <c r="BO30" s="755"/>
      <c r="BP30" s="755"/>
      <c r="BQ30" s="755"/>
      <c r="BR30" s="755"/>
      <c r="BS30" s="755"/>
      <c r="BT30" s="755"/>
      <c r="BU30" s="755"/>
      <c r="BV30" s="755"/>
      <c r="BW30" s="755"/>
      <c r="BX30" s="755"/>
      <c r="BY30" s="755"/>
      <c r="BZ30" s="755"/>
      <c r="CA30" s="755"/>
      <c r="CB30" s="755"/>
      <c r="CC30" s="755"/>
      <c r="CD30" s="755"/>
      <c r="CE30" s="755"/>
      <c r="CF30" s="755"/>
      <c r="CG30" s="755"/>
      <c r="CH30" s="755"/>
      <c r="CI30" s="755"/>
      <c r="CJ30" s="755"/>
      <c r="CK30" s="755"/>
      <c r="CL30" s="755"/>
      <c r="CM30" s="755"/>
      <c r="CN30" s="755"/>
      <c r="CO30" s="755"/>
      <c r="CP30" s="755"/>
      <c r="CQ30" s="755"/>
      <c r="CR30" s="755"/>
      <c r="CS30" s="755"/>
      <c r="CT30" s="755"/>
      <c r="CU30" s="755"/>
      <c r="CV30" s="755"/>
      <c r="CW30" s="755"/>
      <c r="CX30" s="755"/>
      <c r="CY30" s="755"/>
      <c r="CZ30" s="755"/>
      <c r="DA30" s="755"/>
      <c r="DB30" s="755"/>
      <c r="DC30" s="755"/>
      <c r="DD30" s="755"/>
      <c r="DE30" s="755"/>
      <c r="DF30" s="755"/>
      <c r="DG30" s="755"/>
      <c r="DH30" s="755"/>
      <c r="DI30" s="755"/>
      <c r="DJ30" s="755"/>
      <c r="DK30" s="755"/>
      <c r="DL30" s="755"/>
      <c r="DM30" s="755"/>
      <c r="DN30" s="755"/>
      <c r="DO30" s="755"/>
      <c r="DP30" s="756"/>
    </row>
    <row r="31" spans="1:120" ht="47.25" customHeight="1">
      <c r="A31" s="757"/>
      <c r="B31" s="758"/>
      <c r="C31" s="758"/>
      <c r="D31" s="758"/>
      <c r="E31" s="758"/>
      <c r="F31" s="759"/>
      <c r="G31" s="760"/>
      <c r="H31" s="761"/>
      <c r="I31" s="761"/>
      <c r="J31" s="761"/>
      <c r="K31" s="761"/>
      <c r="L31" s="761"/>
      <c r="M31" s="761"/>
      <c r="N31" s="761"/>
      <c r="O31" s="761"/>
      <c r="P31" s="761"/>
      <c r="Q31" s="761"/>
      <c r="R31" s="761"/>
      <c r="S31" s="761"/>
      <c r="T31" s="761"/>
      <c r="U31" s="761"/>
      <c r="V31" s="761"/>
      <c r="W31" s="761"/>
      <c r="X31" s="761"/>
      <c r="Y31" s="761"/>
      <c r="Z31" s="761"/>
      <c r="AA31" s="761"/>
      <c r="AB31" s="761"/>
      <c r="AC31" s="761"/>
      <c r="AD31" s="761"/>
      <c r="AE31" s="761"/>
      <c r="AF31" s="761"/>
      <c r="AG31" s="761"/>
      <c r="AH31" s="761"/>
      <c r="AI31" s="761"/>
      <c r="AJ31" s="761"/>
      <c r="AK31" s="761"/>
      <c r="AL31" s="761"/>
      <c r="AM31" s="761"/>
      <c r="AN31" s="761"/>
      <c r="AO31" s="761"/>
      <c r="AP31" s="762"/>
      <c r="AQ31" s="757" t="s">
        <v>222</v>
      </c>
      <c r="AR31" s="758"/>
      <c r="AS31" s="758"/>
      <c r="AT31" s="758"/>
      <c r="AU31" s="758"/>
      <c r="AV31" s="758"/>
      <c r="AW31" s="755" t="s">
        <v>224</v>
      </c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C31" s="755"/>
      <c r="DD31" s="755"/>
      <c r="DE31" s="755"/>
      <c r="DF31" s="755"/>
      <c r="DG31" s="755"/>
      <c r="DH31" s="755"/>
      <c r="DI31" s="755"/>
      <c r="DJ31" s="755"/>
      <c r="DK31" s="755"/>
      <c r="DL31" s="755"/>
      <c r="DM31" s="755"/>
      <c r="DN31" s="755"/>
      <c r="DO31" s="755"/>
      <c r="DP31" s="756"/>
    </row>
    <row r="32" spans="1:120" ht="78.75" customHeight="1">
      <c r="A32" s="757"/>
      <c r="B32" s="758"/>
      <c r="C32" s="758"/>
      <c r="D32" s="758"/>
      <c r="E32" s="758"/>
      <c r="F32" s="759"/>
      <c r="G32" s="760"/>
      <c r="H32" s="761"/>
      <c r="I32" s="761"/>
      <c r="J32" s="761"/>
      <c r="K32" s="761"/>
      <c r="L32" s="761"/>
      <c r="M32" s="761"/>
      <c r="N32" s="761"/>
      <c r="O32" s="761"/>
      <c r="P32" s="761"/>
      <c r="Q32" s="761"/>
      <c r="R32" s="761"/>
      <c r="S32" s="761"/>
      <c r="T32" s="761"/>
      <c r="U32" s="761"/>
      <c r="V32" s="761"/>
      <c r="W32" s="761"/>
      <c r="X32" s="761"/>
      <c r="Y32" s="761"/>
      <c r="Z32" s="761"/>
      <c r="AA32" s="761"/>
      <c r="AB32" s="761"/>
      <c r="AC32" s="761"/>
      <c r="AD32" s="761"/>
      <c r="AE32" s="761"/>
      <c r="AF32" s="761"/>
      <c r="AG32" s="761"/>
      <c r="AH32" s="761"/>
      <c r="AI32" s="761"/>
      <c r="AJ32" s="761"/>
      <c r="AK32" s="761"/>
      <c r="AL32" s="761"/>
      <c r="AM32" s="761"/>
      <c r="AN32" s="761"/>
      <c r="AO32" s="761"/>
      <c r="AP32" s="762"/>
      <c r="AQ32" s="757" t="s">
        <v>222</v>
      </c>
      <c r="AR32" s="758"/>
      <c r="AS32" s="758"/>
      <c r="AT32" s="758"/>
      <c r="AU32" s="758"/>
      <c r="AV32" s="758"/>
      <c r="AW32" s="755" t="s">
        <v>225</v>
      </c>
      <c r="AX32" s="755"/>
      <c r="AY32" s="755"/>
      <c r="AZ32" s="755"/>
      <c r="BA32" s="755"/>
      <c r="BB32" s="755"/>
      <c r="BC32" s="755"/>
      <c r="BD32" s="755"/>
      <c r="BE32" s="755"/>
      <c r="BF32" s="755"/>
      <c r="BG32" s="755"/>
      <c r="BH32" s="755"/>
      <c r="BI32" s="755"/>
      <c r="BJ32" s="755"/>
      <c r="BK32" s="755"/>
      <c r="BL32" s="755"/>
      <c r="BM32" s="755"/>
      <c r="BN32" s="755"/>
      <c r="BO32" s="755"/>
      <c r="BP32" s="755"/>
      <c r="BQ32" s="755"/>
      <c r="BR32" s="755"/>
      <c r="BS32" s="755"/>
      <c r="BT32" s="755"/>
      <c r="BU32" s="755"/>
      <c r="BV32" s="755"/>
      <c r="BW32" s="755"/>
      <c r="BX32" s="755"/>
      <c r="BY32" s="755"/>
      <c r="BZ32" s="755"/>
      <c r="CA32" s="755"/>
      <c r="CB32" s="755"/>
      <c r="CC32" s="755"/>
      <c r="CD32" s="755"/>
      <c r="CE32" s="755"/>
      <c r="CF32" s="755"/>
      <c r="CG32" s="755"/>
      <c r="CH32" s="755"/>
      <c r="CI32" s="755"/>
      <c r="CJ32" s="755"/>
      <c r="CK32" s="755"/>
      <c r="CL32" s="755"/>
      <c r="CM32" s="755"/>
      <c r="CN32" s="755"/>
      <c r="CO32" s="755"/>
      <c r="CP32" s="755"/>
      <c r="CQ32" s="755"/>
      <c r="CR32" s="755"/>
      <c r="CS32" s="755"/>
      <c r="CT32" s="755"/>
      <c r="CU32" s="755"/>
      <c r="CV32" s="755"/>
      <c r="CW32" s="755"/>
      <c r="CX32" s="755"/>
      <c r="CY32" s="755"/>
      <c r="CZ32" s="755"/>
      <c r="DA32" s="755"/>
      <c r="DB32" s="755"/>
      <c r="DC32" s="755"/>
      <c r="DD32" s="755"/>
      <c r="DE32" s="755"/>
      <c r="DF32" s="755"/>
      <c r="DG32" s="755"/>
      <c r="DH32" s="755"/>
      <c r="DI32" s="755"/>
      <c r="DJ32" s="755"/>
      <c r="DK32" s="755"/>
      <c r="DL32" s="755"/>
      <c r="DM32" s="755"/>
      <c r="DN32" s="755"/>
      <c r="DO32" s="755"/>
      <c r="DP32" s="756"/>
    </row>
    <row r="33" spans="1:120" ht="60.75" customHeight="1">
      <c r="A33" s="757"/>
      <c r="B33" s="758"/>
      <c r="C33" s="758"/>
      <c r="D33" s="758"/>
      <c r="E33" s="758"/>
      <c r="F33" s="759"/>
      <c r="G33" s="760"/>
      <c r="H33" s="761"/>
      <c r="I33" s="761"/>
      <c r="J33" s="761"/>
      <c r="K33" s="761"/>
      <c r="L33" s="761"/>
      <c r="M33" s="761"/>
      <c r="N33" s="761"/>
      <c r="O33" s="761"/>
      <c r="P33" s="761"/>
      <c r="Q33" s="761"/>
      <c r="R33" s="761"/>
      <c r="S33" s="761"/>
      <c r="T33" s="761"/>
      <c r="U33" s="761"/>
      <c r="V33" s="761"/>
      <c r="W33" s="761"/>
      <c r="X33" s="761"/>
      <c r="Y33" s="761"/>
      <c r="Z33" s="761"/>
      <c r="AA33" s="761"/>
      <c r="AB33" s="761"/>
      <c r="AC33" s="761"/>
      <c r="AD33" s="761"/>
      <c r="AE33" s="761"/>
      <c r="AF33" s="761"/>
      <c r="AG33" s="761"/>
      <c r="AH33" s="761"/>
      <c r="AI33" s="761"/>
      <c r="AJ33" s="761"/>
      <c r="AK33" s="761"/>
      <c r="AL33" s="761"/>
      <c r="AM33" s="761"/>
      <c r="AN33" s="761"/>
      <c r="AO33" s="761"/>
      <c r="AP33" s="762"/>
      <c r="AQ33" s="763" t="s">
        <v>252</v>
      </c>
      <c r="AR33" s="758"/>
      <c r="AS33" s="758"/>
      <c r="AT33" s="758"/>
      <c r="AU33" s="758"/>
      <c r="AV33" s="758"/>
      <c r="AW33" s="755" t="s">
        <v>226</v>
      </c>
      <c r="AX33" s="755"/>
      <c r="AY33" s="755"/>
      <c r="AZ33" s="755"/>
      <c r="BA33" s="755"/>
      <c r="BB33" s="755"/>
      <c r="BC33" s="755"/>
      <c r="BD33" s="755"/>
      <c r="BE33" s="755"/>
      <c r="BF33" s="755"/>
      <c r="BG33" s="755"/>
      <c r="BH33" s="755"/>
      <c r="BI33" s="755"/>
      <c r="BJ33" s="755"/>
      <c r="BK33" s="755"/>
      <c r="BL33" s="755"/>
      <c r="BM33" s="755"/>
      <c r="BN33" s="755"/>
      <c r="BO33" s="755"/>
      <c r="BP33" s="755"/>
      <c r="BQ33" s="755"/>
      <c r="BR33" s="755"/>
      <c r="BS33" s="755"/>
      <c r="BT33" s="755"/>
      <c r="BU33" s="755"/>
      <c r="BV33" s="755"/>
      <c r="BW33" s="755"/>
      <c r="BX33" s="755"/>
      <c r="BY33" s="755"/>
      <c r="BZ33" s="755"/>
      <c r="CA33" s="755"/>
      <c r="CB33" s="755"/>
      <c r="CC33" s="755"/>
      <c r="CD33" s="755"/>
      <c r="CE33" s="755"/>
      <c r="CF33" s="755"/>
      <c r="CG33" s="755"/>
      <c r="CH33" s="755"/>
      <c r="CI33" s="755"/>
      <c r="CJ33" s="755"/>
      <c r="CK33" s="755"/>
      <c r="CL33" s="755"/>
      <c r="CM33" s="755"/>
      <c r="CN33" s="755"/>
      <c r="CO33" s="755"/>
      <c r="CP33" s="755"/>
      <c r="CQ33" s="755"/>
      <c r="CR33" s="755"/>
      <c r="CS33" s="755"/>
      <c r="CT33" s="755"/>
      <c r="CU33" s="755"/>
      <c r="CV33" s="755"/>
      <c r="CW33" s="755"/>
      <c r="CX33" s="755"/>
      <c r="CY33" s="755"/>
      <c r="CZ33" s="755"/>
      <c r="DA33" s="755"/>
      <c r="DB33" s="755"/>
      <c r="DC33" s="755"/>
      <c r="DD33" s="755"/>
      <c r="DE33" s="755"/>
      <c r="DF33" s="755"/>
      <c r="DG33" s="755"/>
      <c r="DH33" s="755"/>
      <c r="DI33" s="755"/>
      <c r="DJ33" s="755"/>
      <c r="DK33" s="755"/>
      <c r="DL33" s="755"/>
      <c r="DM33" s="755"/>
      <c r="DN33" s="755"/>
      <c r="DO33" s="755"/>
      <c r="DP33" s="756"/>
    </row>
    <row r="34" spans="1:120" ht="15.75">
      <c r="A34" s="757"/>
      <c r="B34" s="758"/>
      <c r="C34" s="758"/>
      <c r="D34" s="758"/>
      <c r="E34" s="758"/>
      <c r="F34" s="759"/>
      <c r="G34" s="760"/>
      <c r="H34" s="761"/>
      <c r="I34" s="761"/>
      <c r="J34" s="761"/>
      <c r="K34" s="761"/>
      <c r="L34" s="761"/>
      <c r="M34" s="761"/>
      <c r="N34" s="761"/>
      <c r="O34" s="761"/>
      <c r="P34" s="761"/>
      <c r="Q34" s="761"/>
      <c r="R34" s="761"/>
      <c r="S34" s="761"/>
      <c r="T34" s="761"/>
      <c r="U34" s="761"/>
      <c r="V34" s="761"/>
      <c r="W34" s="761"/>
      <c r="X34" s="761"/>
      <c r="Y34" s="761"/>
      <c r="Z34" s="761"/>
      <c r="AA34" s="761"/>
      <c r="AB34" s="761"/>
      <c r="AC34" s="761"/>
      <c r="AD34" s="761"/>
      <c r="AE34" s="761"/>
      <c r="AF34" s="761"/>
      <c r="AG34" s="761"/>
      <c r="AH34" s="761"/>
      <c r="AI34" s="761"/>
      <c r="AJ34" s="761"/>
      <c r="AK34" s="761"/>
      <c r="AL34" s="761"/>
      <c r="AM34" s="761"/>
      <c r="AN34" s="761"/>
      <c r="AO34" s="761"/>
      <c r="AP34" s="762"/>
      <c r="AQ34" s="764" t="s">
        <v>222</v>
      </c>
      <c r="AR34" s="765"/>
      <c r="AS34" s="765"/>
      <c r="AT34" s="765"/>
      <c r="AU34" s="765"/>
      <c r="AV34" s="765"/>
      <c r="AW34" s="755" t="s">
        <v>227</v>
      </c>
      <c r="AX34" s="755"/>
      <c r="AY34" s="755"/>
      <c r="AZ34" s="755"/>
      <c r="BA34" s="755"/>
      <c r="BB34" s="755"/>
      <c r="BC34" s="755"/>
      <c r="BD34" s="755"/>
      <c r="BE34" s="755"/>
      <c r="BF34" s="755"/>
      <c r="BG34" s="755"/>
      <c r="BH34" s="755"/>
      <c r="BI34" s="755"/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755"/>
      <c r="CH34" s="755"/>
      <c r="CI34" s="755"/>
      <c r="CJ34" s="755"/>
      <c r="CK34" s="755"/>
      <c r="CL34" s="755"/>
      <c r="CM34" s="755"/>
      <c r="CN34" s="755"/>
      <c r="CO34" s="755"/>
      <c r="CP34" s="755"/>
      <c r="CQ34" s="755"/>
      <c r="CR34" s="755"/>
      <c r="CS34" s="755"/>
      <c r="CT34" s="755"/>
      <c r="CU34" s="755"/>
      <c r="CV34" s="755"/>
      <c r="CW34" s="755"/>
      <c r="CX34" s="755"/>
      <c r="CY34" s="755"/>
      <c r="CZ34" s="755"/>
      <c r="DA34" s="755"/>
      <c r="DB34" s="755"/>
      <c r="DC34" s="755"/>
      <c r="DD34" s="755"/>
      <c r="DE34" s="755"/>
      <c r="DF34" s="755"/>
      <c r="DG34" s="755"/>
      <c r="DH34" s="755"/>
      <c r="DI34" s="755"/>
      <c r="DJ34" s="755"/>
      <c r="DK34" s="755"/>
      <c r="DL34" s="755"/>
      <c r="DM34" s="755"/>
      <c r="DN34" s="755"/>
      <c r="DO34" s="755"/>
      <c r="DP34" s="756"/>
    </row>
    <row r="35" spans="1:120" ht="15.75">
      <c r="A35" s="737">
        <v>12</v>
      </c>
      <c r="B35" s="738"/>
      <c r="C35" s="738"/>
      <c r="D35" s="738"/>
      <c r="E35" s="738"/>
      <c r="F35" s="739"/>
      <c r="G35" s="746" t="s">
        <v>221</v>
      </c>
      <c r="H35" s="747"/>
      <c r="I35" s="747"/>
      <c r="J35" s="747"/>
      <c r="K35" s="747"/>
      <c r="L35" s="747"/>
      <c r="M35" s="747"/>
      <c r="N35" s="747"/>
      <c r="O35" s="747"/>
      <c r="P35" s="747"/>
      <c r="Q35" s="747"/>
      <c r="R35" s="747"/>
      <c r="S35" s="747"/>
      <c r="T35" s="747"/>
      <c r="U35" s="747"/>
      <c r="V35" s="747"/>
      <c r="W35" s="747"/>
      <c r="X35" s="747"/>
      <c r="Y35" s="747"/>
      <c r="Z35" s="747"/>
      <c r="AA35" s="747"/>
      <c r="AB35" s="747"/>
      <c r="AC35" s="747"/>
      <c r="AD35" s="747"/>
      <c r="AE35" s="747"/>
      <c r="AF35" s="747"/>
      <c r="AG35" s="747"/>
      <c r="AH35" s="747"/>
      <c r="AI35" s="747"/>
      <c r="AJ35" s="747"/>
      <c r="AK35" s="747"/>
      <c r="AL35" s="747"/>
      <c r="AM35" s="747"/>
      <c r="AN35" s="747"/>
      <c r="AO35" s="747"/>
      <c r="AP35" s="748"/>
      <c r="AQ35" s="735" t="s">
        <v>228</v>
      </c>
      <c r="AR35" s="735"/>
      <c r="AS35" s="735"/>
      <c r="AT35" s="735"/>
      <c r="AU35" s="735"/>
      <c r="AV35" s="735"/>
      <c r="AW35" s="735"/>
      <c r="AX35" s="735"/>
      <c r="AY35" s="735"/>
      <c r="AZ35" s="735"/>
      <c r="BA35" s="735"/>
      <c r="BB35" s="735"/>
      <c r="BC35" s="735"/>
      <c r="BD35" s="735"/>
      <c r="BE35" s="735"/>
      <c r="BF35" s="735"/>
      <c r="BG35" s="735"/>
      <c r="BH35" s="735"/>
      <c r="BI35" s="735"/>
      <c r="BJ35" s="735" t="s">
        <v>229</v>
      </c>
      <c r="BK35" s="735"/>
      <c r="BL35" s="735"/>
      <c r="BM35" s="735"/>
      <c r="BN35" s="735"/>
      <c r="BO35" s="735"/>
      <c r="BP35" s="735"/>
      <c r="BQ35" s="735"/>
      <c r="BR35" s="735"/>
      <c r="BS35" s="735"/>
      <c r="BT35" s="735"/>
      <c r="BU35" s="735"/>
      <c r="BV35" s="735"/>
      <c r="BW35" s="735"/>
      <c r="BX35" s="735"/>
      <c r="BY35" s="735"/>
      <c r="BZ35" s="735"/>
      <c r="CA35" s="735"/>
      <c r="CB35" s="735"/>
      <c r="CC35" s="735"/>
      <c r="CD35" s="735" t="s">
        <v>230</v>
      </c>
      <c r="CE35" s="735"/>
      <c r="CF35" s="735"/>
      <c r="CG35" s="735"/>
      <c r="CH35" s="735"/>
      <c r="CI35" s="735"/>
      <c r="CJ35" s="735"/>
      <c r="CK35" s="735"/>
      <c r="CL35" s="735"/>
      <c r="CM35" s="735"/>
      <c r="CN35" s="735"/>
      <c r="CO35" s="735"/>
      <c r="CP35" s="735"/>
      <c r="CQ35" s="735"/>
      <c r="CR35" s="735"/>
      <c r="CS35" s="735"/>
      <c r="CT35" s="735"/>
      <c r="CU35" s="735"/>
      <c r="CV35" s="735"/>
      <c r="CW35" s="735"/>
      <c r="CX35" s="735" t="s">
        <v>231</v>
      </c>
      <c r="CY35" s="735"/>
      <c r="CZ35" s="735"/>
      <c r="DA35" s="735"/>
      <c r="DB35" s="735"/>
      <c r="DC35" s="735"/>
      <c r="DD35" s="735"/>
      <c r="DE35" s="735"/>
      <c r="DF35" s="735"/>
      <c r="DG35" s="735"/>
      <c r="DH35" s="735"/>
      <c r="DI35" s="735"/>
      <c r="DJ35" s="735"/>
      <c r="DK35" s="735"/>
      <c r="DL35" s="735"/>
      <c r="DM35" s="735"/>
      <c r="DN35" s="735"/>
      <c r="DO35" s="735"/>
      <c r="DP35" s="735"/>
    </row>
    <row r="36" spans="1:120" ht="15.75">
      <c r="A36" s="740"/>
      <c r="B36" s="741"/>
      <c r="C36" s="741"/>
      <c r="D36" s="741"/>
      <c r="E36" s="741"/>
      <c r="F36" s="742"/>
      <c r="G36" s="749"/>
      <c r="H36" s="750"/>
      <c r="I36" s="750"/>
      <c r="J36" s="750"/>
      <c r="K36" s="750"/>
      <c r="L36" s="750"/>
      <c r="M36" s="750"/>
      <c r="N36" s="750"/>
      <c r="O36" s="750"/>
      <c r="P36" s="750"/>
      <c r="Q36" s="750"/>
      <c r="R36" s="750"/>
      <c r="S36" s="750"/>
      <c r="T36" s="750"/>
      <c r="U36" s="750"/>
      <c r="V36" s="750"/>
      <c r="W36" s="750"/>
      <c r="X36" s="750"/>
      <c r="Y36" s="750"/>
      <c r="Z36" s="750"/>
      <c r="AA36" s="750"/>
      <c r="AB36" s="750"/>
      <c r="AC36" s="750"/>
      <c r="AD36" s="750"/>
      <c r="AE36" s="750"/>
      <c r="AF36" s="750"/>
      <c r="AG36" s="750"/>
      <c r="AH36" s="750"/>
      <c r="AI36" s="750"/>
      <c r="AJ36" s="750"/>
      <c r="AK36" s="750"/>
      <c r="AL36" s="750"/>
      <c r="AM36" s="750"/>
      <c r="AN36" s="750"/>
      <c r="AO36" s="750"/>
      <c r="AP36" s="751"/>
      <c r="AQ36" s="735">
        <v>1</v>
      </c>
      <c r="AR36" s="735"/>
      <c r="AS36" s="735"/>
      <c r="AT36" s="735"/>
      <c r="AU36" s="735"/>
      <c r="AV36" s="735"/>
      <c r="AW36" s="735"/>
      <c r="AX36" s="735"/>
      <c r="AY36" s="735"/>
      <c r="AZ36" s="735"/>
      <c r="BA36" s="735"/>
      <c r="BB36" s="735"/>
      <c r="BC36" s="735"/>
      <c r="BD36" s="735"/>
      <c r="BE36" s="735"/>
      <c r="BF36" s="735"/>
      <c r="BG36" s="735"/>
      <c r="BH36" s="735"/>
      <c r="BI36" s="735"/>
      <c r="BJ36" s="736" t="s">
        <v>232</v>
      </c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5"/>
      <c r="CE36" s="735"/>
      <c r="CF36" s="735"/>
      <c r="CG36" s="735"/>
      <c r="CH36" s="735"/>
      <c r="CI36" s="735"/>
      <c r="CJ36" s="735"/>
      <c r="CK36" s="735"/>
      <c r="CL36" s="735"/>
      <c r="CM36" s="735"/>
      <c r="CN36" s="735"/>
      <c r="CO36" s="735"/>
      <c r="CP36" s="735"/>
      <c r="CQ36" s="735"/>
      <c r="CR36" s="735"/>
      <c r="CS36" s="735"/>
      <c r="CT36" s="735"/>
      <c r="CU36" s="735"/>
      <c r="CV36" s="735"/>
      <c r="CW36" s="735"/>
      <c r="CX36" s="735"/>
      <c r="CY36" s="735"/>
      <c r="CZ36" s="735"/>
      <c r="DA36" s="735"/>
      <c r="DB36" s="735"/>
      <c r="DC36" s="735"/>
      <c r="DD36" s="735"/>
      <c r="DE36" s="735"/>
      <c r="DF36" s="735"/>
      <c r="DG36" s="735"/>
      <c r="DH36" s="735"/>
      <c r="DI36" s="735"/>
      <c r="DJ36" s="735"/>
      <c r="DK36" s="735"/>
      <c r="DL36" s="735"/>
      <c r="DM36" s="735"/>
      <c r="DN36" s="735"/>
      <c r="DO36" s="735"/>
      <c r="DP36" s="735"/>
    </row>
    <row r="37" spans="1:120" ht="15.75">
      <c r="A37" s="743"/>
      <c r="B37" s="744"/>
      <c r="C37" s="744"/>
      <c r="D37" s="744"/>
      <c r="E37" s="744"/>
      <c r="F37" s="745"/>
      <c r="G37" s="752"/>
      <c r="H37" s="753"/>
      <c r="I37" s="753"/>
      <c r="J37" s="753"/>
      <c r="K37" s="753"/>
      <c r="L37" s="753"/>
      <c r="M37" s="753"/>
      <c r="N37" s="753"/>
      <c r="O37" s="753"/>
      <c r="P37" s="753"/>
      <c r="Q37" s="753"/>
      <c r="R37" s="753"/>
      <c r="S37" s="753"/>
      <c r="T37" s="753"/>
      <c r="U37" s="753"/>
      <c r="V37" s="753"/>
      <c r="W37" s="753"/>
      <c r="X37" s="753"/>
      <c r="Y37" s="753"/>
      <c r="Z37" s="753"/>
      <c r="AA37" s="753"/>
      <c r="AB37" s="753"/>
      <c r="AC37" s="753"/>
      <c r="AD37" s="753"/>
      <c r="AE37" s="753"/>
      <c r="AF37" s="753"/>
      <c r="AG37" s="753"/>
      <c r="AH37" s="753"/>
      <c r="AI37" s="753"/>
      <c r="AJ37" s="753"/>
      <c r="AK37" s="753"/>
      <c r="AL37" s="753"/>
      <c r="AM37" s="753"/>
      <c r="AN37" s="753"/>
      <c r="AO37" s="753"/>
      <c r="AP37" s="754"/>
      <c r="AQ37" s="735"/>
      <c r="AR37" s="735"/>
      <c r="AS37" s="735"/>
      <c r="AT37" s="735"/>
      <c r="AU37" s="735"/>
      <c r="AV37" s="735"/>
      <c r="AW37" s="735"/>
      <c r="AX37" s="735"/>
      <c r="AY37" s="735"/>
      <c r="AZ37" s="735"/>
      <c r="BA37" s="735"/>
      <c r="BB37" s="735"/>
      <c r="BC37" s="735"/>
      <c r="BD37" s="735"/>
      <c r="BE37" s="735"/>
      <c r="BF37" s="735"/>
      <c r="BG37" s="735"/>
      <c r="BH37" s="735"/>
      <c r="BI37" s="735"/>
      <c r="BJ37" s="736" t="s">
        <v>233</v>
      </c>
      <c r="BK37" s="736"/>
      <c r="BL37" s="736"/>
      <c r="BM37" s="736"/>
      <c r="BN37" s="736"/>
      <c r="BO37" s="736"/>
      <c r="BP37" s="736"/>
      <c r="BQ37" s="736"/>
      <c r="BR37" s="736"/>
      <c r="BS37" s="736"/>
      <c r="BT37" s="736"/>
      <c r="BU37" s="736"/>
      <c r="BV37" s="736"/>
      <c r="BW37" s="736"/>
      <c r="BX37" s="736"/>
      <c r="BY37" s="736"/>
      <c r="BZ37" s="736"/>
      <c r="CA37" s="736"/>
      <c r="CB37" s="736"/>
      <c r="CC37" s="736"/>
      <c r="CD37" s="735"/>
      <c r="CE37" s="735"/>
      <c r="CF37" s="735"/>
      <c r="CG37" s="735"/>
      <c r="CH37" s="735"/>
      <c r="CI37" s="735"/>
      <c r="CJ37" s="735"/>
      <c r="CK37" s="735"/>
      <c r="CL37" s="735"/>
      <c r="CM37" s="735"/>
      <c r="CN37" s="735"/>
      <c r="CO37" s="735"/>
      <c r="CP37" s="735"/>
      <c r="CQ37" s="735"/>
      <c r="CR37" s="735"/>
      <c r="CS37" s="735"/>
      <c r="CT37" s="735"/>
      <c r="CU37" s="735"/>
      <c r="CV37" s="735"/>
      <c r="CW37" s="735"/>
      <c r="CX37" s="735"/>
      <c r="CY37" s="735"/>
      <c r="CZ37" s="735"/>
      <c r="DA37" s="735"/>
      <c r="DB37" s="735"/>
      <c r="DC37" s="735"/>
      <c r="DD37" s="735"/>
      <c r="DE37" s="735"/>
      <c r="DF37" s="735"/>
      <c r="DG37" s="735"/>
      <c r="DH37" s="735"/>
      <c r="DI37" s="735"/>
      <c r="DJ37" s="735"/>
      <c r="DK37" s="735"/>
      <c r="DL37" s="735"/>
      <c r="DM37" s="735"/>
      <c r="DN37" s="735"/>
      <c r="DO37" s="735"/>
      <c r="DP37" s="735"/>
    </row>
    <row r="38" spans="1:120">
      <c r="A38" s="133"/>
      <c r="B38" s="133"/>
      <c r="C38" s="133"/>
      <c r="D38" s="133"/>
      <c r="E38" s="133"/>
      <c r="F38" s="133"/>
    </row>
    <row r="39" spans="1:120" ht="15.75">
      <c r="A39" s="146" t="s">
        <v>234</v>
      </c>
      <c r="AY39" s="734"/>
      <c r="AZ39" s="734"/>
      <c r="BA39" s="734"/>
      <c r="BB39" s="734"/>
      <c r="BC39" s="734"/>
      <c r="BD39" s="734"/>
      <c r="BE39" s="734"/>
      <c r="BF39" s="734"/>
      <c r="BG39" s="734"/>
      <c r="BH39" s="734"/>
      <c r="BI39" s="734"/>
      <c r="BJ39" s="734"/>
      <c r="BK39" s="734"/>
      <c r="BL39" s="734"/>
      <c r="BM39" s="734"/>
      <c r="BN39" s="734"/>
      <c r="BO39" s="734"/>
      <c r="BP39" s="734"/>
      <c r="BQ39" s="734"/>
      <c r="BR39" s="734"/>
      <c r="BS39" s="734"/>
      <c r="BT39" s="734"/>
      <c r="BU39" s="734"/>
      <c r="BV39" s="734"/>
      <c r="BW39" s="734"/>
      <c r="BX39" s="734"/>
      <c r="BY39" s="734"/>
      <c r="BZ39" s="734"/>
      <c r="CA39" s="734"/>
      <c r="CB39" s="734"/>
      <c r="CM39" s="597" t="str">
        <f>CONCATENATE("/ ",'Для заполнения док-ов'!AA85," /")</f>
        <v>/ О.Б. Рогинский  /</v>
      </c>
      <c r="CN39" s="597"/>
      <c r="CO39" s="597"/>
      <c r="CP39" s="597"/>
      <c r="CQ39" s="597"/>
      <c r="CR39" s="597"/>
      <c r="CS39" s="597"/>
      <c r="CT39" s="597"/>
      <c r="CU39" s="597"/>
      <c r="CV39" s="597"/>
      <c r="CW39" s="597"/>
      <c r="CX39" s="597"/>
      <c r="CY39" s="597"/>
      <c r="CZ39" s="597"/>
      <c r="DA39" s="597"/>
      <c r="DB39" s="597"/>
      <c r="DC39" s="597"/>
      <c r="DD39" s="597"/>
      <c r="DE39" s="597"/>
      <c r="DF39" s="597"/>
      <c r="DG39" s="597"/>
      <c r="DH39" s="597"/>
      <c r="DI39" s="597"/>
      <c r="DJ39" s="597"/>
      <c r="DK39" s="597"/>
      <c r="DL39" s="597"/>
      <c r="DM39" s="597"/>
      <c r="DN39" s="597"/>
      <c r="DO39" s="597"/>
      <c r="DP39" s="597"/>
    </row>
    <row r="40" spans="1:120" ht="6.75" customHeight="1">
      <c r="BF40" s="147"/>
      <c r="BG40" s="147"/>
      <c r="BH40" s="147"/>
    </row>
    <row r="41" spans="1:120">
      <c r="BF41" s="148" t="s">
        <v>235</v>
      </c>
      <c r="BG41" s="147"/>
      <c r="BH41" s="147"/>
    </row>
    <row r="42" spans="1:120" ht="15.75">
      <c r="A42" s="588" t="s">
        <v>236</v>
      </c>
      <c r="B42" s="588"/>
      <c r="C42" s="597">
        <f>'Для заполнения док-ов'!U128</f>
        <v>0</v>
      </c>
      <c r="D42" s="597"/>
      <c r="E42" s="597"/>
      <c r="F42" s="597"/>
      <c r="G42" s="597"/>
      <c r="H42" s="151" t="s">
        <v>236</v>
      </c>
      <c r="J42" s="597">
        <f>'Для заполнения док-ов'!V128</f>
        <v>0</v>
      </c>
      <c r="K42" s="597"/>
      <c r="L42" s="597"/>
      <c r="M42" s="597"/>
      <c r="N42" s="597"/>
      <c r="O42" s="597"/>
      <c r="P42" s="597"/>
      <c r="Q42" s="597"/>
      <c r="R42" s="597"/>
      <c r="S42" s="597"/>
      <c r="T42" s="597"/>
      <c r="U42" s="597"/>
      <c r="V42" s="597"/>
      <c r="W42" s="597"/>
      <c r="X42" s="597"/>
      <c r="Y42" s="597"/>
      <c r="Z42" s="597"/>
      <c r="AA42" s="597"/>
      <c r="AB42" s="597"/>
      <c r="AC42" s="597"/>
      <c r="AD42" s="597"/>
      <c r="AE42" s="597"/>
      <c r="AF42" s="61"/>
      <c r="AG42" s="597">
        <f>'Для заполнения док-ов'!W128</f>
        <v>0</v>
      </c>
      <c r="AH42" s="597"/>
      <c r="AI42" s="597"/>
      <c r="AJ42" s="597"/>
      <c r="AK42" s="597"/>
      <c r="AL42" s="597"/>
      <c r="AM42" s="597"/>
      <c r="AN42" s="597"/>
      <c r="AO42" s="61"/>
      <c r="BF42" s="147"/>
      <c r="BG42" s="147"/>
      <c r="BH42" s="147"/>
    </row>
    <row r="43" spans="1:120" ht="15.75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</row>
    <row r="44" spans="1:120" ht="15.75">
      <c r="A44" s="61"/>
      <c r="B44" s="61"/>
      <c r="C44" s="61"/>
      <c r="D44" s="61" t="s">
        <v>237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  <c r="CY44" s="76"/>
      <c r="CZ44" s="76"/>
      <c r="DA44" s="76"/>
      <c r="DB44" s="76"/>
      <c r="DC44" s="76"/>
      <c r="DD44" s="76"/>
      <c r="DE44" s="76"/>
      <c r="DF44" s="76"/>
      <c r="DG44" s="76"/>
      <c r="DH44" s="76"/>
      <c r="DI44" s="76"/>
      <c r="DJ44" s="76"/>
      <c r="DK44" s="76"/>
      <c r="DL44" s="76"/>
      <c r="DM44" s="76"/>
      <c r="DN44" s="76"/>
      <c r="DO44" s="76"/>
      <c r="DP44" s="76"/>
    </row>
    <row r="45" spans="1:120" ht="15.7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  <c r="CY45" s="76"/>
      <c r="CZ45" s="76"/>
      <c r="DA45" s="76"/>
      <c r="DB45" s="76"/>
      <c r="DC45" s="76"/>
      <c r="DD45" s="76"/>
      <c r="DE45" s="76"/>
      <c r="DF45" s="76"/>
      <c r="DG45" s="76"/>
      <c r="DH45" s="76"/>
      <c r="DI45" s="76"/>
      <c r="DJ45" s="76"/>
      <c r="DK45" s="76"/>
      <c r="DL45" s="76"/>
      <c r="DM45" s="76"/>
      <c r="DN45" s="76"/>
      <c r="DO45" s="76"/>
      <c r="DP45" s="76"/>
    </row>
    <row r="46" spans="1:120" ht="15.75">
      <c r="A46" s="588" t="s">
        <v>236</v>
      </c>
      <c r="B46" s="588"/>
      <c r="C46" s="597">
        <f>'Для заполнения док-ов'!U128</f>
        <v>0</v>
      </c>
      <c r="D46" s="597"/>
      <c r="E46" s="597"/>
      <c r="F46" s="597"/>
      <c r="G46" s="597"/>
      <c r="H46" s="151" t="s">
        <v>236</v>
      </c>
      <c r="J46" s="597">
        <f>'Для заполнения док-ов'!V128</f>
        <v>0</v>
      </c>
      <c r="K46" s="597"/>
      <c r="L46" s="597"/>
      <c r="M46" s="597"/>
      <c r="N46" s="597"/>
      <c r="O46" s="597"/>
      <c r="P46" s="597"/>
      <c r="Q46" s="597"/>
      <c r="R46" s="597"/>
      <c r="S46" s="597"/>
      <c r="T46" s="597"/>
      <c r="U46" s="597"/>
      <c r="V46" s="597"/>
      <c r="W46" s="597"/>
      <c r="X46" s="597"/>
      <c r="Y46" s="597"/>
      <c r="Z46" s="597"/>
      <c r="AA46" s="597"/>
      <c r="AB46" s="597"/>
      <c r="AC46" s="597"/>
      <c r="AD46" s="597"/>
      <c r="AE46" s="597"/>
      <c r="AF46" s="61"/>
      <c r="AG46" s="597">
        <f>'Для заполнения док-ов'!W128</f>
        <v>0</v>
      </c>
      <c r="AH46" s="597"/>
      <c r="AI46" s="597"/>
      <c r="AJ46" s="597"/>
      <c r="AK46" s="597"/>
      <c r="AL46" s="597"/>
      <c r="AM46" s="597"/>
      <c r="AN46" s="597"/>
      <c r="AO46" s="61"/>
      <c r="AP46" s="76"/>
      <c r="AQ46" s="76"/>
      <c r="AR46" s="76"/>
      <c r="AS46" s="76"/>
      <c r="AT46" s="76"/>
      <c r="AU46" s="76"/>
      <c r="AV46" s="76"/>
      <c r="AW46" s="76"/>
      <c r="AX46" s="606"/>
      <c r="AY46" s="606"/>
      <c r="AZ46" s="606"/>
      <c r="BA46" s="606"/>
      <c r="BB46" s="606"/>
      <c r="BC46" s="606"/>
      <c r="BD46" s="606"/>
      <c r="BE46" s="606"/>
      <c r="BF46" s="606"/>
      <c r="BG46" s="606"/>
      <c r="BH46" s="606"/>
      <c r="BI46" s="606"/>
      <c r="BJ46" s="606"/>
      <c r="BK46" s="606"/>
      <c r="BL46" s="606"/>
      <c r="BM46" s="606"/>
      <c r="BN46" s="606"/>
      <c r="BO46" s="606"/>
      <c r="BP46" s="606"/>
      <c r="BQ46" s="606"/>
      <c r="BR46" s="606"/>
      <c r="BS46" s="606"/>
      <c r="BT46" s="606"/>
      <c r="BU46" s="606"/>
      <c r="BV46" s="606"/>
      <c r="BW46" s="606"/>
      <c r="BX46" s="606"/>
      <c r="BY46" s="606"/>
      <c r="BZ46" s="606"/>
      <c r="CA46" s="60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597" t="str">
        <f>CONCATENATE("/ ",MID(AQ20,FIND(CHAR(32),AQ20,1)+1,1)&amp;"."&amp;MID(AQ20,SEARCH(CHAR(32),AQ20,FIND(CHAR(32),AQ20,1)+1)+1,1)&amp;". "&amp;LEFT(AQ20,FIND(CHAR(32),AQ20,1)-1)," /")</f>
        <v>/ т.п. «Охрана /</v>
      </c>
      <c r="CM46" s="597"/>
      <c r="CN46" s="597"/>
      <c r="CO46" s="597"/>
      <c r="CP46" s="597"/>
      <c r="CQ46" s="597"/>
      <c r="CR46" s="597"/>
      <c r="CS46" s="597"/>
      <c r="CT46" s="597"/>
      <c r="CU46" s="597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7"/>
      <c r="DM46" s="597"/>
      <c r="DN46" s="597"/>
      <c r="DO46" s="597"/>
      <c r="DP46" s="76"/>
    </row>
    <row r="47" spans="1:120" ht="15.75">
      <c r="A47" s="61"/>
      <c r="B47" s="61"/>
      <c r="C47" s="61"/>
      <c r="D47" s="61"/>
      <c r="E47" s="61"/>
      <c r="F47" s="61"/>
      <c r="G47" s="61"/>
      <c r="H47" s="61"/>
      <c r="I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76"/>
      <c r="AQ47" s="76"/>
      <c r="AR47" s="76"/>
      <c r="AS47" s="76"/>
      <c r="AT47" s="76"/>
      <c r="AU47" s="76"/>
      <c r="AV47" s="76"/>
      <c r="AW47" s="76"/>
      <c r="AX47" s="733" t="s">
        <v>239</v>
      </c>
      <c r="AY47" s="733"/>
      <c r="AZ47" s="733"/>
      <c r="BA47" s="733"/>
      <c r="BB47" s="733"/>
      <c r="BC47" s="733"/>
      <c r="BD47" s="733"/>
      <c r="BE47" s="733"/>
      <c r="BF47" s="733"/>
      <c r="BG47" s="733"/>
      <c r="BH47" s="733"/>
      <c r="BI47" s="733"/>
      <c r="BJ47" s="733"/>
      <c r="BK47" s="733"/>
      <c r="BL47" s="733"/>
      <c r="BM47" s="733"/>
      <c r="BN47" s="733"/>
      <c r="BO47" s="733"/>
      <c r="BP47" s="733"/>
      <c r="BQ47" s="733"/>
      <c r="BR47" s="733"/>
      <c r="BS47" s="733"/>
      <c r="BT47" s="733"/>
      <c r="BU47" s="733"/>
      <c r="BV47" s="733"/>
      <c r="BW47" s="733"/>
      <c r="BX47" s="733"/>
      <c r="BY47" s="733"/>
      <c r="BZ47" s="733"/>
      <c r="CA47" s="733"/>
      <c r="CB47" s="149"/>
      <c r="CC47" s="149"/>
      <c r="CD47" s="149"/>
      <c r="CE47" s="149"/>
      <c r="CF47" s="149"/>
      <c r="CG47" s="149"/>
      <c r="CH47" s="149"/>
      <c r="CI47" s="149"/>
      <c r="CJ47" s="149"/>
      <c r="CK47" s="149"/>
      <c r="CL47" s="732" t="s">
        <v>238</v>
      </c>
      <c r="CM47" s="732"/>
      <c r="CN47" s="732"/>
      <c r="CO47" s="732"/>
      <c r="CP47" s="732"/>
      <c r="CQ47" s="732"/>
      <c r="CR47" s="732"/>
      <c r="CS47" s="732"/>
      <c r="CT47" s="732"/>
      <c r="CU47" s="732"/>
      <c r="CV47" s="732"/>
      <c r="CW47" s="732"/>
      <c r="CX47" s="732"/>
      <c r="CY47" s="732"/>
      <c r="CZ47" s="732"/>
      <c r="DA47" s="732"/>
      <c r="DB47" s="732"/>
      <c r="DC47" s="732"/>
      <c r="DD47" s="732"/>
      <c r="DE47" s="732"/>
      <c r="DF47" s="732"/>
      <c r="DG47" s="732"/>
      <c r="DH47" s="732"/>
      <c r="DI47" s="732"/>
      <c r="DJ47" s="732"/>
      <c r="DK47" s="732"/>
      <c r="DL47" s="732"/>
      <c r="DM47" s="732"/>
      <c r="DN47" s="732"/>
      <c r="DO47" s="732"/>
      <c r="DP47" s="732"/>
    </row>
    <row r="48" spans="1:120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6"/>
      <c r="DN48" s="76"/>
      <c r="DO48" s="76"/>
      <c r="DP48" s="76"/>
    </row>
    <row r="49" spans="1:120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  <c r="CY49" s="76"/>
      <c r="CZ49" s="76"/>
      <c r="DA49" s="76"/>
      <c r="DB49" s="76"/>
      <c r="DC49" s="76"/>
      <c r="DD49" s="76"/>
      <c r="DE49" s="76"/>
      <c r="DF49" s="76"/>
      <c r="DG49" s="76"/>
      <c r="DH49" s="76"/>
      <c r="DI49" s="76"/>
      <c r="DJ49" s="76"/>
      <c r="DK49" s="76"/>
      <c r="DL49" s="76"/>
      <c r="DM49" s="76"/>
      <c r="DN49" s="76"/>
      <c r="DO49" s="76"/>
      <c r="DP49" s="76"/>
    </row>
    <row r="50" spans="1:120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</row>
  </sheetData>
  <mergeCells count="84">
    <mergeCell ref="CT11:DP11"/>
    <mergeCell ref="BU10:DP10"/>
    <mergeCell ref="A13:DP13"/>
    <mergeCell ref="A14:DP14"/>
    <mergeCell ref="A15:DP15"/>
    <mergeCell ref="A16:DP16"/>
    <mergeCell ref="A20:F20"/>
    <mergeCell ref="G20:AP20"/>
    <mergeCell ref="AQ20:DP20"/>
    <mergeCell ref="A21:F21"/>
    <mergeCell ref="G21:AP21"/>
    <mergeCell ref="AQ21:DP21"/>
    <mergeCell ref="A22:F22"/>
    <mergeCell ref="G22:AP22"/>
    <mergeCell ref="AQ22:DP22"/>
    <mergeCell ref="A23:F23"/>
    <mergeCell ref="G23:AP23"/>
    <mergeCell ref="AQ23:DP23"/>
    <mergeCell ref="A24:F24"/>
    <mergeCell ref="G24:AP24"/>
    <mergeCell ref="AQ24:DP24"/>
    <mergeCell ref="A25:F25"/>
    <mergeCell ref="G25:AP25"/>
    <mergeCell ref="AQ25:DP25"/>
    <mergeCell ref="A26:F26"/>
    <mergeCell ref="G26:AP26"/>
    <mergeCell ref="AQ26:DP26"/>
    <mergeCell ref="A27:F27"/>
    <mergeCell ref="G27:AP27"/>
    <mergeCell ref="AQ27:DP27"/>
    <mergeCell ref="A28:F28"/>
    <mergeCell ref="G28:AP28"/>
    <mergeCell ref="AQ28:DP28"/>
    <mergeCell ref="A29:F29"/>
    <mergeCell ref="G29:AP29"/>
    <mergeCell ref="AQ29:DP29"/>
    <mergeCell ref="A34:F34"/>
    <mergeCell ref="G34:AP34"/>
    <mergeCell ref="AW32:DP32"/>
    <mergeCell ref="AW33:DP33"/>
    <mergeCell ref="AW34:DP34"/>
    <mergeCell ref="AQ34:AV34"/>
    <mergeCell ref="AW30:DP30"/>
    <mergeCell ref="AW31:DP31"/>
    <mergeCell ref="A32:F32"/>
    <mergeCell ref="G32:AP32"/>
    <mergeCell ref="A33:F33"/>
    <mergeCell ref="G33:AP33"/>
    <mergeCell ref="A30:F30"/>
    <mergeCell ref="G30:AP30"/>
    <mergeCell ref="A31:F31"/>
    <mergeCell ref="G31:AP31"/>
    <mergeCell ref="AQ30:AV30"/>
    <mergeCell ref="AQ31:AV31"/>
    <mergeCell ref="AQ32:AV32"/>
    <mergeCell ref="AQ33:AV33"/>
    <mergeCell ref="AQ37:BI37"/>
    <mergeCell ref="BJ37:CC37"/>
    <mergeCell ref="CD37:CW37"/>
    <mergeCell ref="CX37:DP37"/>
    <mergeCell ref="A35:F37"/>
    <mergeCell ref="G35:AP37"/>
    <mergeCell ref="AQ35:BI35"/>
    <mergeCell ref="BJ35:CC35"/>
    <mergeCell ref="CD35:CW35"/>
    <mergeCell ref="CX35:DP35"/>
    <mergeCell ref="AQ36:BI36"/>
    <mergeCell ref="BJ36:CC36"/>
    <mergeCell ref="CD36:CW36"/>
    <mergeCell ref="CX36:DP36"/>
    <mergeCell ref="AY39:CB39"/>
    <mergeCell ref="CM39:DP39"/>
    <mergeCell ref="A42:B42"/>
    <mergeCell ref="J42:AE42"/>
    <mergeCell ref="AG42:AN42"/>
    <mergeCell ref="C42:G42"/>
    <mergeCell ref="CL47:DP47"/>
    <mergeCell ref="AX47:CA47"/>
    <mergeCell ref="A46:B46"/>
    <mergeCell ref="J46:AE46"/>
    <mergeCell ref="AG46:AN46"/>
    <mergeCell ref="AX46:CA46"/>
    <mergeCell ref="CL46:DO46"/>
    <mergeCell ref="C46:G46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заполнения док-ов'!$P$130:$P$132</xm:f>
          </x14:formula1>
          <xm:sqref>AQ28:DP28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4"/>
  <sheetViews>
    <sheetView view="pageBreakPreview" zoomScale="70" zoomScaleNormal="70" zoomScaleSheetLayoutView="70" workbookViewId="0">
      <selection activeCell="G32" sqref="G32:AP32"/>
    </sheetView>
  </sheetViews>
  <sheetFormatPr defaultRowHeight="15"/>
  <cols>
    <col min="1" max="208" width="0.7109375" customWidth="1"/>
  </cols>
  <sheetData>
    <row r="1" spans="1:120" ht="18.75">
      <c r="AV1" s="152" t="s">
        <v>278</v>
      </c>
    </row>
    <row r="9" spans="1:120" ht="11.25" customHeight="1"/>
    <row r="10" spans="1:120" ht="15" customHeight="1">
      <c r="BU10" s="778" t="s">
        <v>264</v>
      </c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  <c r="DC10" s="778"/>
      <c r="DD10" s="778"/>
      <c r="DE10" s="778"/>
      <c r="DF10" s="778"/>
      <c r="DG10" s="778"/>
      <c r="DH10" s="778"/>
      <c r="DI10" s="778"/>
      <c r="DJ10" s="778"/>
      <c r="DK10" s="778"/>
      <c r="DL10" s="778"/>
      <c r="DM10" s="778"/>
      <c r="DN10" s="778"/>
      <c r="DO10" s="778"/>
      <c r="DP10" s="778"/>
    </row>
    <row r="11" spans="1:120" ht="15" customHeight="1">
      <c r="CP11" s="778" t="s">
        <v>265</v>
      </c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C11" s="778"/>
      <c r="DD11" s="778"/>
      <c r="DE11" s="778"/>
      <c r="DF11" s="778"/>
      <c r="DG11" s="778"/>
      <c r="DH11" s="778"/>
      <c r="DI11" s="778"/>
      <c r="DJ11" s="778"/>
      <c r="DK11" s="778"/>
      <c r="DL11" s="778"/>
      <c r="DM11" s="778"/>
      <c r="DN11" s="778"/>
      <c r="DO11" s="778"/>
      <c r="DP11" s="778"/>
    </row>
    <row r="12" spans="1:120" ht="4.5" customHeight="1"/>
    <row r="13" spans="1:120" ht="3.75" customHeight="1"/>
    <row r="14" spans="1:120" ht="31.5" customHeight="1">
      <c r="A14" s="594" t="s">
        <v>266</v>
      </c>
      <c r="B14" s="594"/>
      <c r="C14" s="594"/>
      <c r="D14" s="594"/>
      <c r="E14" s="594"/>
      <c r="F14" s="594"/>
      <c r="G14" s="594"/>
      <c r="H14" s="594"/>
      <c r="I14" s="594"/>
      <c r="J14" s="594"/>
      <c r="K14" s="594"/>
      <c r="L14" s="594"/>
      <c r="M14" s="594"/>
      <c r="N14" s="594"/>
      <c r="O14" s="594"/>
      <c r="P14" s="594"/>
      <c r="Q14" s="594"/>
      <c r="R14" s="594"/>
      <c r="S14" s="594"/>
      <c r="T14" s="594"/>
      <c r="U14" s="594"/>
      <c r="V14" s="594"/>
      <c r="W14" s="594"/>
      <c r="X14" s="594"/>
      <c r="Y14" s="594"/>
      <c r="Z14" s="594"/>
      <c r="AA14" s="594"/>
      <c r="AB14" s="594"/>
      <c r="AC14" s="594"/>
      <c r="AD14" s="594"/>
      <c r="AE14" s="594"/>
      <c r="AF14" s="594"/>
      <c r="AG14" s="594"/>
      <c r="AH14" s="594"/>
      <c r="AI14" s="594"/>
      <c r="AJ14" s="594"/>
      <c r="AK14" s="594"/>
      <c r="AL14" s="594"/>
      <c r="AM14" s="594"/>
      <c r="AN14" s="594"/>
      <c r="AO14" s="594"/>
      <c r="AP14" s="594"/>
      <c r="AQ14" s="594"/>
      <c r="AR14" s="594"/>
      <c r="AS14" s="594"/>
      <c r="AT14" s="594"/>
      <c r="AU14" s="594"/>
      <c r="AV14" s="594"/>
      <c r="AW14" s="594"/>
      <c r="AX14" s="594"/>
      <c r="AY14" s="594"/>
      <c r="AZ14" s="594"/>
      <c r="BA14" s="594"/>
      <c r="BB14" s="594"/>
      <c r="BC14" s="594"/>
      <c r="BD14" s="594"/>
      <c r="BE14" s="594"/>
      <c r="BF14" s="594"/>
      <c r="BG14" s="594"/>
      <c r="BH14" s="594"/>
      <c r="BI14" s="594"/>
      <c r="BJ14" s="594"/>
      <c r="BK14" s="594"/>
      <c r="BL14" s="594"/>
      <c r="BM14" s="594"/>
      <c r="BN14" s="594"/>
      <c r="BO14" s="594"/>
      <c r="BP14" s="594"/>
      <c r="BQ14" s="594"/>
      <c r="BR14" s="594"/>
      <c r="BS14" s="594"/>
      <c r="BT14" s="594"/>
      <c r="BU14" s="594"/>
      <c r="BV14" s="594"/>
      <c r="BW14" s="594"/>
      <c r="BX14" s="594"/>
      <c r="BY14" s="594"/>
      <c r="BZ14" s="594"/>
      <c r="CA14" s="594"/>
      <c r="CB14" s="594"/>
      <c r="CC14" s="594"/>
      <c r="CD14" s="594"/>
      <c r="CE14" s="594"/>
      <c r="CF14" s="594"/>
      <c r="CG14" s="594"/>
      <c r="CH14" s="594"/>
      <c r="CI14" s="594"/>
      <c r="CJ14" s="594"/>
      <c r="CK14" s="594"/>
      <c r="CL14" s="594"/>
      <c r="CM14" s="594"/>
      <c r="CN14" s="594"/>
      <c r="CO14" s="594"/>
      <c r="CP14" s="594"/>
      <c r="CQ14" s="594"/>
      <c r="CR14" s="594"/>
      <c r="CS14" s="594"/>
      <c r="CT14" s="594"/>
      <c r="CU14" s="594"/>
      <c r="CV14" s="594"/>
      <c r="CW14" s="594"/>
      <c r="CX14" s="594"/>
      <c r="CY14" s="594"/>
      <c r="CZ14" s="594"/>
      <c r="DA14" s="594"/>
      <c r="DB14" s="594"/>
      <c r="DC14" s="594"/>
      <c r="DD14" s="594"/>
      <c r="DE14" s="594"/>
      <c r="DF14" s="594"/>
      <c r="DG14" s="594"/>
      <c r="DH14" s="594"/>
      <c r="DI14" s="594"/>
      <c r="DJ14" s="594"/>
      <c r="DK14" s="594"/>
      <c r="DL14" s="594"/>
      <c r="DM14" s="594"/>
      <c r="DN14" s="594"/>
      <c r="DO14" s="594"/>
      <c r="DP14" s="594"/>
    </row>
    <row r="15" spans="1:120" ht="15.75" customHeight="1">
      <c r="A15" s="779" t="s">
        <v>252</v>
      </c>
      <c r="B15" s="780"/>
      <c r="C15" s="780"/>
      <c r="D15" s="780"/>
      <c r="E15" s="780"/>
      <c r="F15" s="780"/>
      <c r="G15" s="780"/>
      <c r="H15" s="780"/>
      <c r="I15" s="780"/>
      <c r="J15" s="781" t="s">
        <v>285</v>
      </c>
      <c r="K15" s="781"/>
      <c r="L15" s="781"/>
      <c r="M15" s="781"/>
      <c r="N15" s="781"/>
      <c r="O15" s="781"/>
      <c r="P15" s="781"/>
      <c r="Q15" s="781"/>
      <c r="R15" s="781"/>
      <c r="S15" s="781"/>
      <c r="T15" s="781"/>
      <c r="U15" s="781"/>
      <c r="V15" s="781"/>
      <c r="W15" s="781"/>
      <c r="X15" s="781"/>
      <c r="Y15" s="781"/>
      <c r="Z15" s="781"/>
      <c r="AA15" s="781"/>
      <c r="AB15" s="781"/>
      <c r="AC15" s="781"/>
      <c r="AD15" s="781"/>
      <c r="AE15" s="781"/>
      <c r="AF15" s="781"/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C15" s="781"/>
      <c r="DD15" s="781"/>
      <c r="DE15" s="781"/>
      <c r="DF15" s="781"/>
      <c r="DG15" s="781"/>
      <c r="DH15" s="781"/>
      <c r="DI15" s="781"/>
      <c r="DJ15" s="781"/>
      <c r="DK15" s="781"/>
      <c r="DL15" s="781"/>
      <c r="DM15" s="781"/>
      <c r="DN15" s="781"/>
      <c r="DO15" s="781"/>
      <c r="DP15" s="781"/>
    </row>
    <row r="16" spans="1:120" ht="31.5" customHeight="1">
      <c r="A16" s="780" t="s">
        <v>222</v>
      </c>
      <c r="B16" s="780"/>
      <c r="C16" s="780"/>
      <c r="D16" s="780"/>
      <c r="E16" s="780"/>
      <c r="F16" s="780"/>
      <c r="G16" s="780"/>
      <c r="H16" s="780"/>
      <c r="I16" s="780"/>
      <c r="J16" s="781" t="s">
        <v>275</v>
      </c>
      <c r="K16" s="781"/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  <c r="AF16" s="781"/>
      <c r="AG16" s="781"/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  <c r="DC16" s="781"/>
      <c r="DD16" s="781"/>
      <c r="DE16" s="781"/>
      <c r="DF16" s="781"/>
      <c r="DG16" s="781"/>
      <c r="DH16" s="781"/>
      <c r="DI16" s="781"/>
      <c r="DJ16" s="781"/>
      <c r="DK16" s="781"/>
      <c r="DL16" s="781"/>
      <c r="DM16" s="781"/>
      <c r="DN16" s="781"/>
      <c r="DO16" s="781"/>
      <c r="DP16" s="781"/>
    </row>
    <row r="17" spans="1:120" ht="31.5" customHeight="1">
      <c r="A17" s="780" t="s">
        <v>222</v>
      </c>
      <c r="B17" s="780"/>
      <c r="C17" s="780"/>
      <c r="D17" s="780"/>
      <c r="E17" s="780"/>
      <c r="F17" s="780"/>
      <c r="G17" s="780"/>
      <c r="H17" s="780"/>
      <c r="I17" s="780"/>
      <c r="J17" s="781" t="s">
        <v>267</v>
      </c>
      <c r="K17" s="781"/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  <c r="X17" s="781"/>
      <c r="Y17" s="781"/>
      <c r="Z17" s="781"/>
      <c r="AA17" s="781"/>
      <c r="AB17" s="781"/>
      <c r="AC17" s="781"/>
      <c r="AD17" s="781"/>
      <c r="AE17" s="781"/>
      <c r="AF17" s="781"/>
      <c r="AG17" s="781"/>
      <c r="AH17" s="781"/>
      <c r="AI17" s="781"/>
      <c r="AJ17" s="781"/>
      <c r="AK17" s="781"/>
      <c r="AL17" s="781"/>
      <c r="AM17" s="781"/>
      <c r="AN17" s="781"/>
      <c r="AO17" s="781"/>
      <c r="AP17" s="781"/>
      <c r="AQ17" s="781"/>
      <c r="AR17" s="781"/>
      <c r="AS17" s="781"/>
      <c r="AT17" s="781"/>
      <c r="AU17" s="781"/>
      <c r="AV17" s="781"/>
      <c r="AW17" s="781"/>
      <c r="AX17" s="781"/>
      <c r="AY17" s="781"/>
      <c r="AZ17" s="781"/>
      <c r="BA17" s="781"/>
      <c r="BB17" s="781"/>
      <c r="BC17" s="781"/>
      <c r="BD17" s="781"/>
      <c r="BE17" s="781"/>
      <c r="BF17" s="781"/>
      <c r="BG17" s="781"/>
      <c r="BH17" s="781"/>
      <c r="BI17" s="781"/>
      <c r="BJ17" s="781"/>
      <c r="BK17" s="781"/>
      <c r="BL17" s="781"/>
      <c r="BM17" s="781"/>
      <c r="BN17" s="781"/>
      <c r="BO17" s="781"/>
      <c r="BP17" s="781"/>
      <c r="BQ17" s="781"/>
      <c r="BR17" s="781"/>
      <c r="BS17" s="781"/>
      <c r="BT17" s="781"/>
      <c r="BU17" s="781"/>
      <c r="BV17" s="781"/>
      <c r="BW17" s="781"/>
      <c r="BX17" s="781"/>
      <c r="BY17" s="781"/>
      <c r="BZ17" s="781"/>
      <c r="CA17" s="781"/>
      <c r="CB17" s="781"/>
      <c r="CC17" s="781"/>
      <c r="CD17" s="781"/>
      <c r="CE17" s="781"/>
      <c r="CF17" s="781"/>
      <c r="CG17" s="781"/>
      <c r="CH17" s="781"/>
      <c r="CI17" s="781"/>
      <c r="CJ17" s="781"/>
      <c r="CK17" s="781"/>
      <c r="CL17" s="781"/>
      <c r="CM17" s="781"/>
      <c r="CN17" s="781"/>
      <c r="CO17" s="781"/>
      <c r="CP17" s="781"/>
      <c r="CQ17" s="781"/>
      <c r="CR17" s="781"/>
      <c r="CS17" s="781"/>
      <c r="CT17" s="781"/>
      <c r="CU17" s="781"/>
      <c r="CV17" s="781"/>
      <c r="CW17" s="781"/>
      <c r="CX17" s="781"/>
      <c r="CY17" s="781"/>
      <c r="CZ17" s="781"/>
      <c r="DA17" s="781"/>
      <c r="DB17" s="781"/>
      <c r="DC17" s="781"/>
      <c r="DD17" s="781"/>
      <c r="DE17" s="781"/>
      <c r="DF17" s="781"/>
      <c r="DG17" s="781"/>
      <c r="DH17" s="781"/>
      <c r="DI17" s="781"/>
      <c r="DJ17" s="781"/>
      <c r="DK17" s="781"/>
      <c r="DL17" s="781"/>
      <c r="DM17" s="781"/>
      <c r="DN17" s="781"/>
      <c r="DO17" s="781"/>
      <c r="DP17" s="781"/>
    </row>
    <row r="18" spans="1:120" ht="47.25" customHeight="1">
      <c r="A18" s="780" t="s">
        <v>222</v>
      </c>
      <c r="B18" s="780"/>
      <c r="C18" s="780"/>
      <c r="D18" s="780"/>
      <c r="E18" s="780"/>
      <c r="F18" s="780"/>
      <c r="G18" s="780"/>
      <c r="H18" s="780"/>
      <c r="I18" s="780"/>
      <c r="J18" s="781" t="s">
        <v>268</v>
      </c>
      <c r="K18" s="781"/>
      <c r="L18" s="781"/>
      <c r="M18" s="781"/>
      <c r="N18" s="781"/>
      <c r="O18" s="781"/>
      <c r="P18" s="781"/>
      <c r="Q18" s="781"/>
      <c r="R18" s="781"/>
      <c r="S18" s="781"/>
      <c r="T18" s="781"/>
      <c r="U18" s="781"/>
      <c r="V18" s="781"/>
      <c r="W18" s="781"/>
      <c r="X18" s="781"/>
      <c r="Y18" s="781"/>
      <c r="Z18" s="781"/>
      <c r="AA18" s="781"/>
      <c r="AB18" s="781"/>
      <c r="AC18" s="781"/>
      <c r="AD18" s="781"/>
      <c r="AE18" s="781"/>
      <c r="AF18" s="781"/>
      <c r="AG18" s="781"/>
      <c r="AH18" s="781"/>
      <c r="AI18" s="781"/>
      <c r="AJ18" s="781"/>
      <c r="AK18" s="781"/>
      <c r="AL18" s="781"/>
      <c r="AM18" s="781"/>
      <c r="AN18" s="781"/>
      <c r="AO18" s="781"/>
      <c r="AP18" s="781"/>
      <c r="AQ18" s="781"/>
      <c r="AR18" s="781"/>
      <c r="AS18" s="781"/>
      <c r="AT18" s="781"/>
      <c r="AU18" s="781"/>
      <c r="AV18" s="781"/>
      <c r="AW18" s="781"/>
      <c r="AX18" s="781"/>
      <c r="AY18" s="781"/>
      <c r="AZ18" s="781"/>
      <c r="BA18" s="781"/>
      <c r="BB18" s="781"/>
      <c r="BC18" s="781"/>
      <c r="BD18" s="781"/>
      <c r="BE18" s="781"/>
      <c r="BF18" s="781"/>
      <c r="BG18" s="781"/>
      <c r="BH18" s="781"/>
      <c r="BI18" s="781"/>
      <c r="BJ18" s="781"/>
      <c r="BK18" s="781"/>
      <c r="BL18" s="781"/>
      <c r="BM18" s="781"/>
      <c r="BN18" s="781"/>
      <c r="BO18" s="781"/>
      <c r="BP18" s="781"/>
      <c r="BQ18" s="781"/>
      <c r="BR18" s="781"/>
      <c r="BS18" s="781"/>
      <c r="BT18" s="781"/>
      <c r="BU18" s="781"/>
      <c r="BV18" s="781"/>
      <c r="BW18" s="781"/>
      <c r="BX18" s="781"/>
      <c r="BY18" s="781"/>
      <c r="BZ18" s="781"/>
      <c r="CA18" s="781"/>
      <c r="CB18" s="781"/>
      <c r="CC18" s="781"/>
      <c r="CD18" s="781"/>
      <c r="CE18" s="781"/>
      <c r="CF18" s="781"/>
      <c r="CG18" s="781"/>
      <c r="CH18" s="781"/>
      <c r="CI18" s="781"/>
      <c r="CJ18" s="781"/>
      <c r="CK18" s="781"/>
      <c r="CL18" s="781"/>
      <c r="CM18" s="781"/>
      <c r="CN18" s="781"/>
      <c r="CO18" s="781"/>
      <c r="CP18" s="781"/>
      <c r="CQ18" s="781"/>
      <c r="CR18" s="781"/>
      <c r="CS18" s="781"/>
      <c r="CT18" s="781"/>
      <c r="CU18" s="781"/>
      <c r="CV18" s="781"/>
      <c r="CW18" s="781"/>
      <c r="CX18" s="781"/>
      <c r="CY18" s="781"/>
      <c r="CZ18" s="781"/>
      <c r="DA18" s="781"/>
      <c r="DB18" s="781"/>
      <c r="DC18" s="781"/>
      <c r="DD18" s="781"/>
      <c r="DE18" s="781"/>
      <c r="DF18" s="781"/>
      <c r="DG18" s="781"/>
      <c r="DH18" s="781"/>
      <c r="DI18" s="781"/>
      <c r="DJ18" s="781"/>
      <c r="DK18" s="781"/>
      <c r="DL18" s="781"/>
      <c r="DM18" s="781"/>
      <c r="DN18" s="781"/>
      <c r="DO18" s="781"/>
      <c r="DP18" s="781"/>
    </row>
    <row r="19" spans="1:120" ht="47.25" customHeight="1">
      <c r="A19" s="780" t="s">
        <v>222</v>
      </c>
      <c r="B19" s="780"/>
      <c r="C19" s="780"/>
      <c r="D19" s="780"/>
      <c r="E19" s="780"/>
      <c r="F19" s="780"/>
      <c r="G19" s="780"/>
      <c r="H19" s="780"/>
      <c r="I19" s="780"/>
      <c r="J19" s="781" t="s">
        <v>269</v>
      </c>
      <c r="K19" s="781"/>
      <c r="L19" s="781"/>
      <c r="M19" s="781"/>
      <c r="N19" s="781"/>
      <c r="O19" s="781"/>
      <c r="P19" s="781"/>
      <c r="Q19" s="781"/>
      <c r="R19" s="781"/>
      <c r="S19" s="781"/>
      <c r="T19" s="781"/>
      <c r="U19" s="781"/>
      <c r="V19" s="781"/>
      <c r="W19" s="781"/>
      <c r="X19" s="781"/>
      <c r="Y19" s="781"/>
      <c r="Z19" s="781"/>
      <c r="AA19" s="781"/>
      <c r="AB19" s="781"/>
      <c r="AC19" s="781"/>
      <c r="AD19" s="781"/>
      <c r="AE19" s="781"/>
      <c r="AF19" s="781"/>
      <c r="AG19" s="781"/>
      <c r="AH19" s="781"/>
      <c r="AI19" s="781"/>
      <c r="AJ19" s="781"/>
      <c r="AK19" s="781"/>
      <c r="AL19" s="781"/>
      <c r="AM19" s="781"/>
      <c r="AN19" s="781"/>
      <c r="AO19" s="781"/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C19" s="781"/>
      <c r="DD19" s="781"/>
      <c r="DE19" s="781"/>
      <c r="DF19" s="781"/>
      <c r="DG19" s="781"/>
      <c r="DH19" s="781"/>
      <c r="DI19" s="781"/>
      <c r="DJ19" s="781"/>
      <c r="DK19" s="781"/>
      <c r="DL19" s="781"/>
      <c r="DM19" s="781"/>
      <c r="DN19" s="781"/>
      <c r="DO19" s="781"/>
      <c r="DP19" s="781"/>
    </row>
    <row r="20" spans="1:120" ht="31.5" customHeight="1">
      <c r="A20" s="780" t="s">
        <v>222</v>
      </c>
      <c r="B20" s="780"/>
      <c r="C20" s="780"/>
      <c r="D20" s="780"/>
      <c r="E20" s="780"/>
      <c r="F20" s="780"/>
      <c r="G20" s="780"/>
      <c r="H20" s="780"/>
      <c r="I20" s="780"/>
      <c r="J20" s="781" t="s">
        <v>270</v>
      </c>
      <c r="K20" s="781"/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  <c r="X20" s="781"/>
      <c r="Y20" s="781"/>
      <c r="Z20" s="781"/>
      <c r="AA20" s="781"/>
      <c r="AB20" s="781"/>
      <c r="AC20" s="781"/>
      <c r="AD20" s="781"/>
      <c r="AE20" s="781"/>
      <c r="AF20" s="781"/>
      <c r="AG20" s="781"/>
      <c r="AH20" s="781"/>
      <c r="AI20" s="781"/>
      <c r="AJ20" s="781"/>
      <c r="AK20" s="781"/>
      <c r="AL20" s="781"/>
      <c r="AM20" s="781"/>
      <c r="AN20" s="781"/>
      <c r="AO20" s="781"/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  <c r="DC20" s="781"/>
      <c r="DD20" s="781"/>
      <c r="DE20" s="781"/>
      <c r="DF20" s="781"/>
      <c r="DG20" s="781"/>
      <c r="DH20" s="781"/>
      <c r="DI20" s="781"/>
      <c r="DJ20" s="781"/>
      <c r="DK20" s="781"/>
      <c r="DL20" s="781"/>
      <c r="DM20" s="781"/>
      <c r="DN20" s="781"/>
      <c r="DO20" s="781"/>
      <c r="DP20" s="781"/>
    </row>
    <row r="21" spans="1:120" ht="31.5" customHeight="1">
      <c r="A21" s="779" t="s">
        <v>252</v>
      </c>
      <c r="B21" s="780"/>
      <c r="C21" s="780"/>
      <c r="D21" s="780"/>
      <c r="E21" s="780"/>
      <c r="F21" s="780"/>
      <c r="G21" s="780"/>
      <c r="H21" s="780"/>
      <c r="I21" s="780"/>
      <c r="J21" s="781" t="s">
        <v>286</v>
      </c>
      <c r="K21" s="781"/>
      <c r="L21" s="781"/>
      <c r="M21" s="781"/>
      <c r="N21" s="781"/>
      <c r="O21" s="781"/>
      <c r="P21" s="781"/>
      <c r="Q21" s="781"/>
      <c r="R21" s="781"/>
      <c r="S21" s="781"/>
      <c r="T21" s="781"/>
      <c r="U21" s="781"/>
      <c r="V21" s="781"/>
      <c r="W21" s="781"/>
      <c r="X21" s="781"/>
      <c r="Y21" s="781"/>
      <c r="Z21" s="781"/>
      <c r="AA21" s="781"/>
      <c r="AB21" s="781"/>
      <c r="AC21" s="781"/>
      <c r="AD21" s="781"/>
      <c r="AE21" s="781"/>
      <c r="AF21" s="781"/>
      <c r="AG21" s="781"/>
      <c r="AH21" s="781"/>
      <c r="AI21" s="781"/>
      <c r="AJ21" s="781"/>
      <c r="AK21" s="781"/>
      <c r="AL21" s="781"/>
      <c r="AM21" s="781"/>
      <c r="AN21" s="781"/>
      <c r="AO21" s="781"/>
      <c r="AP21" s="781"/>
      <c r="AQ21" s="781"/>
      <c r="AR21" s="781"/>
      <c r="AS21" s="781"/>
      <c r="AT21" s="781"/>
      <c r="AU21" s="781"/>
      <c r="AV21" s="781"/>
      <c r="AW21" s="781"/>
      <c r="AX21" s="781"/>
      <c r="AY21" s="781"/>
      <c r="AZ21" s="781"/>
      <c r="BA21" s="781"/>
      <c r="BB21" s="781"/>
      <c r="BC21" s="781"/>
      <c r="BD21" s="781"/>
      <c r="BE21" s="781"/>
      <c r="BF21" s="781"/>
      <c r="BG21" s="781"/>
      <c r="BH21" s="781"/>
      <c r="BI21" s="781"/>
      <c r="BJ21" s="781"/>
      <c r="BK21" s="781"/>
      <c r="BL21" s="781"/>
      <c r="BM21" s="781"/>
      <c r="BN21" s="781"/>
      <c r="BO21" s="781"/>
      <c r="BP21" s="781"/>
      <c r="BQ21" s="781"/>
      <c r="BR21" s="781"/>
      <c r="BS21" s="781"/>
      <c r="BT21" s="781"/>
      <c r="BU21" s="781"/>
      <c r="BV21" s="781"/>
      <c r="BW21" s="781"/>
      <c r="BX21" s="781"/>
      <c r="BY21" s="781"/>
      <c r="BZ21" s="781"/>
      <c r="CA21" s="781"/>
      <c r="CB21" s="781"/>
      <c r="CC21" s="781"/>
      <c r="CD21" s="781"/>
      <c r="CE21" s="781"/>
      <c r="CF21" s="781"/>
      <c r="CG21" s="781"/>
      <c r="CH21" s="781"/>
      <c r="CI21" s="781"/>
      <c r="CJ21" s="781"/>
      <c r="CK21" s="781"/>
      <c r="CL21" s="781"/>
      <c r="CM21" s="781"/>
      <c r="CN21" s="781"/>
      <c r="CO21" s="781"/>
      <c r="CP21" s="781"/>
      <c r="CQ21" s="781"/>
      <c r="CR21" s="781"/>
      <c r="CS21" s="781"/>
      <c r="CT21" s="781"/>
      <c r="CU21" s="781"/>
      <c r="CV21" s="781"/>
      <c r="CW21" s="781"/>
      <c r="CX21" s="781"/>
      <c r="CY21" s="781"/>
      <c r="CZ21" s="781"/>
      <c r="DA21" s="781"/>
      <c r="DB21" s="781"/>
      <c r="DC21" s="781"/>
      <c r="DD21" s="781"/>
      <c r="DE21" s="781"/>
      <c r="DF21" s="781"/>
      <c r="DG21" s="781"/>
      <c r="DH21" s="781"/>
      <c r="DI21" s="781"/>
      <c r="DJ21" s="781"/>
      <c r="DK21" s="781"/>
      <c r="DL21" s="781"/>
      <c r="DM21" s="781"/>
      <c r="DN21" s="781"/>
      <c r="DO21" s="781"/>
      <c r="DP21" s="781"/>
    </row>
    <row r="22" spans="1:120" ht="47.25" customHeight="1">
      <c r="A22" s="780" t="s">
        <v>222</v>
      </c>
      <c r="B22" s="780"/>
      <c r="C22" s="780"/>
      <c r="D22" s="780"/>
      <c r="E22" s="780"/>
      <c r="F22" s="780"/>
      <c r="G22" s="780"/>
      <c r="H22" s="780"/>
      <c r="I22" s="780"/>
      <c r="J22" s="781" t="s">
        <v>271</v>
      </c>
      <c r="K22" s="781"/>
      <c r="L22" s="781"/>
      <c r="M22" s="781"/>
      <c r="N22" s="781"/>
      <c r="O22" s="781"/>
      <c r="P22" s="781"/>
      <c r="Q22" s="781"/>
      <c r="R22" s="781"/>
      <c r="S22" s="781"/>
      <c r="T22" s="781"/>
      <c r="U22" s="781"/>
      <c r="V22" s="781"/>
      <c r="W22" s="781"/>
      <c r="X22" s="781"/>
      <c r="Y22" s="781"/>
      <c r="Z22" s="781"/>
      <c r="AA22" s="781"/>
      <c r="AB22" s="781"/>
      <c r="AC22" s="781"/>
      <c r="AD22" s="781"/>
      <c r="AE22" s="781"/>
      <c r="AF22" s="781"/>
      <c r="AG22" s="781"/>
      <c r="AH22" s="781"/>
      <c r="AI22" s="781"/>
      <c r="AJ22" s="781"/>
      <c r="AK22" s="781"/>
      <c r="AL22" s="781"/>
      <c r="AM22" s="781"/>
      <c r="AN22" s="781"/>
      <c r="AO22" s="781"/>
      <c r="AP22" s="781"/>
      <c r="AQ22" s="781"/>
      <c r="AR22" s="781"/>
      <c r="AS22" s="781"/>
      <c r="AT22" s="781"/>
      <c r="AU22" s="781"/>
      <c r="AV22" s="781"/>
      <c r="AW22" s="781"/>
      <c r="AX22" s="781"/>
      <c r="AY22" s="781"/>
      <c r="AZ22" s="781"/>
      <c r="BA22" s="781"/>
      <c r="BB22" s="781"/>
      <c r="BC22" s="781"/>
      <c r="BD22" s="781"/>
      <c r="BE22" s="781"/>
      <c r="BF22" s="781"/>
      <c r="BG22" s="781"/>
      <c r="BH22" s="781"/>
      <c r="BI22" s="781"/>
      <c r="BJ22" s="781"/>
      <c r="BK22" s="781"/>
      <c r="BL22" s="781"/>
      <c r="BM22" s="781"/>
      <c r="BN22" s="781"/>
      <c r="BO22" s="781"/>
      <c r="BP22" s="781"/>
      <c r="BQ22" s="781"/>
      <c r="BR22" s="781"/>
      <c r="BS22" s="781"/>
      <c r="BT22" s="781"/>
      <c r="BU22" s="781"/>
      <c r="BV22" s="781"/>
      <c r="BW22" s="781"/>
      <c r="BX22" s="781"/>
      <c r="BY22" s="781"/>
      <c r="BZ22" s="781"/>
      <c r="CA22" s="781"/>
      <c r="CB22" s="781"/>
      <c r="CC22" s="781"/>
      <c r="CD22" s="781"/>
      <c r="CE22" s="781"/>
      <c r="CF22" s="781"/>
      <c r="CG22" s="781"/>
      <c r="CH22" s="781"/>
      <c r="CI22" s="781"/>
      <c r="CJ22" s="781"/>
      <c r="CK22" s="781"/>
      <c r="CL22" s="781"/>
      <c r="CM22" s="781"/>
      <c r="CN22" s="781"/>
      <c r="CO22" s="781"/>
      <c r="CP22" s="781"/>
      <c r="CQ22" s="781"/>
      <c r="CR22" s="781"/>
      <c r="CS22" s="781"/>
      <c r="CT22" s="781"/>
      <c r="CU22" s="781"/>
      <c r="CV22" s="781"/>
      <c r="CW22" s="781"/>
      <c r="CX22" s="781"/>
      <c r="CY22" s="781"/>
      <c r="CZ22" s="781"/>
      <c r="DA22" s="781"/>
      <c r="DB22" s="781"/>
      <c r="DC22" s="781"/>
      <c r="DD22" s="781"/>
      <c r="DE22" s="781"/>
      <c r="DF22" s="781"/>
      <c r="DG22" s="781"/>
      <c r="DH22" s="781"/>
      <c r="DI22" s="781"/>
      <c r="DJ22" s="781"/>
      <c r="DK22" s="781"/>
      <c r="DL22" s="781"/>
      <c r="DM22" s="781"/>
      <c r="DN22" s="781"/>
      <c r="DO22" s="781"/>
      <c r="DP22" s="781"/>
    </row>
    <row r="23" spans="1:120" ht="15.75" customHeight="1">
      <c r="A23" s="780" t="s">
        <v>222</v>
      </c>
      <c r="B23" s="780"/>
      <c r="C23" s="780"/>
      <c r="D23" s="780"/>
      <c r="E23" s="780"/>
      <c r="F23" s="780"/>
      <c r="G23" s="780"/>
      <c r="H23" s="780"/>
      <c r="I23" s="780"/>
      <c r="J23" s="781" t="s">
        <v>272</v>
      </c>
      <c r="K23" s="781"/>
      <c r="L23" s="781"/>
      <c r="M23" s="781"/>
      <c r="N23" s="781"/>
      <c r="O23" s="781"/>
      <c r="P23" s="781"/>
      <c r="Q23" s="781"/>
      <c r="R23" s="781"/>
      <c r="S23" s="781"/>
      <c r="T23" s="781"/>
      <c r="U23" s="781"/>
      <c r="V23" s="781"/>
      <c r="W23" s="781"/>
      <c r="X23" s="781"/>
      <c r="Y23" s="781"/>
      <c r="Z23" s="781"/>
      <c r="AA23" s="781"/>
      <c r="AB23" s="781"/>
      <c r="AC23" s="781"/>
      <c r="AD23" s="781"/>
      <c r="AE23" s="781"/>
      <c r="AF23" s="781"/>
      <c r="AG23" s="781"/>
      <c r="AH23" s="781"/>
      <c r="AI23" s="781"/>
      <c r="AJ23" s="781"/>
      <c r="AK23" s="781"/>
      <c r="AL23" s="781"/>
      <c r="AM23" s="781"/>
      <c r="AN23" s="781"/>
      <c r="AO23" s="781"/>
      <c r="AP23" s="781"/>
      <c r="AQ23" s="781"/>
      <c r="AR23" s="781"/>
      <c r="AS23" s="781"/>
      <c r="AT23" s="781"/>
      <c r="AU23" s="781"/>
      <c r="AV23" s="781"/>
      <c r="AW23" s="781"/>
      <c r="AX23" s="781"/>
      <c r="AY23" s="781"/>
      <c r="AZ23" s="781"/>
      <c r="BA23" s="781"/>
      <c r="BB23" s="781"/>
      <c r="BC23" s="781"/>
      <c r="BD23" s="781"/>
      <c r="BE23" s="781"/>
      <c r="BF23" s="781"/>
      <c r="BG23" s="781"/>
      <c r="BH23" s="781"/>
      <c r="BI23" s="781"/>
      <c r="BJ23" s="781"/>
      <c r="BK23" s="781"/>
      <c r="BL23" s="781"/>
      <c r="BM23" s="781"/>
      <c r="BN23" s="781"/>
      <c r="BO23" s="781"/>
      <c r="BP23" s="781"/>
      <c r="BQ23" s="781"/>
      <c r="BR23" s="781"/>
      <c r="BS23" s="781"/>
      <c r="BT23" s="781"/>
      <c r="BU23" s="781"/>
      <c r="BV23" s="781"/>
      <c r="BW23" s="781"/>
      <c r="BX23" s="781"/>
      <c r="BY23" s="781"/>
      <c r="BZ23" s="781"/>
      <c r="CA23" s="781"/>
      <c r="CB23" s="781"/>
      <c r="CC23" s="781"/>
      <c r="CD23" s="781"/>
      <c r="CE23" s="781"/>
      <c r="CF23" s="781"/>
      <c r="CG23" s="781"/>
      <c r="CH23" s="781"/>
      <c r="CI23" s="781"/>
      <c r="CJ23" s="781"/>
      <c r="CK23" s="781"/>
      <c r="CL23" s="781"/>
      <c r="CM23" s="781"/>
      <c r="CN23" s="781"/>
      <c r="CO23" s="781"/>
      <c r="CP23" s="781"/>
      <c r="CQ23" s="781"/>
      <c r="CR23" s="781"/>
      <c r="CS23" s="781"/>
      <c r="CT23" s="781"/>
      <c r="CU23" s="781"/>
      <c r="CV23" s="781"/>
      <c r="CW23" s="781"/>
      <c r="CX23" s="781"/>
      <c r="CY23" s="781"/>
      <c r="CZ23" s="781"/>
      <c r="DA23" s="781"/>
      <c r="DB23" s="781"/>
      <c r="DC23" s="781"/>
      <c r="DD23" s="781"/>
      <c r="DE23" s="781"/>
      <c r="DF23" s="781"/>
      <c r="DG23" s="781"/>
      <c r="DH23" s="781"/>
      <c r="DI23" s="781"/>
      <c r="DJ23" s="781"/>
      <c r="DK23" s="781"/>
      <c r="DL23" s="781"/>
      <c r="DM23" s="781"/>
      <c r="DN23" s="781"/>
      <c r="DO23" s="781"/>
      <c r="DP23" s="781"/>
    </row>
    <row r="24" spans="1:120" ht="15.75" customHeight="1">
      <c r="A24" s="780" t="s">
        <v>222</v>
      </c>
      <c r="B24" s="780"/>
      <c r="C24" s="780"/>
      <c r="D24" s="780"/>
      <c r="E24" s="780"/>
      <c r="F24" s="780"/>
      <c r="G24" s="780"/>
      <c r="H24" s="780"/>
      <c r="I24" s="780"/>
      <c r="J24" s="781" t="s">
        <v>273</v>
      </c>
      <c r="K24" s="781"/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81"/>
      <c r="AI24" s="781"/>
      <c r="AJ24" s="781"/>
      <c r="AK24" s="781"/>
      <c r="AL24" s="781"/>
      <c r="AM24" s="781"/>
      <c r="AN24" s="781"/>
      <c r="AO24" s="781"/>
      <c r="AP24" s="781"/>
      <c r="AQ24" s="781"/>
      <c r="AR24" s="781"/>
      <c r="AS24" s="781"/>
      <c r="AT24" s="781"/>
      <c r="AU24" s="781"/>
      <c r="AV24" s="781"/>
      <c r="AW24" s="781"/>
      <c r="AX24" s="781"/>
      <c r="AY24" s="781"/>
      <c r="AZ24" s="781"/>
      <c r="BA24" s="781"/>
      <c r="BB24" s="781"/>
      <c r="BC24" s="781"/>
      <c r="BD24" s="781"/>
      <c r="BE24" s="781"/>
      <c r="BF24" s="781"/>
      <c r="BG24" s="781"/>
      <c r="BH24" s="781"/>
      <c r="BI24" s="781"/>
      <c r="BJ24" s="781"/>
      <c r="BK24" s="781"/>
      <c r="BL24" s="781"/>
      <c r="BM24" s="781"/>
      <c r="BN24" s="781"/>
      <c r="BO24" s="781"/>
      <c r="BP24" s="781"/>
      <c r="BQ24" s="781"/>
      <c r="BR24" s="781"/>
      <c r="BS24" s="781"/>
      <c r="BT24" s="781"/>
      <c r="BU24" s="781"/>
      <c r="BV24" s="781"/>
      <c r="BW24" s="781"/>
      <c r="BX24" s="781"/>
      <c r="BY24" s="781"/>
      <c r="BZ24" s="781"/>
      <c r="CA24" s="781"/>
      <c r="CB24" s="781"/>
      <c r="CC24" s="781"/>
      <c r="CD24" s="781"/>
      <c r="CE24" s="781"/>
      <c r="CF24" s="781"/>
      <c r="CG24" s="781"/>
      <c r="CH24" s="781"/>
      <c r="CI24" s="781"/>
      <c r="CJ24" s="781"/>
      <c r="CK24" s="781"/>
      <c r="CL24" s="781"/>
      <c r="CM24" s="781"/>
      <c r="CN24" s="781"/>
      <c r="CO24" s="781"/>
      <c r="CP24" s="781"/>
      <c r="CQ24" s="781"/>
      <c r="CR24" s="781"/>
      <c r="CS24" s="781"/>
      <c r="CT24" s="781"/>
      <c r="CU24" s="781"/>
      <c r="CV24" s="781"/>
      <c r="CW24" s="781"/>
      <c r="CX24" s="781"/>
      <c r="CY24" s="781"/>
      <c r="CZ24" s="781"/>
      <c r="DA24" s="781"/>
      <c r="DB24" s="781"/>
      <c r="DC24" s="781"/>
      <c r="DD24" s="781"/>
      <c r="DE24" s="781"/>
      <c r="DF24" s="781"/>
      <c r="DG24" s="781"/>
      <c r="DH24" s="781"/>
      <c r="DI24" s="781"/>
      <c r="DJ24" s="781"/>
      <c r="DK24" s="781"/>
      <c r="DL24" s="781"/>
      <c r="DM24" s="781"/>
      <c r="DN24" s="781"/>
      <c r="DO24" s="781"/>
      <c r="DP24" s="781"/>
    </row>
    <row r="25" spans="1:120" ht="15.75" customHeight="1">
      <c r="A25" s="780" t="s">
        <v>222</v>
      </c>
      <c r="B25" s="780"/>
      <c r="C25" s="780"/>
      <c r="D25" s="780"/>
      <c r="E25" s="780"/>
      <c r="F25" s="780"/>
      <c r="G25" s="780"/>
      <c r="H25" s="780"/>
      <c r="I25" s="780"/>
      <c r="J25" s="781" t="s">
        <v>274</v>
      </c>
      <c r="K25" s="781"/>
      <c r="L25" s="781"/>
      <c r="M25" s="781"/>
      <c r="N25" s="781"/>
      <c r="O25" s="781"/>
      <c r="P25" s="781"/>
      <c r="Q25" s="781"/>
      <c r="R25" s="781"/>
      <c r="S25" s="781"/>
      <c r="T25" s="781"/>
      <c r="U25" s="781"/>
      <c r="V25" s="781"/>
      <c r="W25" s="781"/>
      <c r="X25" s="781"/>
      <c r="Y25" s="781"/>
      <c r="Z25" s="781"/>
      <c r="AA25" s="781"/>
      <c r="AB25" s="781"/>
      <c r="AC25" s="781"/>
      <c r="AD25" s="781"/>
      <c r="AE25" s="781"/>
      <c r="AF25" s="781"/>
      <c r="AG25" s="781"/>
      <c r="AH25" s="781"/>
      <c r="AI25" s="781"/>
      <c r="AJ25" s="781"/>
      <c r="AK25" s="781"/>
      <c r="AL25" s="781"/>
      <c r="AM25" s="781"/>
      <c r="AN25" s="781"/>
      <c r="AO25" s="781"/>
      <c r="AP25" s="781"/>
      <c r="AQ25" s="781"/>
      <c r="AR25" s="781"/>
      <c r="AS25" s="781"/>
      <c r="AT25" s="781"/>
      <c r="AU25" s="781"/>
      <c r="AV25" s="781"/>
      <c r="AW25" s="781"/>
      <c r="AX25" s="781"/>
      <c r="AY25" s="781"/>
      <c r="AZ25" s="781"/>
      <c r="BA25" s="781"/>
      <c r="BB25" s="781"/>
      <c r="BC25" s="781"/>
      <c r="BD25" s="781"/>
      <c r="BE25" s="781"/>
      <c r="BF25" s="781"/>
      <c r="BG25" s="781"/>
      <c r="BH25" s="781"/>
      <c r="BI25" s="781"/>
      <c r="BJ25" s="781"/>
      <c r="BK25" s="781"/>
      <c r="BL25" s="781"/>
      <c r="BM25" s="781"/>
      <c r="BN25" s="781"/>
      <c r="BO25" s="781"/>
      <c r="BP25" s="781"/>
      <c r="BQ25" s="781"/>
      <c r="BR25" s="781"/>
      <c r="BS25" s="781"/>
      <c r="BT25" s="781"/>
      <c r="BU25" s="781"/>
      <c r="BV25" s="781"/>
      <c r="BW25" s="781"/>
      <c r="BX25" s="781"/>
      <c r="BY25" s="781"/>
      <c r="BZ25" s="781"/>
      <c r="CA25" s="781"/>
      <c r="CB25" s="781"/>
      <c r="CC25" s="781"/>
      <c r="CD25" s="781"/>
      <c r="CE25" s="781"/>
      <c r="CF25" s="781"/>
      <c r="CG25" s="781"/>
      <c r="CH25" s="781"/>
      <c r="CI25" s="781"/>
      <c r="CJ25" s="781"/>
      <c r="CK25" s="781"/>
      <c r="CL25" s="781"/>
      <c r="CM25" s="781"/>
      <c r="CN25" s="781"/>
      <c r="CO25" s="781"/>
      <c r="CP25" s="781"/>
      <c r="CQ25" s="781"/>
      <c r="CR25" s="781"/>
      <c r="CS25" s="781"/>
      <c r="CT25" s="781"/>
      <c r="CU25" s="781"/>
      <c r="CV25" s="781"/>
      <c r="CW25" s="781"/>
      <c r="CX25" s="781"/>
      <c r="CY25" s="781"/>
      <c r="CZ25" s="781"/>
      <c r="DA25" s="781"/>
      <c r="DB25" s="781"/>
      <c r="DC25" s="781"/>
      <c r="DD25" s="781"/>
      <c r="DE25" s="781"/>
      <c r="DF25" s="781"/>
      <c r="DG25" s="781"/>
      <c r="DH25" s="781"/>
      <c r="DI25" s="781"/>
      <c r="DJ25" s="781"/>
      <c r="DK25" s="781"/>
      <c r="DL25" s="781"/>
      <c r="DM25" s="781"/>
      <c r="DN25" s="781"/>
      <c r="DO25" s="781"/>
      <c r="DP25" s="781"/>
    </row>
    <row r="26" spans="1:120" ht="8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</row>
    <row r="27" spans="1:120" ht="15.75" customHeight="1">
      <c r="A27" s="153" t="s">
        <v>276</v>
      </c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</row>
    <row r="28" spans="1:120" ht="15.75" customHeight="1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</row>
    <row r="29" spans="1:120" ht="60.75" customHeight="1">
      <c r="A29" s="632" t="s">
        <v>157</v>
      </c>
      <c r="B29" s="632"/>
      <c r="C29" s="632"/>
      <c r="D29" s="632"/>
      <c r="E29" s="632"/>
      <c r="F29" s="632"/>
      <c r="G29" s="632" t="s">
        <v>277</v>
      </c>
      <c r="H29" s="616"/>
      <c r="I29" s="616"/>
      <c r="J29" s="616"/>
      <c r="K29" s="616"/>
      <c r="L29" s="616"/>
      <c r="M29" s="616"/>
      <c r="N29" s="616"/>
      <c r="O29" s="616"/>
      <c r="P29" s="616"/>
      <c r="Q29" s="616"/>
      <c r="R29" s="616"/>
      <c r="S29" s="616"/>
      <c r="T29" s="616"/>
      <c r="U29" s="616"/>
      <c r="V29" s="616"/>
      <c r="W29" s="616"/>
      <c r="X29" s="616"/>
      <c r="Y29" s="616"/>
      <c r="Z29" s="616"/>
      <c r="AA29" s="616"/>
      <c r="AB29" s="616"/>
      <c r="AC29" s="616"/>
      <c r="AD29" s="616"/>
      <c r="AE29" s="616"/>
      <c r="AF29" s="616"/>
      <c r="AG29" s="616"/>
      <c r="AH29" s="616"/>
      <c r="AI29" s="616"/>
      <c r="AJ29" s="616"/>
      <c r="AK29" s="616"/>
      <c r="AL29" s="616"/>
      <c r="AM29" s="616"/>
      <c r="AN29" s="616"/>
      <c r="AO29" s="616"/>
      <c r="AP29" s="632" t="s">
        <v>278</v>
      </c>
      <c r="AQ29" s="632"/>
      <c r="AR29" s="632"/>
      <c r="AS29" s="632"/>
      <c r="AT29" s="632"/>
      <c r="AU29" s="632"/>
      <c r="AV29" s="632"/>
      <c r="AW29" s="632"/>
      <c r="AX29" s="632"/>
      <c r="AY29" s="632"/>
      <c r="AZ29" s="632"/>
      <c r="BA29" s="632"/>
      <c r="BB29" s="632"/>
      <c r="BC29" s="632"/>
      <c r="BD29" s="632"/>
      <c r="BE29" s="632"/>
      <c r="BF29" s="632"/>
      <c r="BG29" s="632" t="s">
        <v>140</v>
      </c>
      <c r="BH29" s="632"/>
      <c r="BI29" s="632"/>
      <c r="BJ29" s="632"/>
      <c r="BK29" s="632"/>
      <c r="BL29" s="632"/>
      <c r="BM29" s="632"/>
      <c r="BN29" s="632"/>
      <c r="BO29" s="632"/>
      <c r="BP29" s="632"/>
      <c r="BQ29" s="632"/>
      <c r="BR29" s="632"/>
      <c r="BS29" s="632"/>
      <c r="BT29" s="632"/>
      <c r="BU29" s="632"/>
      <c r="BV29" s="632"/>
      <c r="BW29" s="632"/>
      <c r="BX29" s="632"/>
      <c r="BY29" s="632"/>
      <c r="BZ29" s="632" t="s">
        <v>159</v>
      </c>
      <c r="CA29" s="632"/>
      <c r="CB29" s="632"/>
      <c r="CC29" s="632"/>
      <c r="CD29" s="632"/>
      <c r="CE29" s="632"/>
      <c r="CF29" s="632"/>
      <c r="CG29" s="632"/>
      <c r="CH29" s="632"/>
      <c r="CI29" s="632"/>
      <c r="CJ29" s="632"/>
      <c r="CK29" s="632"/>
      <c r="CL29" s="632"/>
      <c r="CM29" s="632"/>
      <c r="CN29" s="632"/>
      <c r="CO29" s="632"/>
      <c r="CP29" s="632"/>
      <c r="CQ29" s="632"/>
      <c r="CR29" s="632"/>
      <c r="CS29" s="632"/>
      <c r="CT29" s="632"/>
      <c r="CU29" s="632"/>
      <c r="CV29" s="632"/>
      <c r="CW29" s="632" t="s">
        <v>279</v>
      </c>
      <c r="CX29" s="632"/>
      <c r="CY29" s="632"/>
      <c r="CZ29" s="632"/>
      <c r="DA29" s="632"/>
      <c r="DB29" s="632"/>
      <c r="DC29" s="632"/>
      <c r="DD29" s="632"/>
      <c r="DE29" s="632"/>
      <c r="DF29" s="632"/>
      <c r="DG29" s="632"/>
      <c r="DH29" s="632"/>
      <c r="DI29" s="632"/>
      <c r="DJ29" s="632"/>
      <c r="DK29" s="632"/>
      <c r="DL29" s="632"/>
      <c r="DM29" s="632"/>
      <c r="DN29" s="632"/>
      <c r="DO29" s="632"/>
      <c r="DP29" s="632"/>
    </row>
    <row r="30" spans="1:120" ht="28.9" customHeight="1">
      <c r="A30" s="632">
        <v>1</v>
      </c>
      <c r="B30" s="632"/>
      <c r="C30" s="632"/>
      <c r="D30" s="632"/>
      <c r="E30" s="632"/>
      <c r="F30" s="632"/>
      <c r="G30" s="632" t="str">
        <f>'Для заполнения док-ов'!N104</f>
        <v>Палий Александр Сергеевич</v>
      </c>
      <c r="H30" s="616"/>
      <c r="I30" s="616"/>
      <c r="J30" s="616"/>
      <c r="K30" s="616"/>
      <c r="L30" s="616"/>
      <c r="M30" s="616"/>
      <c r="N30" s="616"/>
      <c r="O30" s="616"/>
      <c r="P30" s="616"/>
      <c r="Q30" s="616"/>
      <c r="R30" s="616"/>
      <c r="S30" s="616"/>
      <c r="T30" s="616"/>
      <c r="U30" s="616"/>
      <c r="V30" s="616"/>
      <c r="W30" s="616"/>
      <c r="X30" s="616"/>
      <c r="Y30" s="616"/>
      <c r="Z30" s="616"/>
      <c r="AA30" s="616"/>
      <c r="AB30" s="616"/>
      <c r="AC30" s="616"/>
      <c r="AD30" s="616"/>
      <c r="AE30" s="616"/>
      <c r="AF30" s="616"/>
      <c r="AG30" s="616"/>
      <c r="AH30" s="616"/>
      <c r="AI30" s="616"/>
      <c r="AJ30" s="616"/>
      <c r="AK30" s="616"/>
      <c r="AL30" s="616"/>
      <c r="AM30" s="616"/>
      <c r="AN30" s="616"/>
      <c r="AO30" s="616"/>
      <c r="AP30" s="632" t="str">
        <f>'Для заполнения док-ов'!Q104</f>
        <v>30 11 400762</v>
      </c>
      <c r="AQ30" s="632"/>
      <c r="AR30" s="632"/>
      <c r="AS30" s="632"/>
      <c r="AT30" s="632"/>
      <c r="AU30" s="632"/>
      <c r="AV30" s="632"/>
      <c r="AW30" s="632"/>
      <c r="AX30" s="632"/>
      <c r="AY30" s="632"/>
      <c r="AZ30" s="632"/>
      <c r="BA30" s="632"/>
      <c r="BB30" s="632"/>
      <c r="BC30" s="632"/>
      <c r="BD30" s="632"/>
      <c r="BE30" s="632"/>
      <c r="BF30" s="632"/>
      <c r="BG30" s="636">
        <f>'Для заполнения док-ов'!P104</f>
        <v>33533</v>
      </c>
      <c r="BH30" s="636"/>
      <c r="BI30" s="636"/>
      <c r="BJ30" s="636"/>
      <c r="BK30" s="636"/>
      <c r="BL30" s="636"/>
      <c r="BM30" s="636"/>
      <c r="BN30" s="636"/>
      <c r="BO30" s="636"/>
      <c r="BP30" s="636"/>
      <c r="BQ30" s="636"/>
      <c r="BR30" s="636"/>
      <c r="BS30" s="636"/>
      <c r="BT30" s="636"/>
      <c r="BU30" s="636"/>
      <c r="BV30" s="636"/>
      <c r="BW30" s="636"/>
      <c r="BX30" s="636"/>
      <c r="BY30" s="636"/>
      <c r="BZ30" s="632" t="str">
        <f>'Для заполнения док-ов'!O104</f>
        <v>Руководитель транспортного отдела</v>
      </c>
      <c r="CA30" s="632"/>
      <c r="CB30" s="632"/>
      <c r="CC30" s="632"/>
      <c r="CD30" s="632"/>
      <c r="CE30" s="632"/>
      <c r="CF30" s="632"/>
      <c r="CG30" s="632"/>
      <c r="CH30" s="632"/>
      <c r="CI30" s="632"/>
      <c r="CJ30" s="632"/>
      <c r="CK30" s="632"/>
      <c r="CL30" s="632"/>
      <c r="CM30" s="632"/>
      <c r="CN30" s="632"/>
      <c r="CO30" s="632"/>
      <c r="CP30" s="632"/>
      <c r="CQ30" s="632"/>
      <c r="CR30" s="632"/>
      <c r="CS30" s="632"/>
      <c r="CT30" s="632"/>
      <c r="CU30" s="632"/>
      <c r="CV30" s="632"/>
      <c r="CW30" s="632">
        <f>'Для заполнения док-ов'!R104</f>
        <v>40862</v>
      </c>
      <c r="CX30" s="632"/>
      <c r="CY30" s="632"/>
      <c r="CZ30" s="632"/>
      <c r="DA30" s="632"/>
      <c r="DB30" s="632"/>
      <c r="DC30" s="632"/>
      <c r="DD30" s="632"/>
      <c r="DE30" s="632"/>
      <c r="DF30" s="632"/>
      <c r="DG30" s="632"/>
      <c r="DH30" s="632"/>
      <c r="DI30" s="632"/>
      <c r="DJ30" s="632"/>
      <c r="DK30" s="632"/>
      <c r="DL30" s="632"/>
      <c r="DM30" s="632"/>
      <c r="DN30" s="632"/>
      <c r="DO30" s="632"/>
      <c r="DP30" s="632"/>
    </row>
    <row r="31" spans="1:120" ht="28.9" customHeight="1">
      <c r="A31" s="632">
        <v>2</v>
      </c>
      <c r="B31" s="632"/>
      <c r="C31" s="632"/>
      <c r="D31" s="632"/>
      <c r="E31" s="632"/>
      <c r="F31" s="632"/>
      <c r="G31" s="632">
        <f>'Для заполнения док-ов'!N105</f>
        <v>0</v>
      </c>
      <c r="H31" s="616"/>
      <c r="I31" s="616"/>
      <c r="J31" s="616"/>
      <c r="K31" s="616"/>
      <c r="L31" s="616"/>
      <c r="M31" s="616"/>
      <c r="N31" s="616"/>
      <c r="O31" s="616"/>
      <c r="P31" s="616"/>
      <c r="Q31" s="616"/>
      <c r="R31" s="616"/>
      <c r="S31" s="616"/>
      <c r="T31" s="616"/>
      <c r="U31" s="616"/>
      <c r="V31" s="616"/>
      <c r="W31" s="616"/>
      <c r="X31" s="616"/>
      <c r="Y31" s="616"/>
      <c r="Z31" s="616"/>
      <c r="AA31" s="616"/>
      <c r="AB31" s="616"/>
      <c r="AC31" s="616"/>
      <c r="AD31" s="616"/>
      <c r="AE31" s="616"/>
      <c r="AF31" s="616"/>
      <c r="AG31" s="616"/>
      <c r="AH31" s="616"/>
      <c r="AI31" s="616"/>
      <c r="AJ31" s="616"/>
      <c r="AK31" s="616"/>
      <c r="AL31" s="616"/>
      <c r="AM31" s="616"/>
      <c r="AN31" s="616"/>
      <c r="AO31" s="616"/>
      <c r="AP31" s="632">
        <f>'Для заполнения док-ов'!Q105</f>
        <v>0</v>
      </c>
      <c r="AQ31" s="632"/>
      <c r="AR31" s="632"/>
      <c r="AS31" s="632"/>
      <c r="AT31" s="632"/>
      <c r="AU31" s="632"/>
      <c r="AV31" s="632"/>
      <c r="AW31" s="632"/>
      <c r="AX31" s="632"/>
      <c r="AY31" s="632"/>
      <c r="AZ31" s="632"/>
      <c r="BA31" s="632"/>
      <c r="BB31" s="632"/>
      <c r="BC31" s="632"/>
      <c r="BD31" s="632"/>
      <c r="BE31" s="632"/>
      <c r="BF31" s="632"/>
      <c r="BG31" s="636">
        <f>'Для заполнения док-ов'!P105</f>
        <v>0</v>
      </c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6"/>
      <c r="BV31" s="636"/>
      <c r="BW31" s="636"/>
      <c r="BX31" s="636"/>
      <c r="BY31" s="636"/>
      <c r="BZ31" s="632">
        <f>'Для заполнения док-ов'!O105</f>
        <v>0</v>
      </c>
      <c r="CA31" s="632"/>
      <c r="CB31" s="632"/>
      <c r="CC31" s="632"/>
      <c r="CD31" s="632"/>
      <c r="CE31" s="632"/>
      <c r="CF31" s="632"/>
      <c r="CG31" s="632"/>
      <c r="CH31" s="632"/>
      <c r="CI31" s="632"/>
      <c r="CJ31" s="632"/>
      <c r="CK31" s="632"/>
      <c r="CL31" s="632"/>
      <c r="CM31" s="632"/>
      <c r="CN31" s="632"/>
      <c r="CO31" s="632"/>
      <c r="CP31" s="632"/>
      <c r="CQ31" s="632"/>
      <c r="CR31" s="632"/>
      <c r="CS31" s="632"/>
      <c r="CT31" s="632"/>
      <c r="CU31" s="632"/>
      <c r="CV31" s="632"/>
      <c r="CW31" s="632">
        <f>'Для заполнения док-ов'!R105</f>
        <v>0</v>
      </c>
      <c r="CX31" s="632"/>
      <c r="CY31" s="632"/>
      <c r="CZ31" s="632"/>
      <c r="DA31" s="632"/>
      <c r="DB31" s="632"/>
      <c r="DC31" s="632"/>
      <c r="DD31" s="632"/>
      <c r="DE31" s="632"/>
      <c r="DF31" s="632"/>
      <c r="DG31" s="632"/>
      <c r="DH31" s="632"/>
      <c r="DI31" s="632"/>
      <c r="DJ31" s="632"/>
      <c r="DK31" s="632"/>
      <c r="DL31" s="632"/>
      <c r="DM31" s="632"/>
      <c r="DN31" s="632"/>
      <c r="DO31" s="632"/>
      <c r="DP31" s="632"/>
    </row>
    <row r="32" spans="1:120" ht="28.9" customHeight="1">
      <c r="A32" s="632">
        <v>3</v>
      </c>
      <c r="B32" s="632"/>
      <c r="C32" s="632"/>
      <c r="D32" s="632"/>
      <c r="E32" s="632"/>
      <c r="F32" s="632"/>
      <c r="G32" s="632" t="e">
        <f>'Для заполнения док-ов'!#REF!</f>
        <v>#REF!</v>
      </c>
      <c r="H32" s="616"/>
      <c r="I32" s="616"/>
      <c r="J32" s="616"/>
      <c r="K32" s="616"/>
      <c r="L32" s="616"/>
      <c r="M32" s="616"/>
      <c r="N32" s="616"/>
      <c r="O32" s="616"/>
      <c r="P32" s="616"/>
      <c r="Q32" s="616"/>
      <c r="R32" s="616"/>
      <c r="S32" s="616"/>
      <c r="T32" s="616"/>
      <c r="U32" s="616"/>
      <c r="V32" s="616"/>
      <c r="W32" s="616"/>
      <c r="X32" s="616"/>
      <c r="Y32" s="616"/>
      <c r="Z32" s="616"/>
      <c r="AA32" s="616"/>
      <c r="AB32" s="616"/>
      <c r="AC32" s="616"/>
      <c r="AD32" s="616"/>
      <c r="AE32" s="616"/>
      <c r="AF32" s="616"/>
      <c r="AG32" s="616"/>
      <c r="AH32" s="616"/>
      <c r="AI32" s="616"/>
      <c r="AJ32" s="616"/>
      <c r="AK32" s="616"/>
      <c r="AL32" s="616"/>
      <c r="AM32" s="616"/>
      <c r="AN32" s="616"/>
      <c r="AO32" s="616"/>
      <c r="AP32" s="632" t="e">
        <f>'Для заполнения док-ов'!#REF!</f>
        <v>#REF!</v>
      </c>
      <c r="AQ32" s="632"/>
      <c r="AR32" s="632"/>
      <c r="AS32" s="632"/>
      <c r="AT32" s="632"/>
      <c r="AU32" s="632"/>
      <c r="AV32" s="632"/>
      <c r="AW32" s="632"/>
      <c r="AX32" s="632"/>
      <c r="AY32" s="632"/>
      <c r="AZ32" s="632"/>
      <c r="BA32" s="632"/>
      <c r="BB32" s="632"/>
      <c r="BC32" s="632"/>
      <c r="BD32" s="632"/>
      <c r="BE32" s="632"/>
      <c r="BF32" s="632"/>
      <c r="BG32" s="636" t="e">
        <f>'Для заполнения док-ов'!#REF!</f>
        <v>#REF!</v>
      </c>
      <c r="BH32" s="636"/>
      <c r="BI32" s="636"/>
      <c r="BJ32" s="636"/>
      <c r="BK32" s="636"/>
      <c r="BL32" s="636"/>
      <c r="BM32" s="636"/>
      <c r="BN32" s="636"/>
      <c r="BO32" s="636"/>
      <c r="BP32" s="636"/>
      <c r="BQ32" s="636"/>
      <c r="BR32" s="636"/>
      <c r="BS32" s="636"/>
      <c r="BT32" s="636"/>
      <c r="BU32" s="636"/>
      <c r="BV32" s="636"/>
      <c r="BW32" s="636"/>
      <c r="BX32" s="636"/>
      <c r="BY32" s="636"/>
      <c r="BZ32" s="632" t="e">
        <f>'Для заполнения док-ов'!#REF!</f>
        <v>#REF!</v>
      </c>
      <c r="CA32" s="632"/>
      <c r="CB32" s="632"/>
      <c r="CC32" s="632"/>
      <c r="CD32" s="632"/>
      <c r="CE32" s="632"/>
      <c r="CF32" s="632"/>
      <c r="CG32" s="632"/>
      <c r="CH32" s="632"/>
      <c r="CI32" s="632"/>
      <c r="CJ32" s="632"/>
      <c r="CK32" s="632"/>
      <c r="CL32" s="632"/>
      <c r="CM32" s="632"/>
      <c r="CN32" s="632"/>
      <c r="CO32" s="632"/>
      <c r="CP32" s="632"/>
      <c r="CQ32" s="632"/>
      <c r="CR32" s="632"/>
      <c r="CS32" s="632"/>
      <c r="CT32" s="632"/>
      <c r="CU32" s="632"/>
      <c r="CV32" s="632"/>
      <c r="CW32" s="632" t="e">
        <f>'Для заполнения док-ов'!#REF!</f>
        <v>#REF!</v>
      </c>
      <c r="CX32" s="632"/>
      <c r="CY32" s="632"/>
      <c r="CZ32" s="632"/>
      <c r="DA32" s="632"/>
      <c r="DB32" s="632"/>
      <c r="DC32" s="632"/>
      <c r="DD32" s="632"/>
      <c r="DE32" s="632"/>
      <c r="DF32" s="632"/>
      <c r="DG32" s="632"/>
      <c r="DH32" s="632"/>
      <c r="DI32" s="632"/>
      <c r="DJ32" s="632"/>
      <c r="DK32" s="632"/>
      <c r="DL32" s="632"/>
      <c r="DM32" s="632"/>
      <c r="DN32" s="632"/>
      <c r="DO32" s="632"/>
      <c r="DP32" s="632"/>
    </row>
    <row r="33" spans="1:120" ht="28.9" customHeight="1">
      <c r="A33" s="632">
        <v>4</v>
      </c>
      <c r="B33" s="632"/>
      <c r="C33" s="632"/>
      <c r="D33" s="632"/>
      <c r="E33" s="632"/>
      <c r="F33" s="632"/>
      <c r="G33" s="632">
        <f>'Для заполнения док-ов'!N106</f>
        <v>0</v>
      </c>
      <c r="H33" s="616"/>
      <c r="I33" s="616"/>
      <c r="J33" s="616"/>
      <c r="K33" s="616"/>
      <c r="L33" s="616"/>
      <c r="M33" s="616"/>
      <c r="N33" s="616"/>
      <c r="O33" s="616"/>
      <c r="P33" s="616"/>
      <c r="Q33" s="616"/>
      <c r="R33" s="616"/>
      <c r="S33" s="616"/>
      <c r="T33" s="616"/>
      <c r="U33" s="616"/>
      <c r="V33" s="616"/>
      <c r="W33" s="616"/>
      <c r="X33" s="616"/>
      <c r="Y33" s="616"/>
      <c r="Z33" s="616"/>
      <c r="AA33" s="616"/>
      <c r="AB33" s="616"/>
      <c r="AC33" s="616"/>
      <c r="AD33" s="616"/>
      <c r="AE33" s="616"/>
      <c r="AF33" s="616"/>
      <c r="AG33" s="616"/>
      <c r="AH33" s="616"/>
      <c r="AI33" s="616"/>
      <c r="AJ33" s="616"/>
      <c r="AK33" s="616"/>
      <c r="AL33" s="616"/>
      <c r="AM33" s="616"/>
      <c r="AN33" s="616"/>
      <c r="AO33" s="616"/>
      <c r="AP33" s="632">
        <f>'Для заполнения док-ов'!Q106</f>
        <v>0</v>
      </c>
      <c r="AQ33" s="632"/>
      <c r="AR33" s="632"/>
      <c r="AS33" s="632"/>
      <c r="AT33" s="632"/>
      <c r="AU33" s="632"/>
      <c r="AV33" s="632"/>
      <c r="AW33" s="632"/>
      <c r="AX33" s="632"/>
      <c r="AY33" s="632"/>
      <c r="AZ33" s="632"/>
      <c r="BA33" s="632"/>
      <c r="BB33" s="632"/>
      <c r="BC33" s="632"/>
      <c r="BD33" s="632"/>
      <c r="BE33" s="632"/>
      <c r="BF33" s="632"/>
      <c r="BG33" s="636">
        <f>'Для заполнения док-ов'!P106</f>
        <v>0</v>
      </c>
      <c r="BH33" s="636"/>
      <c r="BI33" s="636"/>
      <c r="BJ33" s="636"/>
      <c r="BK33" s="636"/>
      <c r="BL33" s="636"/>
      <c r="BM33" s="636"/>
      <c r="BN33" s="636"/>
      <c r="BO33" s="636"/>
      <c r="BP33" s="636"/>
      <c r="BQ33" s="636"/>
      <c r="BR33" s="636"/>
      <c r="BS33" s="636"/>
      <c r="BT33" s="636"/>
      <c r="BU33" s="636"/>
      <c r="BV33" s="636"/>
      <c r="BW33" s="636"/>
      <c r="BX33" s="636"/>
      <c r="BY33" s="636"/>
      <c r="BZ33" s="632">
        <f>'Для заполнения док-ов'!O106</f>
        <v>0</v>
      </c>
      <c r="CA33" s="632"/>
      <c r="CB33" s="632"/>
      <c r="CC33" s="632"/>
      <c r="CD33" s="632"/>
      <c r="CE33" s="632"/>
      <c r="CF33" s="632"/>
      <c r="CG33" s="632"/>
      <c r="CH33" s="632"/>
      <c r="CI33" s="632"/>
      <c r="CJ33" s="632"/>
      <c r="CK33" s="632"/>
      <c r="CL33" s="632"/>
      <c r="CM33" s="632"/>
      <c r="CN33" s="632"/>
      <c r="CO33" s="632"/>
      <c r="CP33" s="632"/>
      <c r="CQ33" s="632"/>
      <c r="CR33" s="632"/>
      <c r="CS33" s="632"/>
      <c r="CT33" s="632"/>
      <c r="CU33" s="632"/>
      <c r="CV33" s="632"/>
      <c r="CW33" s="632">
        <f>'Для заполнения док-ов'!R106</f>
        <v>0</v>
      </c>
      <c r="CX33" s="632"/>
      <c r="CY33" s="632"/>
      <c r="CZ33" s="632"/>
      <c r="DA33" s="632"/>
      <c r="DB33" s="632"/>
      <c r="DC33" s="632"/>
      <c r="DD33" s="632"/>
      <c r="DE33" s="632"/>
      <c r="DF33" s="632"/>
      <c r="DG33" s="632"/>
      <c r="DH33" s="632"/>
      <c r="DI33" s="632"/>
      <c r="DJ33" s="632"/>
      <c r="DK33" s="632"/>
      <c r="DL33" s="632"/>
      <c r="DM33" s="632"/>
      <c r="DN33" s="632"/>
      <c r="DO33" s="632"/>
      <c r="DP33" s="632"/>
    </row>
    <row r="34" spans="1:120" ht="28.9" customHeight="1">
      <c r="A34" s="632">
        <v>5</v>
      </c>
      <c r="B34" s="632"/>
      <c r="C34" s="632"/>
      <c r="D34" s="632"/>
      <c r="E34" s="632"/>
      <c r="F34" s="632"/>
      <c r="G34" s="632" t="str">
        <f>'Для заполнения док-ов'!N112</f>
        <v>Правила и приема оказания первой (доврачебной) помощи, с выездом Ваших cпециалистов</v>
      </c>
      <c r="H34" s="616"/>
      <c r="I34" s="616"/>
      <c r="J34" s="616"/>
      <c r="K34" s="616"/>
      <c r="L34" s="616"/>
      <c r="M34" s="616"/>
      <c r="N34" s="616"/>
      <c r="O34" s="616"/>
      <c r="P34" s="616"/>
      <c r="Q34" s="616"/>
      <c r="R34" s="616"/>
      <c r="S34" s="616"/>
      <c r="T34" s="616"/>
      <c r="U34" s="616"/>
      <c r="V34" s="616"/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616"/>
      <c r="AL34" s="616"/>
      <c r="AM34" s="616"/>
      <c r="AN34" s="616"/>
      <c r="AO34" s="616"/>
      <c r="AP34" s="632">
        <f>'Для заполнения док-ов'!Q112</f>
        <v>0</v>
      </c>
      <c r="AQ34" s="632"/>
      <c r="AR34" s="632"/>
      <c r="AS34" s="632"/>
      <c r="AT34" s="632"/>
      <c r="AU34" s="632"/>
      <c r="AV34" s="632"/>
      <c r="AW34" s="632"/>
      <c r="AX34" s="632"/>
      <c r="AY34" s="632"/>
      <c r="AZ34" s="632"/>
      <c r="BA34" s="632"/>
      <c r="BB34" s="632"/>
      <c r="BC34" s="632"/>
      <c r="BD34" s="632"/>
      <c r="BE34" s="632"/>
      <c r="BF34" s="632"/>
      <c r="BG34" s="636">
        <f>'Для заполнения док-ов'!P112</f>
        <v>0</v>
      </c>
      <c r="BH34" s="636"/>
      <c r="BI34" s="636"/>
      <c r="BJ34" s="636"/>
      <c r="BK34" s="636"/>
      <c r="BL34" s="636"/>
      <c r="BM34" s="636"/>
      <c r="BN34" s="636"/>
      <c r="BO34" s="636"/>
      <c r="BP34" s="636"/>
      <c r="BQ34" s="636"/>
      <c r="BR34" s="636"/>
      <c r="BS34" s="636"/>
      <c r="BT34" s="636"/>
      <c r="BU34" s="636"/>
      <c r="BV34" s="636"/>
      <c r="BW34" s="636"/>
      <c r="BX34" s="636"/>
      <c r="BY34" s="636"/>
      <c r="BZ34" s="632">
        <f>'Для заполнения док-ов'!O112</f>
        <v>0</v>
      </c>
      <c r="CA34" s="632"/>
      <c r="CB34" s="632"/>
      <c r="CC34" s="632"/>
      <c r="CD34" s="632"/>
      <c r="CE34" s="632"/>
      <c r="CF34" s="632"/>
      <c r="CG34" s="632"/>
      <c r="CH34" s="632"/>
      <c r="CI34" s="632"/>
      <c r="CJ34" s="632"/>
      <c r="CK34" s="632"/>
      <c r="CL34" s="632"/>
      <c r="CM34" s="632"/>
      <c r="CN34" s="632"/>
      <c r="CO34" s="632"/>
      <c r="CP34" s="632"/>
      <c r="CQ34" s="632"/>
      <c r="CR34" s="632"/>
      <c r="CS34" s="632"/>
      <c r="CT34" s="632"/>
      <c r="CU34" s="632"/>
      <c r="CV34" s="632"/>
      <c r="CW34" s="632">
        <f>'Для заполнения док-ов'!R112</f>
        <v>0</v>
      </c>
      <c r="CX34" s="632"/>
      <c r="CY34" s="632"/>
      <c r="CZ34" s="632"/>
      <c r="DA34" s="632"/>
      <c r="DB34" s="632"/>
      <c r="DC34" s="632"/>
      <c r="DD34" s="632"/>
      <c r="DE34" s="632"/>
      <c r="DF34" s="632"/>
      <c r="DG34" s="632"/>
      <c r="DH34" s="632"/>
      <c r="DI34" s="632"/>
      <c r="DJ34" s="632"/>
      <c r="DK34" s="632"/>
      <c r="DL34" s="632"/>
      <c r="DM34" s="632"/>
      <c r="DN34" s="632"/>
      <c r="DO34" s="632"/>
      <c r="DP34" s="632"/>
    </row>
    <row r="35" spans="1:120" ht="28.9" customHeight="1">
      <c r="A35" s="632">
        <v>6</v>
      </c>
      <c r="B35" s="632"/>
      <c r="C35" s="632"/>
      <c r="D35" s="632"/>
      <c r="E35" s="632"/>
      <c r="F35" s="632"/>
      <c r="G35" s="632" t="str">
        <f>'Для заполнения док-ов'!N113</f>
        <v>ФИО</v>
      </c>
      <c r="H35" s="616"/>
      <c r="I35" s="616"/>
      <c r="J35" s="616"/>
      <c r="K35" s="616"/>
      <c r="L35" s="616"/>
      <c r="M35" s="616"/>
      <c r="N35" s="616"/>
      <c r="O35" s="616"/>
      <c r="P35" s="616"/>
      <c r="Q35" s="616"/>
      <c r="R35" s="616"/>
      <c r="S35" s="616"/>
      <c r="T35" s="616"/>
      <c r="U35" s="616"/>
      <c r="V35" s="616"/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616"/>
      <c r="AL35" s="616"/>
      <c r="AM35" s="616"/>
      <c r="AN35" s="616"/>
      <c r="AO35" s="616"/>
      <c r="AP35" s="632" t="str">
        <f>'Для заполнения док-ов'!Q113</f>
        <v>серия и номер паспорта</v>
      </c>
      <c r="AQ35" s="632"/>
      <c r="AR35" s="632"/>
      <c r="AS35" s="632"/>
      <c r="AT35" s="632"/>
      <c r="AU35" s="632"/>
      <c r="AV35" s="632"/>
      <c r="AW35" s="632"/>
      <c r="AX35" s="632"/>
      <c r="AY35" s="632"/>
      <c r="AZ35" s="632"/>
      <c r="BA35" s="632"/>
      <c r="BB35" s="632"/>
      <c r="BC35" s="632"/>
      <c r="BD35" s="632"/>
      <c r="BE35" s="632"/>
      <c r="BF35" s="632"/>
      <c r="BG35" s="636" t="str">
        <f>'Для заполнения док-ов'!P113</f>
        <v>Дата рождения</v>
      </c>
      <c r="BH35" s="636"/>
      <c r="BI35" s="636"/>
      <c r="BJ35" s="636"/>
      <c r="BK35" s="636"/>
      <c r="BL35" s="636"/>
      <c r="BM35" s="636"/>
      <c r="BN35" s="636"/>
      <c r="BO35" s="636"/>
      <c r="BP35" s="636"/>
      <c r="BQ35" s="636"/>
      <c r="BR35" s="636"/>
      <c r="BS35" s="636"/>
      <c r="BT35" s="636"/>
      <c r="BU35" s="636"/>
      <c r="BV35" s="636"/>
      <c r="BW35" s="636"/>
      <c r="BX35" s="636"/>
      <c r="BY35" s="636"/>
      <c r="BZ35" s="632" t="str">
        <f>'Для заполнения док-ов'!O113</f>
        <v>Должность</v>
      </c>
      <c r="CA35" s="632"/>
      <c r="CB35" s="632"/>
      <c r="CC35" s="632"/>
      <c r="CD35" s="632"/>
      <c r="CE35" s="632"/>
      <c r="CF35" s="632"/>
      <c r="CG35" s="632"/>
      <c r="CH35" s="632"/>
      <c r="CI35" s="632"/>
      <c r="CJ35" s="632"/>
      <c r="CK35" s="632"/>
      <c r="CL35" s="632"/>
      <c r="CM35" s="632"/>
      <c r="CN35" s="632"/>
      <c r="CO35" s="632"/>
      <c r="CP35" s="632"/>
      <c r="CQ35" s="632"/>
      <c r="CR35" s="632"/>
      <c r="CS35" s="632"/>
      <c r="CT35" s="632"/>
      <c r="CU35" s="632"/>
      <c r="CV35" s="632"/>
      <c r="CW35" s="632" t="str">
        <f>'Для заполнения док-ов'!R113</f>
        <v>дата выдачи</v>
      </c>
      <c r="CX35" s="632"/>
      <c r="CY35" s="632"/>
      <c r="CZ35" s="632"/>
      <c r="DA35" s="632"/>
      <c r="DB35" s="632"/>
      <c r="DC35" s="632"/>
      <c r="DD35" s="632"/>
      <c r="DE35" s="632"/>
      <c r="DF35" s="632"/>
      <c r="DG35" s="632"/>
      <c r="DH35" s="632"/>
      <c r="DI35" s="632"/>
      <c r="DJ35" s="632"/>
      <c r="DK35" s="632"/>
      <c r="DL35" s="632"/>
      <c r="DM35" s="632"/>
      <c r="DN35" s="632"/>
      <c r="DO35" s="632"/>
      <c r="DP35" s="632"/>
    </row>
    <row r="36" spans="1:120" ht="15.75" customHeight="1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</row>
    <row r="37" spans="1:120" ht="15.75" customHeight="1">
      <c r="A37" s="78" t="s">
        <v>280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BS37" s="76"/>
    </row>
    <row r="38" spans="1:120" ht="15.75" customHeight="1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</row>
    <row r="39" spans="1:120" ht="15.75" customHeight="1">
      <c r="A39" s="782" t="s">
        <v>41</v>
      </c>
      <c r="B39" s="782"/>
      <c r="C39" s="782"/>
      <c r="D39" s="782"/>
      <c r="E39" s="782"/>
      <c r="F39" s="782"/>
      <c r="G39" s="782"/>
      <c r="H39" s="782"/>
      <c r="I39" s="782"/>
      <c r="J39" s="782"/>
      <c r="K39" s="782"/>
      <c r="L39" s="782"/>
      <c r="M39" s="782"/>
      <c r="N39" s="782"/>
      <c r="O39" s="782"/>
      <c r="P39" s="782"/>
      <c r="Q39" s="782"/>
      <c r="R39" s="782"/>
      <c r="S39" s="782"/>
      <c r="T39" s="782"/>
      <c r="U39" s="782"/>
      <c r="V39" s="782"/>
      <c r="W39" s="782"/>
      <c r="X39" s="782"/>
      <c r="Y39" s="782"/>
      <c r="Z39" s="782"/>
      <c r="AA39" s="782"/>
      <c r="AB39" s="782"/>
      <c r="AC39" s="782"/>
      <c r="AD39" s="782"/>
      <c r="AE39" s="782"/>
      <c r="AF39" s="782"/>
      <c r="AG39" s="782"/>
      <c r="AH39" s="782"/>
      <c r="AI39" s="782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06"/>
      <c r="BA39" s="606"/>
      <c r="BB39" s="606"/>
      <c r="BC39" s="606"/>
      <c r="BD39" s="606"/>
      <c r="BE39" s="606"/>
      <c r="BF39" s="606"/>
      <c r="BG39" s="606"/>
      <c r="BH39" s="606"/>
      <c r="BI39" s="606"/>
      <c r="BJ39" s="606"/>
      <c r="BK39" s="606"/>
      <c r="BL39" s="606"/>
      <c r="BM39" s="606"/>
      <c r="BN39" s="606"/>
      <c r="BO39" s="606"/>
      <c r="BP39" s="606"/>
      <c r="BQ39" s="606"/>
      <c r="BR39" s="606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06" t="s">
        <v>282</v>
      </c>
      <c r="CM39" s="606"/>
      <c r="CN39" s="606"/>
      <c r="CO39" s="606"/>
      <c r="CP39" s="606"/>
      <c r="CQ39" s="606"/>
      <c r="CR39" s="606"/>
      <c r="CS39" s="606"/>
      <c r="CT39" s="606"/>
      <c r="CU39" s="606"/>
      <c r="CV39" s="606"/>
      <c r="CW39" s="606"/>
      <c r="CX39" s="606"/>
      <c r="CY39" s="606"/>
      <c r="CZ39" s="606"/>
      <c r="DA39" s="606"/>
      <c r="DB39" s="606"/>
      <c r="DC39" s="606"/>
      <c r="DD39" s="606"/>
      <c r="DE39" s="606"/>
      <c r="DF39" s="606"/>
      <c r="DG39" s="606"/>
      <c r="DH39" s="606"/>
      <c r="DI39" s="606"/>
      <c r="DJ39" s="606"/>
      <c r="DK39" s="606"/>
      <c r="DL39" s="606"/>
      <c r="DM39" s="606"/>
      <c r="DN39" s="606"/>
      <c r="DO39" s="606"/>
      <c r="DP39" s="606"/>
    </row>
    <row r="40" spans="1:120" ht="15.75" customHeight="1">
      <c r="A40" s="593" t="s">
        <v>281</v>
      </c>
      <c r="B40" s="593"/>
      <c r="C40" s="593"/>
      <c r="D40" s="593"/>
      <c r="E40" s="593"/>
      <c r="F40" s="593"/>
      <c r="G40" s="593"/>
      <c r="H40" s="593"/>
      <c r="I40" s="593"/>
      <c r="J40" s="593"/>
      <c r="K40" s="593"/>
      <c r="L40" s="593"/>
      <c r="M40" s="593"/>
      <c r="N40" s="593"/>
      <c r="O40" s="593"/>
      <c r="P40" s="593"/>
      <c r="Q40" s="593"/>
      <c r="R40" s="593"/>
      <c r="S40" s="593"/>
      <c r="T40" s="593"/>
      <c r="U40" s="593"/>
      <c r="V40" s="593"/>
      <c r="W40" s="593"/>
      <c r="X40" s="593"/>
      <c r="Y40" s="593"/>
      <c r="Z40" s="593"/>
      <c r="AA40" s="593"/>
      <c r="AB40" s="593"/>
      <c r="AC40" s="593"/>
      <c r="AD40" s="593"/>
      <c r="AE40" s="593"/>
      <c r="AF40" s="593"/>
      <c r="AG40" s="593"/>
      <c r="AH40" s="593"/>
      <c r="AI40" s="593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00" t="s">
        <v>165</v>
      </c>
      <c r="BA40" s="600"/>
      <c r="BB40" s="600"/>
      <c r="BC40" s="600"/>
      <c r="BD40" s="600"/>
      <c r="BE40" s="600"/>
      <c r="BF40" s="600"/>
      <c r="BG40" s="600"/>
      <c r="BH40" s="600"/>
      <c r="BI40" s="600"/>
      <c r="BJ40" s="600"/>
      <c r="BK40" s="600"/>
      <c r="BL40" s="600"/>
      <c r="BM40" s="600"/>
      <c r="BN40" s="600"/>
      <c r="BO40" s="600"/>
      <c r="BP40" s="600"/>
      <c r="BQ40" s="600"/>
      <c r="BR40" s="600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00" t="s">
        <v>283</v>
      </c>
      <c r="CM40" s="600"/>
      <c r="CN40" s="600"/>
      <c r="CO40" s="600"/>
      <c r="CP40" s="600"/>
      <c r="CQ40" s="600"/>
      <c r="CR40" s="600"/>
      <c r="CS40" s="600"/>
      <c r="CT40" s="600"/>
      <c r="CU40" s="600"/>
      <c r="CV40" s="600"/>
      <c r="CW40" s="600"/>
      <c r="CX40" s="600"/>
      <c r="CY40" s="600"/>
      <c r="CZ40" s="600"/>
      <c r="DA40" s="600"/>
      <c r="DB40" s="600"/>
      <c r="DC40" s="600"/>
      <c r="DD40" s="600"/>
      <c r="DE40" s="600"/>
      <c r="DF40" s="600"/>
      <c r="DG40" s="600"/>
      <c r="DH40" s="600"/>
      <c r="DI40" s="600"/>
      <c r="DJ40" s="600"/>
      <c r="DK40" s="600"/>
      <c r="DL40" s="600"/>
      <c r="DM40" s="600"/>
      <c r="DN40" s="600"/>
      <c r="DO40" s="600"/>
      <c r="DP40" s="600"/>
    </row>
    <row r="41" spans="1:120" ht="15.75" customHeight="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V41" s="154" t="s">
        <v>284</v>
      </c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</row>
    <row r="42" spans="1:120" ht="15.75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</row>
    <row r="43" spans="1:120" ht="15.75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</row>
    <row r="44" spans="1:120" ht="15.75" customHeight="1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</row>
    <row r="45" spans="1:120" ht="15.75" customHeight="1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</row>
    <row r="46" spans="1:120" ht="15.75" customHeight="1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</row>
    <row r="47" spans="1:120" ht="15.75" customHeight="1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</row>
    <row r="48" spans="1:120" ht="15.75" customHeight="1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</row>
    <row r="49" spans="1:120" ht="15.75" customHeight="1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</row>
    <row r="50" spans="1:120" ht="15.75" customHeight="1"/>
    <row r="51" spans="1:120" ht="15.75" customHeight="1"/>
    <row r="52" spans="1:120" ht="15.75" customHeight="1"/>
    <row r="53" spans="1:120" ht="15.75" customHeight="1"/>
    <row r="54" spans="1:120" ht="15.75" customHeight="1"/>
    <row r="55" spans="1:120" ht="15.75" customHeight="1"/>
    <row r="56" spans="1:120" ht="15.75" customHeight="1"/>
    <row r="57" spans="1:120" ht="15.75" customHeight="1"/>
    <row r="58" spans="1:120" ht="15.75" customHeight="1"/>
    <row r="59" spans="1:120" ht="15.75" customHeight="1"/>
    <row r="60" spans="1:120" ht="15.75" customHeight="1"/>
    <row r="61" spans="1:120" ht="15.75" customHeight="1"/>
    <row r="62" spans="1:120" ht="15.75" customHeight="1"/>
    <row r="63" spans="1:120" ht="15.75" customHeight="1"/>
    <row r="64" spans="1:120" ht="15.75" customHeight="1"/>
    <row r="65" spans="1:120" ht="15.75" customHeight="1"/>
    <row r="66" spans="1:120" ht="15.75" customHeight="1"/>
    <row r="67" spans="1:120" ht="15.75" customHeight="1"/>
    <row r="68" spans="1:120" ht="15.75" customHeight="1"/>
    <row r="69" spans="1:120" ht="15.75" customHeight="1"/>
    <row r="70" spans="1:120" ht="15.75" customHeight="1"/>
    <row r="71" spans="1:120" ht="15.75" customHeight="1"/>
    <row r="72" spans="1:120" ht="15.75" customHeight="1"/>
    <row r="73" spans="1:120" ht="15.75" customHeight="1"/>
    <row r="74" spans="1:120" ht="15.75">
      <c r="A74" s="757">
        <v>1</v>
      </c>
      <c r="B74" s="758"/>
      <c r="C74" s="758"/>
      <c r="D74" s="758"/>
      <c r="E74" s="758"/>
      <c r="F74" s="759"/>
      <c r="G74" s="760" t="s">
        <v>211</v>
      </c>
      <c r="H74" s="761"/>
      <c r="I74" s="761"/>
      <c r="J74" s="761"/>
      <c r="K74" s="761"/>
      <c r="L74" s="761"/>
      <c r="M74" s="761"/>
      <c r="N74" s="761"/>
      <c r="O74" s="761"/>
      <c r="P74" s="761"/>
      <c r="Q74" s="761"/>
      <c r="R74" s="761"/>
      <c r="S74" s="761"/>
      <c r="T74" s="761"/>
      <c r="U74" s="761"/>
      <c r="V74" s="761"/>
      <c r="W74" s="761"/>
      <c r="X74" s="761"/>
      <c r="Y74" s="761"/>
      <c r="Z74" s="761"/>
      <c r="AA74" s="761"/>
      <c r="AB74" s="761"/>
      <c r="AC74" s="761"/>
      <c r="AD74" s="761"/>
      <c r="AE74" s="761"/>
      <c r="AF74" s="761"/>
      <c r="AG74" s="761"/>
      <c r="AH74" s="761"/>
      <c r="AI74" s="761"/>
      <c r="AJ74" s="761"/>
      <c r="AK74" s="761"/>
      <c r="AL74" s="761"/>
      <c r="AM74" s="761"/>
      <c r="AN74" s="761"/>
      <c r="AO74" s="761"/>
      <c r="AP74" s="762"/>
      <c r="AQ74" s="760" t="str">
        <f>'Для заполнения док-ов'!N128</f>
        <v>«Охрана труда при работе на высоте для работников, допускаемых к работам на высоте»</v>
      </c>
      <c r="AR74" s="761"/>
      <c r="AS74" s="761"/>
      <c r="AT74" s="761"/>
      <c r="AU74" s="761"/>
      <c r="AV74" s="761"/>
      <c r="AW74" s="761"/>
      <c r="AX74" s="761"/>
      <c r="AY74" s="761"/>
      <c r="AZ74" s="761"/>
      <c r="BA74" s="761"/>
      <c r="BB74" s="761"/>
      <c r="BC74" s="761"/>
      <c r="BD74" s="761"/>
      <c r="BE74" s="761"/>
      <c r="BF74" s="761"/>
      <c r="BG74" s="761"/>
      <c r="BH74" s="761"/>
      <c r="BI74" s="761"/>
      <c r="BJ74" s="761"/>
      <c r="BK74" s="761"/>
      <c r="BL74" s="761"/>
      <c r="BM74" s="761"/>
      <c r="BN74" s="761"/>
      <c r="BO74" s="761"/>
      <c r="BP74" s="761"/>
      <c r="BQ74" s="761"/>
      <c r="BR74" s="761"/>
      <c r="BS74" s="761"/>
      <c r="BT74" s="761"/>
      <c r="BU74" s="761"/>
      <c r="BV74" s="761"/>
      <c r="BW74" s="761"/>
      <c r="BX74" s="761"/>
      <c r="BY74" s="761"/>
      <c r="BZ74" s="761"/>
      <c r="CA74" s="761"/>
      <c r="CB74" s="761"/>
      <c r="CC74" s="761"/>
      <c r="CD74" s="761"/>
      <c r="CE74" s="761"/>
      <c r="CF74" s="761"/>
      <c r="CG74" s="761"/>
      <c r="CH74" s="761"/>
      <c r="CI74" s="761"/>
      <c r="CJ74" s="761"/>
      <c r="CK74" s="761"/>
      <c r="CL74" s="761"/>
      <c r="CM74" s="761"/>
      <c r="CN74" s="761"/>
      <c r="CO74" s="761"/>
      <c r="CP74" s="761"/>
      <c r="CQ74" s="761"/>
      <c r="CR74" s="761"/>
      <c r="CS74" s="761"/>
      <c r="CT74" s="761"/>
      <c r="CU74" s="761"/>
      <c r="CV74" s="761"/>
      <c r="CW74" s="761"/>
      <c r="CX74" s="761"/>
      <c r="CY74" s="761"/>
      <c r="CZ74" s="761"/>
      <c r="DA74" s="761"/>
      <c r="DB74" s="761"/>
      <c r="DC74" s="761"/>
      <c r="DD74" s="761"/>
      <c r="DE74" s="761"/>
      <c r="DF74" s="761"/>
      <c r="DG74" s="761"/>
      <c r="DH74" s="761"/>
      <c r="DI74" s="761"/>
      <c r="DJ74" s="761"/>
      <c r="DK74" s="761"/>
      <c r="DL74" s="761"/>
      <c r="DM74" s="761"/>
      <c r="DN74" s="761"/>
      <c r="DO74" s="761"/>
      <c r="DP74" s="762"/>
    </row>
    <row r="75" spans="1:120" ht="15.75">
      <c r="A75" s="757">
        <v>2</v>
      </c>
      <c r="B75" s="758"/>
      <c r="C75" s="758"/>
      <c r="D75" s="758"/>
      <c r="E75" s="758"/>
      <c r="F75" s="759"/>
      <c r="G75" s="760" t="s">
        <v>140</v>
      </c>
      <c r="H75" s="761"/>
      <c r="I75" s="761"/>
      <c r="J75" s="761"/>
      <c r="K75" s="761"/>
      <c r="L75" s="761"/>
      <c r="M75" s="761"/>
      <c r="N75" s="761"/>
      <c r="O75" s="761"/>
      <c r="P75" s="761"/>
      <c r="Q75" s="761"/>
      <c r="R75" s="761"/>
      <c r="S75" s="761"/>
      <c r="T75" s="761"/>
      <c r="U75" s="761"/>
      <c r="V75" s="761"/>
      <c r="W75" s="761"/>
      <c r="X75" s="761"/>
      <c r="Y75" s="761"/>
      <c r="Z75" s="761"/>
      <c r="AA75" s="761"/>
      <c r="AB75" s="761"/>
      <c r="AC75" s="761"/>
      <c r="AD75" s="761"/>
      <c r="AE75" s="761"/>
      <c r="AF75" s="761"/>
      <c r="AG75" s="761"/>
      <c r="AH75" s="761"/>
      <c r="AI75" s="761"/>
      <c r="AJ75" s="761"/>
      <c r="AK75" s="761"/>
      <c r="AL75" s="761"/>
      <c r="AM75" s="761"/>
      <c r="AN75" s="761"/>
      <c r="AO75" s="761"/>
      <c r="AP75" s="762"/>
      <c r="AQ75" s="775">
        <f>'Для заполнения док-ов'!P128</f>
        <v>0</v>
      </c>
      <c r="AR75" s="776"/>
      <c r="AS75" s="776"/>
      <c r="AT75" s="776"/>
      <c r="AU75" s="776"/>
      <c r="AV75" s="776"/>
      <c r="AW75" s="776"/>
      <c r="AX75" s="776"/>
      <c r="AY75" s="776"/>
      <c r="AZ75" s="776"/>
      <c r="BA75" s="776"/>
      <c r="BB75" s="776"/>
      <c r="BC75" s="776"/>
      <c r="BD75" s="776"/>
      <c r="BE75" s="776"/>
      <c r="BF75" s="776"/>
      <c r="BG75" s="776"/>
      <c r="BH75" s="776"/>
      <c r="BI75" s="776"/>
      <c r="BJ75" s="776"/>
      <c r="BK75" s="776"/>
      <c r="BL75" s="776"/>
      <c r="BM75" s="776"/>
      <c r="BN75" s="776"/>
      <c r="BO75" s="776"/>
      <c r="BP75" s="776"/>
      <c r="BQ75" s="776"/>
      <c r="BR75" s="776"/>
      <c r="BS75" s="776"/>
      <c r="BT75" s="776"/>
      <c r="BU75" s="776"/>
      <c r="BV75" s="776"/>
      <c r="BW75" s="776"/>
      <c r="BX75" s="776"/>
      <c r="BY75" s="776"/>
      <c r="BZ75" s="776"/>
      <c r="CA75" s="776"/>
      <c r="CB75" s="776"/>
      <c r="CC75" s="776"/>
      <c r="CD75" s="776"/>
      <c r="CE75" s="776"/>
      <c r="CF75" s="776"/>
      <c r="CG75" s="776"/>
      <c r="CH75" s="776"/>
      <c r="CI75" s="776"/>
      <c r="CJ75" s="776"/>
      <c r="CK75" s="776"/>
      <c r="CL75" s="776"/>
      <c r="CM75" s="776"/>
      <c r="CN75" s="776"/>
      <c r="CO75" s="776"/>
      <c r="CP75" s="776"/>
      <c r="CQ75" s="776"/>
      <c r="CR75" s="776"/>
      <c r="CS75" s="776"/>
      <c r="CT75" s="776"/>
      <c r="CU75" s="776"/>
      <c r="CV75" s="776"/>
      <c r="CW75" s="776"/>
      <c r="CX75" s="776"/>
      <c r="CY75" s="776"/>
      <c r="CZ75" s="776"/>
      <c r="DA75" s="776"/>
      <c r="DB75" s="776"/>
      <c r="DC75" s="776"/>
      <c r="DD75" s="776"/>
      <c r="DE75" s="776"/>
      <c r="DF75" s="776"/>
      <c r="DG75" s="776"/>
      <c r="DH75" s="776"/>
      <c r="DI75" s="776"/>
      <c r="DJ75" s="776"/>
      <c r="DK75" s="776"/>
      <c r="DL75" s="776"/>
      <c r="DM75" s="776"/>
      <c r="DN75" s="776"/>
      <c r="DO75" s="776"/>
      <c r="DP75" s="777"/>
    </row>
    <row r="76" spans="1:120" ht="47.25" customHeight="1">
      <c r="A76" s="757">
        <v>3</v>
      </c>
      <c r="B76" s="758"/>
      <c r="C76" s="758"/>
      <c r="D76" s="758"/>
      <c r="E76" s="758"/>
      <c r="F76" s="759"/>
      <c r="G76" s="766" t="s">
        <v>212</v>
      </c>
      <c r="H76" s="767"/>
      <c r="I76" s="767"/>
      <c r="J76" s="767"/>
      <c r="K76" s="767"/>
      <c r="L76" s="767"/>
      <c r="M76" s="767"/>
      <c r="N76" s="767"/>
      <c r="O76" s="767"/>
      <c r="P76" s="767"/>
      <c r="Q76" s="767"/>
      <c r="R76" s="767"/>
      <c r="S76" s="767"/>
      <c r="T76" s="767"/>
      <c r="U76" s="767"/>
      <c r="V76" s="767"/>
      <c r="W76" s="767"/>
      <c r="X76" s="767"/>
      <c r="Y76" s="767"/>
      <c r="Z76" s="767"/>
      <c r="AA76" s="767"/>
      <c r="AB76" s="767"/>
      <c r="AC76" s="767"/>
      <c r="AD76" s="767"/>
      <c r="AE76" s="767"/>
      <c r="AF76" s="767"/>
      <c r="AG76" s="767"/>
      <c r="AH76" s="767"/>
      <c r="AI76" s="767"/>
      <c r="AJ76" s="767"/>
      <c r="AK76" s="767"/>
      <c r="AL76" s="767"/>
      <c r="AM76" s="767"/>
      <c r="AN76" s="767"/>
      <c r="AO76" s="767"/>
      <c r="AP76" s="768"/>
      <c r="AQ76" s="771" t="str">
        <f>CONCATENATE('Для заполнения док-ов'!T128,": ",'Для заполнения док-ов'!Q128,"; ",'Для заполнения док-ов'!R128,"; ","дата выдачи ",LEFT(TEXT('Для заполнения док-ов'!S128,"ДД.ММ.ГГГГ"),2),".",RIGHT(LEFT(TEXT('Для заполнения док-ов'!S128,"ДД.ММ.ГГГГ"),5),2),".",YEAR('Для заполнения док-ов'!S128))</f>
        <v>: ; ; дата выдачи 00.01.1900</v>
      </c>
      <c r="AR76" s="772"/>
      <c r="AS76" s="772"/>
      <c r="AT76" s="772"/>
      <c r="AU76" s="772"/>
      <c r="AV76" s="772"/>
      <c r="AW76" s="772"/>
      <c r="AX76" s="772"/>
      <c r="AY76" s="772"/>
      <c r="AZ76" s="772"/>
      <c r="BA76" s="772"/>
      <c r="BB76" s="772"/>
      <c r="BC76" s="772"/>
      <c r="BD76" s="772"/>
      <c r="BE76" s="772"/>
      <c r="BF76" s="772"/>
      <c r="BG76" s="772"/>
      <c r="BH76" s="772"/>
      <c r="BI76" s="772"/>
      <c r="BJ76" s="772"/>
      <c r="BK76" s="772"/>
      <c r="BL76" s="772"/>
      <c r="BM76" s="772"/>
      <c r="BN76" s="772"/>
      <c r="BO76" s="772"/>
      <c r="BP76" s="772"/>
      <c r="BQ76" s="772"/>
      <c r="BR76" s="772"/>
      <c r="BS76" s="772"/>
      <c r="BT76" s="772"/>
      <c r="BU76" s="772"/>
      <c r="BV76" s="772"/>
      <c r="BW76" s="772"/>
      <c r="BX76" s="772"/>
      <c r="BY76" s="772"/>
      <c r="BZ76" s="772"/>
      <c r="CA76" s="772"/>
      <c r="CB76" s="772"/>
      <c r="CC76" s="772"/>
      <c r="CD76" s="772"/>
      <c r="CE76" s="772"/>
      <c r="CF76" s="772"/>
      <c r="CG76" s="772"/>
      <c r="CH76" s="772"/>
      <c r="CI76" s="772"/>
      <c r="CJ76" s="772"/>
      <c r="CK76" s="772"/>
      <c r="CL76" s="772"/>
      <c r="CM76" s="772"/>
      <c r="CN76" s="772"/>
      <c r="CO76" s="772"/>
      <c r="CP76" s="772"/>
      <c r="CQ76" s="772"/>
      <c r="CR76" s="772"/>
      <c r="CS76" s="772"/>
      <c r="CT76" s="772"/>
      <c r="CU76" s="772"/>
      <c r="CV76" s="772"/>
      <c r="CW76" s="772"/>
      <c r="CX76" s="772"/>
      <c r="CY76" s="772"/>
      <c r="CZ76" s="772"/>
      <c r="DA76" s="772"/>
      <c r="DB76" s="772"/>
      <c r="DC76" s="772"/>
      <c r="DD76" s="772"/>
      <c r="DE76" s="772"/>
      <c r="DF76" s="772"/>
      <c r="DG76" s="772"/>
      <c r="DH76" s="772"/>
      <c r="DI76" s="772"/>
      <c r="DJ76" s="772"/>
      <c r="DK76" s="772"/>
      <c r="DL76" s="772"/>
      <c r="DM76" s="772"/>
      <c r="DN76" s="772"/>
      <c r="DO76" s="772"/>
      <c r="DP76" s="773"/>
    </row>
    <row r="77" spans="1:120" ht="15.75">
      <c r="A77" s="757">
        <v>4</v>
      </c>
      <c r="B77" s="758"/>
      <c r="C77" s="758"/>
      <c r="D77" s="758"/>
      <c r="E77" s="758"/>
      <c r="F77" s="759"/>
      <c r="G77" s="760" t="s">
        <v>213</v>
      </c>
      <c r="H77" s="761"/>
      <c r="I77" s="761"/>
      <c r="J77" s="761"/>
      <c r="K77" s="761"/>
      <c r="L77" s="761"/>
      <c r="M77" s="761"/>
      <c r="N77" s="761"/>
      <c r="O77" s="761"/>
      <c r="P77" s="761"/>
      <c r="Q77" s="761"/>
      <c r="R77" s="761"/>
      <c r="S77" s="761"/>
      <c r="T77" s="761"/>
      <c r="U77" s="761"/>
      <c r="V77" s="761"/>
      <c r="W77" s="761"/>
      <c r="X77" s="761"/>
      <c r="Y77" s="761"/>
      <c r="Z77" s="761"/>
      <c r="AA77" s="761"/>
      <c r="AB77" s="761"/>
      <c r="AC77" s="761"/>
      <c r="AD77" s="761"/>
      <c r="AE77" s="761"/>
      <c r="AF77" s="761"/>
      <c r="AG77" s="761"/>
      <c r="AH77" s="761"/>
      <c r="AI77" s="761"/>
      <c r="AJ77" s="761"/>
      <c r="AK77" s="761"/>
      <c r="AL77" s="761"/>
      <c r="AM77" s="761"/>
      <c r="AN77" s="761"/>
      <c r="AO77" s="761"/>
      <c r="AP77" s="762"/>
      <c r="AQ77" s="760">
        <f>'Для заполнения док-ов'!O128</f>
        <v>0</v>
      </c>
      <c r="AR77" s="761"/>
      <c r="AS77" s="761"/>
      <c r="AT77" s="761"/>
      <c r="AU77" s="761"/>
      <c r="AV77" s="761"/>
      <c r="AW77" s="761"/>
      <c r="AX77" s="761"/>
      <c r="AY77" s="761"/>
      <c r="AZ77" s="761"/>
      <c r="BA77" s="761"/>
      <c r="BB77" s="761"/>
      <c r="BC77" s="761"/>
      <c r="BD77" s="761"/>
      <c r="BE77" s="761"/>
      <c r="BF77" s="761"/>
      <c r="BG77" s="761"/>
      <c r="BH77" s="761"/>
      <c r="BI77" s="761"/>
      <c r="BJ77" s="761"/>
      <c r="BK77" s="761"/>
      <c r="BL77" s="761"/>
      <c r="BM77" s="761"/>
      <c r="BN77" s="761"/>
      <c r="BO77" s="761"/>
      <c r="BP77" s="761"/>
      <c r="BQ77" s="761"/>
      <c r="BR77" s="761"/>
      <c r="BS77" s="761"/>
      <c r="BT77" s="761"/>
      <c r="BU77" s="761"/>
      <c r="BV77" s="761"/>
      <c r="BW77" s="761"/>
      <c r="BX77" s="761"/>
      <c r="BY77" s="761"/>
      <c r="BZ77" s="761"/>
      <c r="CA77" s="761"/>
      <c r="CB77" s="761"/>
      <c r="CC77" s="761"/>
      <c r="CD77" s="761"/>
      <c r="CE77" s="761"/>
      <c r="CF77" s="761"/>
      <c r="CG77" s="761"/>
      <c r="CH77" s="761"/>
      <c r="CI77" s="761"/>
      <c r="CJ77" s="761"/>
      <c r="CK77" s="761"/>
      <c r="CL77" s="761"/>
      <c r="CM77" s="761"/>
      <c r="CN77" s="761"/>
      <c r="CO77" s="761"/>
      <c r="CP77" s="761"/>
      <c r="CQ77" s="761"/>
      <c r="CR77" s="761"/>
      <c r="CS77" s="761"/>
      <c r="CT77" s="761"/>
      <c r="CU77" s="761"/>
      <c r="CV77" s="761"/>
      <c r="CW77" s="761"/>
      <c r="CX77" s="761"/>
      <c r="CY77" s="761"/>
      <c r="CZ77" s="761"/>
      <c r="DA77" s="761"/>
      <c r="DB77" s="761"/>
      <c r="DC77" s="761"/>
      <c r="DD77" s="761"/>
      <c r="DE77" s="761"/>
      <c r="DF77" s="761"/>
      <c r="DG77" s="761"/>
      <c r="DH77" s="761"/>
      <c r="DI77" s="761"/>
      <c r="DJ77" s="761"/>
      <c r="DK77" s="761"/>
      <c r="DL77" s="761"/>
      <c r="DM77" s="761"/>
      <c r="DN77" s="761"/>
      <c r="DO77" s="761"/>
      <c r="DP77" s="762"/>
    </row>
    <row r="78" spans="1:120" ht="15.75">
      <c r="A78" s="757">
        <v>5</v>
      </c>
      <c r="B78" s="758"/>
      <c r="C78" s="758"/>
      <c r="D78" s="758"/>
      <c r="E78" s="758"/>
      <c r="F78" s="759"/>
      <c r="G78" s="760" t="s">
        <v>214</v>
      </c>
      <c r="H78" s="761"/>
      <c r="I78" s="761"/>
      <c r="J78" s="761"/>
      <c r="K78" s="761"/>
      <c r="L78" s="761"/>
      <c r="M78" s="761"/>
      <c r="N78" s="761"/>
      <c r="O78" s="761"/>
      <c r="P78" s="761"/>
      <c r="Q78" s="761"/>
      <c r="R78" s="761"/>
      <c r="S78" s="761"/>
      <c r="T78" s="761"/>
      <c r="U78" s="761"/>
      <c r="V78" s="761"/>
      <c r="W78" s="761"/>
      <c r="X78" s="761"/>
      <c r="Y78" s="761"/>
      <c r="Z78" s="761"/>
      <c r="AA78" s="761"/>
      <c r="AB78" s="761"/>
      <c r="AC78" s="761"/>
      <c r="AD78" s="761"/>
      <c r="AE78" s="761"/>
      <c r="AF78" s="761"/>
      <c r="AG78" s="761"/>
      <c r="AH78" s="761"/>
      <c r="AI78" s="761"/>
      <c r="AJ78" s="761"/>
      <c r="AK78" s="761"/>
      <c r="AL78" s="761"/>
      <c r="AM78" s="761"/>
      <c r="AN78" s="761"/>
      <c r="AO78" s="761"/>
      <c r="AP78" s="762"/>
      <c r="AQ78" s="760" t="str">
        <f>'Для заполнения док-ов'!Y82</f>
        <v>ООО «Ясень-Электро»</v>
      </c>
      <c r="AR78" s="761"/>
      <c r="AS78" s="761"/>
      <c r="AT78" s="761"/>
      <c r="AU78" s="761"/>
      <c r="AV78" s="761"/>
      <c r="AW78" s="761"/>
      <c r="AX78" s="761"/>
      <c r="AY78" s="761"/>
      <c r="AZ78" s="761"/>
      <c r="BA78" s="761"/>
      <c r="BB78" s="761"/>
      <c r="BC78" s="761"/>
      <c r="BD78" s="761"/>
      <c r="BE78" s="761"/>
      <c r="BF78" s="761"/>
      <c r="BG78" s="761"/>
      <c r="BH78" s="761"/>
      <c r="BI78" s="761"/>
      <c r="BJ78" s="761"/>
      <c r="BK78" s="761"/>
      <c r="BL78" s="761"/>
      <c r="BM78" s="761"/>
      <c r="BN78" s="761"/>
      <c r="BO78" s="761"/>
      <c r="BP78" s="761"/>
      <c r="BQ78" s="761"/>
      <c r="BR78" s="761"/>
      <c r="BS78" s="761"/>
      <c r="BT78" s="761"/>
      <c r="BU78" s="761"/>
      <c r="BV78" s="761"/>
      <c r="BW78" s="761"/>
      <c r="BX78" s="761"/>
      <c r="BY78" s="761"/>
      <c r="BZ78" s="761"/>
      <c r="CA78" s="761"/>
      <c r="CB78" s="761"/>
      <c r="CC78" s="761"/>
      <c r="CD78" s="761"/>
      <c r="CE78" s="761"/>
      <c r="CF78" s="761"/>
      <c r="CG78" s="761"/>
      <c r="CH78" s="761"/>
      <c r="CI78" s="761"/>
      <c r="CJ78" s="761"/>
      <c r="CK78" s="761"/>
      <c r="CL78" s="761"/>
      <c r="CM78" s="761"/>
      <c r="CN78" s="761"/>
      <c r="CO78" s="761"/>
      <c r="CP78" s="761"/>
      <c r="CQ78" s="761"/>
      <c r="CR78" s="761"/>
      <c r="CS78" s="761"/>
      <c r="CT78" s="761"/>
      <c r="CU78" s="761"/>
      <c r="CV78" s="761"/>
      <c r="CW78" s="761"/>
      <c r="CX78" s="761"/>
      <c r="CY78" s="761"/>
      <c r="CZ78" s="761"/>
      <c r="DA78" s="761"/>
      <c r="DB78" s="761"/>
      <c r="DC78" s="761"/>
      <c r="DD78" s="761"/>
      <c r="DE78" s="761"/>
      <c r="DF78" s="761"/>
      <c r="DG78" s="761"/>
      <c r="DH78" s="761"/>
      <c r="DI78" s="761"/>
      <c r="DJ78" s="761"/>
      <c r="DK78" s="761"/>
      <c r="DL78" s="761"/>
      <c r="DM78" s="761"/>
      <c r="DN78" s="761"/>
      <c r="DO78" s="761"/>
      <c r="DP78" s="762"/>
    </row>
    <row r="79" spans="1:120" ht="31.5" customHeight="1">
      <c r="A79" s="757">
        <v>6</v>
      </c>
      <c r="B79" s="758"/>
      <c r="C79" s="758"/>
      <c r="D79" s="758"/>
      <c r="E79" s="758"/>
      <c r="F79" s="759"/>
      <c r="G79" s="760" t="s">
        <v>215</v>
      </c>
      <c r="H79" s="761"/>
      <c r="I79" s="761"/>
      <c r="J79" s="761"/>
      <c r="K79" s="761"/>
      <c r="L79" s="761"/>
      <c r="M79" s="761"/>
      <c r="N79" s="761"/>
      <c r="O79" s="761"/>
      <c r="P79" s="761"/>
      <c r="Q79" s="761"/>
      <c r="R79" s="761"/>
      <c r="S79" s="761"/>
      <c r="T79" s="761"/>
      <c r="U79" s="761"/>
      <c r="V79" s="761"/>
      <c r="W79" s="761"/>
      <c r="X79" s="761"/>
      <c r="Y79" s="761"/>
      <c r="Z79" s="761"/>
      <c r="AA79" s="761"/>
      <c r="AB79" s="761"/>
      <c r="AC79" s="761"/>
      <c r="AD79" s="761"/>
      <c r="AE79" s="761"/>
      <c r="AF79" s="761"/>
      <c r="AG79" s="761"/>
      <c r="AH79" s="761"/>
      <c r="AI79" s="761"/>
      <c r="AJ79" s="761"/>
      <c r="AK79" s="761"/>
      <c r="AL79" s="761"/>
      <c r="AM79" s="761"/>
      <c r="AN79" s="761"/>
      <c r="AO79" s="761"/>
      <c r="AP79" s="762"/>
      <c r="AQ79" s="770" t="str">
        <f>'Для заполнения док-ов'!Z87</f>
        <v xml:space="preserve"> 197183, Санкт-Петербург, вн.тер.г. муниципальный округ Ланское, Школьная ул., д. 56, лит. А, пом. 3Н, ком. 1-2</v>
      </c>
      <c r="AR79" s="767"/>
      <c r="AS79" s="767"/>
      <c r="AT79" s="767"/>
      <c r="AU79" s="767"/>
      <c r="AV79" s="767"/>
      <c r="AW79" s="767"/>
      <c r="AX79" s="767"/>
      <c r="AY79" s="767"/>
      <c r="AZ79" s="767"/>
      <c r="BA79" s="767"/>
      <c r="BB79" s="767"/>
      <c r="BC79" s="767"/>
      <c r="BD79" s="767"/>
      <c r="BE79" s="767"/>
      <c r="BF79" s="767"/>
      <c r="BG79" s="767"/>
      <c r="BH79" s="767"/>
      <c r="BI79" s="767"/>
      <c r="BJ79" s="767"/>
      <c r="BK79" s="767"/>
      <c r="BL79" s="767"/>
      <c r="BM79" s="767"/>
      <c r="BN79" s="767"/>
      <c r="BO79" s="767"/>
      <c r="BP79" s="767"/>
      <c r="BQ79" s="767"/>
      <c r="BR79" s="767"/>
      <c r="BS79" s="767"/>
      <c r="BT79" s="767"/>
      <c r="BU79" s="767"/>
      <c r="BV79" s="767"/>
      <c r="BW79" s="767"/>
      <c r="BX79" s="767"/>
      <c r="BY79" s="767"/>
      <c r="BZ79" s="767"/>
      <c r="CA79" s="767"/>
      <c r="CB79" s="767"/>
      <c r="CC79" s="767"/>
      <c r="CD79" s="767"/>
      <c r="CE79" s="767"/>
      <c r="CF79" s="767"/>
      <c r="CG79" s="767"/>
      <c r="CH79" s="767"/>
      <c r="CI79" s="767"/>
      <c r="CJ79" s="767"/>
      <c r="CK79" s="767"/>
      <c r="CL79" s="767"/>
      <c r="CM79" s="767"/>
      <c r="CN79" s="767"/>
      <c r="CO79" s="767"/>
      <c r="CP79" s="767"/>
      <c r="CQ79" s="767"/>
      <c r="CR79" s="767"/>
      <c r="CS79" s="767"/>
      <c r="CT79" s="767"/>
      <c r="CU79" s="767"/>
      <c r="CV79" s="767"/>
      <c r="CW79" s="767"/>
      <c r="CX79" s="767"/>
      <c r="CY79" s="767"/>
      <c r="CZ79" s="767"/>
      <c r="DA79" s="767"/>
      <c r="DB79" s="767"/>
      <c r="DC79" s="767"/>
      <c r="DD79" s="767"/>
      <c r="DE79" s="767"/>
      <c r="DF79" s="767"/>
      <c r="DG79" s="767"/>
      <c r="DH79" s="767"/>
      <c r="DI79" s="767"/>
      <c r="DJ79" s="767"/>
      <c r="DK79" s="767"/>
      <c r="DL79" s="767"/>
      <c r="DM79" s="767"/>
      <c r="DN79" s="767"/>
      <c r="DO79" s="767"/>
      <c r="DP79" s="768"/>
    </row>
    <row r="80" spans="1:120" ht="15.75">
      <c r="A80" s="757">
        <v>7</v>
      </c>
      <c r="B80" s="758"/>
      <c r="C80" s="758"/>
      <c r="D80" s="758"/>
      <c r="E80" s="758"/>
      <c r="F80" s="759"/>
      <c r="G80" s="760" t="s">
        <v>216</v>
      </c>
      <c r="H80" s="761"/>
      <c r="I80" s="761"/>
      <c r="J80" s="761"/>
      <c r="K80" s="761"/>
      <c r="L80" s="761"/>
      <c r="M80" s="761"/>
      <c r="N80" s="761"/>
      <c r="O80" s="761"/>
      <c r="P80" s="761"/>
      <c r="Q80" s="761"/>
      <c r="R80" s="761"/>
      <c r="S80" s="761"/>
      <c r="T80" s="761"/>
      <c r="U80" s="761"/>
      <c r="V80" s="761"/>
      <c r="W80" s="761"/>
      <c r="X80" s="761"/>
      <c r="Y80" s="761"/>
      <c r="Z80" s="761"/>
      <c r="AA80" s="761"/>
      <c r="AB80" s="761"/>
      <c r="AC80" s="761"/>
      <c r="AD80" s="761"/>
      <c r="AE80" s="761"/>
      <c r="AF80" s="761"/>
      <c r="AG80" s="761"/>
      <c r="AH80" s="761"/>
      <c r="AI80" s="761"/>
      <c r="AJ80" s="761"/>
      <c r="AK80" s="761"/>
      <c r="AL80" s="761"/>
      <c r="AM80" s="761"/>
      <c r="AN80" s="761"/>
      <c r="AO80" s="761"/>
      <c r="AP80" s="762"/>
      <c r="AQ80" s="769" t="str">
        <f>'Для заполнения док-ов'!Z85</f>
        <v xml:space="preserve"> 7826004837</v>
      </c>
      <c r="AR80" s="761"/>
      <c r="AS80" s="761"/>
      <c r="AT80" s="761"/>
      <c r="AU80" s="761"/>
      <c r="AV80" s="761"/>
      <c r="AW80" s="761"/>
      <c r="AX80" s="761"/>
      <c r="AY80" s="761"/>
      <c r="AZ80" s="761"/>
      <c r="BA80" s="761"/>
      <c r="BB80" s="761"/>
      <c r="BC80" s="761"/>
      <c r="BD80" s="761"/>
      <c r="BE80" s="761"/>
      <c r="BF80" s="761"/>
      <c r="BG80" s="761"/>
      <c r="BH80" s="761"/>
      <c r="BI80" s="761"/>
      <c r="BJ80" s="761"/>
      <c r="BK80" s="761"/>
      <c r="BL80" s="761"/>
      <c r="BM80" s="761"/>
      <c r="BN80" s="761"/>
      <c r="BO80" s="761"/>
      <c r="BP80" s="761"/>
      <c r="BQ80" s="761"/>
      <c r="BR80" s="761"/>
      <c r="BS80" s="761"/>
      <c r="BT80" s="761"/>
      <c r="BU80" s="761"/>
      <c r="BV80" s="761"/>
      <c r="BW80" s="761"/>
      <c r="BX80" s="761"/>
      <c r="BY80" s="761"/>
      <c r="BZ80" s="761"/>
      <c r="CA80" s="761"/>
      <c r="CB80" s="761"/>
      <c r="CC80" s="761"/>
      <c r="CD80" s="761"/>
      <c r="CE80" s="761"/>
      <c r="CF80" s="761"/>
      <c r="CG80" s="761"/>
      <c r="CH80" s="761"/>
      <c r="CI80" s="761"/>
      <c r="CJ80" s="761"/>
      <c r="CK80" s="761"/>
      <c r="CL80" s="761"/>
      <c r="CM80" s="761"/>
      <c r="CN80" s="761"/>
      <c r="CO80" s="761"/>
      <c r="CP80" s="761"/>
      <c r="CQ80" s="761"/>
      <c r="CR80" s="761"/>
      <c r="CS80" s="761"/>
      <c r="CT80" s="761"/>
      <c r="CU80" s="761"/>
      <c r="CV80" s="761"/>
      <c r="CW80" s="761"/>
      <c r="CX80" s="761"/>
      <c r="CY80" s="761"/>
      <c r="CZ80" s="761"/>
      <c r="DA80" s="761"/>
      <c r="DB80" s="761"/>
      <c r="DC80" s="761"/>
      <c r="DD80" s="761"/>
      <c r="DE80" s="761"/>
      <c r="DF80" s="761"/>
      <c r="DG80" s="761"/>
      <c r="DH80" s="761"/>
      <c r="DI80" s="761"/>
      <c r="DJ80" s="761"/>
      <c r="DK80" s="761"/>
      <c r="DL80" s="761"/>
      <c r="DM80" s="761"/>
      <c r="DN80" s="761"/>
      <c r="DO80" s="761"/>
      <c r="DP80" s="762"/>
    </row>
    <row r="81" spans="1:120" ht="31.5" customHeight="1">
      <c r="A81" s="757">
        <v>8</v>
      </c>
      <c r="B81" s="758"/>
      <c r="C81" s="758"/>
      <c r="D81" s="758"/>
      <c r="E81" s="758"/>
      <c r="F81" s="759"/>
      <c r="G81" s="766" t="s">
        <v>217</v>
      </c>
      <c r="H81" s="767"/>
      <c r="I81" s="767"/>
      <c r="J81" s="767"/>
      <c r="K81" s="767"/>
      <c r="L81" s="767"/>
      <c r="M81" s="767"/>
      <c r="N81" s="767"/>
      <c r="O81" s="767"/>
      <c r="P81" s="767"/>
      <c r="Q81" s="767"/>
      <c r="R81" s="767"/>
      <c r="S81" s="767"/>
      <c r="T81" s="767"/>
      <c r="U81" s="767"/>
      <c r="V81" s="767"/>
      <c r="W81" s="767"/>
      <c r="X81" s="767"/>
      <c r="Y81" s="767"/>
      <c r="Z81" s="767"/>
      <c r="AA81" s="767"/>
      <c r="AB81" s="767"/>
      <c r="AC81" s="767"/>
      <c r="AD81" s="767"/>
      <c r="AE81" s="767"/>
      <c r="AF81" s="767"/>
      <c r="AG81" s="767"/>
      <c r="AH81" s="767"/>
      <c r="AI81" s="767"/>
      <c r="AJ81" s="767"/>
      <c r="AK81" s="767"/>
      <c r="AL81" s="767"/>
      <c r="AM81" s="767"/>
      <c r="AN81" s="767"/>
      <c r="AO81" s="767"/>
      <c r="AP81" s="768"/>
      <c r="AQ81" s="760" t="str">
        <f>CONCATENATE('Для заполнения док-ов'!Z88,", ",'Для заполнения док-ов'!AA84)</f>
        <v xml:space="preserve"> +7(812) 430 71 17, mail@yasen-electro.ru</v>
      </c>
      <c r="AR81" s="761"/>
      <c r="AS81" s="761"/>
      <c r="AT81" s="761"/>
      <c r="AU81" s="761"/>
      <c r="AV81" s="761"/>
      <c r="AW81" s="761"/>
      <c r="AX81" s="761"/>
      <c r="AY81" s="761"/>
      <c r="AZ81" s="761"/>
      <c r="BA81" s="761"/>
      <c r="BB81" s="761"/>
      <c r="BC81" s="761"/>
      <c r="BD81" s="761"/>
      <c r="BE81" s="761"/>
      <c r="BF81" s="761"/>
      <c r="BG81" s="761"/>
      <c r="BH81" s="761"/>
      <c r="BI81" s="761"/>
      <c r="BJ81" s="761"/>
      <c r="BK81" s="761"/>
      <c r="BL81" s="761"/>
      <c r="BM81" s="761"/>
      <c r="BN81" s="761"/>
      <c r="BO81" s="761"/>
      <c r="BP81" s="761"/>
      <c r="BQ81" s="761"/>
      <c r="BR81" s="761"/>
      <c r="BS81" s="761"/>
      <c r="BT81" s="761"/>
      <c r="BU81" s="761"/>
      <c r="BV81" s="761"/>
      <c r="BW81" s="761"/>
      <c r="BX81" s="761"/>
      <c r="BY81" s="761"/>
      <c r="BZ81" s="761"/>
      <c r="CA81" s="761"/>
      <c r="CB81" s="761"/>
      <c r="CC81" s="761"/>
      <c r="CD81" s="761"/>
      <c r="CE81" s="761"/>
      <c r="CF81" s="761"/>
      <c r="CG81" s="761"/>
      <c r="CH81" s="761"/>
      <c r="CI81" s="761"/>
      <c r="CJ81" s="761"/>
      <c r="CK81" s="761"/>
      <c r="CL81" s="761"/>
      <c r="CM81" s="761"/>
      <c r="CN81" s="761"/>
      <c r="CO81" s="761"/>
      <c r="CP81" s="761"/>
      <c r="CQ81" s="761"/>
      <c r="CR81" s="761"/>
      <c r="CS81" s="761"/>
      <c r="CT81" s="761"/>
      <c r="CU81" s="761"/>
      <c r="CV81" s="761"/>
      <c r="CW81" s="761"/>
      <c r="CX81" s="761"/>
      <c r="CY81" s="761"/>
      <c r="CZ81" s="761"/>
      <c r="DA81" s="761"/>
      <c r="DB81" s="761"/>
      <c r="DC81" s="761"/>
      <c r="DD81" s="761"/>
      <c r="DE81" s="761"/>
      <c r="DF81" s="761"/>
      <c r="DG81" s="761"/>
      <c r="DH81" s="761"/>
      <c r="DI81" s="761"/>
      <c r="DJ81" s="761"/>
      <c r="DK81" s="761"/>
      <c r="DL81" s="761"/>
      <c r="DM81" s="761"/>
      <c r="DN81" s="761"/>
      <c r="DO81" s="761"/>
      <c r="DP81" s="762"/>
    </row>
    <row r="82" spans="1:120" ht="47.25" customHeight="1">
      <c r="A82" s="757">
        <v>9</v>
      </c>
      <c r="B82" s="758"/>
      <c r="C82" s="758"/>
      <c r="D82" s="758"/>
      <c r="E82" s="758"/>
      <c r="F82" s="759"/>
      <c r="G82" s="766" t="s">
        <v>218</v>
      </c>
      <c r="H82" s="767"/>
      <c r="I82" s="767"/>
      <c r="J82" s="767"/>
      <c r="K82" s="767"/>
      <c r="L82" s="767"/>
      <c r="M82" s="767"/>
      <c r="N82" s="767"/>
      <c r="O82" s="767"/>
      <c r="P82" s="767"/>
      <c r="Q82" s="767"/>
      <c r="R82" s="767"/>
      <c r="S82" s="767"/>
      <c r="T82" s="767"/>
      <c r="U82" s="767"/>
      <c r="V82" s="767"/>
      <c r="W82" s="767"/>
      <c r="X82" s="767"/>
      <c r="Y82" s="767"/>
      <c r="Z82" s="767"/>
      <c r="AA82" s="767"/>
      <c r="AB82" s="767"/>
      <c r="AC82" s="767"/>
      <c r="AD82" s="767"/>
      <c r="AE82" s="767"/>
      <c r="AF82" s="767"/>
      <c r="AG82" s="767"/>
      <c r="AH82" s="767"/>
      <c r="AI82" s="767"/>
      <c r="AJ82" s="767"/>
      <c r="AK82" s="767"/>
      <c r="AL82" s="767"/>
      <c r="AM82" s="767"/>
      <c r="AN82" s="767"/>
      <c r="AO82" s="767"/>
      <c r="AP82" s="768"/>
      <c r="AQ82" s="760" t="s">
        <v>240</v>
      </c>
      <c r="AR82" s="761"/>
      <c r="AS82" s="761"/>
      <c r="AT82" s="761"/>
      <c r="AU82" s="761"/>
      <c r="AV82" s="761"/>
      <c r="AW82" s="761"/>
      <c r="AX82" s="761"/>
      <c r="AY82" s="761"/>
      <c r="AZ82" s="761"/>
      <c r="BA82" s="761"/>
      <c r="BB82" s="761"/>
      <c r="BC82" s="761"/>
      <c r="BD82" s="761"/>
      <c r="BE82" s="761"/>
      <c r="BF82" s="761"/>
      <c r="BG82" s="761"/>
      <c r="BH82" s="761"/>
      <c r="BI82" s="761"/>
      <c r="BJ82" s="761"/>
      <c r="BK82" s="761"/>
      <c r="BL82" s="761"/>
      <c r="BM82" s="761"/>
      <c r="BN82" s="761"/>
      <c r="BO82" s="761"/>
      <c r="BP82" s="761"/>
      <c r="BQ82" s="761"/>
      <c r="BR82" s="761"/>
      <c r="BS82" s="761"/>
      <c r="BT82" s="761"/>
      <c r="BU82" s="761"/>
      <c r="BV82" s="761"/>
      <c r="BW82" s="761"/>
      <c r="BX82" s="761"/>
      <c r="BY82" s="761"/>
      <c r="BZ82" s="761"/>
      <c r="CA82" s="761"/>
      <c r="CB82" s="761"/>
      <c r="CC82" s="761"/>
      <c r="CD82" s="761"/>
      <c r="CE82" s="761"/>
      <c r="CF82" s="761"/>
      <c r="CG82" s="761"/>
      <c r="CH82" s="761"/>
      <c r="CI82" s="761"/>
      <c r="CJ82" s="761"/>
      <c r="CK82" s="761"/>
      <c r="CL82" s="761"/>
      <c r="CM82" s="761"/>
      <c r="CN82" s="761"/>
      <c r="CO82" s="761"/>
      <c r="CP82" s="761"/>
      <c r="CQ82" s="761"/>
      <c r="CR82" s="761"/>
      <c r="CS82" s="761"/>
      <c r="CT82" s="761"/>
      <c r="CU82" s="761"/>
      <c r="CV82" s="761"/>
      <c r="CW82" s="761"/>
      <c r="CX82" s="761"/>
      <c r="CY82" s="761"/>
      <c r="CZ82" s="761"/>
      <c r="DA82" s="761"/>
      <c r="DB82" s="761"/>
      <c r="DC82" s="761"/>
      <c r="DD82" s="761"/>
      <c r="DE82" s="761"/>
      <c r="DF82" s="761"/>
      <c r="DG82" s="761"/>
      <c r="DH82" s="761"/>
      <c r="DI82" s="761"/>
      <c r="DJ82" s="761"/>
      <c r="DK82" s="761"/>
      <c r="DL82" s="761"/>
      <c r="DM82" s="761"/>
      <c r="DN82" s="761"/>
      <c r="DO82" s="761"/>
      <c r="DP82" s="762"/>
    </row>
    <row r="83" spans="1:120" ht="31.5" customHeight="1">
      <c r="A83" s="757">
        <v>10</v>
      </c>
      <c r="B83" s="758"/>
      <c r="C83" s="758"/>
      <c r="D83" s="758"/>
      <c r="E83" s="758"/>
      <c r="F83" s="759"/>
      <c r="G83" s="766" t="s">
        <v>219</v>
      </c>
      <c r="H83" s="767"/>
      <c r="I83" s="767"/>
      <c r="J83" s="767"/>
      <c r="K83" s="767"/>
      <c r="L83" s="767"/>
      <c r="M83" s="767"/>
      <c r="N83" s="767"/>
      <c r="O83" s="767"/>
      <c r="P83" s="767"/>
      <c r="Q83" s="767"/>
      <c r="R83" s="767"/>
      <c r="S83" s="767"/>
      <c r="T83" s="767"/>
      <c r="U83" s="767"/>
      <c r="V83" s="767"/>
      <c r="W83" s="767"/>
      <c r="X83" s="767"/>
      <c r="Y83" s="767"/>
      <c r="Z83" s="767"/>
      <c r="AA83" s="767"/>
      <c r="AB83" s="767"/>
      <c r="AC83" s="767"/>
      <c r="AD83" s="767"/>
      <c r="AE83" s="767"/>
      <c r="AF83" s="767"/>
      <c r="AG83" s="767"/>
      <c r="AH83" s="767"/>
      <c r="AI83" s="767"/>
      <c r="AJ83" s="767"/>
      <c r="AK83" s="767"/>
      <c r="AL83" s="767"/>
      <c r="AM83" s="767"/>
      <c r="AN83" s="767"/>
      <c r="AO83" s="767"/>
      <c r="AP83" s="768"/>
      <c r="AQ83" s="760"/>
      <c r="AR83" s="761"/>
      <c r="AS83" s="761"/>
      <c r="AT83" s="761"/>
      <c r="AU83" s="761"/>
      <c r="AV83" s="761"/>
      <c r="AW83" s="761"/>
      <c r="AX83" s="761"/>
      <c r="AY83" s="761"/>
      <c r="AZ83" s="761"/>
      <c r="BA83" s="761"/>
      <c r="BB83" s="761"/>
      <c r="BC83" s="761"/>
      <c r="BD83" s="761"/>
      <c r="BE83" s="761"/>
      <c r="BF83" s="761"/>
      <c r="BG83" s="761"/>
      <c r="BH83" s="761"/>
      <c r="BI83" s="761"/>
      <c r="BJ83" s="761"/>
      <c r="BK83" s="761"/>
      <c r="BL83" s="761"/>
      <c r="BM83" s="761"/>
      <c r="BN83" s="761"/>
      <c r="BO83" s="761"/>
      <c r="BP83" s="761"/>
      <c r="BQ83" s="761"/>
      <c r="BR83" s="761"/>
      <c r="BS83" s="761"/>
      <c r="BT83" s="761"/>
      <c r="BU83" s="761"/>
      <c r="BV83" s="761"/>
      <c r="BW83" s="761"/>
      <c r="BX83" s="761"/>
      <c r="BY83" s="761"/>
      <c r="BZ83" s="761"/>
      <c r="CA83" s="761"/>
      <c r="CB83" s="761"/>
      <c r="CC83" s="761"/>
      <c r="CD83" s="761"/>
      <c r="CE83" s="761"/>
      <c r="CF83" s="761"/>
      <c r="CG83" s="761"/>
      <c r="CH83" s="761"/>
      <c r="CI83" s="761"/>
      <c r="CJ83" s="761"/>
      <c r="CK83" s="761"/>
      <c r="CL83" s="761"/>
      <c r="CM83" s="761"/>
      <c r="CN83" s="761"/>
      <c r="CO83" s="761"/>
      <c r="CP83" s="761"/>
      <c r="CQ83" s="761"/>
      <c r="CR83" s="761"/>
      <c r="CS83" s="761"/>
      <c r="CT83" s="761"/>
      <c r="CU83" s="761"/>
      <c r="CV83" s="761"/>
      <c r="CW83" s="761"/>
      <c r="CX83" s="761"/>
      <c r="CY83" s="761"/>
      <c r="CZ83" s="761"/>
      <c r="DA83" s="761"/>
      <c r="DB83" s="761"/>
      <c r="DC83" s="761"/>
      <c r="DD83" s="761"/>
      <c r="DE83" s="761"/>
      <c r="DF83" s="761"/>
      <c r="DG83" s="761"/>
      <c r="DH83" s="761"/>
      <c r="DI83" s="761"/>
      <c r="DJ83" s="761"/>
      <c r="DK83" s="761"/>
      <c r="DL83" s="761"/>
      <c r="DM83" s="761"/>
      <c r="DN83" s="761"/>
      <c r="DO83" s="761"/>
      <c r="DP83" s="762"/>
    </row>
    <row r="84" spans="1:120" ht="63" customHeight="1">
      <c r="A84" s="757">
        <v>11</v>
      </c>
      <c r="B84" s="758"/>
      <c r="C84" s="758"/>
      <c r="D84" s="758"/>
      <c r="E84" s="758"/>
      <c r="F84" s="759"/>
      <c r="G84" s="760" t="s">
        <v>220</v>
      </c>
      <c r="H84" s="761"/>
      <c r="I84" s="761"/>
      <c r="J84" s="761"/>
      <c r="K84" s="761"/>
      <c r="L84" s="761"/>
      <c r="M84" s="761"/>
      <c r="N84" s="761"/>
      <c r="O84" s="761"/>
      <c r="P84" s="761"/>
      <c r="Q84" s="761"/>
      <c r="R84" s="761"/>
      <c r="S84" s="761"/>
      <c r="T84" s="761"/>
      <c r="U84" s="761"/>
      <c r="V84" s="761"/>
      <c r="W84" s="761"/>
      <c r="X84" s="761"/>
      <c r="Y84" s="761"/>
      <c r="Z84" s="761"/>
      <c r="AA84" s="761"/>
      <c r="AB84" s="761"/>
      <c r="AC84" s="761"/>
      <c r="AD84" s="761"/>
      <c r="AE84" s="761"/>
      <c r="AF84" s="761"/>
      <c r="AG84" s="761"/>
      <c r="AH84" s="761"/>
      <c r="AI84" s="761"/>
      <c r="AJ84" s="761"/>
      <c r="AK84" s="761"/>
      <c r="AL84" s="761"/>
      <c r="AM84" s="761"/>
      <c r="AN84" s="761"/>
      <c r="AO84" s="761"/>
      <c r="AP84" s="762"/>
      <c r="AQ84" s="757" t="s">
        <v>222</v>
      </c>
      <c r="AR84" s="758"/>
      <c r="AS84" s="758"/>
      <c r="AT84" s="758"/>
      <c r="AU84" s="758"/>
      <c r="AV84" s="758"/>
      <c r="AW84" s="755" t="s">
        <v>223</v>
      </c>
      <c r="AX84" s="755"/>
      <c r="AY84" s="755"/>
      <c r="AZ84" s="755"/>
      <c r="BA84" s="755"/>
      <c r="BB84" s="755"/>
      <c r="BC84" s="755"/>
      <c r="BD84" s="755"/>
      <c r="BE84" s="755"/>
      <c r="BF84" s="755"/>
      <c r="BG84" s="755"/>
      <c r="BH84" s="755"/>
      <c r="BI84" s="755"/>
      <c r="BJ84" s="755"/>
      <c r="BK84" s="755"/>
      <c r="BL84" s="755"/>
      <c r="BM84" s="755"/>
      <c r="BN84" s="755"/>
      <c r="BO84" s="755"/>
      <c r="BP84" s="755"/>
      <c r="BQ84" s="755"/>
      <c r="BR84" s="755"/>
      <c r="BS84" s="755"/>
      <c r="BT84" s="755"/>
      <c r="BU84" s="755"/>
      <c r="BV84" s="755"/>
      <c r="BW84" s="755"/>
      <c r="BX84" s="755"/>
      <c r="BY84" s="755"/>
      <c r="BZ84" s="755"/>
      <c r="CA84" s="755"/>
      <c r="CB84" s="755"/>
      <c r="CC84" s="755"/>
      <c r="CD84" s="755"/>
      <c r="CE84" s="755"/>
      <c r="CF84" s="755"/>
      <c r="CG84" s="755"/>
      <c r="CH84" s="755"/>
      <c r="CI84" s="755"/>
      <c r="CJ84" s="755"/>
      <c r="CK84" s="755"/>
      <c r="CL84" s="755"/>
      <c r="CM84" s="755"/>
      <c r="CN84" s="755"/>
      <c r="CO84" s="755"/>
      <c r="CP84" s="755"/>
      <c r="CQ84" s="755"/>
      <c r="CR84" s="755"/>
      <c r="CS84" s="755"/>
      <c r="CT84" s="755"/>
      <c r="CU84" s="755"/>
      <c r="CV84" s="755"/>
      <c r="CW84" s="755"/>
      <c r="CX84" s="755"/>
      <c r="CY84" s="755"/>
      <c r="CZ84" s="755"/>
      <c r="DA84" s="755"/>
      <c r="DB84" s="755"/>
      <c r="DC84" s="755"/>
      <c r="DD84" s="755"/>
      <c r="DE84" s="755"/>
      <c r="DF84" s="755"/>
      <c r="DG84" s="755"/>
      <c r="DH84" s="755"/>
      <c r="DI84" s="755"/>
      <c r="DJ84" s="755"/>
      <c r="DK84" s="755"/>
      <c r="DL84" s="755"/>
      <c r="DM84" s="755"/>
      <c r="DN84" s="755"/>
      <c r="DO84" s="755"/>
      <c r="DP84" s="756"/>
    </row>
    <row r="85" spans="1:120" ht="47.25" customHeight="1">
      <c r="A85" s="757"/>
      <c r="B85" s="758"/>
      <c r="C85" s="758"/>
      <c r="D85" s="758"/>
      <c r="E85" s="758"/>
      <c r="F85" s="759"/>
      <c r="G85" s="760"/>
      <c r="H85" s="761"/>
      <c r="I85" s="761"/>
      <c r="J85" s="761"/>
      <c r="K85" s="761"/>
      <c r="L85" s="761"/>
      <c r="M85" s="761"/>
      <c r="N85" s="761"/>
      <c r="O85" s="761"/>
      <c r="P85" s="761"/>
      <c r="Q85" s="761"/>
      <c r="R85" s="761"/>
      <c r="S85" s="761"/>
      <c r="T85" s="761"/>
      <c r="U85" s="761"/>
      <c r="V85" s="761"/>
      <c r="W85" s="761"/>
      <c r="X85" s="761"/>
      <c r="Y85" s="761"/>
      <c r="Z85" s="761"/>
      <c r="AA85" s="761"/>
      <c r="AB85" s="761"/>
      <c r="AC85" s="761"/>
      <c r="AD85" s="761"/>
      <c r="AE85" s="761"/>
      <c r="AF85" s="761"/>
      <c r="AG85" s="761"/>
      <c r="AH85" s="761"/>
      <c r="AI85" s="761"/>
      <c r="AJ85" s="761"/>
      <c r="AK85" s="761"/>
      <c r="AL85" s="761"/>
      <c r="AM85" s="761"/>
      <c r="AN85" s="761"/>
      <c r="AO85" s="761"/>
      <c r="AP85" s="762"/>
      <c r="AQ85" s="757" t="s">
        <v>222</v>
      </c>
      <c r="AR85" s="758"/>
      <c r="AS85" s="758"/>
      <c r="AT85" s="758"/>
      <c r="AU85" s="758"/>
      <c r="AV85" s="758"/>
      <c r="AW85" s="755" t="s">
        <v>224</v>
      </c>
      <c r="AX85" s="755"/>
      <c r="AY85" s="755"/>
      <c r="AZ85" s="755"/>
      <c r="BA85" s="755"/>
      <c r="BB85" s="755"/>
      <c r="BC85" s="755"/>
      <c r="BD85" s="755"/>
      <c r="BE85" s="755"/>
      <c r="BF85" s="755"/>
      <c r="BG85" s="755"/>
      <c r="BH85" s="755"/>
      <c r="BI85" s="755"/>
      <c r="BJ85" s="755"/>
      <c r="BK85" s="755"/>
      <c r="BL85" s="755"/>
      <c r="BM85" s="755"/>
      <c r="BN85" s="755"/>
      <c r="BO85" s="755"/>
      <c r="BP85" s="755"/>
      <c r="BQ85" s="755"/>
      <c r="BR85" s="755"/>
      <c r="BS85" s="755"/>
      <c r="BT85" s="755"/>
      <c r="BU85" s="755"/>
      <c r="BV85" s="755"/>
      <c r="BW85" s="755"/>
      <c r="BX85" s="755"/>
      <c r="BY85" s="755"/>
      <c r="BZ85" s="755"/>
      <c r="CA85" s="755"/>
      <c r="CB85" s="755"/>
      <c r="CC85" s="755"/>
      <c r="CD85" s="755"/>
      <c r="CE85" s="755"/>
      <c r="CF85" s="755"/>
      <c r="CG85" s="755"/>
      <c r="CH85" s="755"/>
      <c r="CI85" s="755"/>
      <c r="CJ85" s="755"/>
      <c r="CK85" s="755"/>
      <c r="CL85" s="755"/>
      <c r="CM85" s="755"/>
      <c r="CN85" s="755"/>
      <c r="CO85" s="755"/>
      <c r="CP85" s="755"/>
      <c r="CQ85" s="755"/>
      <c r="CR85" s="755"/>
      <c r="CS85" s="755"/>
      <c r="CT85" s="755"/>
      <c r="CU85" s="755"/>
      <c r="CV85" s="755"/>
      <c r="CW85" s="755"/>
      <c r="CX85" s="755"/>
      <c r="CY85" s="755"/>
      <c r="CZ85" s="755"/>
      <c r="DA85" s="755"/>
      <c r="DB85" s="755"/>
      <c r="DC85" s="755"/>
      <c r="DD85" s="755"/>
      <c r="DE85" s="755"/>
      <c r="DF85" s="755"/>
      <c r="DG85" s="755"/>
      <c r="DH85" s="755"/>
      <c r="DI85" s="755"/>
      <c r="DJ85" s="755"/>
      <c r="DK85" s="755"/>
      <c r="DL85" s="755"/>
      <c r="DM85" s="755"/>
      <c r="DN85" s="755"/>
      <c r="DO85" s="755"/>
      <c r="DP85" s="756"/>
    </row>
    <row r="86" spans="1:120" ht="78.75" customHeight="1">
      <c r="A86" s="757"/>
      <c r="B86" s="758"/>
      <c r="C86" s="758"/>
      <c r="D86" s="758"/>
      <c r="E86" s="758"/>
      <c r="F86" s="759"/>
      <c r="G86" s="760"/>
      <c r="H86" s="761"/>
      <c r="I86" s="761"/>
      <c r="J86" s="761"/>
      <c r="K86" s="761"/>
      <c r="L86" s="761"/>
      <c r="M86" s="761"/>
      <c r="N86" s="761"/>
      <c r="O86" s="761"/>
      <c r="P86" s="761"/>
      <c r="Q86" s="761"/>
      <c r="R86" s="761"/>
      <c r="S86" s="761"/>
      <c r="T86" s="761"/>
      <c r="U86" s="761"/>
      <c r="V86" s="761"/>
      <c r="W86" s="761"/>
      <c r="X86" s="761"/>
      <c r="Y86" s="761"/>
      <c r="Z86" s="761"/>
      <c r="AA86" s="761"/>
      <c r="AB86" s="761"/>
      <c r="AC86" s="761"/>
      <c r="AD86" s="761"/>
      <c r="AE86" s="761"/>
      <c r="AF86" s="761"/>
      <c r="AG86" s="761"/>
      <c r="AH86" s="761"/>
      <c r="AI86" s="761"/>
      <c r="AJ86" s="761"/>
      <c r="AK86" s="761"/>
      <c r="AL86" s="761"/>
      <c r="AM86" s="761"/>
      <c r="AN86" s="761"/>
      <c r="AO86" s="761"/>
      <c r="AP86" s="762"/>
      <c r="AQ86" s="757" t="s">
        <v>222</v>
      </c>
      <c r="AR86" s="758"/>
      <c r="AS86" s="758"/>
      <c r="AT86" s="758"/>
      <c r="AU86" s="758"/>
      <c r="AV86" s="758"/>
      <c r="AW86" s="755" t="s">
        <v>225</v>
      </c>
      <c r="AX86" s="755"/>
      <c r="AY86" s="755"/>
      <c r="AZ86" s="755"/>
      <c r="BA86" s="755"/>
      <c r="BB86" s="755"/>
      <c r="BC86" s="755"/>
      <c r="BD86" s="755"/>
      <c r="BE86" s="755"/>
      <c r="BF86" s="755"/>
      <c r="BG86" s="755"/>
      <c r="BH86" s="755"/>
      <c r="BI86" s="755"/>
      <c r="BJ86" s="755"/>
      <c r="BK86" s="755"/>
      <c r="BL86" s="755"/>
      <c r="BM86" s="755"/>
      <c r="BN86" s="755"/>
      <c r="BO86" s="755"/>
      <c r="BP86" s="755"/>
      <c r="BQ86" s="755"/>
      <c r="BR86" s="755"/>
      <c r="BS86" s="755"/>
      <c r="BT86" s="755"/>
      <c r="BU86" s="755"/>
      <c r="BV86" s="755"/>
      <c r="BW86" s="755"/>
      <c r="BX86" s="755"/>
      <c r="BY86" s="755"/>
      <c r="BZ86" s="755"/>
      <c r="CA86" s="755"/>
      <c r="CB86" s="755"/>
      <c r="CC86" s="755"/>
      <c r="CD86" s="755"/>
      <c r="CE86" s="755"/>
      <c r="CF86" s="755"/>
      <c r="CG86" s="755"/>
      <c r="CH86" s="755"/>
      <c r="CI86" s="755"/>
      <c r="CJ86" s="755"/>
      <c r="CK86" s="755"/>
      <c r="CL86" s="755"/>
      <c r="CM86" s="755"/>
      <c r="CN86" s="755"/>
      <c r="CO86" s="755"/>
      <c r="CP86" s="755"/>
      <c r="CQ86" s="755"/>
      <c r="CR86" s="755"/>
      <c r="CS86" s="755"/>
      <c r="CT86" s="755"/>
      <c r="CU86" s="755"/>
      <c r="CV86" s="755"/>
      <c r="CW86" s="755"/>
      <c r="CX86" s="755"/>
      <c r="CY86" s="755"/>
      <c r="CZ86" s="755"/>
      <c r="DA86" s="755"/>
      <c r="DB86" s="755"/>
      <c r="DC86" s="755"/>
      <c r="DD86" s="755"/>
      <c r="DE86" s="755"/>
      <c r="DF86" s="755"/>
      <c r="DG86" s="755"/>
      <c r="DH86" s="755"/>
      <c r="DI86" s="755"/>
      <c r="DJ86" s="755"/>
      <c r="DK86" s="755"/>
      <c r="DL86" s="755"/>
      <c r="DM86" s="755"/>
      <c r="DN86" s="755"/>
      <c r="DO86" s="755"/>
      <c r="DP86" s="756"/>
    </row>
    <row r="87" spans="1:120" ht="60.75" customHeight="1">
      <c r="A87" s="757"/>
      <c r="B87" s="758"/>
      <c r="C87" s="758"/>
      <c r="D87" s="758"/>
      <c r="E87" s="758"/>
      <c r="F87" s="759"/>
      <c r="G87" s="760"/>
      <c r="H87" s="761"/>
      <c r="I87" s="761"/>
      <c r="J87" s="761"/>
      <c r="K87" s="761"/>
      <c r="L87" s="761"/>
      <c r="M87" s="761"/>
      <c r="N87" s="761"/>
      <c r="O87" s="761"/>
      <c r="P87" s="761"/>
      <c r="Q87" s="761"/>
      <c r="R87" s="761"/>
      <c r="S87" s="761"/>
      <c r="T87" s="761"/>
      <c r="U87" s="761"/>
      <c r="V87" s="761"/>
      <c r="W87" s="761"/>
      <c r="X87" s="761"/>
      <c r="Y87" s="761"/>
      <c r="Z87" s="761"/>
      <c r="AA87" s="761"/>
      <c r="AB87" s="761"/>
      <c r="AC87" s="761"/>
      <c r="AD87" s="761"/>
      <c r="AE87" s="761"/>
      <c r="AF87" s="761"/>
      <c r="AG87" s="761"/>
      <c r="AH87" s="761"/>
      <c r="AI87" s="761"/>
      <c r="AJ87" s="761"/>
      <c r="AK87" s="761"/>
      <c r="AL87" s="761"/>
      <c r="AM87" s="761"/>
      <c r="AN87" s="761"/>
      <c r="AO87" s="761"/>
      <c r="AP87" s="762"/>
      <c r="AQ87" s="763" t="s">
        <v>252</v>
      </c>
      <c r="AR87" s="758"/>
      <c r="AS87" s="758"/>
      <c r="AT87" s="758"/>
      <c r="AU87" s="758"/>
      <c r="AV87" s="758"/>
      <c r="AW87" s="755" t="s">
        <v>226</v>
      </c>
      <c r="AX87" s="755"/>
      <c r="AY87" s="755"/>
      <c r="AZ87" s="755"/>
      <c r="BA87" s="755"/>
      <c r="BB87" s="755"/>
      <c r="BC87" s="755"/>
      <c r="BD87" s="755"/>
      <c r="BE87" s="755"/>
      <c r="BF87" s="755"/>
      <c r="BG87" s="755"/>
      <c r="BH87" s="755"/>
      <c r="BI87" s="755"/>
      <c r="BJ87" s="755"/>
      <c r="BK87" s="755"/>
      <c r="BL87" s="755"/>
      <c r="BM87" s="755"/>
      <c r="BN87" s="755"/>
      <c r="BO87" s="755"/>
      <c r="BP87" s="755"/>
      <c r="BQ87" s="755"/>
      <c r="BR87" s="755"/>
      <c r="BS87" s="755"/>
      <c r="BT87" s="755"/>
      <c r="BU87" s="755"/>
      <c r="BV87" s="755"/>
      <c r="BW87" s="755"/>
      <c r="BX87" s="755"/>
      <c r="BY87" s="755"/>
      <c r="BZ87" s="755"/>
      <c r="CA87" s="755"/>
      <c r="CB87" s="755"/>
      <c r="CC87" s="755"/>
      <c r="CD87" s="755"/>
      <c r="CE87" s="755"/>
      <c r="CF87" s="755"/>
      <c r="CG87" s="755"/>
      <c r="CH87" s="755"/>
      <c r="CI87" s="755"/>
      <c r="CJ87" s="755"/>
      <c r="CK87" s="755"/>
      <c r="CL87" s="755"/>
      <c r="CM87" s="755"/>
      <c r="CN87" s="755"/>
      <c r="CO87" s="755"/>
      <c r="CP87" s="755"/>
      <c r="CQ87" s="755"/>
      <c r="CR87" s="755"/>
      <c r="CS87" s="755"/>
      <c r="CT87" s="755"/>
      <c r="CU87" s="755"/>
      <c r="CV87" s="755"/>
      <c r="CW87" s="755"/>
      <c r="CX87" s="755"/>
      <c r="CY87" s="755"/>
      <c r="CZ87" s="755"/>
      <c r="DA87" s="755"/>
      <c r="DB87" s="755"/>
      <c r="DC87" s="755"/>
      <c r="DD87" s="755"/>
      <c r="DE87" s="755"/>
      <c r="DF87" s="755"/>
      <c r="DG87" s="755"/>
      <c r="DH87" s="755"/>
      <c r="DI87" s="755"/>
      <c r="DJ87" s="755"/>
      <c r="DK87" s="755"/>
      <c r="DL87" s="755"/>
      <c r="DM87" s="755"/>
      <c r="DN87" s="755"/>
      <c r="DO87" s="755"/>
      <c r="DP87" s="756"/>
    </row>
    <row r="88" spans="1:120" ht="15.75">
      <c r="A88" s="757"/>
      <c r="B88" s="758"/>
      <c r="C88" s="758"/>
      <c r="D88" s="758"/>
      <c r="E88" s="758"/>
      <c r="F88" s="759"/>
      <c r="G88" s="760"/>
      <c r="H88" s="761"/>
      <c r="I88" s="761"/>
      <c r="J88" s="761"/>
      <c r="K88" s="761"/>
      <c r="L88" s="761"/>
      <c r="M88" s="761"/>
      <c r="N88" s="761"/>
      <c r="O88" s="761"/>
      <c r="P88" s="761"/>
      <c r="Q88" s="761"/>
      <c r="R88" s="761"/>
      <c r="S88" s="761"/>
      <c r="T88" s="761"/>
      <c r="U88" s="761"/>
      <c r="V88" s="761"/>
      <c r="W88" s="761"/>
      <c r="X88" s="761"/>
      <c r="Y88" s="761"/>
      <c r="Z88" s="761"/>
      <c r="AA88" s="761"/>
      <c r="AB88" s="761"/>
      <c r="AC88" s="761"/>
      <c r="AD88" s="761"/>
      <c r="AE88" s="761"/>
      <c r="AF88" s="761"/>
      <c r="AG88" s="761"/>
      <c r="AH88" s="761"/>
      <c r="AI88" s="761"/>
      <c r="AJ88" s="761"/>
      <c r="AK88" s="761"/>
      <c r="AL88" s="761"/>
      <c r="AM88" s="761"/>
      <c r="AN88" s="761"/>
      <c r="AO88" s="761"/>
      <c r="AP88" s="762"/>
      <c r="AQ88" s="764" t="s">
        <v>222</v>
      </c>
      <c r="AR88" s="765"/>
      <c r="AS88" s="765"/>
      <c r="AT88" s="765"/>
      <c r="AU88" s="765"/>
      <c r="AV88" s="765"/>
      <c r="AW88" s="755" t="s">
        <v>227</v>
      </c>
      <c r="AX88" s="755"/>
      <c r="AY88" s="755"/>
      <c r="AZ88" s="755"/>
      <c r="BA88" s="755"/>
      <c r="BB88" s="755"/>
      <c r="BC88" s="755"/>
      <c r="BD88" s="755"/>
      <c r="BE88" s="755"/>
      <c r="BF88" s="755"/>
      <c r="BG88" s="755"/>
      <c r="BH88" s="755"/>
      <c r="BI88" s="755"/>
      <c r="BJ88" s="755"/>
      <c r="BK88" s="755"/>
      <c r="BL88" s="755"/>
      <c r="BM88" s="755"/>
      <c r="BN88" s="755"/>
      <c r="BO88" s="755"/>
      <c r="BP88" s="755"/>
      <c r="BQ88" s="755"/>
      <c r="BR88" s="755"/>
      <c r="BS88" s="755"/>
      <c r="BT88" s="755"/>
      <c r="BU88" s="755"/>
      <c r="BV88" s="755"/>
      <c r="BW88" s="755"/>
      <c r="BX88" s="755"/>
      <c r="BY88" s="755"/>
      <c r="BZ88" s="755"/>
      <c r="CA88" s="755"/>
      <c r="CB88" s="755"/>
      <c r="CC88" s="755"/>
      <c r="CD88" s="755"/>
      <c r="CE88" s="755"/>
      <c r="CF88" s="755"/>
      <c r="CG88" s="755"/>
      <c r="CH88" s="755"/>
      <c r="CI88" s="755"/>
      <c r="CJ88" s="755"/>
      <c r="CK88" s="755"/>
      <c r="CL88" s="755"/>
      <c r="CM88" s="755"/>
      <c r="CN88" s="755"/>
      <c r="CO88" s="755"/>
      <c r="CP88" s="755"/>
      <c r="CQ88" s="755"/>
      <c r="CR88" s="755"/>
      <c r="CS88" s="755"/>
      <c r="CT88" s="755"/>
      <c r="CU88" s="755"/>
      <c r="CV88" s="755"/>
      <c r="CW88" s="755"/>
      <c r="CX88" s="755"/>
      <c r="CY88" s="755"/>
      <c r="CZ88" s="755"/>
      <c r="DA88" s="755"/>
      <c r="DB88" s="755"/>
      <c r="DC88" s="755"/>
      <c r="DD88" s="755"/>
      <c r="DE88" s="755"/>
      <c r="DF88" s="755"/>
      <c r="DG88" s="755"/>
      <c r="DH88" s="755"/>
      <c r="DI88" s="755"/>
      <c r="DJ88" s="755"/>
      <c r="DK88" s="755"/>
      <c r="DL88" s="755"/>
      <c r="DM88" s="755"/>
      <c r="DN88" s="755"/>
      <c r="DO88" s="755"/>
      <c r="DP88" s="756"/>
    </row>
    <row r="89" spans="1:120" ht="15.75">
      <c r="A89" s="737">
        <v>12</v>
      </c>
      <c r="B89" s="738"/>
      <c r="C89" s="738"/>
      <c r="D89" s="738"/>
      <c r="E89" s="738"/>
      <c r="F89" s="739"/>
      <c r="G89" s="746" t="s">
        <v>221</v>
      </c>
      <c r="H89" s="747"/>
      <c r="I89" s="747"/>
      <c r="J89" s="747"/>
      <c r="K89" s="747"/>
      <c r="L89" s="747"/>
      <c r="M89" s="747"/>
      <c r="N89" s="747"/>
      <c r="O89" s="747"/>
      <c r="P89" s="747"/>
      <c r="Q89" s="747"/>
      <c r="R89" s="747"/>
      <c r="S89" s="747"/>
      <c r="T89" s="747"/>
      <c r="U89" s="747"/>
      <c r="V89" s="747"/>
      <c r="W89" s="747"/>
      <c r="X89" s="747"/>
      <c r="Y89" s="747"/>
      <c r="Z89" s="747"/>
      <c r="AA89" s="747"/>
      <c r="AB89" s="747"/>
      <c r="AC89" s="747"/>
      <c r="AD89" s="747"/>
      <c r="AE89" s="747"/>
      <c r="AF89" s="747"/>
      <c r="AG89" s="747"/>
      <c r="AH89" s="747"/>
      <c r="AI89" s="747"/>
      <c r="AJ89" s="747"/>
      <c r="AK89" s="747"/>
      <c r="AL89" s="747"/>
      <c r="AM89" s="747"/>
      <c r="AN89" s="747"/>
      <c r="AO89" s="747"/>
      <c r="AP89" s="748"/>
      <c r="AQ89" s="735" t="s">
        <v>228</v>
      </c>
      <c r="AR89" s="735"/>
      <c r="AS89" s="735"/>
      <c r="AT89" s="735"/>
      <c r="AU89" s="735"/>
      <c r="AV89" s="735"/>
      <c r="AW89" s="735"/>
      <c r="AX89" s="735"/>
      <c r="AY89" s="735"/>
      <c r="AZ89" s="735"/>
      <c r="BA89" s="735"/>
      <c r="BB89" s="735"/>
      <c r="BC89" s="735"/>
      <c r="BD89" s="735"/>
      <c r="BE89" s="735"/>
      <c r="BF89" s="735"/>
      <c r="BG89" s="735"/>
      <c r="BH89" s="735"/>
      <c r="BI89" s="735"/>
      <c r="BJ89" s="735" t="s">
        <v>229</v>
      </c>
      <c r="BK89" s="735"/>
      <c r="BL89" s="735"/>
      <c r="BM89" s="735"/>
      <c r="BN89" s="735"/>
      <c r="BO89" s="735"/>
      <c r="BP89" s="735"/>
      <c r="BQ89" s="735"/>
      <c r="BR89" s="735"/>
      <c r="BS89" s="735"/>
      <c r="BT89" s="735"/>
      <c r="BU89" s="735"/>
      <c r="BV89" s="735"/>
      <c r="BW89" s="735"/>
      <c r="BX89" s="735"/>
      <c r="BY89" s="735"/>
      <c r="BZ89" s="735"/>
      <c r="CA89" s="735"/>
      <c r="CB89" s="735"/>
      <c r="CC89" s="735"/>
      <c r="CD89" s="735" t="s">
        <v>230</v>
      </c>
      <c r="CE89" s="735"/>
      <c r="CF89" s="735"/>
      <c r="CG89" s="735"/>
      <c r="CH89" s="735"/>
      <c r="CI89" s="735"/>
      <c r="CJ89" s="735"/>
      <c r="CK89" s="735"/>
      <c r="CL89" s="735"/>
      <c r="CM89" s="735"/>
      <c r="CN89" s="735"/>
      <c r="CO89" s="735"/>
      <c r="CP89" s="735"/>
      <c r="CQ89" s="735"/>
      <c r="CR89" s="735"/>
      <c r="CS89" s="735"/>
      <c r="CT89" s="735"/>
      <c r="CU89" s="735"/>
      <c r="CV89" s="735"/>
      <c r="CW89" s="735"/>
      <c r="CX89" s="735" t="s">
        <v>231</v>
      </c>
      <c r="CY89" s="735"/>
      <c r="CZ89" s="735"/>
      <c r="DA89" s="735"/>
      <c r="DB89" s="735"/>
      <c r="DC89" s="735"/>
      <c r="DD89" s="735"/>
      <c r="DE89" s="735"/>
      <c r="DF89" s="735"/>
      <c r="DG89" s="735"/>
      <c r="DH89" s="735"/>
      <c r="DI89" s="735"/>
      <c r="DJ89" s="735"/>
      <c r="DK89" s="735"/>
      <c r="DL89" s="735"/>
      <c r="DM89" s="735"/>
      <c r="DN89" s="735"/>
      <c r="DO89" s="735"/>
      <c r="DP89" s="735"/>
    </row>
    <row r="90" spans="1:120" ht="15.75">
      <c r="A90" s="740"/>
      <c r="B90" s="741"/>
      <c r="C90" s="741"/>
      <c r="D90" s="741"/>
      <c r="E90" s="741"/>
      <c r="F90" s="742"/>
      <c r="G90" s="749"/>
      <c r="H90" s="750"/>
      <c r="I90" s="750"/>
      <c r="J90" s="750"/>
      <c r="K90" s="750"/>
      <c r="L90" s="750"/>
      <c r="M90" s="750"/>
      <c r="N90" s="750"/>
      <c r="O90" s="750"/>
      <c r="P90" s="750"/>
      <c r="Q90" s="750"/>
      <c r="R90" s="750"/>
      <c r="S90" s="750"/>
      <c r="T90" s="750"/>
      <c r="U90" s="750"/>
      <c r="V90" s="750"/>
      <c r="W90" s="750"/>
      <c r="X90" s="750"/>
      <c r="Y90" s="750"/>
      <c r="Z90" s="750"/>
      <c r="AA90" s="750"/>
      <c r="AB90" s="750"/>
      <c r="AC90" s="750"/>
      <c r="AD90" s="750"/>
      <c r="AE90" s="750"/>
      <c r="AF90" s="750"/>
      <c r="AG90" s="750"/>
      <c r="AH90" s="750"/>
      <c r="AI90" s="750"/>
      <c r="AJ90" s="750"/>
      <c r="AK90" s="750"/>
      <c r="AL90" s="750"/>
      <c r="AM90" s="750"/>
      <c r="AN90" s="750"/>
      <c r="AO90" s="750"/>
      <c r="AP90" s="751"/>
      <c r="AQ90" s="735">
        <v>1</v>
      </c>
      <c r="AR90" s="735"/>
      <c r="AS90" s="735"/>
      <c r="AT90" s="735"/>
      <c r="AU90" s="735"/>
      <c r="AV90" s="735"/>
      <c r="AW90" s="735"/>
      <c r="AX90" s="735"/>
      <c r="AY90" s="735"/>
      <c r="AZ90" s="735"/>
      <c r="BA90" s="735"/>
      <c r="BB90" s="735"/>
      <c r="BC90" s="735"/>
      <c r="BD90" s="735"/>
      <c r="BE90" s="735"/>
      <c r="BF90" s="735"/>
      <c r="BG90" s="735"/>
      <c r="BH90" s="735"/>
      <c r="BI90" s="735"/>
      <c r="BJ90" s="736" t="s">
        <v>232</v>
      </c>
      <c r="BK90" s="736"/>
      <c r="BL90" s="736"/>
      <c r="BM90" s="736"/>
      <c r="BN90" s="736"/>
      <c r="BO90" s="736"/>
      <c r="BP90" s="736"/>
      <c r="BQ90" s="736"/>
      <c r="BR90" s="736"/>
      <c r="BS90" s="736"/>
      <c r="BT90" s="736"/>
      <c r="BU90" s="736"/>
      <c r="BV90" s="736"/>
      <c r="BW90" s="736"/>
      <c r="BX90" s="736"/>
      <c r="BY90" s="736"/>
      <c r="BZ90" s="736"/>
      <c r="CA90" s="736"/>
      <c r="CB90" s="736"/>
      <c r="CC90" s="736"/>
      <c r="CD90" s="735"/>
      <c r="CE90" s="735"/>
      <c r="CF90" s="735"/>
      <c r="CG90" s="735"/>
      <c r="CH90" s="735"/>
      <c r="CI90" s="735"/>
      <c r="CJ90" s="735"/>
      <c r="CK90" s="735"/>
      <c r="CL90" s="735"/>
      <c r="CM90" s="735"/>
      <c r="CN90" s="735"/>
      <c r="CO90" s="735"/>
      <c r="CP90" s="735"/>
      <c r="CQ90" s="735"/>
      <c r="CR90" s="735"/>
      <c r="CS90" s="735"/>
      <c r="CT90" s="735"/>
      <c r="CU90" s="735"/>
      <c r="CV90" s="735"/>
      <c r="CW90" s="735"/>
      <c r="CX90" s="735"/>
      <c r="CY90" s="735"/>
      <c r="CZ90" s="735"/>
      <c r="DA90" s="735"/>
      <c r="DB90" s="735"/>
      <c r="DC90" s="735"/>
      <c r="DD90" s="735"/>
      <c r="DE90" s="735"/>
      <c r="DF90" s="735"/>
      <c r="DG90" s="735"/>
      <c r="DH90" s="735"/>
      <c r="DI90" s="735"/>
      <c r="DJ90" s="735"/>
      <c r="DK90" s="735"/>
      <c r="DL90" s="735"/>
      <c r="DM90" s="735"/>
      <c r="DN90" s="735"/>
      <c r="DO90" s="735"/>
      <c r="DP90" s="735"/>
    </row>
    <row r="91" spans="1:120" ht="15.75">
      <c r="A91" s="743"/>
      <c r="B91" s="744"/>
      <c r="C91" s="744"/>
      <c r="D91" s="744"/>
      <c r="E91" s="744"/>
      <c r="F91" s="745"/>
      <c r="G91" s="752"/>
      <c r="H91" s="753"/>
      <c r="I91" s="753"/>
      <c r="J91" s="753"/>
      <c r="K91" s="753"/>
      <c r="L91" s="753"/>
      <c r="M91" s="753"/>
      <c r="N91" s="753"/>
      <c r="O91" s="753"/>
      <c r="P91" s="753"/>
      <c r="Q91" s="753"/>
      <c r="R91" s="753"/>
      <c r="S91" s="753"/>
      <c r="T91" s="753"/>
      <c r="U91" s="753"/>
      <c r="V91" s="753"/>
      <c r="W91" s="753"/>
      <c r="X91" s="753"/>
      <c r="Y91" s="753"/>
      <c r="Z91" s="753"/>
      <c r="AA91" s="753"/>
      <c r="AB91" s="753"/>
      <c r="AC91" s="753"/>
      <c r="AD91" s="753"/>
      <c r="AE91" s="753"/>
      <c r="AF91" s="753"/>
      <c r="AG91" s="753"/>
      <c r="AH91" s="753"/>
      <c r="AI91" s="753"/>
      <c r="AJ91" s="753"/>
      <c r="AK91" s="753"/>
      <c r="AL91" s="753"/>
      <c r="AM91" s="753"/>
      <c r="AN91" s="753"/>
      <c r="AO91" s="753"/>
      <c r="AP91" s="754"/>
      <c r="AQ91" s="735"/>
      <c r="AR91" s="735"/>
      <c r="AS91" s="735"/>
      <c r="AT91" s="735"/>
      <c r="AU91" s="735"/>
      <c r="AV91" s="735"/>
      <c r="AW91" s="735"/>
      <c r="AX91" s="735"/>
      <c r="AY91" s="735"/>
      <c r="AZ91" s="735"/>
      <c r="BA91" s="735"/>
      <c r="BB91" s="735"/>
      <c r="BC91" s="735"/>
      <c r="BD91" s="735"/>
      <c r="BE91" s="735"/>
      <c r="BF91" s="735"/>
      <c r="BG91" s="735"/>
      <c r="BH91" s="735"/>
      <c r="BI91" s="735"/>
      <c r="BJ91" s="736" t="s">
        <v>233</v>
      </c>
      <c r="BK91" s="736"/>
      <c r="BL91" s="736"/>
      <c r="BM91" s="736"/>
      <c r="BN91" s="736"/>
      <c r="BO91" s="736"/>
      <c r="BP91" s="736"/>
      <c r="BQ91" s="736"/>
      <c r="BR91" s="736"/>
      <c r="BS91" s="736"/>
      <c r="BT91" s="736"/>
      <c r="BU91" s="736"/>
      <c r="BV91" s="736"/>
      <c r="BW91" s="736"/>
      <c r="BX91" s="736"/>
      <c r="BY91" s="736"/>
      <c r="BZ91" s="736"/>
      <c r="CA91" s="736"/>
      <c r="CB91" s="736"/>
      <c r="CC91" s="736"/>
      <c r="CD91" s="735"/>
      <c r="CE91" s="735"/>
      <c r="CF91" s="735"/>
      <c r="CG91" s="735"/>
      <c r="CH91" s="735"/>
      <c r="CI91" s="735"/>
      <c r="CJ91" s="735"/>
      <c r="CK91" s="735"/>
      <c r="CL91" s="735"/>
      <c r="CM91" s="735"/>
      <c r="CN91" s="735"/>
      <c r="CO91" s="735"/>
      <c r="CP91" s="735"/>
      <c r="CQ91" s="735"/>
      <c r="CR91" s="735"/>
      <c r="CS91" s="735"/>
      <c r="CT91" s="735"/>
      <c r="CU91" s="735"/>
      <c r="CV91" s="735"/>
      <c r="CW91" s="735"/>
      <c r="CX91" s="735"/>
      <c r="CY91" s="735"/>
      <c r="CZ91" s="735"/>
      <c r="DA91" s="735"/>
      <c r="DB91" s="735"/>
      <c r="DC91" s="735"/>
      <c r="DD91" s="735"/>
      <c r="DE91" s="735"/>
      <c r="DF91" s="735"/>
      <c r="DG91" s="735"/>
      <c r="DH91" s="735"/>
      <c r="DI91" s="735"/>
      <c r="DJ91" s="735"/>
      <c r="DK91" s="735"/>
      <c r="DL91" s="735"/>
      <c r="DM91" s="735"/>
      <c r="DN91" s="735"/>
      <c r="DO91" s="735"/>
      <c r="DP91" s="735"/>
    </row>
    <row r="92" spans="1:120">
      <c r="A92" s="133"/>
      <c r="B92" s="133"/>
      <c r="C92" s="133"/>
      <c r="D92" s="133"/>
      <c r="E92" s="133"/>
      <c r="F92" s="133"/>
    </row>
    <row r="93" spans="1:120" ht="15.75">
      <c r="A93" s="146" t="s">
        <v>234</v>
      </c>
      <c r="AY93" s="734"/>
      <c r="AZ93" s="734"/>
      <c r="BA93" s="734"/>
      <c r="BB93" s="734"/>
      <c r="BC93" s="734"/>
      <c r="BD93" s="734"/>
      <c r="BE93" s="734"/>
      <c r="BF93" s="734"/>
      <c r="BG93" s="734"/>
      <c r="BH93" s="734"/>
      <c r="BI93" s="734"/>
      <c r="BJ93" s="734"/>
      <c r="BK93" s="734"/>
      <c r="BL93" s="734"/>
      <c r="BM93" s="734"/>
      <c r="BN93" s="734"/>
      <c r="BO93" s="734"/>
      <c r="BP93" s="734"/>
      <c r="BQ93" s="734"/>
      <c r="BR93" s="734"/>
      <c r="BS93" s="734"/>
      <c r="BT93" s="734"/>
      <c r="BU93" s="734"/>
      <c r="BV93" s="734"/>
      <c r="BW93" s="734"/>
      <c r="BX93" s="734"/>
      <c r="BY93" s="734"/>
      <c r="BZ93" s="734"/>
      <c r="CA93" s="734"/>
      <c r="CB93" s="734"/>
      <c r="CM93" s="597" t="str">
        <f>CONCATENATE("/ ",'Для заполнения док-ов'!AA85," /")</f>
        <v>/ О.Б. Рогинский  /</v>
      </c>
      <c r="CN93" s="597"/>
      <c r="CO93" s="597"/>
      <c r="CP93" s="597"/>
      <c r="CQ93" s="597"/>
      <c r="CR93" s="597"/>
      <c r="CS93" s="597"/>
      <c r="CT93" s="597"/>
      <c r="CU93" s="597"/>
      <c r="CV93" s="597"/>
      <c r="CW93" s="597"/>
      <c r="CX93" s="597"/>
      <c r="CY93" s="597"/>
      <c r="CZ93" s="597"/>
      <c r="DA93" s="597"/>
      <c r="DB93" s="597"/>
      <c r="DC93" s="597"/>
      <c r="DD93" s="597"/>
      <c r="DE93" s="597"/>
      <c r="DF93" s="597"/>
      <c r="DG93" s="597"/>
      <c r="DH93" s="597"/>
      <c r="DI93" s="597"/>
      <c r="DJ93" s="597"/>
      <c r="DK93" s="597"/>
      <c r="DL93" s="597"/>
      <c r="DM93" s="597"/>
      <c r="DN93" s="597"/>
      <c r="DO93" s="597"/>
      <c r="DP93" s="597"/>
    </row>
    <row r="94" spans="1:120" ht="6.75" customHeight="1">
      <c r="BF94" s="147"/>
      <c r="BG94" s="147"/>
      <c r="BH94" s="147"/>
    </row>
    <row r="95" spans="1:120">
      <c r="BF95" s="148" t="s">
        <v>235</v>
      </c>
      <c r="BG95" s="147"/>
      <c r="BH95" s="147"/>
    </row>
    <row r="96" spans="1:120" ht="15.75">
      <c r="A96" s="588" t="s">
        <v>236</v>
      </c>
      <c r="B96" s="588"/>
      <c r="C96" s="597">
        <f>'Для заполнения док-ов'!U128</f>
        <v>0</v>
      </c>
      <c r="D96" s="597"/>
      <c r="E96" s="597"/>
      <c r="F96" s="597"/>
      <c r="G96" s="597"/>
      <c r="H96" s="151" t="s">
        <v>236</v>
      </c>
      <c r="J96" s="597">
        <f>'Для заполнения док-ов'!V128</f>
        <v>0</v>
      </c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U96" s="597"/>
      <c r="V96" s="597"/>
      <c r="W96" s="597"/>
      <c r="X96" s="597"/>
      <c r="Y96" s="597"/>
      <c r="Z96" s="597"/>
      <c r="AA96" s="597"/>
      <c r="AB96" s="597"/>
      <c r="AC96" s="597"/>
      <c r="AD96" s="597"/>
      <c r="AE96" s="597"/>
      <c r="AF96" s="61"/>
      <c r="AG96" s="597">
        <f>'Для заполнения док-ов'!W128</f>
        <v>0</v>
      </c>
      <c r="AH96" s="597"/>
      <c r="AI96" s="597"/>
      <c r="AJ96" s="597"/>
      <c r="AK96" s="597"/>
      <c r="AL96" s="597"/>
      <c r="AM96" s="597"/>
      <c r="AN96" s="597"/>
      <c r="AO96" s="61"/>
      <c r="BF96" s="147"/>
      <c r="BG96" s="147"/>
      <c r="BH96" s="147"/>
    </row>
    <row r="97" spans="1:120" ht="15.7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</row>
    <row r="98" spans="1:120" ht="15.75">
      <c r="A98" s="61"/>
      <c r="B98" s="61"/>
      <c r="C98" s="61"/>
      <c r="D98" s="61" t="s">
        <v>237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6"/>
      <c r="CE98" s="76"/>
      <c r="CF98" s="76"/>
      <c r="CG98" s="76"/>
      <c r="CH98" s="76"/>
      <c r="CI98" s="76"/>
      <c r="CJ98" s="76"/>
      <c r="CK98" s="76"/>
      <c r="CL98" s="76"/>
      <c r="CM98" s="76"/>
      <c r="CN98" s="76"/>
      <c r="CO98" s="76"/>
      <c r="CP98" s="76"/>
      <c r="CQ98" s="76"/>
      <c r="CR98" s="76"/>
      <c r="CS98" s="76"/>
      <c r="CT98" s="76"/>
      <c r="CU98" s="76"/>
      <c r="CV98" s="76"/>
      <c r="CW98" s="76"/>
      <c r="CX98" s="76"/>
      <c r="CY98" s="76"/>
      <c r="CZ98" s="76"/>
      <c r="DA98" s="76"/>
      <c r="DB98" s="76"/>
      <c r="DC98" s="76"/>
      <c r="DD98" s="76"/>
      <c r="DE98" s="76"/>
      <c r="DF98" s="76"/>
      <c r="DG98" s="76"/>
      <c r="DH98" s="76"/>
      <c r="DI98" s="76"/>
      <c r="DJ98" s="76"/>
      <c r="DK98" s="76"/>
      <c r="DL98" s="76"/>
      <c r="DM98" s="76"/>
      <c r="DN98" s="76"/>
      <c r="DO98" s="76"/>
      <c r="DP98" s="76"/>
    </row>
    <row r="99" spans="1:120" ht="15.7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  <c r="CO99" s="76"/>
      <c r="CP99" s="76"/>
      <c r="CQ99" s="76"/>
      <c r="CR99" s="76"/>
      <c r="CS99" s="76"/>
      <c r="CT99" s="76"/>
      <c r="CU99" s="76"/>
      <c r="CV99" s="76"/>
      <c r="CW99" s="76"/>
      <c r="CX99" s="76"/>
      <c r="CY99" s="76"/>
      <c r="CZ99" s="76"/>
      <c r="DA99" s="76"/>
      <c r="DB99" s="76"/>
      <c r="DC99" s="76"/>
      <c r="DD99" s="76"/>
      <c r="DE99" s="76"/>
      <c r="DF99" s="76"/>
      <c r="DG99" s="76"/>
      <c r="DH99" s="76"/>
      <c r="DI99" s="76"/>
      <c r="DJ99" s="76"/>
      <c r="DK99" s="76"/>
      <c r="DL99" s="76"/>
      <c r="DM99" s="76"/>
      <c r="DN99" s="76"/>
      <c r="DO99" s="76"/>
      <c r="DP99" s="76"/>
    </row>
    <row r="100" spans="1:120" ht="15.75">
      <c r="A100" s="588" t="s">
        <v>236</v>
      </c>
      <c r="B100" s="588"/>
      <c r="C100" s="597">
        <f>'Для заполнения док-ов'!U128</f>
        <v>0</v>
      </c>
      <c r="D100" s="597"/>
      <c r="E100" s="597"/>
      <c r="F100" s="597"/>
      <c r="G100" s="597"/>
      <c r="H100" s="151" t="s">
        <v>236</v>
      </c>
      <c r="J100" s="597">
        <f>'Для заполнения док-ов'!V128</f>
        <v>0</v>
      </c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U100" s="597"/>
      <c r="V100" s="597"/>
      <c r="W100" s="597"/>
      <c r="X100" s="597"/>
      <c r="Y100" s="597"/>
      <c r="Z100" s="597"/>
      <c r="AA100" s="597"/>
      <c r="AB100" s="597"/>
      <c r="AC100" s="597"/>
      <c r="AD100" s="597"/>
      <c r="AE100" s="597"/>
      <c r="AF100" s="61"/>
      <c r="AG100" s="597">
        <f>'Для заполнения док-ов'!W128</f>
        <v>0</v>
      </c>
      <c r="AH100" s="597"/>
      <c r="AI100" s="597"/>
      <c r="AJ100" s="597"/>
      <c r="AK100" s="597"/>
      <c r="AL100" s="597"/>
      <c r="AM100" s="597"/>
      <c r="AN100" s="597"/>
      <c r="AO100" s="61"/>
      <c r="AP100" s="76"/>
      <c r="AQ100" s="76"/>
      <c r="AR100" s="76"/>
      <c r="AS100" s="76"/>
      <c r="AT100" s="76"/>
      <c r="AU100" s="76"/>
      <c r="AV100" s="76"/>
      <c r="AW100" s="76"/>
      <c r="AX100" s="606"/>
      <c r="AY100" s="606"/>
      <c r="AZ100" s="606"/>
      <c r="BA100" s="606"/>
      <c r="BB100" s="606"/>
      <c r="BC100" s="606"/>
      <c r="BD100" s="606"/>
      <c r="BE100" s="606"/>
      <c r="BF100" s="606"/>
      <c r="BG100" s="606"/>
      <c r="BH100" s="606"/>
      <c r="BI100" s="606"/>
      <c r="BJ100" s="606"/>
      <c r="BK100" s="606"/>
      <c r="BL100" s="606"/>
      <c r="BM100" s="606"/>
      <c r="BN100" s="606"/>
      <c r="BO100" s="606"/>
      <c r="BP100" s="606"/>
      <c r="BQ100" s="606"/>
      <c r="BR100" s="606"/>
      <c r="BS100" s="606"/>
      <c r="BT100" s="606"/>
      <c r="BU100" s="606"/>
      <c r="BV100" s="606"/>
      <c r="BW100" s="606"/>
      <c r="BX100" s="606"/>
      <c r="BY100" s="606"/>
      <c r="BZ100" s="606"/>
      <c r="CA100" s="606"/>
      <c r="CB100" s="76"/>
      <c r="CC100" s="76"/>
      <c r="CD100" s="76"/>
      <c r="CE100" s="76"/>
      <c r="CF100" s="76"/>
      <c r="CG100" s="76"/>
      <c r="CH100" s="76"/>
      <c r="CI100" s="76"/>
      <c r="CJ100" s="76"/>
      <c r="CK100" s="76"/>
      <c r="CL100" s="597" t="str">
        <f>CONCATENATE("/ ",MID(AQ74,FIND(CHAR(32),AQ74,1)+1,1)&amp;"."&amp;MID(AQ74,SEARCH(CHAR(32),AQ74,FIND(CHAR(32),AQ74,1)+1)+1,1)&amp;". "&amp;LEFT(AQ74,FIND(CHAR(32),AQ74,1)-1)," /")</f>
        <v>/ т.п. «Охрана /</v>
      </c>
      <c r="CM100" s="597"/>
      <c r="CN100" s="597"/>
      <c r="CO100" s="597"/>
      <c r="CP100" s="597"/>
      <c r="CQ100" s="597"/>
      <c r="CR100" s="597"/>
      <c r="CS100" s="597"/>
      <c r="CT100" s="597"/>
      <c r="CU100" s="597"/>
      <c r="CV100" s="597"/>
      <c r="CW100" s="597"/>
      <c r="CX100" s="597"/>
      <c r="CY100" s="597"/>
      <c r="CZ100" s="597"/>
      <c r="DA100" s="597"/>
      <c r="DB100" s="597"/>
      <c r="DC100" s="597"/>
      <c r="DD100" s="597"/>
      <c r="DE100" s="597"/>
      <c r="DF100" s="597"/>
      <c r="DG100" s="597"/>
      <c r="DH100" s="597"/>
      <c r="DI100" s="597"/>
      <c r="DJ100" s="597"/>
      <c r="DK100" s="597"/>
      <c r="DL100" s="597"/>
      <c r="DM100" s="597"/>
      <c r="DN100" s="597"/>
      <c r="DO100" s="597"/>
      <c r="DP100" s="76"/>
    </row>
    <row r="101" spans="1:120" ht="15.75">
      <c r="A101" s="61"/>
      <c r="B101" s="61"/>
      <c r="C101" s="61"/>
      <c r="D101" s="61"/>
      <c r="E101" s="61"/>
      <c r="F101" s="61"/>
      <c r="G101" s="61"/>
      <c r="H101" s="61"/>
      <c r="I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76"/>
      <c r="AQ101" s="76"/>
      <c r="AR101" s="76"/>
      <c r="AS101" s="76"/>
      <c r="AT101" s="76"/>
      <c r="AU101" s="76"/>
      <c r="AV101" s="76"/>
      <c r="AW101" s="76"/>
      <c r="AX101" s="733" t="s">
        <v>239</v>
      </c>
      <c r="AY101" s="733"/>
      <c r="AZ101" s="733"/>
      <c r="BA101" s="733"/>
      <c r="BB101" s="733"/>
      <c r="BC101" s="733"/>
      <c r="BD101" s="733"/>
      <c r="BE101" s="733"/>
      <c r="BF101" s="733"/>
      <c r="BG101" s="733"/>
      <c r="BH101" s="733"/>
      <c r="BI101" s="733"/>
      <c r="BJ101" s="733"/>
      <c r="BK101" s="733"/>
      <c r="BL101" s="733"/>
      <c r="BM101" s="733"/>
      <c r="BN101" s="733"/>
      <c r="BO101" s="733"/>
      <c r="BP101" s="733"/>
      <c r="BQ101" s="733"/>
      <c r="BR101" s="733"/>
      <c r="BS101" s="733"/>
      <c r="BT101" s="733"/>
      <c r="BU101" s="733"/>
      <c r="BV101" s="733"/>
      <c r="BW101" s="733"/>
      <c r="BX101" s="733"/>
      <c r="BY101" s="733"/>
      <c r="BZ101" s="733"/>
      <c r="CA101" s="733"/>
      <c r="CB101" s="149"/>
      <c r="CC101" s="149"/>
      <c r="CD101" s="149"/>
      <c r="CE101" s="149"/>
      <c r="CF101" s="149"/>
      <c r="CG101" s="149"/>
      <c r="CH101" s="149"/>
      <c r="CI101" s="149"/>
      <c r="CJ101" s="149"/>
      <c r="CK101" s="149"/>
      <c r="CL101" s="732" t="s">
        <v>238</v>
      </c>
      <c r="CM101" s="732"/>
      <c r="CN101" s="732"/>
      <c r="CO101" s="732"/>
      <c r="CP101" s="732"/>
      <c r="CQ101" s="732"/>
      <c r="CR101" s="732"/>
      <c r="CS101" s="732"/>
      <c r="CT101" s="732"/>
      <c r="CU101" s="732"/>
      <c r="CV101" s="732"/>
      <c r="CW101" s="732"/>
      <c r="CX101" s="732"/>
      <c r="CY101" s="732"/>
      <c r="CZ101" s="732"/>
      <c r="DA101" s="732"/>
      <c r="DB101" s="732"/>
      <c r="DC101" s="732"/>
      <c r="DD101" s="732"/>
      <c r="DE101" s="732"/>
      <c r="DF101" s="732"/>
      <c r="DG101" s="732"/>
      <c r="DH101" s="732"/>
      <c r="DI101" s="732"/>
      <c r="DJ101" s="732"/>
      <c r="DK101" s="732"/>
      <c r="DL101" s="732"/>
      <c r="DM101" s="732"/>
      <c r="DN101" s="732"/>
      <c r="DO101" s="732"/>
      <c r="DP101" s="732"/>
    </row>
    <row r="102" spans="1:120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  <c r="CY102" s="76"/>
      <c r="CZ102" s="76"/>
      <c r="DA102" s="76"/>
      <c r="DB102" s="76"/>
      <c r="DC102" s="76"/>
      <c r="DD102" s="76"/>
      <c r="DE102" s="76"/>
      <c r="DF102" s="76"/>
      <c r="DG102" s="76"/>
      <c r="DH102" s="76"/>
      <c r="DI102" s="76"/>
      <c r="DJ102" s="76"/>
      <c r="DK102" s="76"/>
      <c r="DL102" s="76"/>
      <c r="DM102" s="76"/>
      <c r="DN102" s="76"/>
      <c r="DO102" s="76"/>
      <c r="DP102" s="76"/>
    </row>
    <row r="103" spans="1:120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  <c r="CE103" s="76"/>
      <c r="CF103" s="76"/>
      <c r="CG103" s="76"/>
      <c r="CH103" s="76"/>
      <c r="CI103" s="76"/>
      <c r="CJ103" s="76"/>
      <c r="CK103" s="76"/>
      <c r="CL103" s="76"/>
      <c r="CM103" s="76"/>
      <c r="CN103" s="76"/>
      <c r="CO103" s="76"/>
      <c r="CP103" s="76"/>
      <c r="CQ103" s="76"/>
      <c r="CR103" s="76"/>
      <c r="CS103" s="76"/>
      <c r="CT103" s="76"/>
      <c r="CU103" s="76"/>
      <c r="CV103" s="76"/>
      <c r="CW103" s="76"/>
      <c r="CX103" s="76"/>
      <c r="CY103" s="76"/>
      <c r="CZ103" s="76"/>
      <c r="DA103" s="76"/>
      <c r="DB103" s="76"/>
      <c r="DC103" s="76"/>
      <c r="DD103" s="76"/>
      <c r="DE103" s="76"/>
      <c r="DF103" s="76"/>
      <c r="DG103" s="76"/>
      <c r="DH103" s="76"/>
      <c r="DI103" s="76"/>
      <c r="DJ103" s="76"/>
      <c r="DK103" s="76"/>
      <c r="DL103" s="76"/>
      <c r="DM103" s="76"/>
      <c r="DN103" s="76"/>
      <c r="DO103" s="76"/>
      <c r="DP103" s="76"/>
    </row>
    <row r="104" spans="1:120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  <c r="CC104" s="76"/>
      <c r="CD104" s="76"/>
      <c r="CE104" s="76"/>
      <c r="CF104" s="76"/>
      <c r="CG104" s="76"/>
      <c r="CH104" s="76"/>
      <c r="CI104" s="76"/>
      <c r="CJ104" s="76"/>
      <c r="CK104" s="76"/>
      <c r="CL104" s="76"/>
      <c r="CM104" s="76"/>
      <c r="CN104" s="76"/>
      <c r="CO104" s="76"/>
      <c r="CP104" s="76"/>
      <c r="CQ104" s="76"/>
      <c r="CR104" s="76"/>
      <c r="CS104" s="76"/>
      <c r="CT104" s="76"/>
      <c r="CU104" s="76"/>
      <c r="CV104" s="76"/>
      <c r="CW104" s="76"/>
      <c r="CX104" s="76"/>
      <c r="CY104" s="76"/>
      <c r="CZ104" s="76"/>
      <c r="DA104" s="76"/>
      <c r="DB104" s="76"/>
      <c r="DC104" s="76"/>
      <c r="DD104" s="76"/>
      <c r="DE104" s="76"/>
      <c r="DF104" s="76"/>
      <c r="DG104" s="76"/>
      <c r="DH104" s="76"/>
      <c r="DI104" s="76"/>
      <c r="DJ104" s="76"/>
      <c r="DK104" s="76"/>
      <c r="DL104" s="76"/>
      <c r="DM104" s="76"/>
      <c r="DN104" s="76"/>
      <c r="DO104" s="76"/>
      <c r="DP104" s="76"/>
    </row>
  </sheetData>
  <mergeCells count="151">
    <mergeCell ref="AZ39:BR39"/>
    <mergeCell ref="CL39:DP39"/>
    <mergeCell ref="AZ40:BR40"/>
    <mergeCell ref="A40:AI40"/>
    <mergeCell ref="A39:AI39"/>
    <mergeCell ref="CL40:DP40"/>
    <mergeCell ref="A34:F34"/>
    <mergeCell ref="G34:AO34"/>
    <mergeCell ref="AP34:BF34"/>
    <mergeCell ref="BG34:BY34"/>
    <mergeCell ref="BZ34:CV34"/>
    <mergeCell ref="CW34:DP34"/>
    <mergeCell ref="A33:F33"/>
    <mergeCell ref="G33:AO33"/>
    <mergeCell ref="AP33:BF33"/>
    <mergeCell ref="BG33:BY33"/>
    <mergeCell ref="BZ33:CV33"/>
    <mergeCell ref="CW33:DP33"/>
    <mergeCell ref="A32:F32"/>
    <mergeCell ref="G32:AO32"/>
    <mergeCell ref="AP32:BF32"/>
    <mergeCell ref="BG32:BY32"/>
    <mergeCell ref="BZ32:CV32"/>
    <mergeCell ref="CW32:DP32"/>
    <mergeCell ref="CW30:DP30"/>
    <mergeCell ref="A31:F31"/>
    <mergeCell ref="G31:AO31"/>
    <mergeCell ref="AP31:BF31"/>
    <mergeCell ref="BG31:BY31"/>
    <mergeCell ref="BZ31:CV31"/>
    <mergeCell ref="CW31:DP31"/>
    <mergeCell ref="G29:AO29"/>
    <mergeCell ref="A30:F30"/>
    <mergeCell ref="G30:AO30"/>
    <mergeCell ref="AP30:BF30"/>
    <mergeCell ref="BG30:BY30"/>
    <mergeCell ref="BZ30:CV30"/>
    <mergeCell ref="A20:I20"/>
    <mergeCell ref="J20:DP20"/>
    <mergeCell ref="A24:I24"/>
    <mergeCell ref="J24:DP24"/>
    <mergeCell ref="A25:I25"/>
    <mergeCell ref="J25:DP25"/>
    <mergeCell ref="A29:F29"/>
    <mergeCell ref="CW29:DP29"/>
    <mergeCell ref="BZ29:CV29"/>
    <mergeCell ref="BG29:BY29"/>
    <mergeCell ref="AP29:BF29"/>
    <mergeCell ref="AX101:CA101"/>
    <mergeCell ref="CL101:DP101"/>
    <mergeCell ref="CP11:DP11"/>
    <mergeCell ref="A14:DP14"/>
    <mergeCell ref="A15:I15"/>
    <mergeCell ref="J15:DP15"/>
    <mergeCell ref="A16:I16"/>
    <mergeCell ref="J16:DP16"/>
    <mergeCell ref="A17:I17"/>
    <mergeCell ref="A100:B100"/>
    <mergeCell ref="C100:G100"/>
    <mergeCell ref="J100:AE100"/>
    <mergeCell ref="AG100:AN100"/>
    <mergeCell ref="AX100:CA100"/>
    <mergeCell ref="CL100:DO100"/>
    <mergeCell ref="AY93:CB93"/>
    <mergeCell ref="CM93:DP93"/>
    <mergeCell ref="A96:B96"/>
    <mergeCell ref="C96:G96"/>
    <mergeCell ref="J96:AE96"/>
    <mergeCell ref="AG96:AN96"/>
    <mergeCell ref="AQ90:BI90"/>
    <mergeCell ref="BJ90:CC90"/>
    <mergeCell ref="CD90:CW90"/>
    <mergeCell ref="CX90:DP90"/>
    <mergeCell ref="AQ91:BI91"/>
    <mergeCell ref="BJ91:CC91"/>
    <mergeCell ref="CD91:CW91"/>
    <mergeCell ref="CX91:DP91"/>
    <mergeCell ref="A88:F88"/>
    <mergeCell ref="G88:AP88"/>
    <mergeCell ref="AQ88:AV88"/>
    <mergeCell ref="AW88:DP88"/>
    <mergeCell ref="A89:F91"/>
    <mergeCell ref="G89:AP91"/>
    <mergeCell ref="AQ89:BI89"/>
    <mergeCell ref="BJ89:CC89"/>
    <mergeCell ref="CD89:CW89"/>
    <mergeCell ref="CX89:DP89"/>
    <mergeCell ref="A86:F86"/>
    <mergeCell ref="G86:AP86"/>
    <mergeCell ref="AQ86:AV86"/>
    <mergeCell ref="AW86:DP86"/>
    <mergeCell ref="A87:F87"/>
    <mergeCell ref="G87:AP87"/>
    <mergeCell ref="AQ87:AV87"/>
    <mergeCell ref="AW87:DP87"/>
    <mergeCell ref="A84:F84"/>
    <mergeCell ref="G84:AP84"/>
    <mergeCell ref="AQ84:AV84"/>
    <mergeCell ref="AW84:DP84"/>
    <mergeCell ref="A85:F85"/>
    <mergeCell ref="G85:AP85"/>
    <mergeCell ref="AQ85:AV85"/>
    <mergeCell ref="AW85:DP85"/>
    <mergeCell ref="A82:F82"/>
    <mergeCell ref="G82:AP82"/>
    <mergeCell ref="AQ82:DP82"/>
    <mergeCell ref="A83:F83"/>
    <mergeCell ref="G83:AP83"/>
    <mergeCell ref="AQ83:DP83"/>
    <mergeCell ref="A80:F80"/>
    <mergeCell ref="G80:AP80"/>
    <mergeCell ref="AQ80:DP80"/>
    <mergeCell ref="A81:F81"/>
    <mergeCell ref="G81:AP81"/>
    <mergeCell ref="AQ81:DP81"/>
    <mergeCell ref="A78:F78"/>
    <mergeCell ref="G78:AP78"/>
    <mergeCell ref="AQ78:DP78"/>
    <mergeCell ref="A79:F79"/>
    <mergeCell ref="G79:AP79"/>
    <mergeCell ref="AQ79:DP79"/>
    <mergeCell ref="A76:F76"/>
    <mergeCell ref="G76:AP76"/>
    <mergeCell ref="AQ76:DP76"/>
    <mergeCell ref="A77:F77"/>
    <mergeCell ref="G77:AP77"/>
    <mergeCell ref="AQ77:DP77"/>
    <mergeCell ref="A74:F74"/>
    <mergeCell ref="G74:AP74"/>
    <mergeCell ref="AQ74:DP74"/>
    <mergeCell ref="A75:F75"/>
    <mergeCell ref="G75:AP75"/>
    <mergeCell ref="AQ75:DP75"/>
    <mergeCell ref="BU10:DP10"/>
    <mergeCell ref="A35:F35"/>
    <mergeCell ref="G35:AO35"/>
    <mergeCell ref="AP35:BF35"/>
    <mergeCell ref="BG35:BY35"/>
    <mergeCell ref="BZ35:CV35"/>
    <mergeCell ref="CW35:DP35"/>
    <mergeCell ref="A21:I21"/>
    <mergeCell ref="J21:DP21"/>
    <mergeCell ref="A22:I22"/>
    <mergeCell ref="J22:DP22"/>
    <mergeCell ref="A23:I23"/>
    <mergeCell ref="J23:DP23"/>
    <mergeCell ref="J17:DP17"/>
    <mergeCell ref="A18:I18"/>
    <mergeCell ref="J18:DP18"/>
    <mergeCell ref="A19:I19"/>
    <mergeCell ref="J19:DP19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'Для заполнения док-ов'!$P$130:$P$132</xm:f>
          </x14:formula1>
          <xm:sqref>AQ82:DP82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>
    <pageSetUpPr fitToPage="1"/>
  </sheetPr>
  <dimension ref="A1:AT70"/>
  <sheetViews>
    <sheetView view="pageBreakPreview" zoomScale="85" zoomScaleNormal="55" zoomScaleSheetLayoutView="85" workbookViewId="0">
      <pane xSplit="1" ySplit="2" topLeftCell="B27" activePane="bottomRight" state="frozen"/>
      <selection pane="topRight" activeCell="B1" sqref="B1"/>
      <selection pane="bottomLeft" activeCell="A3" sqref="A3"/>
      <selection pane="bottomRight" activeCell="R29" sqref="R29"/>
    </sheetView>
  </sheetViews>
  <sheetFormatPr defaultRowHeight="15"/>
  <cols>
    <col min="1" max="1" width="36.28515625" customWidth="1"/>
    <col min="2" max="2" width="34.140625" customWidth="1"/>
    <col min="3" max="3" width="22.85546875" customWidth="1"/>
    <col min="4" max="7" width="11" customWidth="1"/>
    <col min="8" max="8" width="12.140625" style="1" customWidth="1"/>
    <col min="9" max="9" width="8.28515625" style="1" customWidth="1"/>
    <col min="10" max="11" width="11" customWidth="1"/>
    <col min="12" max="12" width="4.140625" customWidth="1"/>
    <col min="13" max="13" width="11" customWidth="1"/>
    <col min="14" max="14" width="4.140625" customWidth="1"/>
    <col min="15" max="15" width="11" customWidth="1"/>
    <col min="16" max="16" width="4.140625" customWidth="1"/>
    <col min="18" max="18" width="11" customWidth="1"/>
    <col min="19" max="19" width="7.140625" customWidth="1"/>
    <col min="20" max="20" width="11" customWidth="1"/>
    <col min="21" max="21" width="7.140625" customWidth="1"/>
    <col min="22" max="22" width="11" customWidth="1"/>
    <col min="23" max="23" width="7.140625" customWidth="1"/>
    <col min="24" max="24" width="7.7109375" customWidth="1"/>
    <col min="25" max="25" width="11" customWidth="1"/>
    <col min="26" max="26" width="16" customWidth="1"/>
    <col min="27" max="27" width="11" customWidth="1"/>
    <col min="28" max="28" width="7.140625" customWidth="1"/>
    <col min="29" max="29" width="11" customWidth="1"/>
    <col min="30" max="30" width="18" customWidth="1"/>
  </cols>
  <sheetData>
    <row r="1" spans="1:30" ht="36" customHeight="1" thickTop="1" thickBot="1">
      <c r="A1" s="784"/>
      <c r="B1" s="570"/>
      <c r="C1" s="783" t="s">
        <v>21</v>
      </c>
      <c r="D1" s="579"/>
      <c r="E1" s="64" t="s">
        <v>131</v>
      </c>
      <c r="F1" s="580" t="s">
        <v>7</v>
      </c>
      <c r="G1" s="581"/>
      <c r="H1" s="571" t="s">
        <v>1</v>
      </c>
      <c r="I1" s="572"/>
      <c r="J1" s="573"/>
      <c r="K1" s="88" t="s">
        <v>17</v>
      </c>
      <c r="L1" s="574" t="s">
        <v>44</v>
      </c>
      <c r="M1" s="566"/>
      <c r="N1" s="565" t="s">
        <v>2</v>
      </c>
      <c r="O1" s="566"/>
      <c r="P1" s="569" t="s">
        <v>3</v>
      </c>
      <c r="Q1" s="572"/>
      <c r="R1" s="570"/>
      <c r="S1" s="571" t="s">
        <v>5</v>
      </c>
      <c r="T1" s="584"/>
      <c r="U1" s="565" t="s">
        <v>77</v>
      </c>
      <c r="V1" s="566"/>
      <c r="W1" s="585" t="s">
        <v>4</v>
      </c>
      <c r="X1" s="572"/>
      <c r="Y1" s="573"/>
      <c r="Z1" s="565" t="s">
        <v>113</v>
      </c>
      <c r="AA1" s="577"/>
      <c r="AB1" s="565" t="s">
        <v>194</v>
      </c>
      <c r="AC1" s="566"/>
      <c r="AD1" s="582" t="s">
        <v>16</v>
      </c>
    </row>
    <row r="2" spans="1:30" ht="30" customHeight="1" thickTop="1" thickBot="1">
      <c r="A2" s="65" t="s">
        <v>0</v>
      </c>
      <c r="B2" s="5" t="s">
        <v>19</v>
      </c>
      <c r="C2" s="6" t="s">
        <v>22</v>
      </c>
      <c r="D2" s="6" t="s">
        <v>12</v>
      </c>
      <c r="E2" s="6" t="s">
        <v>132</v>
      </c>
      <c r="F2" s="6" t="s">
        <v>58</v>
      </c>
      <c r="G2" s="7" t="s">
        <v>76</v>
      </c>
      <c r="H2" s="60" t="s">
        <v>88</v>
      </c>
      <c r="I2" s="60" t="s">
        <v>91</v>
      </c>
      <c r="J2" s="7" t="s">
        <v>12</v>
      </c>
      <c r="K2" s="7" t="s">
        <v>95</v>
      </c>
      <c r="L2" s="7" t="s">
        <v>170</v>
      </c>
      <c r="M2" s="7" t="s">
        <v>86</v>
      </c>
      <c r="N2" s="7" t="s">
        <v>170</v>
      </c>
      <c r="O2" s="7" t="s">
        <v>59</v>
      </c>
      <c r="P2" s="7" t="s">
        <v>170</v>
      </c>
      <c r="Q2" s="7" t="s">
        <v>8</v>
      </c>
      <c r="R2" s="7" t="s">
        <v>12</v>
      </c>
      <c r="S2" s="14" t="s">
        <v>112</v>
      </c>
      <c r="T2" s="7" t="s">
        <v>86</v>
      </c>
      <c r="U2" s="6" t="s">
        <v>112</v>
      </c>
      <c r="V2" s="7" t="s">
        <v>79</v>
      </c>
      <c r="W2" s="6" t="s">
        <v>112</v>
      </c>
      <c r="X2" s="7" t="s">
        <v>9</v>
      </c>
      <c r="Y2" s="6" t="s">
        <v>79</v>
      </c>
      <c r="Z2" s="6" t="s">
        <v>66</v>
      </c>
      <c r="AA2" s="6" t="s">
        <v>114</v>
      </c>
      <c r="AB2" s="6" t="s">
        <v>112</v>
      </c>
      <c r="AC2" s="6" t="s">
        <v>114</v>
      </c>
      <c r="AD2" s="583"/>
    </row>
    <row r="3" spans="1:30" ht="15.75" thickTop="1">
      <c r="A3" s="66" t="s">
        <v>18</v>
      </c>
      <c r="B3" s="18" t="s">
        <v>27</v>
      </c>
      <c r="C3" s="16" t="s">
        <v>100</v>
      </c>
      <c r="D3" s="55">
        <v>44257</v>
      </c>
      <c r="E3" s="57" t="s">
        <v>14</v>
      </c>
      <c r="F3" s="29">
        <v>44443</v>
      </c>
      <c r="G3" s="50" t="s">
        <v>14</v>
      </c>
      <c r="H3" s="21" t="s">
        <v>81</v>
      </c>
      <c r="I3" s="2" t="s">
        <v>93</v>
      </c>
      <c r="J3" s="34">
        <v>44520</v>
      </c>
      <c r="K3" s="23">
        <v>45060</v>
      </c>
      <c r="L3" s="29"/>
      <c r="M3" s="89" t="s">
        <v>14</v>
      </c>
      <c r="N3" s="96" t="s">
        <v>78</v>
      </c>
      <c r="O3" s="94">
        <v>44450</v>
      </c>
      <c r="P3" s="29"/>
      <c r="Q3" s="22" t="s">
        <v>14</v>
      </c>
      <c r="R3" s="39" t="s">
        <v>14</v>
      </c>
      <c r="S3" s="40" t="s">
        <v>14</v>
      </c>
      <c r="T3" s="30" t="s">
        <v>14</v>
      </c>
      <c r="U3" s="22"/>
      <c r="V3" s="39"/>
      <c r="W3" s="31" t="s">
        <v>14</v>
      </c>
      <c r="X3" s="11" t="s">
        <v>14</v>
      </c>
      <c r="Y3" s="32" t="s">
        <v>14</v>
      </c>
      <c r="Z3" s="21" t="s">
        <v>14</v>
      </c>
      <c r="AA3" s="26" t="s">
        <v>14</v>
      </c>
      <c r="AB3" s="40" t="s">
        <v>14</v>
      </c>
      <c r="AC3" s="30" t="s">
        <v>14</v>
      </c>
      <c r="AD3" s="41"/>
    </row>
    <row r="4" spans="1:30">
      <c r="A4" s="67" t="s">
        <v>33</v>
      </c>
      <c r="B4" s="20" t="s">
        <v>32</v>
      </c>
      <c r="C4" s="16" t="s">
        <v>100</v>
      </c>
      <c r="D4" s="32">
        <v>44420</v>
      </c>
      <c r="E4" s="58" t="s">
        <v>14</v>
      </c>
      <c r="F4" s="33" t="s">
        <v>14</v>
      </c>
      <c r="G4" s="32">
        <v>44671</v>
      </c>
      <c r="H4" s="21" t="s">
        <v>87</v>
      </c>
      <c r="I4" s="11" t="s">
        <v>92</v>
      </c>
      <c r="J4" s="26">
        <v>44421</v>
      </c>
      <c r="K4" s="25">
        <v>45172</v>
      </c>
      <c r="L4" s="33"/>
      <c r="M4" s="43">
        <v>44412</v>
      </c>
      <c r="N4" s="97"/>
      <c r="O4" s="95" t="s">
        <v>14</v>
      </c>
      <c r="P4" s="92"/>
      <c r="Q4" s="22" t="s">
        <v>14</v>
      </c>
      <c r="R4" s="39" t="s">
        <v>14</v>
      </c>
      <c r="S4" s="31" t="s">
        <v>14</v>
      </c>
      <c r="T4" s="32" t="s">
        <v>14</v>
      </c>
      <c r="U4" s="21" t="s">
        <v>14</v>
      </c>
      <c r="V4" s="26" t="s">
        <v>14</v>
      </c>
      <c r="W4" s="31" t="s">
        <v>14</v>
      </c>
      <c r="X4" s="11" t="s">
        <v>14</v>
      </c>
      <c r="Y4" s="32" t="s">
        <v>14</v>
      </c>
      <c r="Z4" s="21" t="s">
        <v>14</v>
      </c>
      <c r="AA4" s="26" t="s">
        <v>14</v>
      </c>
      <c r="AB4" s="31" t="s">
        <v>14</v>
      </c>
      <c r="AC4" s="32" t="s">
        <v>14</v>
      </c>
      <c r="AD4" s="16"/>
    </row>
    <row r="5" spans="1:30">
      <c r="A5" s="68" t="s">
        <v>84</v>
      </c>
      <c r="B5" s="20" t="s">
        <v>85</v>
      </c>
      <c r="C5" s="44" t="s">
        <v>14</v>
      </c>
      <c r="D5" s="50" t="s">
        <v>14</v>
      </c>
      <c r="E5" s="58" t="s">
        <v>14</v>
      </c>
      <c r="F5" s="33" t="s">
        <v>14</v>
      </c>
      <c r="G5" s="50" t="s">
        <v>14</v>
      </c>
      <c r="H5" s="21" t="s">
        <v>103</v>
      </c>
      <c r="I5" s="11" t="s">
        <v>92</v>
      </c>
      <c r="J5" s="26">
        <v>44527</v>
      </c>
      <c r="K5" s="37" t="s">
        <v>14</v>
      </c>
      <c r="L5" s="92"/>
      <c r="M5" s="43">
        <v>44582</v>
      </c>
      <c r="N5" s="97"/>
      <c r="O5" s="95" t="s">
        <v>14</v>
      </c>
      <c r="P5" s="92"/>
      <c r="Q5" s="22" t="s">
        <v>14</v>
      </c>
      <c r="R5" s="39" t="s">
        <v>14</v>
      </c>
      <c r="S5" s="31" t="s">
        <v>14</v>
      </c>
      <c r="T5" s="32" t="s">
        <v>14</v>
      </c>
      <c r="U5" s="21" t="s">
        <v>14</v>
      </c>
      <c r="V5" s="26" t="s">
        <v>14</v>
      </c>
      <c r="W5" s="31" t="s">
        <v>14</v>
      </c>
      <c r="X5" s="11" t="s">
        <v>14</v>
      </c>
      <c r="Y5" s="32" t="s">
        <v>14</v>
      </c>
      <c r="Z5" s="21" t="s">
        <v>14</v>
      </c>
      <c r="AA5" s="26" t="s">
        <v>14</v>
      </c>
      <c r="AB5" s="31" t="s">
        <v>14</v>
      </c>
      <c r="AC5" s="32" t="s">
        <v>14</v>
      </c>
      <c r="AD5" s="16"/>
    </row>
    <row r="6" spans="1:30">
      <c r="A6" s="68" t="s">
        <v>49</v>
      </c>
      <c r="B6" s="20" t="s">
        <v>32</v>
      </c>
      <c r="C6" s="16" t="s">
        <v>122</v>
      </c>
      <c r="D6" s="32">
        <v>44743</v>
      </c>
      <c r="E6" s="58" t="s">
        <v>14</v>
      </c>
      <c r="F6" s="33">
        <v>45325</v>
      </c>
      <c r="G6" s="32">
        <v>44671</v>
      </c>
      <c r="H6" s="21" t="s">
        <v>108</v>
      </c>
      <c r="I6" s="11" t="s">
        <v>92</v>
      </c>
      <c r="J6" s="26">
        <v>44253</v>
      </c>
      <c r="K6" s="37" t="s">
        <v>14</v>
      </c>
      <c r="L6" s="107" t="s">
        <v>78</v>
      </c>
      <c r="M6" s="106">
        <v>44600</v>
      </c>
      <c r="N6" s="33"/>
      <c r="O6" s="43">
        <v>45332</v>
      </c>
      <c r="P6" s="92" t="s">
        <v>174</v>
      </c>
      <c r="Q6" s="21">
        <v>2</v>
      </c>
      <c r="R6" s="26">
        <v>45331</v>
      </c>
      <c r="S6" s="31" t="s">
        <v>14</v>
      </c>
      <c r="T6" s="32" t="s">
        <v>14</v>
      </c>
      <c r="U6" s="21" t="s">
        <v>14</v>
      </c>
      <c r="V6" s="26" t="s">
        <v>14</v>
      </c>
      <c r="W6" s="31" t="s">
        <v>14</v>
      </c>
      <c r="X6" s="11" t="s">
        <v>14</v>
      </c>
      <c r="Y6" s="32" t="s">
        <v>14</v>
      </c>
      <c r="Z6" s="21" t="s">
        <v>14</v>
      </c>
      <c r="AA6" s="26" t="s">
        <v>14</v>
      </c>
      <c r="AB6" s="31" t="s">
        <v>14</v>
      </c>
      <c r="AC6" s="32" t="s">
        <v>14</v>
      </c>
      <c r="AD6" s="16"/>
    </row>
    <row r="7" spans="1:30">
      <c r="A7" s="68" t="s">
        <v>50</v>
      </c>
      <c r="B7" s="20" t="s">
        <v>32</v>
      </c>
      <c r="C7" s="16" t="s">
        <v>122</v>
      </c>
      <c r="D7" s="32">
        <v>44743</v>
      </c>
      <c r="E7" s="58" t="s">
        <v>14</v>
      </c>
      <c r="F7" s="33">
        <v>45325</v>
      </c>
      <c r="G7" s="32">
        <v>44671</v>
      </c>
      <c r="H7" s="21" t="s">
        <v>75</v>
      </c>
      <c r="I7" s="2" t="s">
        <v>93</v>
      </c>
      <c r="J7" s="26">
        <v>44253</v>
      </c>
      <c r="K7" s="37" t="s">
        <v>14</v>
      </c>
      <c r="L7" s="107" t="s">
        <v>78</v>
      </c>
      <c r="M7" s="106">
        <v>44600</v>
      </c>
      <c r="N7" s="33"/>
      <c r="O7" s="43">
        <v>45332</v>
      </c>
      <c r="P7" s="92" t="s">
        <v>174</v>
      </c>
      <c r="Q7" s="21">
        <v>2</v>
      </c>
      <c r="R7" s="26">
        <v>45331</v>
      </c>
      <c r="S7" s="31" t="s">
        <v>14</v>
      </c>
      <c r="T7" s="32" t="s">
        <v>14</v>
      </c>
      <c r="U7" s="21" t="s">
        <v>14</v>
      </c>
      <c r="V7" s="26" t="s">
        <v>14</v>
      </c>
      <c r="W7" s="31" t="s">
        <v>14</v>
      </c>
      <c r="X7" s="11">
        <v>3</v>
      </c>
      <c r="Y7" s="32">
        <v>43999</v>
      </c>
      <c r="Z7" s="21" t="s">
        <v>14</v>
      </c>
      <c r="AA7" s="26" t="s">
        <v>14</v>
      </c>
      <c r="AB7" s="31" t="s">
        <v>14</v>
      </c>
      <c r="AC7" s="32" t="s">
        <v>14</v>
      </c>
      <c r="AD7" s="16"/>
    </row>
    <row r="8" spans="1:30">
      <c r="A8" s="68" t="s">
        <v>51</v>
      </c>
      <c r="B8" s="20" t="s">
        <v>32</v>
      </c>
      <c r="C8" s="16" t="s">
        <v>99</v>
      </c>
      <c r="D8" s="32">
        <v>44784</v>
      </c>
      <c r="E8" s="58" t="s">
        <v>14</v>
      </c>
      <c r="F8" s="33">
        <v>44969</v>
      </c>
      <c r="G8" s="32">
        <v>44671</v>
      </c>
      <c r="H8" s="21" t="s">
        <v>75</v>
      </c>
      <c r="I8" s="2" t="s">
        <v>93</v>
      </c>
      <c r="J8" s="34">
        <v>44520</v>
      </c>
      <c r="K8" s="37" t="s">
        <v>14</v>
      </c>
      <c r="L8" s="107" t="s">
        <v>78</v>
      </c>
      <c r="M8" s="106">
        <v>44239</v>
      </c>
      <c r="N8" s="33"/>
      <c r="O8" s="98" t="s">
        <v>14</v>
      </c>
      <c r="P8" s="31"/>
      <c r="Q8" s="21" t="s">
        <v>14</v>
      </c>
      <c r="R8" s="26" t="s">
        <v>14</v>
      </c>
      <c r="S8" s="31" t="s">
        <v>14</v>
      </c>
      <c r="T8" s="32" t="s">
        <v>14</v>
      </c>
      <c r="U8" s="21" t="s">
        <v>14</v>
      </c>
      <c r="V8" s="26" t="s">
        <v>14</v>
      </c>
      <c r="W8" s="31" t="s">
        <v>14</v>
      </c>
      <c r="X8" s="11" t="s">
        <v>14</v>
      </c>
      <c r="Y8" s="32" t="s">
        <v>14</v>
      </c>
      <c r="Z8" s="21" t="s">
        <v>14</v>
      </c>
      <c r="AA8" s="26" t="s">
        <v>14</v>
      </c>
      <c r="AB8" s="31" t="s">
        <v>14</v>
      </c>
      <c r="AC8" s="32" t="s">
        <v>14</v>
      </c>
      <c r="AD8" s="16"/>
    </row>
    <row r="9" spans="1:30" ht="13.5" customHeight="1">
      <c r="A9" s="69" t="s">
        <v>25</v>
      </c>
      <c r="B9" s="20" t="s">
        <v>26</v>
      </c>
      <c r="C9" s="16" t="s">
        <v>100</v>
      </c>
      <c r="D9" s="32">
        <v>44257</v>
      </c>
      <c r="E9" s="58" t="s">
        <v>14</v>
      </c>
      <c r="F9" s="33">
        <v>44975</v>
      </c>
      <c r="G9" s="50" t="s">
        <v>14</v>
      </c>
      <c r="H9" s="21" t="s">
        <v>74</v>
      </c>
      <c r="I9" s="2" t="s">
        <v>93</v>
      </c>
      <c r="J9" s="35">
        <v>44219</v>
      </c>
      <c r="K9" s="25">
        <v>45060</v>
      </c>
      <c r="L9" s="33"/>
      <c r="M9" s="43" t="s">
        <v>14</v>
      </c>
      <c r="N9" s="93" t="s">
        <v>78</v>
      </c>
      <c r="O9" s="91">
        <v>44969</v>
      </c>
      <c r="P9" s="33" t="s">
        <v>173</v>
      </c>
      <c r="Q9" s="21">
        <v>3</v>
      </c>
      <c r="R9" s="26">
        <v>45604</v>
      </c>
      <c r="S9" s="31" t="s">
        <v>14</v>
      </c>
      <c r="T9" s="32" t="s">
        <v>14</v>
      </c>
      <c r="U9" s="21" t="s">
        <v>14</v>
      </c>
      <c r="V9" s="26" t="s">
        <v>14</v>
      </c>
      <c r="W9" s="31" t="s">
        <v>14</v>
      </c>
      <c r="X9" s="11">
        <v>5</v>
      </c>
      <c r="Y9" s="32">
        <v>44147</v>
      </c>
      <c r="Z9" s="21" t="s">
        <v>14</v>
      </c>
      <c r="AA9" s="26" t="s">
        <v>14</v>
      </c>
      <c r="AB9" s="31" t="s">
        <v>14</v>
      </c>
      <c r="AC9" s="32" t="s">
        <v>14</v>
      </c>
      <c r="AD9" s="16"/>
    </row>
    <row r="10" spans="1:30">
      <c r="A10" s="70" t="s">
        <v>98</v>
      </c>
      <c r="B10" s="20" t="s">
        <v>32</v>
      </c>
      <c r="C10" s="16" t="s">
        <v>99</v>
      </c>
      <c r="D10" s="32">
        <v>44947</v>
      </c>
      <c r="E10" s="58" t="s">
        <v>14</v>
      </c>
      <c r="F10" s="33" t="s">
        <v>14</v>
      </c>
      <c r="G10" s="32">
        <v>44671</v>
      </c>
      <c r="H10" s="21" t="s">
        <v>87</v>
      </c>
      <c r="I10" s="11" t="s">
        <v>92</v>
      </c>
      <c r="J10" s="26">
        <v>44580</v>
      </c>
      <c r="K10" s="37" t="s">
        <v>14</v>
      </c>
      <c r="L10" s="92"/>
      <c r="M10" s="43" t="s">
        <v>14</v>
      </c>
      <c r="N10" s="97"/>
      <c r="O10" s="95" t="s">
        <v>14</v>
      </c>
      <c r="P10" s="92"/>
      <c r="Q10" s="21" t="s">
        <v>14</v>
      </c>
      <c r="R10" s="26" t="s">
        <v>14</v>
      </c>
      <c r="S10" s="31" t="s">
        <v>14</v>
      </c>
      <c r="T10" s="32" t="s">
        <v>14</v>
      </c>
      <c r="U10" s="21" t="s">
        <v>14</v>
      </c>
      <c r="V10" s="26" t="s">
        <v>14</v>
      </c>
      <c r="W10" s="31" t="s">
        <v>14</v>
      </c>
      <c r="X10" s="11" t="s">
        <v>14</v>
      </c>
      <c r="Y10" s="32" t="s">
        <v>14</v>
      </c>
      <c r="Z10" s="21" t="s">
        <v>14</v>
      </c>
      <c r="AA10" s="26" t="s">
        <v>14</v>
      </c>
      <c r="AB10" s="31" t="s">
        <v>14</v>
      </c>
      <c r="AC10" s="32" t="s">
        <v>14</v>
      </c>
      <c r="AD10" s="16"/>
    </row>
    <row r="11" spans="1:30">
      <c r="A11" s="69" t="s">
        <v>37</v>
      </c>
      <c r="B11" s="20" t="s">
        <v>32</v>
      </c>
      <c r="C11" s="16" t="s">
        <v>100</v>
      </c>
      <c r="D11" s="32">
        <v>44257</v>
      </c>
      <c r="E11" s="58" t="s">
        <v>14</v>
      </c>
      <c r="F11" s="33" t="s">
        <v>14</v>
      </c>
      <c r="G11" s="32">
        <v>44671</v>
      </c>
      <c r="H11" s="21" t="s">
        <v>81</v>
      </c>
      <c r="I11" s="2" t="s">
        <v>92</v>
      </c>
      <c r="J11" s="35">
        <v>44219</v>
      </c>
      <c r="K11" s="25">
        <v>45213</v>
      </c>
      <c r="L11" s="33"/>
      <c r="M11" s="43" t="s">
        <v>14</v>
      </c>
      <c r="N11" s="97"/>
      <c r="O11" s="95" t="s">
        <v>14</v>
      </c>
      <c r="P11" s="92" t="s">
        <v>174</v>
      </c>
      <c r="Q11" s="38" t="s">
        <v>125</v>
      </c>
      <c r="R11" s="26">
        <v>44957</v>
      </c>
      <c r="S11" s="31" t="s">
        <v>14</v>
      </c>
      <c r="T11" s="32" t="s">
        <v>14</v>
      </c>
      <c r="U11" s="21" t="s">
        <v>14</v>
      </c>
      <c r="V11" s="26" t="s">
        <v>14</v>
      </c>
      <c r="W11" s="31" t="s">
        <v>14</v>
      </c>
      <c r="X11" s="11">
        <v>4</v>
      </c>
      <c r="Y11" s="32">
        <v>44231</v>
      </c>
      <c r="Z11" s="21" t="s">
        <v>14</v>
      </c>
      <c r="AA11" s="26" t="s">
        <v>14</v>
      </c>
      <c r="AB11" s="31" t="s">
        <v>14</v>
      </c>
      <c r="AC11" s="32" t="s">
        <v>14</v>
      </c>
      <c r="AD11" s="16"/>
    </row>
    <row r="12" spans="1:30">
      <c r="A12" s="68" t="s">
        <v>34</v>
      </c>
      <c r="B12" s="20" t="s">
        <v>32</v>
      </c>
      <c r="C12" s="16" t="s">
        <v>100</v>
      </c>
      <c r="D12" s="32">
        <v>44396</v>
      </c>
      <c r="E12" s="58" t="s">
        <v>14</v>
      </c>
      <c r="F12" s="33" t="s">
        <v>14</v>
      </c>
      <c r="G12" s="32">
        <v>44671</v>
      </c>
      <c r="H12" s="21" t="s">
        <v>81</v>
      </c>
      <c r="I12" s="2" t="s">
        <v>92</v>
      </c>
      <c r="J12" s="26">
        <v>44399</v>
      </c>
      <c r="K12" s="25">
        <v>45172</v>
      </c>
      <c r="L12" s="33"/>
      <c r="M12" s="43">
        <v>44664</v>
      </c>
      <c r="N12" s="97"/>
      <c r="O12" s="95" t="s">
        <v>14</v>
      </c>
      <c r="P12" s="92"/>
      <c r="Q12" s="21" t="s">
        <v>14</v>
      </c>
      <c r="R12" s="26" t="s">
        <v>14</v>
      </c>
      <c r="S12" s="31" t="s">
        <v>14</v>
      </c>
      <c r="T12" s="32" t="s">
        <v>14</v>
      </c>
      <c r="U12" s="21" t="s">
        <v>14</v>
      </c>
      <c r="V12" s="26" t="s">
        <v>14</v>
      </c>
      <c r="W12" s="31" t="s">
        <v>14</v>
      </c>
      <c r="X12" s="11" t="s">
        <v>14</v>
      </c>
      <c r="Y12" s="32" t="s">
        <v>14</v>
      </c>
      <c r="Z12" s="21" t="s">
        <v>14</v>
      </c>
      <c r="AA12" s="26" t="s">
        <v>14</v>
      </c>
      <c r="AB12" s="31" t="s">
        <v>14</v>
      </c>
      <c r="AC12" s="32" t="s">
        <v>14</v>
      </c>
      <c r="AD12" s="16"/>
    </row>
    <row r="13" spans="1:30">
      <c r="A13" s="69" t="s">
        <v>28</v>
      </c>
      <c r="B13" s="20" t="s">
        <v>20</v>
      </c>
      <c r="C13" s="16" t="s">
        <v>100</v>
      </c>
      <c r="D13" s="32">
        <v>44257</v>
      </c>
      <c r="E13" s="58" t="s">
        <v>14</v>
      </c>
      <c r="F13" s="33">
        <v>44975</v>
      </c>
      <c r="G13" s="50" t="s">
        <v>14</v>
      </c>
      <c r="H13" s="21" t="s">
        <v>74</v>
      </c>
      <c r="I13" s="2" t="s">
        <v>93</v>
      </c>
      <c r="J13" s="35">
        <v>44219</v>
      </c>
      <c r="K13" s="25">
        <v>45060</v>
      </c>
      <c r="L13" s="33"/>
      <c r="M13" s="43" t="s">
        <v>14</v>
      </c>
      <c r="N13" s="93" t="s">
        <v>78</v>
      </c>
      <c r="O13" s="91">
        <v>44969</v>
      </c>
      <c r="P13" s="92" t="s">
        <v>174</v>
      </c>
      <c r="Q13" s="38" t="s">
        <v>125</v>
      </c>
      <c r="R13" s="26">
        <v>44873</v>
      </c>
      <c r="S13" s="31" t="s">
        <v>14</v>
      </c>
      <c r="T13" s="32" t="s">
        <v>14</v>
      </c>
      <c r="U13" s="21" t="s">
        <v>14</v>
      </c>
      <c r="V13" s="26" t="s">
        <v>14</v>
      </c>
      <c r="W13" s="31" t="s">
        <v>14</v>
      </c>
      <c r="X13" s="11" t="s">
        <v>14</v>
      </c>
      <c r="Y13" s="32" t="s">
        <v>14</v>
      </c>
      <c r="Z13" s="21" t="s">
        <v>14</v>
      </c>
      <c r="AA13" s="26" t="s">
        <v>14</v>
      </c>
      <c r="AB13" s="31" t="s">
        <v>14</v>
      </c>
      <c r="AC13" s="32" t="s">
        <v>14</v>
      </c>
      <c r="AD13" s="16" t="s">
        <v>127</v>
      </c>
    </row>
    <row r="14" spans="1:30">
      <c r="A14" s="69" t="s">
        <v>45</v>
      </c>
      <c r="B14" s="20" t="s">
        <v>46</v>
      </c>
      <c r="C14" s="16" t="s">
        <v>101</v>
      </c>
      <c r="D14" s="32">
        <v>44607</v>
      </c>
      <c r="E14" s="58" t="s">
        <v>14</v>
      </c>
      <c r="F14" s="33">
        <v>44975</v>
      </c>
      <c r="G14" s="50" t="s">
        <v>14</v>
      </c>
      <c r="H14" s="21" t="s">
        <v>74</v>
      </c>
      <c r="I14" s="2" t="s">
        <v>93</v>
      </c>
      <c r="J14" s="36">
        <v>44644</v>
      </c>
      <c r="K14" s="37" t="s">
        <v>14</v>
      </c>
      <c r="L14" s="92"/>
      <c r="M14" s="43" t="s">
        <v>14</v>
      </c>
      <c r="N14" s="33"/>
      <c r="O14" s="43">
        <v>44969</v>
      </c>
      <c r="P14" s="33" t="s">
        <v>173</v>
      </c>
      <c r="Q14" s="21">
        <v>3</v>
      </c>
      <c r="R14" s="26">
        <v>45611</v>
      </c>
      <c r="S14" s="31" t="s">
        <v>14</v>
      </c>
      <c r="T14" s="32" t="s">
        <v>14</v>
      </c>
      <c r="U14" s="21" t="s">
        <v>14</v>
      </c>
      <c r="V14" s="26" t="s">
        <v>14</v>
      </c>
      <c r="W14" s="31" t="s">
        <v>14</v>
      </c>
      <c r="X14" s="11" t="s">
        <v>14</v>
      </c>
      <c r="Y14" s="32" t="s">
        <v>14</v>
      </c>
      <c r="Z14" s="21" t="s">
        <v>14</v>
      </c>
      <c r="AA14" s="26" t="s">
        <v>14</v>
      </c>
      <c r="AB14" s="31" t="s">
        <v>14</v>
      </c>
      <c r="AC14" s="32" t="s">
        <v>14</v>
      </c>
      <c r="AD14" s="16"/>
    </row>
    <row r="15" spans="1:30">
      <c r="A15" s="69" t="s">
        <v>42</v>
      </c>
      <c r="B15" s="20" t="s">
        <v>32</v>
      </c>
      <c r="C15" s="44" t="s">
        <v>14</v>
      </c>
      <c r="D15" s="50" t="s">
        <v>14</v>
      </c>
      <c r="E15" s="58" t="s">
        <v>14</v>
      </c>
      <c r="F15" s="33" t="s">
        <v>14</v>
      </c>
      <c r="G15" s="32">
        <v>44671</v>
      </c>
      <c r="H15" s="21" t="s">
        <v>102</v>
      </c>
      <c r="I15" s="11" t="s">
        <v>92</v>
      </c>
      <c r="J15" s="35">
        <v>44279</v>
      </c>
      <c r="K15" s="37" t="s">
        <v>14</v>
      </c>
      <c r="L15" s="92"/>
      <c r="M15" s="43">
        <v>44412</v>
      </c>
      <c r="N15" s="97"/>
      <c r="O15" s="95" t="s">
        <v>14</v>
      </c>
      <c r="P15" s="92"/>
      <c r="Q15" s="21" t="s">
        <v>14</v>
      </c>
      <c r="R15" s="26" t="s">
        <v>14</v>
      </c>
      <c r="S15" s="31" t="s">
        <v>14</v>
      </c>
      <c r="T15" s="32" t="s">
        <v>14</v>
      </c>
      <c r="U15" s="21" t="s">
        <v>14</v>
      </c>
      <c r="V15" s="26" t="s">
        <v>14</v>
      </c>
      <c r="W15" s="31" t="s">
        <v>14</v>
      </c>
      <c r="X15" s="11" t="s">
        <v>14</v>
      </c>
      <c r="Y15" s="32" t="s">
        <v>14</v>
      </c>
      <c r="Z15" s="21" t="s">
        <v>14</v>
      </c>
      <c r="AA15" s="26" t="s">
        <v>14</v>
      </c>
      <c r="AB15" s="31" t="s">
        <v>14</v>
      </c>
      <c r="AC15" s="32" t="s">
        <v>14</v>
      </c>
      <c r="AD15" s="16"/>
    </row>
    <row r="16" spans="1:30">
      <c r="A16" s="68" t="s">
        <v>36</v>
      </c>
      <c r="B16" s="20" t="s">
        <v>32</v>
      </c>
      <c r="C16" s="16" t="s">
        <v>122</v>
      </c>
      <c r="D16" s="122">
        <v>44735</v>
      </c>
      <c r="E16" s="58">
        <v>45376</v>
      </c>
      <c r="F16" s="33" t="s">
        <v>14</v>
      </c>
      <c r="G16" s="32">
        <v>44671</v>
      </c>
      <c r="H16" s="21" t="s">
        <v>81</v>
      </c>
      <c r="I16" s="2" t="s">
        <v>93</v>
      </c>
      <c r="J16" s="26">
        <v>44418</v>
      </c>
      <c r="K16" s="25">
        <v>45213</v>
      </c>
      <c r="L16" s="105" t="s">
        <v>78</v>
      </c>
      <c r="M16" s="106">
        <v>44646</v>
      </c>
      <c r="N16" s="97"/>
      <c r="O16" s="95" t="s">
        <v>14</v>
      </c>
      <c r="P16" s="92" t="s">
        <v>174</v>
      </c>
      <c r="Q16" s="21">
        <v>1</v>
      </c>
      <c r="R16" s="26">
        <v>44985</v>
      </c>
      <c r="S16" s="31" t="s">
        <v>78</v>
      </c>
      <c r="T16" s="32">
        <v>44646</v>
      </c>
      <c r="U16" s="21" t="s">
        <v>78</v>
      </c>
      <c r="V16" s="26">
        <v>44618</v>
      </c>
      <c r="W16" s="31" t="s">
        <v>78</v>
      </c>
      <c r="X16" s="11">
        <v>4</v>
      </c>
      <c r="Y16" s="32">
        <v>44637</v>
      </c>
      <c r="Z16" s="21" t="s">
        <v>14</v>
      </c>
      <c r="AA16" s="26" t="s">
        <v>14</v>
      </c>
      <c r="AB16" s="31" t="s">
        <v>14</v>
      </c>
      <c r="AC16" s="32" t="s">
        <v>14</v>
      </c>
      <c r="AD16" s="16"/>
    </row>
    <row r="17" spans="1:30">
      <c r="A17" s="68" t="s">
        <v>107</v>
      </c>
      <c r="B17" s="20" t="s">
        <v>32</v>
      </c>
      <c r="C17" s="16" t="s">
        <v>122</v>
      </c>
      <c r="D17" s="32">
        <v>44679</v>
      </c>
      <c r="E17" s="58" t="s">
        <v>14</v>
      </c>
      <c r="F17" s="33" t="s">
        <v>14</v>
      </c>
      <c r="G17" s="54">
        <v>44509</v>
      </c>
      <c r="H17" s="21" t="s">
        <v>81</v>
      </c>
      <c r="I17" s="11" t="s">
        <v>94</v>
      </c>
      <c r="J17" s="26">
        <v>44504</v>
      </c>
      <c r="K17" s="25">
        <v>45213</v>
      </c>
      <c r="L17" s="105" t="s">
        <v>78</v>
      </c>
      <c r="M17" s="106">
        <v>44664</v>
      </c>
      <c r="N17" s="97"/>
      <c r="O17" s="95" t="s">
        <v>14</v>
      </c>
      <c r="P17" s="92" t="s">
        <v>174</v>
      </c>
      <c r="Q17" s="21">
        <v>2</v>
      </c>
      <c r="R17" s="26">
        <v>45100</v>
      </c>
      <c r="S17" s="31" t="s">
        <v>14</v>
      </c>
      <c r="T17" s="32" t="s">
        <v>14</v>
      </c>
      <c r="U17" s="21" t="s">
        <v>14</v>
      </c>
      <c r="V17" s="26" t="s">
        <v>14</v>
      </c>
      <c r="W17" s="31" t="s">
        <v>78</v>
      </c>
      <c r="X17" s="11">
        <v>4</v>
      </c>
      <c r="Y17" s="32">
        <v>44394</v>
      </c>
      <c r="Z17" s="21" t="s">
        <v>14</v>
      </c>
      <c r="AA17" s="26" t="s">
        <v>14</v>
      </c>
      <c r="AB17" s="31" t="s">
        <v>14</v>
      </c>
      <c r="AC17" s="32" t="s">
        <v>14</v>
      </c>
      <c r="AD17" s="16"/>
    </row>
    <row r="18" spans="1:30">
      <c r="A18" s="71" t="s">
        <v>56</v>
      </c>
      <c r="B18" s="20" t="s">
        <v>46</v>
      </c>
      <c r="C18" s="16" t="s">
        <v>100</v>
      </c>
      <c r="D18" s="56">
        <v>44014</v>
      </c>
      <c r="E18" s="58" t="s">
        <v>14</v>
      </c>
      <c r="F18" s="33">
        <v>44383</v>
      </c>
      <c r="G18" s="50" t="s">
        <v>14</v>
      </c>
      <c r="H18" s="21" t="s">
        <v>74</v>
      </c>
      <c r="I18" s="2" t="s">
        <v>93</v>
      </c>
      <c r="J18" s="36" t="s">
        <v>109</v>
      </c>
      <c r="K18" s="37" t="s">
        <v>14</v>
      </c>
      <c r="L18" s="92"/>
      <c r="M18" s="90">
        <v>44239</v>
      </c>
      <c r="N18" s="33"/>
      <c r="O18" s="43">
        <v>44389</v>
      </c>
      <c r="P18" s="33" t="s">
        <v>173</v>
      </c>
      <c r="Q18" s="21">
        <v>3</v>
      </c>
      <c r="R18" s="26">
        <v>45328</v>
      </c>
      <c r="S18" s="31" t="s">
        <v>14</v>
      </c>
      <c r="T18" s="32" t="s">
        <v>14</v>
      </c>
      <c r="U18" s="21" t="s">
        <v>14</v>
      </c>
      <c r="V18" s="26" t="s">
        <v>14</v>
      </c>
      <c r="W18" s="31" t="s">
        <v>14</v>
      </c>
      <c r="X18" s="11" t="s">
        <v>14</v>
      </c>
      <c r="Y18" s="32" t="s">
        <v>14</v>
      </c>
      <c r="Z18" s="21" t="s">
        <v>118</v>
      </c>
      <c r="AA18" s="26">
        <v>45365</v>
      </c>
      <c r="AB18" s="31" t="s">
        <v>14</v>
      </c>
      <c r="AC18" s="32" t="s">
        <v>14</v>
      </c>
      <c r="AD18" s="16"/>
    </row>
    <row r="19" spans="1:30">
      <c r="A19" s="71" t="s">
        <v>52</v>
      </c>
      <c r="B19" s="20" t="s">
        <v>32</v>
      </c>
      <c r="C19" s="16" t="s">
        <v>122</v>
      </c>
      <c r="D19" s="32">
        <v>44743</v>
      </c>
      <c r="E19" s="58" t="s">
        <v>14</v>
      </c>
      <c r="F19" s="33">
        <v>45325</v>
      </c>
      <c r="G19" s="32">
        <v>44671</v>
      </c>
      <c r="H19" s="21" t="s">
        <v>102</v>
      </c>
      <c r="I19" s="11" t="s">
        <v>92</v>
      </c>
      <c r="J19" s="26">
        <v>44253</v>
      </c>
      <c r="K19" s="37" t="s">
        <v>14</v>
      </c>
      <c r="L19" s="107" t="s">
        <v>78</v>
      </c>
      <c r="M19" s="106">
        <v>44600</v>
      </c>
      <c r="N19" s="33"/>
      <c r="O19" s="43">
        <v>45332</v>
      </c>
      <c r="P19" s="92" t="s">
        <v>174</v>
      </c>
      <c r="Q19" s="21">
        <v>2</v>
      </c>
      <c r="R19" s="26">
        <v>45331</v>
      </c>
      <c r="S19" s="31" t="s">
        <v>14</v>
      </c>
      <c r="T19" s="32" t="s">
        <v>14</v>
      </c>
      <c r="U19" s="21" t="s">
        <v>14</v>
      </c>
      <c r="V19" s="26" t="s">
        <v>14</v>
      </c>
      <c r="W19" s="31" t="s">
        <v>14</v>
      </c>
      <c r="X19" s="11" t="s">
        <v>14</v>
      </c>
      <c r="Y19" s="32" t="s">
        <v>14</v>
      </c>
      <c r="Z19" s="21" t="s">
        <v>14</v>
      </c>
      <c r="AA19" s="26" t="s">
        <v>14</v>
      </c>
      <c r="AB19" s="31" t="s">
        <v>14</v>
      </c>
      <c r="AC19" s="32" t="s">
        <v>14</v>
      </c>
      <c r="AD19" s="16"/>
    </row>
    <row r="20" spans="1:30">
      <c r="A20" s="68" t="s">
        <v>68</v>
      </c>
      <c r="B20" s="20" t="s">
        <v>69</v>
      </c>
      <c r="C20" s="16" t="s">
        <v>100</v>
      </c>
      <c r="D20" s="32">
        <v>44257</v>
      </c>
      <c r="E20" s="58" t="s">
        <v>14</v>
      </c>
      <c r="F20" s="33">
        <v>44443</v>
      </c>
      <c r="G20" s="50" t="s">
        <v>14</v>
      </c>
      <c r="H20" s="21" t="s">
        <v>74</v>
      </c>
      <c r="I20" s="2" t="s">
        <v>93</v>
      </c>
      <c r="J20" s="26" t="s">
        <v>123</v>
      </c>
      <c r="K20" s="37" t="s">
        <v>14</v>
      </c>
      <c r="L20" s="92"/>
      <c r="M20" s="43" t="s">
        <v>14</v>
      </c>
      <c r="N20" s="33"/>
      <c r="O20" s="43">
        <v>44450</v>
      </c>
      <c r="P20" s="33"/>
      <c r="Q20" s="21" t="s">
        <v>14</v>
      </c>
      <c r="R20" s="26" t="s">
        <v>14</v>
      </c>
      <c r="S20" s="31" t="s">
        <v>14</v>
      </c>
      <c r="T20" s="32" t="s">
        <v>14</v>
      </c>
      <c r="U20" s="21" t="s">
        <v>14</v>
      </c>
      <c r="V20" s="26" t="s">
        <v>14</v>
      </c>
      <c r="W20" s="31" t="s">
        <v>14</v>
      </c>
      <c r="X20" s="11" t="s">
        <v>14</v>
      </c>
      <c r="Y20" s="32" t="s">
        <v>14</v>
      </c>
      <c r="Z20" s="21" t="s">
        <v>14</v>
      </c>
      <c r="AA20" s="26" t="s">
        <v>14</v>
      </c>
      <c r="AB20" s="31" t="s">
        <v>14</v>
      </c>
      <c r="AC20" s="32" t="s">
        <v>14</v>
      </c>
      <c r="AD20" s="16"/>
    </row>
    <row r="21" spans="1:30">
      <c r="A21" s="68" t="s">
        <v>29</v>
      </c>
      <c r="B21" s="20" t="s">
        <v>26</v>
      </c>
      <c r="C21" s="16" t="s">
        <v>100</v>
      </c>
      <c r="D21" s="32">
        <v>44678</v>
      </c>
      <c r="E21" s="58" t="s">
        <v>14</v>
      </c>
      <c r="F21" s="33">
        <v>44996</v>
      </c>
      <c r="G21" s="50" t="s">
        <v>14</v>
      </c>
      <c r="H21" s="21" t="s">
        <v>74</v>
      </c>
      <c r="I21" s="2" t="s">
        <v>93</v>
      </c>
      <c r="J21" s="26">
        <v>44644</v>
      </c>
      <c r="K21" s="25">
        <v>45060</v>
      </c>
      <c r="L21" s="33"/>
      <c r="M21" s="43" t="s">
        <v>14</v>
      </c>
      <c r="N21" s="93" t="s">
        <v>78</v>
      </c>
      <c r="O21" s="91">
        <v>44991</v>
      </c>
      <c r="P21" s="33" t="s">
        <v>173</v>
      </c>
      <c r="Q21" s="21">
        <v>3</v>
      </c>
      <c r="R21" s="26">
        <v>45736</v>
      </c>
      <c r="S21" s="31" t="s">
        <v>78</v>
      </c>
      <c r="T21" s="32">
        <v>44394</v>
      </c>
      <c r="U21" s="21" t="s">
        <v>14</v>
      </c>
      <c r="V21" s="26" t="s">
        <v>14</v>
      </c>
      <c r="W21" s="31" t="s">
        <v>14</v>
      </c>
      <c r="X21" s="11" t="s">
        <v>14</v>
      </c>
      <c r="Y21" s="32" t="s">
        <v>14</v>
      </c>
      <c r="Z21" s="21" t="s">
        <v>14</v>
      </c>
      <c r="AA21" s="26" t="s">
        <v>14</v>
      </c>
      <c r="AB21" s="31" t="s">
        <v>14</v>
      </c>
      <c r="AC21" s="32" t="s">
        <v>14</v>
      </c>
      <c r="AD21" s="16"/>
    </row>
    <row r="22" spans="1:30">
      <c r="A22" s="68" t="s">
        <v>43</v>
      </c>
      <c r="B22" s="20" t="s">
        <v>26</v>
      </c>
      <c r="C22" s="44" t="s">
        <v>14</v>
      </c>
      <c r="D22" s="50" t="s">
        <v>14</v>
      </c>
      <c r="E22" s="58" t="s">
        <v>14</v>
      </c>
      <c r="F22" s="33">
        <v>45107</v>
      </c>
      <c r="G22" s="50" t="s">
        <v>14</v>
      </c>
      <c r="H22" s="21" t="s">
        <v>89</v>
      </c>
      <c r="I22" s="11" t="s">
        <v>94</v>
      </c>
      <c r="J22" s="26">
        <v>44642</v>
      </c>
      <c r="K22" s="37" t="s">
        <v>14</v>
      </c>
      <c r="L22" s="92"/>
      <c r="M22" s="43" t="s">
        <v>14</v>
      </c>
      <c r="N22" s="93" t="s">
        <v>78</v>
      </c>
      <c r="O22" s="91">
        <v>45110</v>
      </c>
      <c r="P22" s="33" t="s">
        <v>173</v>
      </c>
      <c r="Q22" s="21">
        <v>3</v>
      </c>
      <c r="R22" s="26">
        <v>44854</v>
      </c>
      <c r="S22" s="31" t="s">
        <v>14</v>
      </c>
      <c r="T22" s="32" t="s">
        <v>14</v>
      </c>
      <c r="U22" s="21" t="s">
        <v>14</v>
      </c>
      <c r="V22" s="26" t="s">
        <v>14</v>
      </c>
      <c r="W22" s="31" t="s">
        <v>14</v>
      </c>
      <c r="X22" s="11" t="s">
        <v>14</v>
      </c>
      <c r="Y22" s="32" t="s">
        <v>14</v>
      </c>
      <c r="Z22" s="21" t="s">
        <v>14</v>
      </c>
      <c r="AA22" s="26" t="s">
        <v>14</v>
      </c>
      <c r="AB22" s="31" t="s">
        <v>14</v>
      </c>
      <c r="AC22" s="32" t="s">
        <v>14</v>
      </c>
      <c r="AD22" s="16"/>
    </row>
    <row r="23" spans="1:30">
      <c r="A23" s="70" t="s">
        <v>104</v>
      </c>
      <c r="B23" s="19" t="s">
        <v>105</v>
      </c>
      <c r="C23" s="44" t="s">
        <v>14</v>
      </c>
      <c r="D23" s="50" t="s">
        <v>14</v>
      </c>
      <c r="E23" s="58" t="s">
        <v>14</v>
      </c>
      <c r="F23" s="33" t="s">
        <v>14</v>
      </c>
      <c r="G23" s="50" t="s">
        <v>14</v>
      </c>
      <c r="H23" s="21" t="s">
        <v>96</v>
      </c>
      <c r="I23" s="2" t="s">
        <v>93</v>
      </c>
      <c r="J23" s="26">
        <v>44597</v>
      </c>
      <c r="K23" s="37" t="s">
        <v>14</v>
      </c>
      <c r="L23" s="92"/>
      <c r="M23" s="43" t="s">
        <v>14</v>
      </c>
      <c r="N23" s="97"/>
      <c r="O23" s="95" t="s">
        <v>14</v>
      </c>
      <c r="P23" s="92"/>
      <c r="Q23" s="21" t="s">
        <v>14</v>
      </c>
      <c r="R23" s="26" t="s">
        <v>14</v>
      </c>
      <c r="S23" s="31" t="s">
        <v>14</v>
      </c>
      <c r="T23" s="32" t="s">
        <v>14</v>
      </c>
      <c r="U23" s="21" t="s">
        <v>14</v>
      </c>
      <c r="V23" s="26" t="s">
        <v>14</v>
      </c>
      <c r="W23" s="31" t="s">
        <v>14</v>
      </c>
      <c r="X23" s="11" t="s">
        <v>14</v>
      </c>
      <c r="Y23" s="32" t="s">
        <v>14</v>
      </c>
      <c r="Z23" s="21" t="s">
        <v>119</v>
      </c>
      <c r="AA23" s="26">
        <v>46013</v>
      </c>
      <c r="AB23" s="31" t="s">
        <v>14</v>
      </c>
      <c r="AC23" s="32" t="s">
        <v>14</v>
      </c>
      <c r="AD23" s="16"/>
    </row>
    <row r="24" spans="1:30">
      <c r="A24" s="68" t="s">
        <v>23</v>
      </c>
      <c r="B24" s="20" t="s">
        <v>26</v>
      </c>
      <c r="C24" s="16" t="s">
        <v>99</v>
      </c>
      <c r="D24" s="32">
        <v>44785</v>
      </c>
      <c r="E24" s="58" t="s">
        <v>14</v>
      </c>
      <c r="F24" s="33">
        <v>44383</v>
      </c>
      <c r="G24" s="50" t="s">
        <v>14</v>
      </c>
      <c r="H24" s="21" t="s">
        <v>74</v>
      </c>
      <c r="I24" s="2" t="s">
        <v>93</v>
      </c>
      <c r="J24" s="26">
        <v>44639</v>
      </c>
      <c r="K24" s="25">
        <v>45060</v>
      </c>
      <c r="L24" s="33"/>
      <c r="M24" s="43">
        <v>44646</v>
      </c>
      <c r="N24" s="93" t="s">
        <v>78</v>
      </c>
      <c r="O24" s="91">
        <v>44389</v>
      </c>
      <c r="P24" s="33" t="s">
        <v>173</v>
      </c>
      <c r="Q24" s="21">
        <v>2</v>
      </c>
      <c r="R24" s="26">
        <v>44618</v>
      </c>
      <c r="S24" s="31" t="s">
        <v>78</v>
      </c>
      <c r="T24" s="32">
        <v>44629</v>
      </c>
      <c r="U24" s="21" t="s">
        <v>14</v>
      </c>
      <c r="V24" s="26" t="s">
        <v>14</v>
      </c>
      <c r="W24" s="31" t="s">
        <v>14</v>
      </c>
      <c r="X24" s="11" t="s">
        <v>14</v>
      </c>
      <c r="Y24" s="32" t="s">
        <v>14</v>
      </c>
      <c r="Z24" s="21" t="s">
        <v>14</v>
      </c>
      <c r="AA24" s="26" t="s">
        <v>14</v>
      </c>
      <c r="AB24" s="31" t="s">
        <v>14</v>
      </c>
      <c r="AC24" s="32" t="s">
        <v>14</v>
      </c>
      <c r="AD24" s="16"/>
    </row>
    <row r="25" spans="1:30">
      <c r="A25" s="68" t="s">
        <v>53</v>
      </c>
      <c r="B25" s="20" t="s">
        <v>32</v>
      </c>
      <c r="C25" s="16" t="s">
        <v>122</v>
      </c>
      <c r="D25" s="32">
        <v>44743</v>
      </c>
      <c r="E25" s="58" t="s">
        <v>14</v>
      </c>
      <c r="F25" s="33">
        <v>45325</v>
      </c>
      <c r="G25" s="32">
        <v>44671</v>
      </c>
      <c r="H25" s="21" t="s">
        <v>75</v>
      </c>
      <c r="I25" s="11" t="s">
        <v>94</v>
      </c>
      <c r="J25" s="26">
        <v>44253</v>
      </c>
      <c r="K25" s="37" t="s">
        <v>14</v>
      </c>
      <c r="L25" s="107" t="s">
        <v>78</v>
      </c>
      <c r="M25" s="106">
        <v>44600</v>
      </c>
      <c r="N25" s="33"/>
      <c r="O25" s="43">
        <v>45332</v>
      </c>
      <c r="P25" s="92" t="s">
        <v>174</v>
      </c>
      <c r="Q25" s="21">
        <v>2</v>
      </c>
      <c r="R25" s="26">
        <v>45331</v>
      </c>
      <c r="S25" s="31" t="s">
        <v>14</v>
      </c>
      <c r="T25" s="32" t="s">
        <v>14</v>
      </c>
      <c r="U25" s="21" t="s">
        <v>14</v>
      </c>
      <c r="V25" s="26" t="s">
        <v>14</v>
      </c>
      <c r="W25" s="31" t="s">
        <v>14</v>
      </c>
      <c r="X25" s="11" t="s">
        <v>14</v>
      </c>
      <c r="Y25" s="32" t="s">
        <v>14</v>
      </c>
      <c r="Z25" s="21" t="s">
        <v>14</v>
      </c>
      <c r="AA25" s="26" t="s">
        <v>14</v>
      </c>
      <c r="AB25" s="31" t="s">
        <v>14</v>
      </c>
      <c r="AC25" s="32" t="s">
        <v>14</v>
      </c>
      <c r="AD25" s="16"/>
    </row>
    <row r="26" spans="1:30">
      <c r="A26" s="68" t="s">
        <v>90</v>
      </c>
      <c r="B26" s="20" t="s">
        <v>32</v>
      </c>
      <c r="C26" s="16" t="s">
        <v>99</v>
      </c>
      <c r="D26" s="32">
        <v>44963</v>
      </c>
      <c r="E26" s="58" t="s">
        <v>14</v>
      </c>
      <c r="F26" s="33" t="s">
        <v>14</v>
      </c>
      <c r="G26" s="32">
        <v>44671</v>
      </c>
      <c r="H26" s="21" t="s">
        <v>87</v>
      </c>
      <c r="I26" s="11" t="s">
        <v>92</v>
      </c>
      <c r="J26" s="26">
        <v>44597</v>
      </c>
      <c r="K26" s="37" t="s">
        <v>14</v>
      </c>
      <c r="L26" s="92"/>
      <c r="M26" s="43" t="s">
        <v>14</v>
      </c>
      <c r="N26" s="97"/>
      <c r="O26" s="95" t="s">
        <v>14</v>
      </c>
      <c r="P26" s="92"/>
      <c r="Q26" s="21" t="s">
        <v>14</v>
      </c>
      <c r="R26" s="26" t="s">
        <v>14</v>
      </c>
      <c r="S26" s="31" t="s">
        <v>14</v>
      </c>
      <c r="T26" s="32" t="s">
        <v>14</v>
      </c>
      <c r="U26" s="21" t="s">
        <v>14</v>
      </c>
      <c r="V26" s="26" t="s">
        <v>14</v>
      </c>
      <c r="W26" s="31" t="s">
        <v>14</v>
      </c>
      <c r="X26" s="11" t="s">
        <v>14</v>
      </c>
      <c r="Y26" s="32" t="s">
        <v>14</v>
      </c>
      <c r="Z26" s="21" t="s">
        <v>14</v>
      </c>
      <c r="AA26" s="26" t="s">
        <v>14</v>
      </c>
      <c r="AB26" s="31" t="s">
        <v>14</v>
      </c>
      <c r="AC26" s="32" t="s">
        <v>14</v>
      </c>
      <c r="AD26" s="16"/>
    </row>
    <row r="27" spans="1:30">
      <c r="A27" s="68" t="s">
        <v>73</v>
      </c>
      <c r="B27" s="20" t="s">
        <v>124</v>
      </c>
      <c r="C27" s="16" t="s">
        <v>99</v>
      </c>
      <c r="D27" s="32">
        <v>44257</v>
      </c>
      <c r="E27" s="58" t="s">
        <v>14</v>
      </c>
      <c r="F27" s="33" t="s">
        <v>14</v>
      </c>
      <c r="G27" s="50" t="s">
        <v>14</v>
      </c>
      <c r="H27" s="21" t="s">
        <v>74</v>
      </c>
      <c r="I27" s="2" t="s">
        <v>93</v>
      </c>
      <c r="J27" s="26" t="s">
        <v>111</v>
      </c>
      <c r="K27" s="37" t="s">
        <v>14</v>
      </c>
      <c r="L27" s="92"/>
      <c r="M27" s="43" t="s">
        <v>14</v>
      </c>
      <c r="N27" s="97"/>
      <c r="O27" s="95" t="s">
        <v>14</v>
      </c>
      <c r="P27" s="92"/>
      <c r="Q27" s="21" t="s">
        <v>14</v>
      </c>
      <c r="R27" s="26" t="s">
        <v>14</v>
      </c>
      <c r="S27" s="31" t="s">
        <v>14</v>
      </c>
      <c r="T27" s="32" t="s">
        <v>14</v>
      </c>
      <c r="U27" s="21" t="s">
        <v>14</v>
      </c>
      <c r="V27" s="26" t="s">
        <v>14</v>
      </c>
      <c r="W27" s="31" t="s">
        <v>14</v>
      </c>
      <c r="X27" s="11" t="s">
        <v>14</v>
      </c>
      <c r="Y27" s="32" t="s">
        <v>14</v>
      </c>
      <c r="Z27" s="21" t="s">
        <v>117</v>
      </c>
      <c r="AA27" s="26">
        <v>45365</v>
      </c>
      <c r="AB27" s="31" t="s">
        <v>14</v>
      </c>
      <c r="AC27" s="32" t="s">
        <v>14</v>
      </c>
      <c r="AD27" s="16"/>
    </row>
    <row r="28" spans="1:30">
      <c r="A28" s="68" t="s">
        <v>31</v>
      </c>
      <c r="B28" s="20" t="s">
        <v>32</v>
      </c>
      <c r="C28" s="16" t="s">
        <v>100</v>
      </c>
      <c r="D28" s="32">
        <v>44420</v>
      </c>
      <c r="E28" s="58" t="s">
        <v>14</v>
      </c>
      <c r="F28" s="33" t="s">
        <v>14</v>
      </c>
      <c r="G28" s="32">
        <v>44671</v>
      </c>
      <c r="H28" s="21" t="s">
        <v>81</v>
      </c>
      <c r="I28" s="11" t="s">
        <v>92</v>
      </c>
      <c r="J28" s="26">
        <v>44421</v>
      </c>
      <c r="K28" s="25">
        <v>45172</v>
      </c>
      <c r="L28" s="33"/>
      <c r="M28" s="43">
        <v>44664</v>
      </c>
      <c r="N28" s="102" t="s">
        <v>78</v>
      </c>
      <c r="O28" s="103" t="s">
        <v>14</v>
      </c>
      <c r="P28" s="92" t="s">
        <v>174</v>
      </c>
      <c r="Q28" s="21">
        <v>2</v>
      </c>
      <c r="R28" s="26">
        <v>44429</v>
      </c>
      <c r="S28" s="31" t="s">
        <v>14</v>
      </c>
      <c r="T28" s="32" t="s">
        <v>14</v>
      </c>
      <c r="U28" s="21" t="s">
        <v>14</v>
      </c>
      <c r="V28" s="26" t="s">
        <v>14</v>
      </c>
      <c r="W28" s="31" t="s">
        <v>78</v>
      </c>
      <c r="X28" s="11">
        <v>3</v>
      </c>
      <c r="Y28" s="32" t="s">
        <v>80</v>
      </c>
      <c r="Z28" s="21" t="s">
        <v>14</v>
      </c>
      <c r="AA28" s="26" t="s">
        <v>14</v>
      </c>
      <c r="AB28" s="31" t="s">
        <v>14</v>
      </c>
      <c r="AC28" s="32" t="s">
        <v>14</v>
      </c>
      <c r="AD28" s="16"/>
    </row>
    <row r="29" spans="1:30">
      <c r="A29" s="68" t="s">
        <v>39</v>
      </c>
      <c r="B29" s="20" t="s">
        <v>20</v>
      </c>
      <c r="C29" s="16" t="s">
        <v>186</v>
      </c>
      <c r="D29" s="122">
        <v>45089</v>
      </c>
      <c r="E29" s="58">
        <v>45483</v>
      </c>
      <c r="F29" s="33">
        <v>44745</v>
      </c>
      <c r="G29" s="50" t="s">
        <v>14</v>
      </c>
      <c r="H29" s="21" t="s">
        <v>74</v>
      </c>
      <c r="I29" s="2" t="s">
        <v>93</v>
      </c>
      <c r="J29" s="26">
        <v>44418</v>
      </c>
      <c r="K29" s="25">
        <v>45213</v>
      </c>
      <c r="L29" s="33"/>
      <c r="M29" s="43" t="s">
        <v>14</v>
      </c>
      <c r="N29" s="93" t="s">
        <v>78</v>
      </c>
      <c r="O29" s="91">
        <v>44746</v>
      </c>
      <c r="P29" s="33" t="s">
        <v>173</v>
      </c>
      <c r="Q29" s="21">
        <v>3</v>
      </c>
      <c r="R29" s="27">
        <v>45478</v>
      </c>
      <c r="S29" s="31" t="s">
        <v>14</v>
      </c>
      <c r="T29" s="32" t="s">
        <v>14</v>
      </c>
      <c r="U29" s="21" t="s">
        <v>14</v>
      </c>
      <c r="V29" s="26" t="s">
        <v>14</v>
      </c>
      <c r="W29" s="31" t="s">
        <v>14</v>
      </c>
      <c r="X29" s="11" t="s">
        <v>14</v>
      </c>
      <c r="Y29" s="32" t="s">
        <v>14</v>
      </c>
      <c r="Z29" s="21" t="s">
        <v>14</v>
      </c>
      <c r="AA29" s="26" t="s">
        <v>14</v>
      </c>
      <c r="AB29" s="31" t="s">
        <v>14</v>
      </c>
      <c r="AC29" s="32" t="s">
        <v>14</v>
      </c>
      <c r="AD29" s="16"/>
    </row>
    <row r="30" spans="1:30">
      <c r="A30" s="69" t="s">
        <v>24</v>
      </c>
      <c r="B30" s="20" t="s">
        <v>20</v>
      </c>
      <c r="C30" s="16" t="s">
        <v>100</v>
      </c>
      <c r="D30" s="32">
        <v>44257</v>
      </c>
      <c r="E30" s="58" t="s">
        <v>14</v>
      </c>
      <c r="F30" s="50" t="s">
        <v>14</v>
      </c>
      <c r="G30" s="50" t="s">
        <v>14</v>
      </c>
      <c r="H30" s="21" t="s">
        <v>81</v>
      </c>
      <c r="I30" s="2" t="s">
        <v>93</v>
      </c>
      <c r="J30" s="35">
        <v>44219</v>
      </c>
      <c r="K30" s="25">
        <v>45060</v>
      </c>
      <c r="L30" s="33"/>
      <c r="M30" s="90">
        <v>44239</v>
      </c>
      <c r="N30" s="33"/>
      <c r="O30" s="98"/>
      <c r="P30" s="92" t="s">
        <v>174</v>
      </c>
      <c r="Q30" s="21">
        <v>1</v>
      </c>
      <c r="R30" s="26">
        <v>44982</v>
      </c>
      <c r="S30" s="31" t="s">
        <v>14</v>
      </c>
      <c r="T30" s="32" t="s">
        <v>14</v>
      </c>
      <c r="U30" s="21" t="s">
        <v>14</v>
      </c>
      <c r="V30" s="26" t="s">
        <v>14</v>
      </c>
      <c r="W30" s="31" t="s">
        <v>14</v>
      </c>
      <c r="X30" s="11" t="s">
        <v>14</v>
      </c>
      <c r="Y30" s="32" t="s">
        <v>14</v>
      </c>
      <c r="Z30" s="21" t="s">
        <v>14</v>
      </c>
      <c r="AA30" s="26" t="s">
        <v>14</v>
      </c>
      <c r="AB30" s="31" t="s">
        <v>14</v>
      </c>
      <c r="AC30" s="32" t="s">
        <v>14</v>
      </c>
      <c r="AD30" s="16"/>
    </row>
    <row r="31" spans="1:30">
      <c r="A31" s="68" t="s">
        <v>54</v>
      </c>
      <c r="B31" s="20" t="s">
        <v>32</v>
      </c>
      <c r="C31" s="16" t="s">
        <v>100</v>
      </c>
      <c r="D31" s="32">
        <v>44414</v>
      </c>
      <c r="E31" s="58" t="s">
        <v>14</v>
      </c>
      <c r="F31" s="33">
        <v>45325</v>
      </c>
      <c r="G31" s="32">
        <v>44671</v>
      </c>
      <c r="H31" s="21" t="s">
        <v>102</v>
      </c>
      <c r="I31" s="11" t="s">
        <v>92</v>
      </c>
      <c r="J31" s="26">
        <v>44253</v>
      </c>
      <c r="K31" s="37" t="s">
        <v>14</v>
      </c>
      <c r="L31" s="107" t="s">
        <v>78</v>
      </c>
      <c r="M31" s="106">
        <v>44600</v>
      </c>
      <c r="N31" s="33"/>
      <c r="O31" s="43">
        <v>45332</v>
      </c>
      <c r="P31" s="92" t="s">
        <v>174</v>
      </c>
      <c r="Q31" s="21">
        <v>2</v>
      </c>
      <c r="R31" s="26">
        <v>45331</v>
      </c>
      <c r="S31" s="31" t="s">
        <v>14</v>
      </c>
      <c r="T31" s="32" t="s">
        <v>14</v>
      </c>
      <c r="U31" s="21" t="s">
        <v>14</v>
      </c>
      <c r="V31" s="26" t="s">
        <v>14</v>
      </c>
      <c r="W31" s="31" t="s">
        <v>14</v>
      </c>
      <c r="X31" s="11" t="s">
        <v>14</v>
      </c>
      <c r="Y31" s="32" t="s">
        <v>14</v>
      </c>
      <c r="Z31" s="21" t="s">
        <v>14</v>
      </c>
      <c r="AA31" s="26" t="s">
        <v>14</v>
      </c>
      <c r="AB31" s="31" t="s">
        <v>14</v>
      </c>
      <c r="AC31" s="32" t="s">
        <v>14</v>
      </c>
      <c r="AD31" s="16"/>
    </row>
    <row r="32" spans="1:30">
      <c r="A32" s="68" t="s">
        <v>11</v>
      </c>
      <c r="B32" s="20" t="s">
        <v>20</v>
      </c>
      <c r="C32" s="16" t="s">
        <v>99</v>
      </c>
      <c r="D32" s="32">
        <v>44257</v>
      </c>
      <c r="E32" s="58" t="s">
        <v>14</v>
      </c>
      <c r="F32" s="33">
        <v>45467</v>
      </c>
      <c r="G32" s="50" t="s">
        <v>14</v>
      </c>
      <c r="H32" s="28" t="s">
        <v>74</v>
      </c>
      <c r="I32" s="2" t="s">
        <v>93</v>
      </c>
      <c r="J32" s="46" t="s">
        <v>14</v>
      </c>
      <c r="K32" s="25">
        <v>45060</v>
      </c>
      <c r="L32" s="33"/>
      <c r="M32" s="43" t="s">
        <v>14</v>
      </c>
      <c r="N32" s="93" t="s">
        <v>78</v>
      </c>
      <c r="O32" s="91">
        <v>45468</v>
      </c>
      <c r="P32" s="33" t="s">
        <v>173</v>
      </c>
      <c r="Q32" s="21">
        <v>3</v>
      </c>
      <c r="R32" s="26">
        <v>44854</v>
      </c>
      <c r="S32" s="31" t="s">
        <v>14</v>
      </c>
      <c r="T32" s="32" t="s">
        <v>14</v>
      </c>
      <c r="U32" s="21" t="s">
        <v>14</v>
      </c>
      <c r="V32" s="26" t="s">
        <v>14</v>
      </c>
      <c r="W32" s="31" t="s">
        <v>14</v>
      </c>
      <c r="X32" s="11" t="s">
        <v>14</v>
      </c>
      <c r="Y32" s="32" t="s">
        <v>14</v>
      </c>
      <c r="Z32" s="21" t="s">
        <v>116</v>
      </c>
      <c r="AA32" s="32">
        <v>45365</v>
      </c>
      <c r="AB32" s="31" t="s">
        <v>14</v>
      </c>
      <c r="AC32" s="32" t="s">
        <v>14</v>
      </c>
      <c r="AD32" s="16"/>
    </row>
    <row r="33" spans="1:30">
      <c r="A33" s="68" t="s">
        <v>40</v>
      </c>
      <c r="B33" s="20" t="s">
        <v>41</v>
      </c>
      <c r="C33" s="44" t="s">
        <v>14</v>
      </c>
      <c r="D33" s="50" t="s">
        <v>14</v>
      </c>
      <c r="E33" s="58" t="s">
        <v>14</v>
      </c>
      <c r="F33" s="33">
        <v>45325</v>
      </c>
      <c r="G33" s="50" t="s">
        <v>14</v>
      </c>
      <c r="H33" s="46" t="s">
        <v>14</v>
      </c>
      <c r="I33" s="46" t="s">
        <v>14</v>
      </c>
      <c r="J33" s="46" t="s">
        <v>14</v>
      </c>
      <c r="K33" s="37" t="s">
        <v>14</v>
      </c>
      <c r="L33" s="92"/>
      <c r="M33" s="43" t="s">
        <v>14</v>
      </c>
      <c r="N33" s="33"/>
      <c r="O33" s="43">
        <v>45330</v>
      </c>
      <c r="P33" s="33"/>
      <c r="Q33" s="21" t="s">
        <v>14</v>
      </c>
      <c r="R33" s="26" t="s">
        <v>14</v>
      </c>
      <c r="S33" s="31" t="s">
        <v>14</v>
      </c>
      <c r="T33" s="32" t="s">
        <v>14</v>
      </c>
      <c r="U33" s="21" t="s">
        <v>14</v>
      </c>
      <c r="V33" s="26" t="s">
        <v>14</v>
      </c>
      <c r="W33" s="31" t="s">
        <v>14</v>
      </c>
      <c r="X33" s="11" t="s">
        <v>14</v>
      </c>
      <c r="Y33" s="32" t="s">
        <v>14</v>
      </c>
      <c r="Z33" s="21" t="s">
        <v>14</v>
      </c>
      <c r="AA33" s="26" t="s">
        <v>14</v>
      </c>
      <c r="AB33" s="31" t="s">
        <v>14</v>
      </c>
      <c r="AC33" s="32" t="s">
        <v>14</v>
      </c>
      <c r="AD33" s="16"/>
    </row>
    <row r="34" spans="1:30">
      <c r="A34" s="68" t="s">
        <v>72</v>
      </c>
      <c r="B34" s="20" t="s">
        <v>20</v>
      </c>
      <c r="C34" s="16" t="s">
        <v>99</v>
      </c>
      <c r="D34" s="32">
        <v>44783</v>
      </c>
      <c r="E34" s="58" t="s">
        <v>14</v>
      </c>
      <c r="F34" s="50">
        <v>45467</v>
      </c>
      <c r="G34" s="50" t="s">
        <v>14</v>
      </c>
      <c r="H34" s="21" t="s">
        <v>89</v>
      </c>
      <c r="I34" s="2" t="s">
        <v>93</v>
      </c>
      <c r="J34" s="26">
        <v>44520</v>
      </c>
      <c r="K34" s="37" t="s">
        <v>14</v>
      </c>
      <c r="L34" s="92"/>
      <c r="M34" s="43" t="s">
        <v>14</v>
      </c>
      <c r="N34" s="97"/>
      <c r="O34" s="99">
        <v>45468</v>
      </c>
      <c r="P34" s="97"/>
      <c r="Q34" s="21" t="s">
        <v>14</v>
      </c>
      <c r="R34" s="26" t="s">
        <v>14</v>
      </c>
      <c r="S34" s="31" t="s">
        <v>14</v>
      </c>
      <c r="T34" s="32" t="s">
        <v>14</v>
      </c>
      <c r="U34" s="21" t="s">
        <v>14</v>
      </c>
      <c r="V34" s="26" t="s">
        <v>14</v>
      </c>
      <c r="W34" s="31" t="s">
        <v>14</v>
      </c>
      <c r="X34" s="11" t="s">
        <v>14</v>
      </c>
      <c r="Y34" s="32" t="s">
        <v>14</v>
      </c>
      <c r="Z34" s="21" t="s">
        <v>14</v>
      </c>
      <c r="AA34" s="26" t="s">
        <v>14</v>
      </c>
      <c r="AB34" s="31" t="s">
        <v>14</v>
      </c>
      <c r="AC34" s="32" t="s">
        <v>14</v>
      </c>
      <c r="AD34" s="16"/>
    </row>
    <row r="35" spans="1:30">
      <c r="A35" s="70" t="s">
        <v>97</v>
      </c>
      <c r="B35" s="20" t="s">
        <v>32</v>
      </c>
      <c r="C35" s="16" t="s">
        <v>99</v>
      </c>
      <c r="D35" s="32">
        <v>44958</v>
      </c>
      <c r="E35" s="58" t="s">
        <v>14</v>
      </c>
      <c r="F35" s="33" t="s">
        <v>14</v>
      </c>
      <c r="G35" s="32">
        <v>44671</v>
      </c>
      <c r="H35" s="21" t="s">
        <v>81</v>
      </c>
      <c r="I35" s="2" t="s">
        <v>93</v>
      </c>
      <c r="J35" s="26">
        <v>44593</v>
      </c>
      <c r="K35" s="37" t="s">
        <v>14</v>
      </c>
      <c r="L35" s="92"/>
      <c r="M35" s="43" t="s">
        <v>14</v>
      </c>
      <c r="N35" s="97"/>
      <c r="O35" s="95" t="s">
        <v>14</v>
      </c>
      <c r="P35" s="92"/>
      <c r="Q35" s="21" t="s">
        <v>14</v>
      </c>
      <c r="R35" s="26" t="s">
        <v>14</v>
      </c>
      <c r="S35" s="31" t="s">
        <v>14</v>
      </c>
      <c r="T35" s="32" t="s">
        <v>14</v>
      </c>
      <c r="U35" s="21" t="s">
        <v>14</v>
      </c>
      <c r="V35" s="26" t="s">
        <v>14</v>
      </c>
      <c r="W35" s="31" t="s">
        <v>14</v>
      </c>
      <c r="X35" s="11" t="s">
        <v>14</v>
      </c>
      <c r="Y35" s="32" t="s">
        <v>14</v>
      </c>
      <c r="Z35" s="21" t="s">
        <v>14</v>
      </c>
      <c r="AA35" s="26" t="s">
        <v>14</v>
      </c>
      <c r="AB35" s="31" t="s">
        <v>14</v>
      </c>
      <c r="AC35" s="32" t="s">
        <v>14</v>
      </c>
      <c r="AD35" s="16"/>
    </row>
    <row r="36" spans="1:30">
      <c r="A36" s="69" t="s">
        <v>35</v>
      </c>
      <c r="B36" s="20" t="s">
        <v>32</v>
      </c>
      <c r="C36" s="16" t="s">
        <v>122</v>
      </c>
      <c r="D36" s="32">
        <v>44735</v>
      </c>
      <c r="E36" s="58">
        <v>45860</v>
      </c>
      <c r="F36" s="33" t="s">
        <v>14</v>
      </c>
      <c r="G36" s="32">
        <v>44671</v>
      </c>
      <c r="H36" s="21" t="s">
        <v>81</v>
      </c>
      <c r="I36" s="11" t="s">
        <v>92</v>
      </c>
      <c r="J36" s="26">
        <v>44597</v>
      </c>
      <c r="K36" s="25">
        <v>45213</v>
      </c>
      <c r="L36" s="105" t="s">
        <v>78</v>
      </c>
      <c r="M36" s="106">
        <v>44646</v>
      </c>
      <c r="N36" s="97"/>
      <c r="O36" s="95" t="s">
        <v>14</v>
      </c>
      <c r="P36" s="92" t="s">
        <v>174</v>
      </c>
      <c r="Q36" s="21">
        <v>1</v>
      </c>
      <c r="R36" s="26">
        <v>45100</v>
      </c>
      <c r="S36" s="31" t="s">
        <v>78</v>
      </c>
      <c r="T36" s="32">
        <v>44646</v>
      </c>
      <c r="U36" s="21" t="s">
        <v>14</v>
      </c>
      <c r="V36" s="26" t="s">
        <v>14</v>
      </c>
      <c r="W36" s="31" t="s">
        <v>78</v>
      </c>
      <c r="X36" s="11">
        <v>4</v>
      </c>
      <c r="Y36" s="32">
        <v>44394</v>
      </c>
      <c r="Z36" s="21" t="s">
        <v>14</v>
      </c>
      <c r="AA36" s="26" t="s">
        <v>14</v>
      </c>
      <c r="AB36" s="31" t="s">
        <v>14</v>
      </c>
      <c r="AC36" s="32" t="s">
        <v>14</v>
      </c>
      <c r="AD36" s="16"/>
    </row>
    <row r="37" spans="1:30">
      <c r="A37" s="70" t="s">
        <v>128</v>
      </c>
      <c r="B37" s="20" t="s">
        <v>129</v>
      </c>
      <c r="C37" s="44" t="s">
        <v>14</v>
      </c>
      <c r="D37" s="32">
        <v>44533</v>
      </c>
      <c r="E37" s="58" t="s">
        <v>14</v>
      </c>
      <c r="F37" s="49" t="s">
        <v>14</v>
      </c>
      <c r="G37" s="50" t="s">
        <v>14</v>
      </c>
      <c r="H37" s="21" t="s">
        <v>103</v>
      </c>
      <c r="I37" s="11" t="s">
        <v>92</v>
      </c>
      <c r="J37" s="26">
        <v>44687</v>
      </c>
      <c r="K37" s="37" t="s">
        <v>14</v>
      </c>
      <c r="L37" s="92"/>
      <c r="M37" s="43" t="s">
        <v>14</v>
      </c>
      <c r="N37" s="97"/>
      <c r="O37" s="95" t="s">
        <v>14</v>
      </c>
      <c r="P37" s="92"/>
      <c r="Q37" s="21" t="s">
        <v>14</v>
      </c>
      <c r="R37" s="26" t="s">
        <v>14</v>
      </c>
      <c r="S37" s="31" t="s">
        <v>14</v>
      </c>
      <c r="T37" s="32" t="s">
        <v>14</v>
      </c>
      <c r="U37" s="21" t="s">
        <v>14</v>
      </c>
      <c r="V37" s="26" t="s">
        <v>14</v>
      </c>
      <c r="W37" s="31" t="s">
        <v>14</v>
      </c>
      <c r="X37" s="11" t="s">
        <v>14</v>
      </c>
      <c r="Y37" s="32" t="s">
        <v>14</v>
      </c>
      <c r="Z37" s="21" t="s">
        <v>14</v>
      </c>
      <c r="AA37" s="26" t="s">
        <v>14</v>
      </c>
      <c r="AB37" s="31" t="s">
        <v>14</v>
      </c>
      <c r="AC37" s="32" t="s">
        <v>14</v>
      </c>
      <c r="AD37" s="16"/>
    </row>
    <row r="38" spans="1:30">
      <c r="A38" s="68" t="s">
        <v>62</v>
      </c>
      <c r="B38" s="20" t="s">
        <v>27</v>
      </c>
      <c r="C38" s="44" t="s">
        <v>14</v>
      </c>
      <c r="D38" s="50" t="s">
        <v>14</v>
      </c>
      <c r="E38" s="58" t="s">
        <v>14</v>
      </c>
      <c r="F38" s="33">
        <v>44745</v>
      </c>
      <c r="G38" s="50" t="s">
        <v>14</v>
      </c>
      <c r="H38" s="46" t="s">
        <v>14</v>
      </c>
      <c r="I38" s="46" t="s">
        <v>14</v>
      </c>
      <c r="J38" s="46" t="s">
        <v>14</v>
      </c>
      <c r="K38" s="37" t="s">
        <v>14</v>
      </c>
      <c r="L38" s="92"/>
      <c r="M38" s="43" t="s">
        <v>14</v>
      </c>
      <c r="N38" s="33"/>
      <c r="O38" s="43">
        <v>44746</v>
      </c>
      <c r="P38" s="33"/>
      <c r="Q38" s="21" t="s">
        <v>14</v>
      </c>
      <c r="R38" s="26" t="s">
        <v>14</v>
      </c>
      <c r="S38" s="31" t="s">
        <v>14</v>
      </c>
      <c r="T38" s="32" t="s">
        <v>14</v>
      </c>
      <c r="U38" s="21" t="s">
        <v>14</v>
      </c>
      <c r="V38" s="26" t="s">
        <v>14</v>
      </c>
      <c r="W38" s="31" t="s">
        <v>14</v>
      </c>
      <c r="X38" s="11" t="s">
        <v>14</v>
      </c>
      <c r="Y38" s="32" t="s">
        <v>14</v>
      </c>
      <c r="Z38" s="21" t="s">
        <v>14</v>
      </c>
      <c r="AA38" s="26" t="s">
        <v>14</v>
      </c>
      <c r="AB38" s="31" t="s">
        <v>14</v>
      </c>
      <c r="AC38" s="32" t="s">
        <v>14</v>
      </c>
      <c r="AD38" s="16"/>
    </row>
    <row r="39" spans="1:30">
      <c r="A39" s="68" t="s">
        <v>63</v>
      </c>
      <c r="B39" s="20" t="s">
        <v>65</v>
      </c>
      <c r="C39" s="44" t="s">
        <v>14</v>
      </c>
      <c r="D39" s="50" t="s">
        <v>14</v>
      </c>
      <c r="E39" s="58" t="s">
        <v>14</v>
      </c>
      <c r="F39" s="33">
        <v>44745</v>
      </c>
      <c r="G39" s="50" t="s">
        <v>14</v>
      </c>
      <c r="H39" s="46" t="s">
        <v>14</v>
      </c>
      <c r="I39" s="46" t="s">
        <v>14</v>
      </c>
      <c r="J39" s="46" t="s">
        <v>14</v>
      </c>
      <c r="K39" s="37" t="s">
        <v>14</v>
      </c>
      <c r="L39" s="92"/>
      <c r="M39" s="43" t="s">
        <v>14</v>
      </c>
      <c r="N39" s="33"/>
      <c r="O39" s="43">
        <v>44746</v>
      </c>
      <c r="P39" s="33"/>
      <c r="Q39" s="21" t="s">
        <v>14</v>
      </c>
      <c r="R39" s="26" t="s">
        <v>14</v>
      </c>
      <c r="S39" s="31" t="s">
        <v>14</v>
      </c>
      <c r="T39" s="32" t="s">
        <v>14</v>
      </c>
      <c r="U39" s="21" t="s">
        <v>14</v>
      </c>
      <c r="V39" s="26" t="s">
        <v>14</v>
      </c>
      <c r="W39" s="31" t="s">
        <v>14</v>
      </c>
      <c r="X39" s="11" t="s">
        <v>14</v>
      </c>
      <c r="Y39" s="32" t="s">
        <v>14</v>
      </c>
      <c r="Z39" s="21" t="s">
        <v>14</v>
      </c>
      <c r="AA39" s="26" t="s">
        <v>14</v>
      </c>
      <c r="AB39" s="31" t="s">
        <v>14</v>
      </c>
      <c r="AC39" s="32" t="s">
        <v>14</v>
      </c>
      <c r="AD39" s="16"/>
    </row>
    <row r="40" spans="1:30">
      <c r="A40" s="68" t="s">
        <v>64</v>
      </c>
      <c r="B40" s="20" t="s">
        <v>27</v>
      </c>
      <c r="C40" s="44" t="s">
        <v>14</v>
      </c>
      <c r="D40" s="50" t="s">
        <v>14</v>
      </c>
      <c r="E40" s="58" t="s">
        <v>14</v>
      </c>
      <c r="F40" s="33">
        <v>44745</v>
      </c>
      <c r="G40" s="50" t="s">
        <v>14</v>
      </c>
      <c r="H40" s="46" t="s">
        <v>14</v>
      </c>
      <c r="I40" s="46" t="s">
        <v>14</v>
      </c>
      <c r="J40" s="46" t="s">
        <v>14</v>
      </c>
      <c r="K40" s="37" t="s">
        <v>14</v>
      </c>
      <c r="L40" s="92"/>
      <c r="M40" s="43" t="s">
        <v>14</v>
      </c>
      <c r="N40" s="33"/>
      <c r="O40" s="43">
        <v>44746</v>
      </c>
      <c r="P40" s="33"/>
      <c r="Q40" s="21" t="s">
        <v>14</v>
      </c>
      <c r="R40" s="26" t="s">
        <v>14</v>
      </c>
      <c r="S40" s="31" t="s">
        <v>14</v>
      </c>
      <c r="T40" s="32" t="s">
        <v>14</v>
      </c>
      <c r="U40" s="21" t="s">
        <v>14</v>
      </c>
      <c r="V40" s="26" t="s">
        <v>14</v>
      </c>
      <c r="W40" s="31" t="s">
        <v>14</v>
      </c>
      <c r="X40" s="11" t="s">
        <v>14</v>
      </c>
      <c r="Y40" s="32" t="s">
        <v>14</v>
      </c>
      <c r="Z40" s="21" t="s">
        <v>14</v>
      </c>
      <c r="AA40" s="26" t="s">
        <v>14</v>
      </c>
      <c r="AB40" s="31" t="s">
        <v>14</v>
      </c>
      <c r="AC40" s="32" t="s">
        <v>14</v>
      </c>
      <c r="AD40" s="16"/>
    </row>
    <row r="41" spans="1:30">
      <c r="A41" s="68" t="s">
        <v>60</v>
      </c>
      <c r="B41" s="20" t="s">
        <v>61</v>
      </c>
      <c r="C41" s="44" t="s">
        <v>14</v>
      </c>
      <c r="D41" s="50" t="s">
        <v>14</v>
      </c>
      <c r="E41" s="58" t="s">
        <v>14</v>
      </c>
      <c r="F41" s="50">
        <v>45467</v>
      </c>
      <c r="G41" s="50" t="s">
        <v>14</v>
      </c>
      <c r="H41" s="46" t="s">
        <v>14</v>
      </c>
      <c r="I41" s="47" t="s">
        <v>14</v>
      </c>
      <c r="J41" s="45" t="s">
        <v>14</v>
      </c>
      <c r="K41" s="37" t="s">
        <v>14</v>
      </c>
      <c r="L41" s="92"/>
      <c r="M41" s="43" t="s">
        <v>14</v>
      </c>
      <c r="N41" s="33"/>
      <c r="O41" s="43">
        <v>45468</v>
      </c>
      <c r="P41" s="33"/>
      <c r="Q41" s="21" t="s">
        <v>14</v>
      </c>
      <c r="R41" s="26" t="s">
        <v>14</v>
      </c>
      <c r="S41" s="31" t="s">
        <v>14</v>
      </c>
      <c r="T41" s="32" t="s">
        <v>14</v>
      </c>
      <c r="U41" s="21" t="s">
        <v>14</v>
      </c>
      <c r="V41" s="26" t="s">
        <v>14</v>
      </c>
      <c r="W41" s="31" t="s">
        <v>14</v>
      </c>
      <c r="X41" s="11" t="s">
        <v>14</v>
      </c>
      <c r="Y41" s="32" t="s">
        <v>14</v>
      </c>
      <c r="Z41" s="21" t="s">
        <v>14</v>
      </c>
      <c r="AA41" s="26" t="s">
        <v>14</v>
      </c>
      <c r="AB41" s="31" t="s">
        <v>14</v>
      </c>
      <c r="AC41" s="32" t="s">
        <v>14</v>
      </c>
      <c r="AD41" s="16"/>
    </row>
    <row r="42" spans="1:30">
      <c r="A42" s="70" t="s">
        <v>106</v>
      </c>
      <c r="B42" s="19" t="s">
        <v>46</v>
      </c>
      <c r="C42" s="44" t="s">
        <v>14</v>
      </c>
      <c r="D42" s="50" t="s">
        <v>14</v>
      </c>
      <c r="E42" s="58" t="s">
        <v>14</v>
      </c>
      <c r="F42" s="33">
        <v>45386</v>
      </c>
      <c r="G42" s="50" t="s">
        <v>14</v>
      </c>
      <c r="H42" s="21" t="s">
        <v>96</v>
      </c>
      <c r="I42" s="2" t="s">
        <v>93</v>
      </c>
      <c r="J42" s="26">
        <v>44593</v>
      </c>
      <c r="K42" s="37" t="s">
        <v>14</v>
      </c>
      <c r="L42" s="92"/>
      <c r="M42" s="43" t="s">
        <v>14</v>
      </c>
      <c r="N42" s="33"/>
      <c r="O42" s="43">
        <v>45386</v>
      </c>
      <c r="P42" s="33"/>
      <c r="Q42" s="21" t="s">
        <v>14</v>
      </c>
      <c r="R42" s="26" t="s">
        <v>14</v>
      </c>
      <c r="S42" s="31" t="s">
        <v>14</v>
      </c>
      <c r="T42" s="32" t="s">
        <v>14</v>
      </c>
      <c r="U42" s="21" t="s">
        <v>14</v>
      </c>
      <c r="V42" s="26" t="s">
        <v>14</v>
      </c>
      <c r="W42" s="31" t="s">
        <v>14</v>
      </c>
      <c r="X42" s="11" t="s">
        <v>14</v>
      </c>
      <c r="Y42" s="32" t="s">
        <v>14</v>
      </c>
      <c r="Z42" s="21" t="s">
        <v>14</v>
      </c>
      <c r="AA42" s="26" t="s">
        <v>14</v>
      </c>
      <c r="AB42" s="31" t="s">
        <v>14</v>
      </c>
      <c r="AC42" s="32" t="s">
        <v>14</v>
      </c>
      <c r="AD42" s="16"/>
    </row>
    <row r="43" spans="1:30">
      <c r="A43" s="68" t="s">
        <v>55</v>
      </c>
      <c r="B43" s="20" t="s">
        <v>20</v>
      </c>
      <c r="C43" s="44" t="s">
        <v>14</v>
      </c>
      <c r="D43" s="50" t="s">
        <v>14</v>
      </c>
      <c r="E43" s="58" t="s">
        <v>14</v>
      </c>
      <c r="F43" s="33">
        <v>44745</v>
      </c>
      <c r="G43" s="50" t="s">
        <v>14</v>
      </c>
      <c r="H43" s="21" t="s">
        <v>89</v>
      </c>
      <c r="I43" s="11" t="s">
        <v>94</v>
      </c>
      <c r="J43" s="26">
        <v>44642</v>
      </c>
      <c r="K43" s="37" t="s">
        <v>14</v>
      </c>
      <c r="L43" s="92"/>
      <c r="M43" s="43" t="s">
        <v>14</v>
      </c>
      <c r="N43" s="33"/>
      <c r="O43" s="43">
        <v>44746</v>
      </c>
      <c r="P43" s="92" t="s">
        <v>174</v>
      </c>
      <c r="Q43" s="21">
        <v>2</v>
      </c>
      <c r="R43" s="26">
        <v>44744</v>
      </c>
      <c r="S43" s="31" t="s">
        <v>14</v>
      </c>
      <c r="T43" s="32" t="s">
        <v>14</v>
      </c>
      <c r="U43" s="21" t="s">
        <v>14</v>
      </c>
      <c r="V43" s="26" t="s">
        <v>14</v>
      </c>
      <c r="W43" s="31" t="s">
        <v>14</v>
      </c>
      <c r="X43" s="11" t="s">
        <v>14</v>
      </c>
      <c r="Y43" s="32" t="s">
        <v>14</v>
      </c>
      <c r="Z43" s="21" t="s">
        <v>14</v>
      </c>
      <c r="AA43" s="26" t="s">
        <v>14</v>
      </c>
      <c r="AB43" s="31" t="s">
        <v>14</v>
      </c>
      <c r="AC43" s="32" t="s">
        <v>14</v>
      </c>
      <c r="AD43" s="16"/>
    </row>
    <row r="44" spans="1:30">
      <c r="A44" s="70" t="s">
        <v>120</v>
      </c>
      <c r="B44" s="19" t="s">
        <v>105</v>
      </c>
      <c r="C44" s="44" t="s">
        <v>14</v>
      </c>
      <c r="D44" s="50" t="s">
        <v>14</v>
      </c>
      <c r="E44" s="58" t="s">
        <v>14</v>
      </c>
      <c r="F44" s="49" t="s">
        <v>14</v>
      </c>
      <c r="G44" s="50" t="s">
        <v>14</v>
      </c>
      <c r="H44" s="46" t="s">
        <v>14</v>
      </c>
      <c r="I44" s="47" t="s">
        <v>14</v>
      </c>
      <c r="J44" s="45" t="s">
        <v>14</v>
      </c>
      <c r="K44" s="37" t="s">
        <v>14</v>
      </c>
      <c r="L44" s="92"/>
      <c r="M44" s="43" t="s">
        <v>14</v>
      </c>
      <c r="N44" s="97"/>
      <c r="O44" s="95" t="s">
        <v>14</v>
      </c>
      <c r="P44" s="92"/>
      <c r="Q44" s="21" t="s">
        <v>14</v>
      </c>
      <c r="R44" s="26" t="s">
        <v>14</v>
      </c>
      <c r="S44" s="31" t="s">
        <v>14</v>
      </c>
      <c r="T44" s="32" t="s">
        <v>14</v>
      </c>
      <c r="U44" s="21" t="s">
        <v>14</v>
      </c>
      <c r="V44" s="26" t="s">
        <v>14</v>
      </c>
      <c r="W44" s="31" t="s">
        <v>14</v>
      </c>
      <c r="X44" s="11" t="s">
        <v>14</v>
      </c>
      <c r="Y44" s="32" t="s">
        <v>14</v>
      </c>
      <c r="Z44" s="21" t="s">
        <v>121</v>
      </c>
      <c r="AA44" s="32">
        <v>46069</v>
      </c>
      <c r="AB44" s="31" t="s">
        <v>14</v>
      </c>
      <c r="AC44" s="32" t="s">
        <v>14</v>
      </c>
      <c r="AD44" s="16"/>
    </row>
    <row r="45" spans="1:30">
      <c r="A45" s="69" t="s">
        <v>30</v>
      </c>
      <c r="B45" s="20" t="s">
        <v>20</v>
      </c>
      <c r="C45" s="16" t="s">
        <v>100</v>
      </c>
      <c r="D45" s="32">
        <v>44257</v>
      </c>
      <c r="E45" s="58" t="s">
        <v>14</v>
      </c>
      <c r="F45" s="33">
        <v>44975</v>
      </c>
      <c r="G45" s="50" t="s">
        <v>14</v>
      </c>
      <c r="H45" s="21" t="s">
        <v>74</v>
      </c>
      <c r="I45" s="2" t="s">
        <v>93</v>
      </c>
      <c r="J45" s="26">
        <v>44670</v>
      </c>
      <c r="K45" s="25">
        <v>45060</v>
      </c>
      <c r="L45" s="33"/>
      <c r="M45" s="43" t="s">
        <v>14</v>
      </c>
      <c r="N45" s="33"/>
      <c r="O45" s="43">
        <v>44969</v>
      </c>
      <c r="P45" s="33"/>
      <c r="Q45" s="21" t="s">
        <v>14</v>
      </c>
      <c r="R45" s="26" t="s">
        <v>14</v>
      </c>
      <c r="S45" s="31" t="s">
        <v>14</v>
      </c>
      <c r="T45" s="32" t="s">
        <v>14</v>
      </c>
      <c r="U45" s="21" t="s">
        <v>14</v>
      </c>
      <c r="V45" s="26" t="s">
        <v>14</v>
      </c>
      <c r="W45" s="31" t="s">
        <v>14</v>
      </c>
      <c r="X45" s="11" t="s">
        <v>14</v>
      </c>
      <c r="Y45" s="32" t="s">
        <v>14</v>
      </c>
      <c r="Z45" s="21" t="s">
        <v>14</v>
      </c>
      <c r="AA45" s="26" t="s">
        <v>14</v>
      </c>
      <c r="AB45" s="31" t="s">
        <v>14</v>
      </c>
      <c r="AC45" s="32" t="s">
        <v>14</v>
      </c>
      <c r="AD45" s="16"/>
    </row>
    <row r="46" spans="1:30">
      <c r="A46" s="69" t="s">
        <v>38</v>
      </c>
      <c r="B46" s="20" t="s">
        <v>32</v>
      </c>
      <c r="C46" s="16" t="s">
        <v>100</v>
      </c>
      <c r="D46" s="32">
        <v>44257</v>
      </c>
      <c r="E46" s="58" t="s">
        <v>14</v>
      </c>
      <c r="F46" s="33" t="s">
        <v>14</v>
      </c>
      <c r="G46" s="32">
        <v>44671</v>
      </c>
      <c r="H46" s="21" t="s">
        <v>81</v>
      </c>
      <c r="I46" s="11" t="s">
        <v>92</v>
      </c>
      <c r="J46" s="26">
        <v>44670</v>
      </c>
      <c r="K46" s="25">
        <v>45213</v>
      </c>
      <c r="L46" s="105" t="s">
        <v>78</v>
      </c>
      <c r="M46" s="106">
        <v>44239</v>
      </c>
      <c r="N46" s="97"/>
      <c r="O46" s="95" t="s">
        <v>14</v>
      </c>
      <c r="P46" s="92" t="s">
        <v>174</v>
      </c>
      <c r="Q46" s="21">
        <v>1</v>
      </c>
      <c r="R46" s="26">
        <v>44982</v>
      </c>
      <c r="S46" s="31" t="s">
        <v>14</v>
      </c>
      <c r="T46" s="32" t="s">
        <v>14</v>
      </c>
      <c r="U46" s="21" t="s">
        <v>14</v>
      </c>
      <c r="V46" s="26" t="s">
        <v>14</v>
      </c>
      <c r="W46" s="31" t="s">
        <v>14</v>
      </c>
      <c r="X46" s="11" t="s">
        <v>14</v>
      </c>
      <c r="Y46" s="32" t="s">
        <v>14</v>
      </c>
      <c r="Z46" s="21" t="s">
        <v>14</v>
      </c>
      <c r="AA46" s="26" t="s">
        <v>14</v>
      </c>
      <c r="AB46" s="31" t="s">
        <v>14</v>
      </c>
      <c r="AC46" s="32" t="s">
        <v>14</v>
      </c>
      <c r="AD46" s="15"/>
    </row>
    <row r="47" spans="1:30">
      <c r="A47" s="69" t="s">
        <v>83</v>
      </c>
      <c r="B47" s="20" t="s">
        <v>26</v>
      </c>
      <c r="C47" s="16" t="s">
        <v>126</v>
      </c>
      <c r="D47" s="50" t="s">
        <v>14</v>
      </c>
      <c r="E47" s="58" t="s">
        <v>14</v>
      </c>
      <c r="F47" s="49" t="s">
        <v>14</v>
      </c>
      <c r="G47" s="50" t="s">
        <v>14</v>
      </c>
      <c r="H47" s="21" t="s">
        <v>96</v>
      </c>
      <c r="I47" s="2" t="s">
        <v>93</v>
      </c>
      <c r="J47" s="26">
        <v>44527</v>
      </c>
      <c r="K47" s="37" t="s">
        <v>14</v>
      </c>
      <c r="L47" s="92"/>
      <c r="M47" s="43" t="s">
        <v>14</v>
      </c>
      <c r="N47" s="93" t="s">
        <v>78</v>
      </c>
      <c r="O47" s="91">
        <v>45312</v>
      </c>
      <c r="P47" s="33" t="s">
        <v>173</v>
      </c>
      <c r="Q47" s="21">
        <v>3</v>
      </c>
      <c r="R47" s="26">
        <v>46047</v>
      </c>
      <c r="S47" s="31" t="s">
        <v>14</v>
      </c>
      <c r="T47" s="32" t="s">
        <v>14</v>
      </c>
      <c r="U47" s="21" t="s">
        <v>14</v>
      </c>
      <c r="V47" s="26" t="s">
        <v>14</v>
      </c>
      <c r="W47" s="31" t="s">
        <v>14</v>
      </c>
      <c r="X47" s="11" t="s">
        <v>14</v>
      </c>
      <c r="Y47" s="32" t="s">
        <v>14</v>
      </c>
      <c r="Z47" s="31" t="s">
        <v>14</v>
      </c>
      <c r="AA47" s="43" t="s">
        <v>14</v>
      </c>
      <c r="AB47" s="31" t="s">
        <v>14</v>
      </c>
      <c r="AC47" s="32" t="s">
        <v>14</v>
      </c>
      <c r="AD47" s="15"/>
    </row>
    <row r="48" spans="1:30">
      <c r="A48" s="68" t="s">
        <v>47</v>
      </c>
      <c r="B48" s="20" t="s">
        <v>48</v>
      </c>
      <c r="C48" s="44" t="s">
        <v>14</v>
      </c>
      <c r="D48" s="50" t="s">
        <v>14</v>
      </c>
      <c r="E48" s="58" t="s">
        <v>14</v>
      </c>
      <c r="F48" s="33">
        <v>45325</v>
      </c>
      <c r="G48" s="50" t="s">
        <v>14</v>
      </c>
      <c r="H48" s="46" t="s">
        <v>14</v>
      </c>
      <c r="I48" s="47" t="s">
        <v>14</v>
      </c>
      <c r="J48" s="45" t="s">
        <v>14</v>
      </c>
      <c r="K48" s="37" t="s">
        <v>14</v>
      </c>
      <c r="L48" s="92"/>
      <c r="M48" s="43" t="s">
        <v>14</v>
      </c>
      <c r="N48" s="33"/>
      <c r="O48" s="43">
        <v>45330</v>
      </c>
      <c r="P48" s="33"/>
      <c r="Q48" s="21" t="s">
        <v>14</v>
      </c>
      <c r="R48" s="26" t="s">
        <v>14</v>
      </c>
      <c r="S48" s="31" t="s">
        <v>14</v>
      </c>
      <c r="T48" s="32" t="s">
        <v>14</v>
      </c>
      <c r="U48" s="21" t="s">
        <v>14</v>
      </c>
      <c r="V48" s="26" t="s">
        <v>14</v>
      </c>
      <c r="W48" s="31" t="s">
        <v>14</v>
      </c>
      <c r="X48" s="11" t="s">
        <v>14</v>
      </c>
      <c r="Y48" s="32" t="s">
        <v>14</v>
      </c>
      <c r="Z48" s="31" t="s">
        <v>115</v>
      </c>
      <c r="AA48" s="43">
        <v>45365</v>
      </c>
      <c r="AB48" s="31" t="s">
        <v>14</v>
      </c>
      <c r="AC48" s="32" t="s">
        <v>14</v>
      </c>
      <c r="AD48" s="15"/>
    </row>
    <row r="49" spans="1:46">
      <c r="A49" s="68" t="s">
        <v>67</v>
      </c>
      <c r="B49" s="20" t="s">
        <v>20</v>
      </c>
      <c r="C49" s="44" t="s">
        <v>14</v>
      </c>
      <c r="D49" s="50" t="s">
        <v>14</v>
      </c>
      <c r="E49" s="58" t="s">
        <v>14</v>
      </c>
      <c r="F49" s="33">
        <v>45325</v>
      </c>
      <c r="G49" s="50" t="s">
        <v>14</v>
      </c>
      <c r="H49" s="21" t="s">
        <v>89</v>
      </c>
      <c r="I49" s="2" t="s">
        <v>93</v>
      </c>
      <c r="J49" s="26">
        <v>44253</v>
      </c>
      <c r="K49" s="37" t="s">
        <v>14</v>
      </c>
      <c r="L49" s="92"/>
      <c r="M49" s="43" t="s">
        <v>14</v>
      </c>
      <c r="N49" s="93" t="s">
        <v>78</v>
      </c>
      <c r="O49" s="91">
        <v>45330</v>
      </c>
      <c r="P49" s="33" t="s">
        <v>173</v>
      </c>
      <c r="Q49" s="21">
        <v>3</v>
      </c>
      <c r="R49" s="26">
        <v>46042</v>
      </c>
      <c r="S49" s="31" t="s">
        <v>14</v>
      </c>
      <c r="T49" s="32" t="s">
        <v>14</v>
      </c>
      <c r="U49" s="21" t="s">
        <v>14</v>
      </c>
      <c r="V49" s="26" t="s">
        <v>14</v>
      </c>
      <c r="W49" s="31" t="s">
        <v>14</v>
      </c>
      <c r="X49" s="11" t="s">
        <v>14</v>
      </c>
      <c r="Y49" s="32" t="s">
        <v>14</v>
      </c>
      <c r="Z49" s="21" t="s">
        <v>14</v>
      </c>
      <c r="AA49" s="26" t="s">
        <v>14</v>
      </c>
      <c r="AB49" s="31" t="s">
        <v>14</v>
      </c>
      <c r="AC49" s="32" t="s">
        <v>14</v>
      </c>
      <c r="AD49" s="15"/>
    </row>
    <row r="50" spans="1:46">
      <c r="A50" s="68" t="s">
        <v>70</v>
      </c>
      <c r="B50" s="20" t="s">
        <v>71</v>
      </c>
      <c r="C50" s="44" t="s">
        <v>14</v>
      </c>
      <c r="D50" s="50" t="s">
        <v>14</v>
      </c>
      <c r="E50" s="58" t="s">
        <v>14</v>
      </c>
      <c r="F50" s="33">
        <v>45325</v>
      </c>
      <c r="G50" s="50" t="s">
        <v>14</v>
      </c>
      <c r="H50" s="21" t="s">
        <v>89</v>
      </c>
      <c r="I50" s="2" t="s">
        <v>93</v>
      </c>
      <c r="J50" s="26" t="s">
        <v>110</v>
      </c>
      <c r="K50" s="37" t="s">
        <v>14</v>
      </c>
      <c r="L50" s="92"/>
      <c r="M50" s="43" t="s">
        <v>14</v>
      </c>
      <c r="N50" s="33"/>
      <c r="O50" s="43">
        <v>45330</v>
      </c>
      <c r="P50" s="33"/>
      <c r="Q50" s="21" t="s">
        <v>14</v>
      </c>
      <c r="R50" s="26" t="s">
        <v>14</v>
      </c>
      <c r="S50" s="31" t="s">
        <v>14</v>
      </c>
      <c r="T50" s="32" t="s">
        <v>14</v>
      </c>
      <c r="U50" s="21" t="s">
        <v>14</v>
      </c>
      <c r="V50" s="26" t="s">
        <v>14</v>
      </c>
      <c r="W50" s="31" t="s">
        <v>14</v>
      </c>
      <c r="X50" s="11" t="s">
        <v>14</v>
      </c>
      <c r="Y50" s="32" t="s">
        <v>14</v>
      </c>
      <c r="Z50" s="21" t="s">
        <v>14</v>
      </c>
      <c r="AA50" s="26" t="s">
        <v>14</v>
      </c>
      <c r="AB50" s="31" t="s">
        <v>14</v>
      </c>
      <c r="AC50" s="32" t="s">
        <v>14</v>
      </c>
      <c r="AD50" s="15"/>
    </row>
    <row r="51" spans="1:46">
      <c r="A51" s="72" t="s">
        <v>82</v>
      </c>
      <c r="B51" s="20" t="s">
        <v>57</v>
      </c>
      <c r="C51" s="44" t="s">
        <v>14</v>
      </c>
      <c r="D51" s="50" t="s">
        <v>14</v>
      </c>
      <c r="E51" s="58" t="s">
        <v>14</v>
      </c>
      <c r="F51" s="49" t="s">
        <v>14</v>
      </c>
      <c r="G51" s="50" t="s">
        <v>14</v>
      </c>
      <c r="H51" s="46" t="s">
        <v>96</v>
      </c>
      <c r="I51" s="47" t="s">
        <v>93</v>
      </c>
      <c r="J51" s="45">
        <v>44527</v>
      </c>
      <c r="K51" s="37" t="s">
        <v>14</v>
      </c>
      <c r="L51" s="92"/>
      <c r="M51" s="43" t="s">
        <v>14</v>
      </c>
      <c r="N51" s="49"/>
      <c r="O51" s="100">
        <v>45312</v>
      </c>
      <c r="P51" s="92" t="s">
        <v>174</v>
      </c>
      <c r="Q51" s="46">
        <v>2</v>
      </c>
      <c r="R51" s="45">
        <v>45311</v>
      </c>
      <c r="S51" s="31" t="s">
        <v>14</v>
      </c>
      <c r="T51" s="32" t="s">
        <v>14</v>
      </c>
      <c r="U51" s="21" t="s">
        <v>14</v>
      </c>
      <c r="V51" s="26" t="s">
        <v>14</v>
      </c>
      <c r="W51" s="31" t="s">
        <v>14</v>
      </c>
      <c r="X51" s="11" t="s">
        <v>14</v>
      </c>
      <c r="Y51" s="32" t="s">
        <v>14</v>
      </c>
      <c r="Z51" s="21" t="s">
        <v>14</v>
      </c>
      <c r="AA51" s="26" t="s">
        <v>14</v>
      </c>
      <c r="AB51" s="31" t="s">
        <v>14</v>
      </c>
      <c r="AC51" s="32" t="s">
        <v>14</v>
      </c>
      <c r="AD51" s="51"/>
    </row>
    <row r="52" spans="1:46">
      <c r="A52" s="73" t="s">
        <v>133</v>
      </c>
      <c r="B52" s="59" t="s">
        <v>134</v>
      </c>
      <c r="C52" s="48" t="s">
        <v>135</v>
      </c>
      <c r="D52" s="50">
        <v>44723</v>
      </c>
      <c r="E52" s="53">
        <v>46148</v>
      </c>
      <c r="F52" s="49" t="s">
        <v>14</v>
      </c>
      <c r="G52" s="50" t="s">
        <v>14</v>
      </c>
      <c r="H52" s="21" t="s">
        <v>103</v>
      </c>
      <c r="I52" s="11" t="s">
        <v>92</v>
      </c>
      <c r="J52" s="26">
        <v>44687</v>
      </c>
      <c r="K52" s="37" t="s">
        <v>14</v>
      </c>
      <c r="L52" s="92"/>
      <c r="M52" s="43" t="s">
        <v>14</v>
      </c>
      <c r="N52" s="49"/>
      <c r="O52" s="100" t="s">
        <v>14</v>
      </c>
      <c r="P52" s="49"/>
      <c r="Q52" s="21" t="s">
        <v>14</v>
      </c>
      <c r="R52" s="26" t="s">
        <v>14</v>
      </c>
      <c r="S52" s="31" t="s">
        <v>14</v>
      </c>
      <c r="T52" s="32" t="s">
        <v>14</v>
      </c>
      <c r="U52" s="21" t="s">
        <v>14</v>
      </c>
      <c r="V52" s="26" t="s">
        <v>14</v>
      </c>
      <c r="W52" s="31" t="s">
        <v>14</v>
      </c>
      <c r="X52" s="11" t="s">
        <v>14</v>
      </c>
      <c r="Y52" s="32" t="s">
        <v>14</v>
      </c>
      <c r="Z52" s="21" t="s">
        <v>14</v>
      </c>
      <c r="AA52" s="32" t="s">
        <v>14</v>
      </c>
      <c r="AB52" s="31" t="s">
        <v>14</v>
      </c>
      <c r="AC52" s="32" t="s">
        <v>14</v>
      </c>
      <c r="AD52" s="51"/>
    </row>
    <row r="53" spans="1:46">
      <c r="A53" s="74" t="s">
        <v>136</v>
      </c>
      <c r="B53" s="59" t="s">
        <v>139</v>
      </c>
      <c r="C53" s="44" t="s">
        <v>14</v>
      </c>
      <c r="D53" s="50" t="s">
        <v>14</v>
      </c>
      <c r="E53" s="58" t="s">
        <v>14</v>
      </c>
      <c r="F53" s="49" t="s">
        <v>14</v>
      </c>
      <c r="G53" s="50" t="s">
        <v>14</v>
      </c>
      <c r="H53" s="21" t="s">
        <v>14</v>
      </c>
      <c r="I53" s="11" t="s">
        <v>14</v>
      </c>
      <c r="J53" s="26" t="s">
        <v>14</v>
      </c>
      <c r="K53" s="37" t="s">
        <v>14</v>
      </c>
      <c r="L53" s="92"/>
      <c r="M53" s="43" t="s">
        <v>14</v>
      </c>
      <c r="N53" s="49"/>
      <c r="O53" s="100" t="s">
        <v>14</v>
      </c>
      <c r="P53" s="49"/>
      <c r="Q53" s="21" t="s">
        <v>14</v>
      </c>
      <c r="R53" s="26" t="s">
        <v>14</v>
      </c>
      <c r="S53" s="31" t="s">
        <v>14</v>
      </c>
      <c r="T53" s="32" t="s">
        <v>14</v>
      </c>
      <c r="U53" s="21" t="s">
        <v>14</v>
      </c>
      <c r="V53" s="26" t="s">
        <v>14</v>
      </c>
      <c r="W53" s="31" t="s">
        <v>14</v>
      </c>
      <c r="X53" s="11" t="s">
        <v>14</v>
      </c>
      <c r="Y53" s="32" t="s">
        <v>14</v>
      </c>
      <c r="Z53" s="21" t="s">
        <v>14</v>
      </c>
      <c r="AA53" s="32" t="s">
        <v>14</v>
      </c>
      <c r="AB53" s="31" t="s">
        <v>14</v>
      </c>
      <c r="AC53" s="32" t="s">
        <v>14</v>
      </c>
      <c r="AD53" s="51"/>
    </row>
    <row r="54" spans="1:46">
      <c r="A54" s="75" t="s">
        <v>137</v>
      </c>
      <c r="B54" s="59" t="s">
        <v>32</v>
      </c>
      <c r="C54" s="44" t="s">
        <v>14</v>
      </c>
      <c r="D54" s="50" t="s">
        <v>14</v>
      </c>
      <c r="E54" s="58" t="s">
        <v>14</v>
      </c>
      <c r="F54" s="49" t="s">
        <v>14</v>
      </c>
      <c r="G54" s="50" t="s">
        <v>14</v>
      </c>
      <c r="H54" s="46" t="s">
        <v>14</v>
      </c>
      <c r="I54" s="47" t="s">
        <v>14</v>
      </c>
      <c r="J54" s="45" t="s">
        <v>14</v>
      </c>
      <c r="K54" s="37" t="s">
        <v>14</v>
      </c>
      <c r="L54" s="92"/>
      <c r="M54" s="43" t="s">
        <v>14</v>
      </c>
      <c r="N54" s="49"/>
      <c r="O54" s="100">
        <v>45468</v>
      </c>
      <c r="P54" s="49"/>
      <c r="Q54" s="21" t="s">
        <v>14</v>
      </c>
      <c r="R54" s="26" t="s">
        <v>14</v>
      </c>
      <c r="S54" s="31" t="s">
        <v>14</v>
      </c>
      <c r="T54" s="32" t="s">
        <v>14</v>
      </c>
      <c r="U54" s="21" t="s">
        <v>14</v>
      </c>
      <c r="V54" s="26" t="s">
        <v>14</v>
      </c>
      <c r="W54" s="31" t="s">
        <v>14</v>
      </c>
      <c r="X54" s="11" t="s">
        <v>14</v>
      </c>
      <c r="Y54" s="32" t="s">
        <v>14</v>
      </c>
      <c r="Z54" s="21" t="s">
        <v>14</v>
      </c>
      <c r="AA54" s="32" t="s">
        <v>14</v>
      </c>
      <c r="AB54" s="31" t="s">
        <v>14</v>
      </c>
      <c r="AC54" s="32" t="s">
        <v>14</v>
      </c>
      <c r="AD54" s="51"/>
    </row>
    <row r="55" spans="1:46">
      <c r="A55" s="75" t="s">
        <v>138</v>
      </c>
      <c r="B55" s="59" t="s">
        <v>32</v>
      </c>
      <c r="C55" s="44" t="s">
        <v>14</v>
      </c>
      <c r="D55" s="50" t="s">
        <v>14</v>
      </c>
      <c r="E55" s="124" t="s">
        <v>14</v>
      </c>
      <c r="F55" s="123" t="s">
        <v>14</v>
      </c>
      <c r="G55" s="100" t="s">
        <v>14</v>
      </c>
      <c r="H55" s="46" t="s">
        <v>14</v>
      </c>
      <c r="I55" s="47" t="s">
        <v>14</v>
      </c>
      <c r="J55" s="45" t="s">
        <v>14</v>
      </c>
      <c r="K55" s="37" t="s">
        <v>14</v>
      </c>
      <c r="L55" s="92"/>
      <c r="M55" s="43" t="s">
        <v>14</v>
      </c>
      <c r="N55" s="49"/>
      <c r="O55" s="100" t="s">
        <v>14</v>
      </c>
      <c r="P55" s="49"/>
      <c r="Q55" s="21" t="s">
        <v>14</v>
      </c>
      <c r="R55" s="26" t="s">
        <v>14</v>
      </c>
      <c r="S55" s="31" t="s">
        <v>14</v>
      </c>
      <c r="T55" s="32" t="s">
        <v>14</v>
      </c>
      <c r="U55" s="21" t="s">
        <v>14</v>
      </c>
      <c r="V55" s="26" t="s">
        <v>14</v>
      </c>
      <c r="W55" s="31" t="s">
        <v>14</v>
      </c>
      <c r="X55" s="11" t="s">
        <v>14</v>
      </c>
      <c r="Y55" s="32" t="s">
        <v>14</v>
      </c>
      <c r="Z55" s="21" t="s">
        <v>14</v>
      </c>
      <c r="AA55" s="32" t="s">
        <v>14</v>
      </c>
      <c r="AB55" s="31" t="s">
        <v>14</v>
      </c>
      <c r="AC55" s="32" t="s">
        <v>14</v>
      </c>
      <c r="AD55" s="51"/>
    </row>
    <row r="56" spans="1:46">
      <c r="A56" s="70" t="s">
        <v>130</v>
      </c>
      <c r="B56" s="19" t="s">
        <v>26</v>
      </c>
      <c r="C56" s="120" t="s">
        <v>14</v>
      </c>
      <c r="D56" s="112" t="s">
        <v>14</v>
      </c>
      <c r="E56" s="124" t="s">
        <v>14</v>
      </c>
      <c r="F56" s="123">
        <v>45467</v>
      </c>
      <c r="G56" s="43" t="s">
        <v>14</v>
      </c>
      <c r="H56" s="28" t="s">
        <v>14</v>
      </c>
      <c r="I56" s="2" t="s">
        <v>14</v>
      </c>
      <c r="J56" s="26" t="s">
        <v>14</v>
      </c>
      <c r="K56" s="24" t="s">
        <v>14</v>
      </c>
      <c r="L56" s="31"/>
      <c r="M56" s="43" t="s">
        <v>14</v>
      </c>
      <c r="N56" s="33"/>
      <c r="O56" s="98" t="s">
        <v>14</v>
      </c>
      <c r="P56" s="31"/>
      <c r="Q56" s="21" t="s">
        <v>14</v>
      </c>
      <c r="R56" s="32" t="s">
        <v>14</v>
      </c>
      <c r="S56" s="31" t="s">
        <v>14</v>
      </c>
      <c r="T56" s="32" t="s">
        <v>14</v>
      </c>
      <c r="U56" s="31" t="s">
        <v>14</v>
      </c>
      <c r="V56" s="121" t="s">
        <v>14</v>
      </c>
      <c r="W56" s="31" t="s">
        <v>14</v>
      </c>
      <c r="X56" s="11" t="s">
        <v>14</v>
      </c>
      <c r="Y56" s="121" t="s">
        <v>14</v>
      </c>
      <c r="Z56" s="31" t="s">
        <v>14</v>
      </c>
      <c r="AA56" s="112" t="s">
        <v>14</v>
      </c>
      <c r="AB56" s="31" t="s">
        <v>14</v>
      </c>
      <c r="AC56" s="32" t="s">
        <v>14</v>
      </c>
      <c r="AD56" s="15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15"/>
    </row>
    <row r="57" spans="1:46">
      <c r="A57" s="125" t="s">
        <v>171</v>
      </c>
      <c r="B57" s="118" t="s">
        <v>172</v>
      </c>
      <c r="C57" s="110"/>
      <c r="D57" s="111"/>
      <c r="E57" s="95"/>
      <c r="F57" s="22"/>
      <c r="G57" s="95"/>
      <c r="H57" s="114"/>
      <c r="I57" s="42"/>
      <c r="J57" s="119"/>
      <c r="K57" s="95"/>
      <c r="L57" s="22"/>
      <c r="M57" s="111"/>
      <c r="N57" s="113" t="s">
        <v>78</v>
      </c>
      <c r="O57" s="104"/>
      <c r="P57" s="97" t="s">
        <v>173</v>
      </c>
      <c r="Q57" s="9"/>
      <c r="R57" s="111"/>
      <c r="S57" s="22"/>
      <c r="T57" s="112"/>
      <c r="U57" s="22"/>
      <c r="V57" s="111"/>
      <c r="W57" s="22"/>
      <c r="X57" s="9"/>
      <c r="Y57" s="111"/>
      <c r="Z57" s="22"/>
      <c r="AA57" s="111"/>
      <c r="AB57" s="22"/>
      <c r="AC57" s="111"/>
      <c r="AD57" s="110"/>
    </row>
    <row r="58" spans="1:46">
      <c r="A58" s="126"/>
      <c r="B58" s="116" t="s">
        <v>32</v>
      </c>
      <c r="C58" s="15"/>
      <c r="D58" s="112"/>
      <c r="E58" s="98"/>
      <c r="F58" s="21"/>
      <c r="G58" s="98"/>
      <c r="H58" s="28"/>
      <c r="I58" s="2"/>
      <c r="J58" s="32"/>
      <c r="K58" s="98"/>
      <c r="L58" s="21"/>
      <c r="M58" s="112"/>
      <c r="N58" s="21"/>
      <c r="O58" s="11"/>
      <c r="P58" s="92" t="s">
        <v>174</v>
      </c>
      <c r="Q58" s="11"/>
      <c r="R58" s="112"/>
      <c r="S58" s="21"/>
      <c r="T58" s="112"/>
      <c r="U58" s="21"/>
      <c r="V58" s="112"/>
      <c r="W58" s="21"/>
      <c r="X58" s="11"/>
      <c r="Y58" s="112"/>
      <c r="Z58" s="21"/>
      <c r="AA58" s="112"/>
      <c r="AB58" s="21"/>
      <c r="AC58" s="112"/>
      <c r="AD58" s="15"/>
    </row>
    <row r="59" spans="1:46">
      <c r="A59" s="126"/>
      <c r="B59" s="116" t="s">
        <v>32</v>
      </c>
      <c r="C59" s="15"/>
      <c r="D59" s="112"/>
      <c r="E59" s="98"/>
      <c r="F59" s="21"/>
      <c r="G59" s="112"/>
      <c r="H59" s="28"/>
      <c r="I59" s="2"/>
      <c r="J59" s="32"/>
      <c r="K59" s="98"/>
      <c r="L59" s="21"/>
      <c r="M59" s="112"/>
      <c r="N59" s="21"/>
      <c r="O59" s="11"/>
      <c r="P59" s="92" t="s">
        <v>174</v>
      </c>
      <c r="Q59" s="11"/>
      <c r="R59" s="112"/>
      <c r="S59" s="21"/>
      <c r="T59" s="112"/>
      <c r="U59" s="21"/>
      <c r="V59" s="112"/>
      <c r="W59" s="21"/>
      <c r="X59" s="11"/>
      <c r="Y59" s="112"/>
      <c r="Z59" s="21"/>
      <c r="AA59" s="112"/>
      <c r="AB59" s="21"/>
      <c r="AC59" s="112"/>
      <c r="AD59" s="15"/>
    </row>
    <row r="60" spans="1:46" ht="15.75" thickBot="1">
      <c r="A60" s="127"/>
      <c r="B60" s="117" t="s">
        <v>32</v>
      </c>
      <c r="C60" s="115"/>
      <c r="D60" s="82"/>
      <c r="E60" s="101"/>
      <c r="F60" s="85"/>
      <c r="G60" s="82"/>
      <c r="H60" s="83"/>
      <c r="I60" s="84"/>
      <c r="J60" s="81"/>
      <c r="K60" s="101"/>
      <c r="L60" s="85"/>
      <c r="M60" s="82"/>
      <c r="N60" s="85"/>
      <c r="O60" s="86"/>
      <c r="P60" s="108" t="s">
        <v>174</v>
      </c>
      <c r="Q60" s="86"/>
      <c r="R60" s="82"/>
      <c r="S60" s="85"/>
      <c r="T60" s="82"/>
      <c r="U60" s="85"/>
      <c r="V60" s="82"/>
      <c r="W60" s="85"/>
      <c r="X60" s="86"/>
      <c r="Y60" s="82"/>
      <c r="Z60" s="46"/>
      <c r="AA60" s="82"/>
      <c r="AB60" s="85"/>
      <c r="AC60" s="82"/>
      <c r="AD60" s="15"/>
    </row>
    <row r="61" spans="1:46" ht="15.75" thickTop="1">
      <c r="A61" s="17"/>
      <c r="B61" s="17"/>
      <c r="C61" s="17"/>
      <c r="D61" s="9"/>
      <c r="E61" s="9"/>
      <c r="F61" s="9"/>
      <c r="G61" s="9"/>
      <c r="H61" s="42"/>
      <c r="I61" s="42"/>
      <c r="J61" s="10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109"/>
      <c r="AA61" s="9"/>
      <c r="AB61" s="9"/>
      <c r="AC61" s="9"/>
      <c r="AD61" s="3"/>
    </row>
    <row r="62" spans="1:46">
      <c r="A62" s="3"/>
      <c r="B62" s="3"/>
      <c r="C62" s="3"/>
      <c r="D62" s="11"/>
      <c r="E62" s="11"/>
      <c r="F62" s="11"/>
      <c r="G62" s="11"/>
      <c r="H62" s="2"/>
      <c r="I62" s="2"/>
      <c r="J62" s="12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"/>
    </row>
    <row r="63" spans="1:46">
      <c r="A63" s="3"/>
      <c r="B63" s="3"/>
      <c r="C63" s="3"/>
      <c r="D63" s="11"/>
      <c r="E63" s="11"/>
      <c r="F63" s="11"/>
      <c r="G63" s="11"/>
      <c r="H63" s="2"/>
      <c r="I63" s="2"/>
      <c r="J63" s="12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"/>
    </row>
    <row r="64" spans="1:46">
      <c r="A64" s="3"/>
      <c r="B64" s="3"/>
      <c r="C64" s="3"/>
      <c r="D64" s="11"/>
      <c r="E64" s="11"/>
      <c r="F64" s="11"/>
      <c r="G64" s="11"/>
      <c r="H64" s="2"/>
      <c r="I64" s="2"/>
      <c r="J64" s="12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"/>
    </row>
    <row r="65" spans="1:30">
      <c r="A65" s="3"/>
      <c r="B65" s="3"/>
      <c r="C65" s="3"/>
      <c r="D65" s="11"/>
      <c r="E65" s="11"/>
      <c r="F65" s="11"/>
      <c r="G65" s="11"/>
      <c r="H65" s="2"/>
      <c r="I65" s="2"/>
      <c r="J65" s="12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3"/>
    </row>
    <row r="66" spans="1:30">
      <c r="A66" s="3"/>
      <c r="B66" s="3"/>
      <c r="C66" s="3"/>
      <c r="D66" s="11"/>
      <c r="E66" s="11"/>
      <c r="F66" s="11"/>
      <c r="G66" s="11"/>
      <c r="H66" s="2"/>
      <c r="I66" s="2"/>
      <c r="J66" s="12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3"/>
    </row>
    <row r="67" spans="1:30">
      <c r="A67" s="3"/>
      <c r="B67" s="3"/>
      <c r="C67" s="3"/>
      <c r="D67" s="11"/>
      <c r="E67" s="11"/>
      <c r="F67" s="11"/>
      <c r="G67" s="11"/>
      <c r="H67" s="2"/>
      <c r="I67" s="2"/>
      <c r="J67" s="12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3"/>
    </row>
    <row r="68" spans="1:30">
      <c r="A68" s="3"/>
      <c r="B68" s="3"/>
      <c r="C68" s="3"/>
      <c r="D68" s="11"/>
      <c r="E68" s="11"/>
      <c r="F68" s="11"/>
      <c r="G68" s="11"/>
      <c r="H68" s="2"/>
      <c r="I68" s="2"/>
      <c r="J68" s="12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3"/>
    </row>
    <row r="69" spans="1:30">
      <c r="A69" s="3"/>
      <c r="B69" s="3"/>
      <c r="C69" s="3"/>
      <c r="D69" s="3"/>
      <c r="E69" s="3"/>
      <c r="F69" s="3"/>
      <c r="G69" s="3"/>
      <c r="H69" s="4"/>
      <c r="I69" s="4"/>
      <c r="J69" s="1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>
      <c r="A70" s="3"/>
      <c r="B70" s="3"/>
      <c r="C70" s="3"/>
      <c r="D70" s="3"/>
      <c r="E70" s="3"/>
      <c r="F70" s="3"/>
      <c r="G70" s="3"/>
      <c r="H70" s="4"/>
      <c r="I70" s="4"/>
      <c r="J70" s="1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</sheetData>
  <autoFilter ref="A2:AC60">
    <sortState ref="A3:Y53">
      <sortCondition ref="A2:A53"/>
    </sortState>
  </autoFilter>
  <mergeCells count="13">
    <mergeCell ref="W1:Y1"/>
    <mergeCell ref="AD1:AD2"/>
    <mergeCell ref="C1:D1"/>
    <mergeCell ref="A1:B1"/>
    <mergeCell ref="F1:G1"/>
    <mergeCell ref="H1:J1"/>
    <mergeCell ref="S1:T1"/>
    <mergeCell ref="U1:V1"/>
    <mergeCell ref="Z1:AA1"/>
    <mergeCell ref="AB1:AC1"/>
    <mergeCell ref="L1:M1"/>
    <mergeCell ref="N1:O1"/>
    <mergeCell ref="P1:R1"/>
  </mergeCells>
  <pageMargins left="0.25" right="0.25" top="0.75" bottom="0.75" header="0.3" footer="0.3"/>
  <pageSetup paperSize="8" scale="5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A10" sqref="A10"/>
    </sheetView>
  </sheetViews>
  <sheetFormatPr defaultColWidth="8.85546875" defaultRowHeight="15"/>
  <cols>
    <col min="1" max="1" width="10.28515625" style="129" bestFit="1" customWidth="1"/>
    <col min="2" max="2" width="8.85546875" style="129"/>
    <col min="3" max="3" width="16.28515625" style="129" customWidth="1"/>
    <col min="4" max="4" width="8.85546875" style="129"/>
    <col min="5" max="5" width="10.140625" style="129" bestFit="1" customWidth="1"/>
    <col min="6" max="10" width="8.85546875" style="129"/>
    <col min="11" max="11" width="17.5703125" style="129" customWidth="1"/>
    <col min="12" max="12" width="10.28515625" style="129" customWidth="1"/>
    <col min="13" max="13" width="10.85546875" style="129" customWidth="1"/>
    <col min="14" max="14" width="11.28515625" style="129" customWidth="1"/>
    <col min="15" max="15" width="11.85546875" style="129" customWidth="1"/>
    <col min="16" max="16384" width="8.85546875" style="129"/>
  </cols>
  <sheetData>
    <row r="1" spans="1:15">
      <c r="E1" s="130"/>
    </row>
    <row r="2" spans="1:15" ht="30">
      <c r="K2" s="461" t="s">
        <v>924</v>
      </c>
      <c r="L2" s="461" t="s">
        <v>925</v>
      </c>
      <c r="M2" s="461" t="s">
        <v>926</v>
      </c>
      <c r="N2" s="461" t="s">
        <v>927</v>
      </c>
      <c r="O2" s="461" t="s">
        <v>928</v>
      </c>
    </row>
    <row r="3" spans="1:15">
      <c r="A3" s="132" t="b">
        <f>DATE(YEAR($A$1),MONTH($A$1)+2,DAY($A$1))&lt;$C3</f>
        <v>0</v>
      </c>
      <c r="K3" s="460" t="s">
        <v>915</v>
      </c>
      <c r="L3" s="129">
        <v>1</v>
      </c>
      <c r="M3" s="129">
        <v>1000</v>
      </c>
      <c r="N3" s="129">
        <v>4</v>
      </c>
      <c r="O3" s="129">
        <f>N3*M3*L3</f>
        <v>4000</v>
      </c>
    </row>
    <row r="4" spans="1:15">
      <c r="A4" s="129" t="b">
        <f>OR("-"=$C3," "=$C3)</f>
        <v>0</v>
      </c>
      <c r="K4" s="460" t="s">
        <v>916</v>
      </c>
      <c r="L4" s="129">
        <v>1</v>
      </c>
      <c r="M4" s="129">
        <v>1000</v>
      </c>
      <c r="N4" s="129">
        <v>4</v>
      </c>
      <c r="O4" s="129">
        <f t="shared" ref="O4:O15" si="0">N4*M4*L4</f>
        <v>4000</v>
      </c>
    </row>
    <row r="5" spans="1:15">
      <c r="A5" s="128" t="b">
        <f>AND(DATE(YEAR($A$1),MONTH($A$1)+2,DAY($A$1))&gt;$C3,DATE(YEAR($A$1),MONTH($A$1)+1,DAY($A$1))&lt;$C3)</f>
        <v>0</v>
      </c>
      <c r="K5" s="460" t="s">
        <v>917</v>
      </c>
      <c r="L5" s="129">
        <v>3</v>
      </c>
      <c r="M5" s="129">
        <v>1000</v>
      </c>
      <c r="N5" s="129">
        <v>4</v>
      </c>
      <c r="O5" s="129">
        <f t="shared" si="0"/>
        <v>12000</v>
      </c>
    </row>
    <row r="6" spans="1:15">
      <c r="A6" s="131" t="b">
        <f>DATE(YEAR($A$1),MONTH($A$1)+1,DAY($A$1))&gt;$C3</f>
        <v>1</v>
      </c>
      <c r="K6" s="460" t="s">
        <v>17</v>
      </c>
      <c r="L6" s="129">
        <v>1</v>
      </c>
      <c r="M6" s="129">
        <v>1000</v>
      </c>
      <c r="N6" s="129">
        <v>4</v>
      </c>
      <c r="O6" s="129">
        <f t="shared" si="0"/>
        <v>4000</v>
      </c>
    </row>
    <row r="7" spans="1:15">
      <c r="K7" s="460" t="s">
        <v>918</v>
      </c>
      <c r="L7" s="129">
        <v>1</v>
      </c>
      <c r="M7" s="129">
        <v>2000</v>
      </c>
      <c r="N7" s="129">
        <v>1</v>
      </c>
      <c r="O7" s="129">
        <f t="shared" si="0"/>
        <v>2000</v>
      </c>
    </row>
    <row r="8" spans="1:15">
      <c r="K8" s="460" t="s">
        <v>919</v>
      </c>
      <c r="L8" s="129">
        <v>1</v>
      </c>
      <c r="M8" s="129">
        <v>2000</v>
      </c>
      <c r="N8" s="129">
        <v>2</v>
      </c>
      <c r="O8" s="129">
        <f t="shared" si="0"/>
        <v>4000</v>
      </c>
    </row>
    <row r="9" spans="1:15">
      <c r="K9" s="460" t="s">
        <v>4</v>
      </c>
      <c r="L9" s="129">
        <v>1</v>
      </c>
      <c r="M9" s="129">
        <v>4000</v>
      </c>
      <c r="N9" s="129">
        <v>3</v>
      </c>
      <c r="O9" s="129">
        <f t="shared" si="0"/>
        <v>12000</v>
      </c>
    </row>
    <row r="10" spans="1:15">
      <c r="K10" s="460" t="s">
        <v>920</v>
      </c>
      <c r="L10" s="129">
        <v>1</v>
      </c>
      <c r="M10" s="129">
        <v>4000</v>
      </c>
      <c r="N10" s="129">
        <v>3</v>
      </c>
      <c r="O10" s="129">
        <f t="shared" si="0"/>
        <v>12000</v>
      </c>
    </row>
    <row r="11" spans="1:15">
      <c r="K11" s="460" t="s">
        <v>901</v>
      </c>
      <c r="L11" s="129">
        <v>1</v>
      </c>
      <c r="M11" s="129">
        <v>4000</v>
      </c>
      <c r="N11" s="129">
        <v>3</v>
      </c>
      <c r="O11" s="129">
        <f t="shared" si="0"/>
        <v>12000</v>
      </c>
    </row>
    <row r="12" spans="1:15">
      <c r="K12" s="460" t="s">
        <v>921</v>
      </c>
      <c r="L12" s="129">
        <v>1</v>
      </c>
      <c r="M12" s="129">
        <v>4000</v>
      </c>
      <c r="N12" s="129">
        <v>3</v>
      </c>
      <c r="O12" s="129">
        <f t="shared" si="0"/>
        <v>12000</v>
      </c>
    </row>
    <row r="13" spans="1:15">
      <c r="K13" s="460" t="s">
        <v>922</v>
      </c>
      <c r="L13" s="129">
        <v>1</v>
      </c>
      <c r="M13" s="129">
        <v>4000</v>
      </c>
      <c r="N13" s="129">
        <v>5</v>
      </c>
      <c r="O13" s="129">
        <f t="shared" si="0"/>
        <v>20000</v>
      </c>
    </row>
    <row r="14" spans="1:15">
      <c r="K14" s="460" t="s">
        <v>923</v>
      </c>
      <c r="L14" s="129">
        <v>1</v>
      </c>
      <c r="M14" s="129">
        <v>4000</v>
      </c>
      <c r="N14" s="129">
        <v>5</v>
      </c>
      <c r="O14" s="129">
        <f t="shared" si="0"/>
        <v>20000</v>
      </c>
    </row>
    <row r="15" spans="1:15" ht="15.75" thickBot="1">
      <c r="K15" s="462" t="s">
        <v>199</v>
      </c>
      <c r="L15" s="463">
        <v>1</v>
      </c>
      <c r="M15" s="463">
        <v>4500</v>
      </c>
      <c r="N15" s="463">
        <v>5</v>
      </c>
      <c r="O15" s="463">
        <f t="shared" si="0"/>
        <v>22500</v>
      </c>
    </row>
    <row r="16" spans="1:15" ht="15.75" thickTop="1">
      <c r="B16" s="136"/>
      <c r="O16" s="129">
        <f>SUM(O3:O15)</f>
        <v>140500</v>
      </c>
    </row>
    <row r="17" spans="3:15">
      <c r="O17" s="129">
        <f>O16*0.2</f>
        <v>28100</v>
      </c>
    </row>
    <row r="23" spans="3:15">
      <c r="C23"/>
    </row>
    <row r="24" spans="3:15" ht="30">
      <c r="C24"/>
      <c r="K24" s="461" t="s">
        <v>924</v>
      </c>
      <c r="L24" s="461" t="s">
        <v>925</v>
      </c>
      <c r="M24" s="461" t="s">
        <v>926</v>
      </c>
      <c r="N24" s="461" t="s">
        <v>927</v>
      </c>
      <c r="O24" s="461" t="s">
        <v>928</v>
      </c>
    </row>
    <row r="25" spans="3:15">
      <c r="C25"/>
      <c r="K25" s="460" t="s">
        <v>915</v>
      </c>
      <c r="L25" s="129">
        <v>1</v>
      </c>
      <c r="M25" s="129">
        <v>1000</v>
      </c>
      <c r="N25" s="129">
        <v>1</v>
      </c>
      <c r="O25" s="129">
        <f>N25*M25*L25</f>
        <v>1000</v>
      </c>
    </row>
    <row r="26" spans="3:15">
      <c r="C26"/>
      <c r="K26" s="460" t="s">
        <v>916</v>
      </c>
      <c r="L26" s="129">
        <v>1</v>
      </c>
      <c r="M26" s="129">
        <v>1000</v>
      </c>
      <c r="N26" s="129">
        <v>1</v>
      </c>
      <c r="O26" s="129">
        <f t="shared" ref="O26:O37" si="1">N26*M26*L26</f>
        <v>1000</v>
      </c>
    </row>
    <row r="27" spans="3:15">
      <c r="C27"/>
      <c r="K27" s="460" t="s">
        <v>917</v>
      </c>
      <c r="L27" s="129">
        <v>4</v>
      </c>
      <c r="M27" s="129">
        <v>1000</v>
      </c>
      <c r="N27" s="129">
        <v>36</v>
      </c>
      <c r="O27" s="129">
        <f t="shared" si="1"/>
        <v>144000</v>
      </c>
    </row>
    <row r="28" spans="3:15">
      <c r="C28"/>
      <c r="K28" s="460" t="s">
        <v>17</v>
      </c>
      <c r="L28" s="129">
        <v>1</v>
      </c>
      <c r="M28" s="129">
        <v>1000</v>
      </c>
      <c r="N28" s="129">
        <v>3</v>
      </c>
      <c r="O28" s="129">
        <f t="shared" si="1"/>
        <v>3000</v>
      </c>
    </row>
    <row r="29" spans="3:15">
      <c r="C29"/>
      <c r="K29" s="460" t="s">
        <v>918</v>
      </c>
      <c r="L29" s="129">
        <v>1</v>
      </c>
      <c r="M29" s="129">
        <v>2000</v>
      </c>
      <c r="N29" s="129">
        <v>4</v>
      </c>
      <c r="O29" s="129">
        <f t="shared" si="1"/>
        <v>8000</v>
      </c>
    </row>
    <row r="30" spans="3:15">
      <c r="C30"/>
      <c r="K30" s="460" t="s">
        <v>919</v>
      </c>
      <c r="L30" s="129">
        <v>1</v>
      </c>
      <c r="M30" s="129">
        <v>2000</v>
      </c>
      <c r="N30" s="129">
        <v>1</v>
      </c>
      <c r="O30" s="129">
        <f t="shared" si="1"/>
        <v>2000</v>
      </c>
    </row>
    <row r="31" spans="3:15">
      <c r="C31"/>
      <c r="K31" s="460" t="s">
        <v>4</v>
      </c>
      <c r="L31" s="129">
        <v>1</v>
      </c>
      <c r="M31" s="129">
        <v>4000</v>
      </c>
      <c r="N31" s="129">
        <v>25</v>
      </c>
      <c r="O31" s="129">
        <f t="shared" si="1"/>
        <v>100000</v>
      </c>
    </row>
    <row r="32" spans="3:15">
      <c r="C32"/>
      <c r="K32" s="460" t="s">
        <v>920</v>
      </c>
      <c r="L32" s="129">
        <v>1</v>
      </c>
      <c r="M32" s="129">
        <v>4000</v>
      </c>
      <c r="N32" s="129">
        <v>25</v>
      </c>
      <c r="O32" s="129">
        <f t="shared" si="1"/>
        <v>100000</v>
      </c>
    </row>
    <row r="33" spans="11:15">
      <c r="K33" s="460" t="s">
        <v>901</v>
      </c>
      <c r="L33" s="129">
        <v>1</v>
      </c>
      <c r="M33" s="129">
        <v>4000</v>
      </c>
      <c r="N33" s="129">
        <v>25</v>
      </c>
      <c r="O33" s="129">
        <f t="shared" si="1"/>
        <v>100000</v>
      </c>
    </row>
    <row r="34" spans="11:15">
      <c r="K34" s="460" t="s">
        <v>921</v>
      </c>
      <c r="L34" s="129">
        <v>1</v>
      </c>
      <c r="M34" s="129">
        <v>4000</v>
      </c>
      <c r="N34" s="129">
        <v>0</v>
      </c>
      <c r="O34" s="129">
        <f t="shared" si="1"/>
        <v>0</v>
      </c>
    </row>
    <row r="35" spans="11:15">
      <c r="K35" s="460" t="s">
        <v>922</v>
      </c>
      <c r="L35" s="129">
        <v>1</v>
      </c>
      <c r="M35" s="129">
        <v>4000</v>
      </c>
      <c r="N35" s="129">
        <v>0</v>
      </c>
      <c r="O35" s="129">
        <f t="shared" si="1"/>
        <v>0</v>
      </c>
    </row>
    <row r="36" spans="11:15">
      <c r="K36" s="460" t="s">
        <v>923</v>
      </c>
      <c r="L36" s="129">
        <v>1</v>
      </c>
      <c r="M36" s="129">
        <v>4000</v>
      </c>
      <c r="N36" s="129">
        <v>0</v>
      </c>
      <c r="O36" s="129">
        <f t="shared" si="1"/>
        <v>0</v>
      </c>
    </row>
    <row r="37" spans="11:15" ht="15.75" thickBot="1">
      <c r="K37" s="462" t="s">
        <v>199</v>
      </c>
      <c r="L37" s="463">
        <v>1</v>
      </c>
      <c r="M37" s="463">
        <v>4500</v>
      </c>
      <c r="N37" s="463">
        <v>1</v>
      </c>
      <c r="O37" s="463">
        <f t="shared" si="1"/>
        <v>4500</v>
      </c>
    </row>
    <row r="38" spans="11:15" ht="15.75" thickTop="1">
      <c r="O38" s="129">
        <f>SUM(O25:O37)</f>
        <v>463500</v>
      </c>
    </row>
    <row r="39" spans="11:15">
      <c r="O39" s="129">
        <f>O38*0.2</f>
        <v>92700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sqref="A1:J25"/>
    </sheetView>
  </sheetViews>
  <sheetFormatPr defaultRowHeight="15"/>
  <sheetData>
    <row r="1" spans="1:10">
      <c r="A1" s="285" t="s">
        <v>18</v>
      </c>
      <c r="B1" s="285" t="s">
        <v>26</v>
      </c>
      <c r="C1" s="286">
        <v>28711</v>
      </c>
      <c r="D1" s="17" t="s">
        <v>398</v>
      </c>
      <c r="E1" s="287">
        <v>37625</v>
      </c>
      <c r="F1" s="17" t="s">
        <v>399</v>
      </c>
      <c r="G1" s="17" t="s">
        <v>400</v>
      </c>
      <c r="H1" s="17" t="s">
        <v>382</v>
      </c>
      <c r="I1" s="17" t="s">
        <v>147</v>
      </c>
      <c r="J1" s="288" t="s">
        <v>569</v>
      </c>
    </row>
    <row r="2" spans="1:10">
      <c r="A2" s="258" t="s">
        <v>33</v>
      </c>
      <c r="B2" s="258" t="s">
        <v>32</v>
      </c>
      <c r="C2" s="13">
        <v>33085</v>
      </c>
      <c r="D2" s="3" t="s">
        <v>411</v>
      </c>
      <c r="E2" s="259">
        <v>40407</v>
      </c>
      <c r="F2" s="3" t="s">
        <v>425</v>
      </c>
      <c r="G2" s="3" t="s">
        <v>412</v>
      </c>
      <c r="H2" s="261" t="s">
        <v>382</v>
      </c>
      <c r="I2" s="17" t="s">
        <v>147</v>
      </c>
      <c r="J2" s="260" t="s">
        <v>570</v>
      </c>
    </row>
    <row r="3" spans="1:10">
      <c r="A3" s="258" t="s">
        <v>662</v>
      </c>
      <c r="B3" s="258" t="s">
        <v>32</v>
      </c>
      <c r="C3" s="13">
        <v>37962</v>
      </c>
      <c r="D3" s="3" t="s">
        <v>663</v>
      </c>
      <c r="E3" s="259">
        <v>43084</v>
      </c>
      <c r="F3" s="3" t="s">
        <v>664</v>
      </c>
      <c r="G3" s="3" t="s">
        <v>665</v>
      </c>
      <c r="H3" s="261" t="s">
        <v>389</v>
      </c>
      <c r="I3" s="3" t="s">
        <v>147</v>
      </c>
      <c r="J3" s="13" t="s">
        <v>666</v>
      </c>
    </row>
    <row r="4" spans="1:10">
      <c r="A4" s="263" t="s">
        <v>50</v>
      </c>
      <c r="B4" s="263" t="s">
        <v>32</v>
      </c>
      <c r="C4" s="264">
        <v>27882</v>
      </c>
      <c r="D4" s="265" t="s">
        <v>416</v>
      </c>
      <c r="E4" s="266">
        <v>44330</v>
      </c>
      <c r="F4" s="265" t="s">
        <v>414</v>
      </c>
      <c r="G4" s="265" t="s">
        <v>417</v>
      </c>
      <c r="H4" s="265" t="s">
        <v>390</v>
      </c>
      <c r="I4" s="265" t="s">
        <v>147</v>
      </c>
      <c r="J4" s="267" t="s">
        <v>572</v>
      </c>
    </row>
    <row r="5" spans="1:10">
      <c r="A5" s="258" t="s">
        <v>678</v>
      </c>
      <c r="B5" s="258" t="s">
        <v>32</v>
      </c>
      <c r="C5" s="13">
        <v>37996</v>
      </c>
      <c r="D5" s="3" t="s">
        <v>679</v>
      </c>
      <c r="E5" s="295" t="s">
        <v>680</v>
      </c>
      <c r="F5" s="3" t="s">
        <v>681</v>
      </c>
      <c r="G5" s="3" t="s">
        <v>682</v>
      </c>
      <c r="H5" s="261" t="s">
        <v>382</v>
      </c>
      <c r="I5" s="3" t="s">
        <v>147</v>
      </c>
      <c r="J5" s="293"/>
    </row>
    <row r="6" spans="1:10">
      <c r="A6" s="258" t="s">
        <v>45</v>
      </c>
      <c r="B6" s="258" t="s">
        <v>46</v>
      </c>
      <c r="C6" s="13">
        <v>31689</v>
      </c>
      <c r="D6" s="3" t="s">
        <v>431</v>
      </c>
      <c r="E6" s="259">
        <v>39042</v>
      </c>
      <c r="F6" s="3" t="s">
        <v>251</v>
      </c>
      <c r="G6" s="3" t="s">
        <v>432</v>
      </c>
      <c r="H6" s="261" t="s">
        <v>258</v>
      </c>
      <c r="I6" s="3" t="s">
        <v>762</v>
      </c>
      <c r="J6" s="13" t="s">
        <v>586</v>
      </c>
    </row>
    <row r="7" spans="1:10">
      <c r="A7" s="258" t="s">
        <v>36</v>
      </c>
      <c r="B7" s="258" t="s">
        <v>32</v>
      </c>
      <c r="C7" s="13">
        <v>33364</v>
      </c>
      <c r="D7" s="3" t="s">
        <v>257</v>
      </c>
      <c r="E7" s="259">
        <v>40878</v>
      </c>
      <c r="F7" s="3" t="s">
        <v>387</v>
      </c>
      <c r="G7" s="3" t="s">
        <v>388</v>
      </c>
      <c r="H7" s="3" t="s">
        <v>389</v>
      </c>
      <c r="I7" s="3" t="s">
        <v>147</v>
      </c>
      <c r="J7" s="260" t="s">
        <v>587</v>
      </c>
    </row>
    <row r="8" spans="1:10">
      <c r="A8" s="258" t="s">
        <v>52</v>
      </c>
      <c r="B8" s="258" t="s">
        <v>32</v>
      </c>
      <c r="C8" s="13">
        <v>27528</v>
      </c>
      <c r="D8" s="3" t="s">
        <v>147</v>
      </c>
      <c r="E8" s="262" t="s">
        <v>148</v>
      </c>
      <c r="F8" s="3" t="s">
        <v>196</v>
      </c>
      <c r="G8" s="3" t="s">
        <v>196</v>
      </c>
      <c r="H8" s="3" t="s">
        <v>390</v>
      </c>
      <c r="I8" s="3" t="s">
        <v>147</v>
      </c>
      <c r="J8" s="3"/>
    </row>
    <row r="9" spans="1:10">
      <c r="A9" s="258" t="s">
        <v>672</v>
      </c>
      <c r="B9" s="258" t="s">
        <v>32</v>
      </c>
      <c r="C9" s="13">
        <v>37131</v>
      </c>
      <c r="D9" s="3" t="s">
        <v>673</v>
      </c>
      <c r="E9" s="259">
        <v>44519</v>
      </c>
      <c r="F9" s="3" t="s">
        <v>403</v>
      </c>
      <c r="G9" s="3" t="s">
        <v>674</v>
      </c>
      <c r="H9" s="3" t="s">
        <v>563</v>
      </c>
      <c r="I9" s="3" t="s">
        <v>147</v>
      </c>
      <c r="J9" s="260"/>
    </row>
    <row r="10" spans="1:10">
      <c r="A10" s="307" t="s">
        <v>725</v>
      </c>
      <c r="B10" s="307" t="s">
        <v>32</v>
      </c>
      <c r="C10" s="308">
        <v>24097</v>
      </c>
      <c r="D10" s="309" t="s">
        <v>726</v>
      </c>
      <c r="E10" s="310">
        <v>42564</v>
      </c>
      <c r="F10" s="309" t="s">
        <v>727</v>
      </c>
      <c r="G10" s="309" t="s">
        <v>728</v>
      </c>
      <c r="H10" s="311" t="s">
        <v>382</v>
      </c>
      <c r="I10" s="309" t="s">
        <v>147</v>
      </c>
      <c r="J10" s="260" t="s">
        <v>593</v>
      </c>
    </row>
    <row r="11" spans="1:10">
      <c r="A11" s="258" t="s">
        <v>31</v>
      </c>
      <c r="B11" s="258" t="s">
        <v>32</v>
      </c>
      <c r="C11" s="13">
        <v>33125</v>
      </c>
      <c r="D11" s="3" t="s">
        <v>201</v>
      </c>
      <c r="E11" s="259">
        <v>40520</v>
      </c>
      <c r="F11" s="3" t="s">
        <v>393</v>
      </c>
      <c r="G11" s="3" t="s">
        <v>394</v>
      </c>
      <c r="H11" s="3" t="s">
        <v>390</v>
      </c>
      <c r="I11" s="3" t="s">
        <v>147</v>
      </c>
      <c r="J11" s="260" t="s">
        <v>579</v>
      </c>
    </row>
    <row r="12" spans="1:10">
      <c r="A12" s="258" t="s">
        <v>54</v>
      </c>
      <c r="B12" s="258" t="s">
        <v>32</v>
      </c>
      <c r="C12" s="13">
        <v>28287</v>
      </c>
      <c r="D12" s="3" t="s">
        <v>454</v>
      </c>
      <c r="E12" s="259">
        <v>37651</v>
      </c>
      <c r="F12" s="3" t="s">
        <v>455</v>
      </c>
      <c r="G12" s="3" t="s">
        <v>456</v>
      </c>
      <c r="H12" s="3" t="s">
        <v>390</v>
      </c>
      <c r="I12" s="3" t="s">
        <v>147</v>
      </c>
      <c r="J12" s="260" t="s">
        <v>580</v>
      </c>
    </row>
    <row r="13" spans="1:10">
      <c r="A13" s="258" t="s">
        <v>55</v>
      </c>
      <c r="B13" s="258" t="s">
        <v>20</v>
      </c>
      <c r="C13" s="13">
        <v>26228</v>
      </c>
      <c r="D13" s="3" t="s">
        <v>468</v>
      </c>
      <c r="E13" s="259">
        <v>42732</v>
      </c>
      <c r="F13" s="3" t="s">
        <v>469</v>
      </c>
      <c r="G13" s="3" t="s">
        <v>470</v>
      </c>
      <c r="H13" s="261"/>
      <c r="I13" s="3" t="s">
        <v>147</v>
      </c>
      <c r="J13" s="3" t="s">
        <v>585</v>
      </c>
    </row>
    <row r="14" spans="1:10">
      <c r="A14" s="3" t="s">
        <v>294</v>
      </c>
      <c r="B14" s="3" t="s">
        <v>291</v>
      </c>
      <c r="C14" s="13">
        <v>31811</v>
      </c>
      <c r="D14" s="3" t="s">
        <v>493</v>
      </c>
      <c r="E14" s="259">
        <v>39260</v>
      </c>
      <c r="F14" s="262" t="s">
        <v>494</v>
      </c>
      <c r="G14" s="3" t="s">
        <v>495</v>
      </c>
      <c r="H14" s="261" t="s">
        <v>390</v>
      </c>
      <c r="I14" s="3" t="s">
        <v>147</v>
      </c>
      <c r="J14" s="3" t="s">
        <v>601</v>
      </c>
    </row>
    <row r="15" spans="1:10">
      <c r="A15" s="3" t="s">
        <v>295</v>
      </c>
      <c r="B15" s="3" t="s">
        <v>291</v>
      </c>
      <c r="C15" s="13">
        <v>30737</v>
      </c>
      <c r="D15" s="3" t="s">
        <v>501</v>
      </c>
      <c r="E15" s="259">
        <v>38156</v>
      </c>
      <c r="F15" s="262" t="s">
        <v>502</v>
      </c>
      <c r="G15" s="3" t="s">
        <v>503</v>
      </c>
      <c r="H15" s="261" t="s">
        <v>390</v>
      </c>
      <c r="I15" s="3" t="s">
        <v>147</v>
      </c>
      <c r="J15" s="3"/>
    </row>
    <row r="16" spans="1:10">
      <c r="A16" s="3" t="s">
        <v>297</v>
      </c>
      <c r="B16" s="3" t="s">
        <v>298</v>
      </c>
      <c r="C16" s="13">
        <v>33029</v>
      </c>
      <c r="D16" s="3" t="s">
        <v>519</v>
      </c>
      <c r="E16" s="259">
        <v>44526</v>
      </c>
      <c r="F16" s="262" t="s">
        <v>520</v>
      </c>
      <c r="G16" s="3" t="s">
        <v>521</v>
      </c>
      <c r="H16" s="261" t="s">
        <v>389</v>
      </c>
      <c r="I16" s="3" t="s">
        <v>147</v>
      </c>
      <c r="J16" s="3"/>
    </row>
    <row r="17" spans="1:10">
      <c r="A17" s="3" t="s">
        <v>299</v>
      </c>
      <c r="B17" s="3" t="s">
        <v>20</v>
      </c>
      <c r="C17" s="13">
        <v>32521</v>
      </c>
      <c r="D17" s="3"/>
      <c r="E17" s="262" t="s">
        <v>14</v>
      </c>
      <c r="F17" s="262" t="s">
        <v>14</v>
      </c>
      <c r="G17" s="3" t="s">
        <v>14</v>
      </c>
      <c r="H17" s="261" t="s">
        <v>382</v>
      </c>
      <c r="I17" s="3" t="s">
        <v>147</v>
      </c>
      <c r="J17" s="3" t="s">
        <v>649</v>
      </c>
    </row>
    <row r="18" spans="1:10">
      <c r="A18" s="3" t="s">
        <v>300</v>
      </c>
      <c r="B18" s="3" t="s">
        <v>296</v>
      </c>
      <c r="C18" s="13">
        <v>28309</v>
      </c>
      <c r="D18" s="3" t="s">
        <v>648</v>
      </c>
      <c r="E18" s="259">
        <v>44147</v>
      </c>
      <c r="F18" s="262" t="s">
        <v>403</v>
      </c>
      <c r="G18" s="3"/>
      <c r="H18" s="261" t="s">
        <v>390</v>
      </c>
      <c r="I18" s="3" t="s">
        <v>147</v>
      </c>
      <c r="J18" s="3"/>
    </row>
    <row r="19" spans="1:10">
      <c r="A19" s="3" t="s">
        <v>301</v>
      </c>
      <c r="B19" s="3" t="s">
        <v>291</v>
      </c>
      <c r="C19" s="13">
        <v>29662</v>
      </c>
      <c r="D19" s="3" t="s">
        <v>147</v>
      </c>
      <c r="E19" s="262" t="s">
        <v>196</v>
      </c>
      <c r="F19" s="262" t="s">
        <v>196</v>
      </c>
      <c r="G19" s="3" t="s">
        <v>196</v>
      </c>
      <c r="H19" s="261" t="s">
        <v>390</v>
      </c>
      <c r="I19" s="3" t="s">
        <v>147</v>
      </c>
      <c r="J19" s="3" t="s">
        <v>605</v>
      </c>
    </row>
    <row r="20" spans="1:10">
      <c r="A20" s="3" t="s">
        <v>302</v>
      </c>
      <c r="B20" s="3" t="s">
        <v>291</v>
      </c>
      <c r="C20" s="13">
        <v>31486</v>
      </c>
      <c r="D20" s="3" t="s">
        <v>508</v>
      </c>
      <c r="E20" s="259">
        <v>42970</v>
      </c>
      <c r="F20" s="262" t="s">
        <v>509</v>
      </c>
      <c r="G20" s="3" t="s">
        <v>510</v>
      </c>
      <c r="H20" s="261" t="s">
        <v>390</v>
      </c>
      <c r="I20" s="3" t="s">
        <v>147</v>
      </c>
      <c r="J20" s="3"/>
    </row>
    <row r="21" spans="1:10" ht="75">
      <c r="A21" s="363" t="s">
        <v>187</v>
      </c>
      <c r="B21" s="364" t="s">
        <v>26</v>
      </c>
      <c r="C21" s="13">
        <v>28634</v>
      </c>
      <c r="D21" s="3" t="s">
        <v>147</v>
      </c>
      <c r="E21" s="262" t="s">
        <v>148</v>
      </c>
      <c r="F21" s="3">
        <v>1</v>
      </c>
      <c r="G21" s="3" t="s">
        <v>192</v>
      </c>
      <c r="H21" s="261"/>
      <c r="I21" s="3"/>
      <c r="J21" s="3"/>
    </row>
    <row r="22" spans="1:10" ht="75">
      <c r="A22" s="363" t="s">
        <v>188</v>
      </c>
      <c r="B22" s="364" t="s">
        <v>20</v>
      </c>
      <c r="C22" s="13">
        <v>28098</v>
      </c>
      <c r="D22" s="3" t="s">
        <v>147</v>
      </c>
      <c r="E22" s="262" t="s">
        <v>148</v>
      </c>
      <c r="F22" s="3">
        <v>1</v>
      </c>
      <c r="G22" s="3" t="s">
        <v>192</v>
      </c>
      <c r="H22" s="261"/>
      <c r="I22" s="3"/>
      <c r="J22" s="3"/>
    </row>
    <row r="23" spans="1:10" ht="60">
      <c r="A23" s="363" t="s">
        <v>189</v>
      </c>
      <c r="B23" s="364" t="s">
        <v>190</v>
      </c>
      <c r="C23" s="13">
        <v>32671</v>
      </c>
      <c r="D23" s="3" t="s">
        <v>147</v>
      </c>
      <c r="E23" s="262" t="s">
        <v>148</v>
      </c>
      <c r="F23" s="3">
        <v>1</v>
      </c>
      <c r="G23" s="3" t="s">
        <v>149</v>
      </c>
      <c r="H23" s="261"/>
      <c r="I23" s="3"/>
      <c r="J23" s="3"/>
    </row>
    <row r="24" spans="1:10" ht="60">
      <c r="A24" s="363" t="s">
        <v>191</v>
      </c>
      <c r="B24" s="364" t="s">
        <v>190</v>
      </c>
      <c r="C24" s="13">
        <v>33914</v>
      </c>
      <c r="D24" s="3" t="s">
        <v>147</v>
      </c>
      <c r="E24" s="262" t="s">
        <v>148</v>
      </c>
      <c r="F24" s="3">
        <v>1</v>
      </c>
      <c r="G24" s="3" t="s">
        <v>149</v>
      </c>
      <c r="H24" s="261"/>
      <c r="I24" s="3"/>
      <c r="J24" s="3"/>
    </row>
    <row r="25" spans="1:10">
      <c r="A25" s="3" t="s">
        <v>330</v>
      </c>
      <c r="B25" s="3" t="s">
        <v>32</v>
      </c>
      <c r="C25" s="13">
        <v>32769</v>
      </c>
      <c r="D25" s="3" t="s">
        <v>333</v>
      </c>
      <c r="E25" s="13">
        <v>40116</v>
      </c>
      <c r="F25" s="3" t="s">
        <v>511</v>
      </c>
      <c r="G25" s="3" t="s">
        <v>512</v>
      </c>
      <c r="H25" s="261" t="s">
        <v>390</v>
      </c>
      <c r="I25" s="3" t="s">
        <v>147</v>
      </c>
      <c r="J2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27</vt:i4>
      </vt:variant>
      <vt:variant>
        <vt:lpstr>Именованные диапазоны</vt:lpstr>
      </vt:variant>
      <vt:variant>
        <vt:i4>21</vt:i4>
      </vt:variant>
    </vt:vector>
  </HeadingPairs>
  <TitlesOfParts>
    <vt:vector size="48" baseType="lpstr">
      <vt:lpstr>Основная информация</vt:lpstr>
      <vt:lpstr>Уволенные</vt:lpstr>
      <vt:lpstr>Согласие на обработку ПД</vt:lpstr>
      <vt:lpstr>Стажировка</vt:lpstr>
      <vt:lpstr>БАЗА по работягам</vt:lpstr>
      <vt:lpstr>Для заполнения док-ов</vt:lpstr>
      <vt:lpstr>Заявка на ПБ (ИПР)</vt:lpstr>
      <vt:lpstr>Заявка на ОТ (ИПР)</vt:lpstr>
      <vt:lpstr>Заявка на РАБСПЕЦ (ИПР)</vt:lpstr>
      <vt:lpstr>Направление на МО</vt:lpstr>
      <vt:lpstr>Направление на ПО</vt:lpstr>
      <vt:lpstr>Заявка на Высота</vt:lpstr>
      <vt:lpstr>Для допуска</vt:lpstr>
      <vt:lpstr>Направление на МО (2)</vt:lpstr>
      <vt:lpstr>Заявка на Обучение ПБ</vt:lpstr>
      <vt:lpstr>Направление на ПО (2)</vt:lpstr>
      <vt:lpstr>Заявка на Обучение ПТМ</vt:lpstr>
      <vt:lpstr>Заявка на Обучение ОТ</vt:lpstr>
      <vt:lpstr>Заявка на Обучение ПП</vt:lpstr>
      <vt:lpstr>Заявка на Обучение КЛ 110кВ</vt:lpstr>
      <vt:lpstr>Заявка на Обучение Спецпроф</vt:lpstr>
      <vt:lpstr>Образование</vt:lpstr>
      <vt:lpstr>Заявление в РТН</vt:lpstr>
      <vt:lpstr>Обучение по РТН</vt:lpstr>
      <vt:lpstr>Основная информация1</vt:lpstr>
      <vt:lpstr>Лист2</vt:lpstr>
      <vt:lpstr>Лист3</vt:lpstr>
      <vt:lpstr>'Заявка на Высота'!Область_печати</vt:lpstr>
      <vt:lpstr>'Заявка на Обучение КЛ 110кВ'!Область_печати</vt:lpstr>
      <vt:lpstr>'Заявка на Обучение ОТ'!Область_печати</vt:lpstr>
      <vt:lpstr>'Заявка на Обучение ПБ'!Область_печати</vt:lpstr>
      <vt:lpstr>'Заявка на Обучение ПП'!Область_печати</vt:lpstr>
      <vt:lpstr>'Заявка на Обучение ПТМ'!Область_печати</vt:lpstr>
      <vt:lpstr>'Заявка на Обучение Спецпроф'!Область_печати</vt:lpstr>
      <vt:lpstr>'Заявка на ОТ (ИПР)'!Область_печати</vt:lpstr>
      <vt:lpstr>'Заявка на ПБ (ИПР)'!Область_печати</vt:lpstr>
      <vt:lpstr>'Заявка на РАБСПЕЦ (ИПР)'!Область_печати</vt:lpstr>
      <vt:lpstr>'Заявление в РТН'!Область_печати</vt:lpstr>
      <vt:lpstr>'Направление на МО'!Область_печати</vt:lpstr>
      <vt:lpstr>'Направление на МО (2)'!Область_печати</vt:lpstr>
      <vt:lpstr>'Направление на ПО'!Область_печати</vt:lpstr>
      <vt:lpstr>'Направление на ПО (2)'!Область_печати</vt:lpstr>
      <vt:lpstr>'Обучение по РТН'!Область_печати</vt:lpstr>
      <vt:lpstr>'Основная информация'!Область_печати</vt:lpstr>
      <vt:lpstr>'Основная информация1'!Область_печати</vt:lpstr>
      <vt:lpstr>'Согласие на обработку ПД'!Область_печати</vt:lpstr>
      <vt:lpstr>Стажировка!Область_печати</vt:lpstr>
      <vt:lpstr>Уволенные!Область_печати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2024-04-24T15:13:30Z</dcterms:modified>
</cp:coreProperties>
</file>