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kurz\Projekt_1_SQL\"/>
    </mc:Choice>
  </mc:AlternateContent>
  <xr:revisionPtr revIDLastSave="0" documentId="13_ncr:1_{A9EE12C8-FA9E-4A3F-9AA5-C8E7E649BCE9}" xr6:coauthVersionLast="47" xr6:coauthVersionMax="47" xr10:uidLastSave="{00000000-0000-0000-0000-000000000000}"/>
  <bookViews>
    <workbookView xWindow="-110" yWindow="-110" windowWidth="19420" windowHeight="10420" tabRatio="800" activeTab="6" xr2:uid="{79B46ED8-5292-44DE-BB44-0F0B29D57D58}"/>
  </bookViews>
  <sheets>
    <sheet name="Otazka_1_graf" sheetId="4" r:id="rId1"/>
    <sheet name="Otazka_1_souhrn" sheetId="21" r:id="rId2"/>
    <sheet name="Otazka_1_tab" sheetId="2" state="hidden" r:id="rId3"/>
    <sheet name="Otazka_2" sheetId="5" r:id="rId4"/>
    <sheet name="Otazka_3_souhrn" sheetId="23" r:id="rId5"/>
    <sheet name="Otazka_3_tab" sheetId="18" state="hidden" r:id="rId6"/>
    <sheet name="Otazka_4" sheetId="41" r:id="rId7"/>
  </sheets>
  <definedNames>
    <definedName name="ExternalData_1" localSheetId="1" hidden="1">Otazka_1_souhrn!$A$1:$B$21</definedName>
    <definedName name="ExternalData_1" localSheetId="6" hidden="1">Otazka_4!$A$1:$G$14</definedName>
    <definedName name="ExternalData_5" localSheetId="5" hidden="1">Otazka_3_tab!$A$1:$C$360</definedName>
    <definedName name="ExternalData_6" localSheetId="4" hidden="1">Otazka_3_souhrn!$A$1:$B$27</definedName>
    <definedName name="Průřez_industry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8" l="1"/>
  <c r="D40" i="18"/>
  <c r="D248" i="2"/>
  <c r="D249" i="2" s="1"/>
  <c r="B23" i="21"/>
  <c r="B22" i="21"/>
  <c r="D148" i="18"/>
  <c r="B29" i="23"/>
  <c r="B28" i="23"/>
  <c r="D109" i="18"/>
  <c r="D122" i="18"/>
  <c r="D135" i="18"/>
  <c r="D161" i="18"/>
  <c r="D174" i="18"/>
  <c r="D200" i="18"/>
  <c r="D213" i="18"/>
  <c r="D226" i="18"/>
  <c r="D239" i="18"/>
  <c r="D252" i="18"/>
  <c r="D265" i="18"/>
  <c r="D278" i="18"/>
  <c r="D291" i="18"/>
  <c r="D304" i="18"/>
  <c r="D317" i="18"/>
  <c r="D330" i="18"/>
  <c r="D343" i="18"/>
  <c r="D96" i="18"/>
  <c r="D53" i="18"/>
  <c r="D27" i="18"/>
  <c r="D66" i="18"/>
  <c r="D79" i="18"/>
  <c r="D14" i="2"/>
  <c r="D3" i="5"/>
  <c r="D5" i="5"/>
  <c r="D235" i="2"/>
  <c r="D27" i="2"/>
  <c r="D40" i="2"/>
  <c r="D53" i="2"/>
  <c r="D66" i="2"/>
  <c r="D79" i="2"/>
  <c r="D92" i="2"/>
  <c r="D105" i="2"/>
  <c r="D118" i="2"/>
  <c r="D131" i="2"/>
  <c r="D144" i="2"/>
  <c r="D157" i="2"/>
  <c r="D170" i="2"/>
  <c r="D183" i="2"/>
  <c r="D196" i="2"/>
  <c r="D209" i="2"/>
  <c r="D2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E0A70-C56D-4E2E-94E1-8AEB7BC1EB93}" keepAlive="1" name="Dotaz – _SELECT_industry_payroll_year_round_avg_avg_wages_AS_average_wag_20250812112 (2)" description="Připojení k dotazu produktu _SELECT_industry_payroll_year_round_avg_avg_wages_AS_average_wag_20250812112 (2) v sešitě" type="5" refreshedVersion="8" background="1" saveData="1">
    <dbPr connection="Provider=Microsoft.Mashup.OleDb.1;Data Source=$Workbook$;Location=&quot;_SELECT_industry_payroll_year_round_avg_avg_wages_AS_average_wag_20250812112 (2)&quot;;Extended Properties=&quot;&quot;" command="SELECT * FROM [_SELECT_industry_payroll_year_round_avg_avg_wages_AS_average_wag_20250812112 (2)]"/>
  </connection>
  <connection id="2" xr16:uid="{0516C99B-84CF-44E5-A28C-D9F454EB57C5}" keepAlive="1" name="Dotaz – _SELECT_industry_payroll_year_round_avg_avg_wages_AS_average_wag_202508121123" description="Připojení k dotazu produktu _SELECT_industry_payroll_year_round_avg_avg_wages_AS_average_wag_202508121123 v sešitě" type="5" refreshedVersion="0" background="1">
    <dbPr connection="Provider=Microsoft.Mashup.OleDb.1;Data Source=$Workbook$;Location=_SELECT_industry_payroll_year_round_avg_avg_wages_AS_average_wag_202508121123;Extended Properties=&quot;&quot;" command="SELECT * FROM [_SELECT_industry_payroll_year_round_avg_avg_wages_AS_average_wag_202508121123]"/>
  </connection>
  <connection id="3" xr16:uid="{F5DB6B18-909A-4761-8531-D2AD91F9638C}" keepAlive="1" name="Dotaz – _WITH_price_wages_AS_SELECT_year_food_price_round_avg_avg_price__20250914224 (2)" description="Připojení k dotazu produktu _WITH_price_wages_AS_SELECT_year_food_price_round_avg_avg_price__20250914224 (2) v sešitě" type="5" refreshedVersion="0" background="1">
    <dbPr connection="Provider=Microsoft.Mashup.OleDb.1;Data Source=$Workbook$;Location=&quot;_WITH_price_wages_AS_SELECT_year_food_price_round_avg_avg_price__20250914224 (2)&quot;;Extended Properties=&quot;&quot;" command="SELECT * FROM [_WITH_price_wages_AS_SELECT_year_food_price_round_avg_avg_price__20250914224 (2)]"/>
  </connection>
  <connection id="4" xr16:uid="{A53A492B-383A-4958-908E-21905EA12983}" keepAlive="1" name="Dotaz – _WITH_price_wages_AS_SELECT_year_food_price_round_avg_avg_price__20250914224__2" description="Připojení k dotazu produktu _WITH_price_wages_AS_SELECT_year_food_price_round_avg_avg_price__20250914224__2 v sešitě" type="5" refreshedVersion="0" background="1">
    <dbPr connection="Provider=Microsoft.Mashup.OleDb.1;Data Source=$Workbook$;Location=_WITH_price_wages_AS_SELECT_year_food_price_round_avg_avg_price__20250914224__2;Extended Properties=&quot;&quot;" command="SELECT * FROM [_WITH_price_wages_AS_SELECT_year_food_price_round_avg_avg_price__20250914224__2]"/>
  </connection>
  <connection id="5" xr16:uid="{282FDB51-9E98-4AB0-90AD-B4A9565497FF}" keepAlive="1" name="Dotaz – _WITH_price_wages_AS_SELECT_year_food_price_round_avg_avg_price__20250914224__2_" description="Připojení k dotazu produktu _WITH_price_wages_AS_SELECT_year_food_price_round_avg_avg_price__20250914224__2_ v sešitě" type="5" refreshedVersion="0" background="1">
    <dbPr connection="Provider=Microsoft.Mashup.OleDb.1;Data Source=$Workbook$;Location=_WITH_price_wages_AS_SELECT_year_food_price_round_avg_avg_price__20250914224__2_;Extended Properties=&quot;&quot;" command="SELECT * FROM [_WITH_price_wages_AS_SELECT_year_food_price_round_avg_avg_price__20250914224__2_]"/>
  </connection>
  <connection id="6" xr16:uid="{B9F1E345-D8D2-41AB-BC9A-BB497C212734}" keepAlive="1" name="Dotaz – _WITH_price_wages_AS_SELECT_year_food_price_round_avg_avg_price__20250914224__3" description="Připojení k dotazu produktu _WITH_price_wages_AS_SELECT_year_food_price_round_avg_avg_price__20250914224__3 v sešitě" type="5" refreshedVersion="0" background="1">
    <dbPr connection="Provider=Microsoft.Mashup.OleDb.1;Data Source=$Workbook$;Location=_WITH_price_wages_AS_SELECT_year_food_price_round_avg_avg_price__20250914224__3;Extended Properties=&quot;&quot;" command="SELECT * FROM [_WITH_price_wages_AS_SELECT_year_food_price_round_avg_avg_price__20250914224__3]"/>
  </connection>
  <connection id="7" xr16:uid="{5DA49382-E0BB-4907-A901-6511366BE2E3}" keepAlive="1" name="Dotaz – _WITH_price_wages_AS_SELECT_year_food_price_round_avg_avg_price__202509142248" description="Připojení k dotazu produktu _WITH_price_wages_AS_SELECT_year_food_price_round_avg_avg_price__202509142248 v sešitě" type="5" refreshedVersion="0" background="1">
    <dbPr connection="Provider=Microsoft.Mashup.OleDb.1;Data Source=$Workbook$;Location=_WITH_price_wages_AS_SELECT_year_food_price_round_avg_avg_price__202509142248;Extended Properties=&quot;&quot;" command="SELECT * FROM [_WITH_price_wages_AS_SELECT_year_food_price_round_avg_avg_price__202509142248]"/>
  </connection>
  <connection id="8" xr16:uid="{26C89948-038E-49BB-9513-F4F5ABD80E03}" keepAlive="1" name="Dotaz – _WITH_price_wages_AS_SELECT_year_food_price_round_avg_avg_price__20250914231 (2)" description="Připojení k dotazu produktu _WITH_price_wages_AS_SELECT_year_food_price_round_avg_avg_price__20250914231 (2) v sešitě" type="5" refreshedVersion="8" background="1" saveData="1">
    <dbPr connection="Provider=Microsoft.Mashup.OleDb.1;Data Source=$Workbook$;Location=&quot;_WITH_price_wages_AS_SELECT_year_food_price_round_avg_avg_price__20250914231 (2)&quot;;Extended Properties=&quot;&quot;" command="SELECT * FROM [_WITH_price_wages_AS_SELECT_year_food_price_round_avg_avg_price__20250914231 (2)]"/>
  </connection>
  <connection id="9" xr16:uid="{2784ECB2-2249-480F-A8D9-101142B2F78C}" keepAlive="1" name="Dotaz – _WITH_price_wages_AS_SELECT_year_food_price_round_avg_avg_price__20250914231__2" description="Připojení k dotazu produktu _WITH_price_wages_AS_SELECT_year_food_price_round_avg_avg_price__20250914231__2 v sešitě" type="5" refreshedVersion="8" background="1" saveData="1">
    <dbPr connection="Provider=Microsoft.Mashup.OleDb.1;Data Source=$Workbook$;Location=_WITH_price_wages_AS_SELECT_year_food_price_round_avg_avg_price__20250914231__2;Extended Properties=&quot;&quot;" command="SELECT * FROM [_WITH_price_wages_AS_SELECT_year_food_price_round_avg_avg_price__20250914231__2]"/>
  </connection>
  <connection id="10" xr16:uid="{BD3CAD71-8B45-4706-A363-98823C70D00B}" keepAlive="1" name="Dotaz – _WITH_price_wages_AS_SELECT_year_food_price_round_avg_avg_price__202509142314" description="Připojení k dotazu produktu _WITH_price_wages_AS_SELECT_year_food_price_round_avg_avg_price__202509142314 v sešitě" type="5" refreshedVersion="0" background="1">
    <dbPr connection="Provider=Microsoft.Mashup.OleDb.1;Data Source=$Workbook$;Location=_WITH_price_wages_AS_SELECT_year_food_price_round_avg_avg_price__202509142314;Extended Properties=&quot;&quot;" command="SELECT * FROM [_WITH_price_wages_AS_SELECT_year_food_price_round_avg_avg_price__202509142314]"/>
  </connection>
  <connection id="11" xr16:uid="{68429C5B-D66C-45FF-B0A9-AA3064BEF7E2}" keepAlive="1" name="Dotaz – _WITH_price_wages_AS_SELECT_year_food_price_round_avg_avg_price__20250917114 (2)" description="Připojení k dotazu produktu _WITH_price_wages_AS_SELECT_year_food_price_round_avg_avg_price__20250917114 (2) v sešitě" type="5" refreshedVersion="8" background="1" saveData="1">
    <dbPr connection="Provider=Microsoft.Mashup.OleDb.1;Data Source=$Workbook$;Location=&quot;_WITH_price_wages_AS_SELECT_year_food_price_round_avg_avg_price__20250917114 (2)&quot;;Extended Properties=&quot;&quot;" command="SELECT * FROM [_WITH_price_wages_AS_SELECT_year_food_price_round_avg_avg_price__20250917114 (2)]"/>
  </connection>
  <connection id="12" xr16:uid="{281FDE03-2E43-4300-AB95-8460C5FB305E}" keepAlive="1" name="Dotaz – _WITH_price_wages_AS_SELECT_year_food_price_round_avg_avg_price__202509171140" description="Připojení k dotazu produktu _WITH_price_wages_AS_SELECT_year_food_price_round_avg_avg_price__202509171140 v sešitě" type="5" refreshedVersion="8" background="1" saveData="1">
    <dbPr connection="Provider=Microsoft.Mashup.OleDb.1;Data Source=$Workbook$;Location=_WITH_price_wages_AS_SELECT_year_food_price_round_avg_avg_price__202509171140;Extended Properties=&quot;&quot;" command="SELECT * FROM [_WITH_price_wages_AS_SELECT_year_food_price_round_avg_avg_price__202509171140]"/>
  </connection>
  <connection id="13" xr16:uid="{EB005E14-E72E-42D0-8AE6-557FDF75520D}" keepAlive="1" name="Dotaz – prices_202509052233" description="Připojení k dotazu produktu prices_202509052233 v sešitě" type="5" refreshedVersion="8" background="1" saveData="1">
    <dbPr connection="Provider=Microsoft.Mashup.OleDb.1;Data Source=$Workbook$;Location=prices_202509052233;Extended Properties=&quot;&quot;" command="SELECT * FROM [prices_202509052233]"/>
  </connection>
  <connection id="14" xr16:uid="{513CCE6F-4414-4CAB-94F3-39502C3CC5C5}" keepAlive="1" name="Dotaz – prices_202509052233__4_1" description="Připojení k dotazu produktu prices_202509052233__4_1 v sešitě" type="5" refreshedVersion="0" background="1">
    <dbPr connection="Provider=Microsoft.Mashup.OleDb.1;Data Source=$Workbook$;Location=prices_202509052233__4_1;Extended Properties=&quot;&quot;" command="SELECT * FROM [prices_202509052233__4_1]"/>
  </connection>
  <connection id="15" xr16:uid="{13664284-5B5A-49AA-86F9-BEA2A05A28B3}" keepAlive="1" name="Dotaz – prices_202509052233__4_1_1" description="Připojení k dotazu produktu prices_202509052233__4_1_1 v sešitě" type="5" refreshedVersion="8" background="1" saveData="1">
    <dbPr connection="Provider=Microsoft.Mashup.OleDb.1;Data Source=$Workbook$;Location=prices_202509052233__4_1_1;Extended Properties=&quot;&quot;" command="SELECT * FROM [prices_202509052233__4_1_1]"/>
  </connection>
  <connection id="16" xr16:uid="{93EF9868-0EF9-4F34-8824-BD2016DCEEF9}" keepAlive="1" name="Dotaz – prices_202509052233__4_1_1_1" description="Připojení k dotazu produktu prices_202509052233__4_1_1_1 v sešitě" type="5" refreshedVersion="0" background="1">
    <dbPr connection="Provider=Microsoft.Mashup.OleDb.1;Data Source=$Workbook$;Location=prices_202509052233__4_1_1_1;Extended Properties=&quot;&quot;" command="SELECT * FROM [prices_202509052233__4_1_1_1]"/>
  </connection>
  <connection id="17" xr16:uid="{283C6C16-B275-49E1-A16B-FBB977461EFF}" keepAlive="1" name="Dotaz – prices_202509052233__4_1_1_1 (2)" description="Připojení k dotazu produktu prices_202509052233__4_1_1_1 (2) v sešitě" type="5" refreshedVersion="8" background="1" saveData="1">
    <dbPr connection="Provider=Microsoft.Mashup.OleDb.1;Data Source=$Workbook$;Location=&quot;prices_202509052233__4_1_1_1 (2)&quot;;Extended Properties=&quot;&quot;" command="SELECT * FROM [prices_202509052233__4_1_1_1 (2)]"/>
  </connection>
</connections>
</file>

<file path=xl/sharedStrings.xml><?xml version="1.0" encoding="utf-8"?>
<sst xmlns="http://schemas.openxmlformats.org/spreadsheetml/2006/main" count="946" uniqueCount="96">
  <si>
    <t>Administrativní a podpůrné činnosti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</si>
  <si>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</si>
  <si>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</si>
  <si>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</si>
  <si>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</si>
  <si>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</si>
  <si>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</si>
  <si>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</si>
  <si>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</si>
  <si>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</si>
  <si>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</si>
  <si>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</si>
  <si>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</si>
  <si>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</si>
  <si>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</si>
  <si>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</si>
  <si>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</si>
  <si>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</si>
  <si>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</si>
  <si>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</si>
  <si>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</si>
  <si>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</si>
  <si>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</si>
  <si>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</si>
  <si>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</si>
  <si>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</si>
  <si>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</si>
  <si>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</si>
  <si>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</si>
  <si>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</si>
  <si>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Zemědělství, lesnictví, rybářství</t>
  </si>
  <si>
    <t>Zpracovatelský průmysl</t>
  </si>
  <si>
    <t>Průměrná mzda</t>
  </si>
  <si>
    <t>Roky</t>
  </si>
  <si>
    <t>Nárůst průměrné mzdy v %</t>
  </si>
  <si>
    <t>Průměrný nárůst průměrné mzdy v %</t>
  </si>
  <si>
    <t>Průmysl</t>
  </si>
  <si>
    <t>Chléb konzumní kmínový</t>
  </si>
  <si>
    <t>Mléko polotučné pasterované</t>
  </si>
  <si>
    <t>kg/l za rok</t>
  </si>
  <si>
    <t>Potravina</t>
  </si>
  <si>
    <t xml:space="preserve">Rok </t>
  </si>
  <si>
    <t>Rozdíl v %</t>
  </si>
  <si>
    <t>Banány žluté</t>
  </si>
  <si>
    <t>Cukr krystalový</t>
  </si>
  <si>
    <t>Eidamská cihla</t>
  </si>
  <si>
    <t>Hovězí maso zadní bez kosti</t>
  </si>
  <si>
    <t>Jablka konzumní</t>
  </si>
  <si>
    <t>Jakostní víno bílé</t>
  </si>
  <si>
    <t>Jogurt bílý netučný</t>
  </si>
  <si>
    <t>Kapr živý</t>
  </si>
  <si>
    <t>Konzumní brambory</t>
  </si>
  <si>
    <t>Kuřata kuchaná celá</t>
  </si>
  <si>
    <t>Máslo</t>
  </si>
  <si>
    <t>Mrkev</t>
  </si>
  <si>
    <t>Papriky</t>
  </si>
  <si>
    <t>Pečivo pšeničné bílé</t>
  </si>
  <si>
    <t>Pivo výčepní, světlé, lahvové</t>
  </si>
  <si>
    <t>Rok</t>
  </si>
  <si>
    <t>Průměrná cena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</si>
  <si>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</si>
  <si>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</si>
  <si>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</si>
  <si>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</si>
  <si>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</si>
  <si>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</si>
  <si>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</si>
  <si>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</si>
  <si>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</si>
  <si>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</si>
  <si>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Nárůst průměrné ceny v %</t>
  </si>
  <si>
    <t>-</t>
  </si>
  <si>
    <t>MIN</t>
  </si>
  <si>
    <t>MAX</t>
  </si>
  <si>
    <t>Minimální nárůst</t>
  </si>
  <si>
    <t>Maximální nárůst</t>
  </si>
  <si>
    <t>year</t>
  </si>
  <si>
    <t>mld_gdp</t>
  </si>
  <si>
    <t>avg_price</t>
  </si>
  <si>
    <t>avg_wages</t>
  </si>
  <si>
    <t>pct_increase_price</t>
  </si>
  <si>
    <t>pct_increase_wages</t>
  </si>
  <si>
    <t>pct_increase_gdp</t>
  </si>
  <si>
    <t>45.5</t>
  </si>
  <si>
    <t>48.6</t>
  </si>
  <si>
    <t>51.6</t>
  </si>
  <si>
    <t>48.3</t>
  </si>
  <si>
    <t>49.2</t>
  </si>
  <si>
    <t>50.9</t>
  </si>
  <si>
    <t>54.3</t>
  </si>
  <si>
    <t>57.1</t>
  </si>
  <si>
    <t>57.5</t>
  </si>
  <si>
    <t>57.2</t>
  </si>
  <si>
    <t>56.5</t>
  </si>
  <si>
    <t>61.9</t>
  </si>
  <si>
    <t>63.3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</si>
</sst>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pivotButton="1" applyBorder="1" applyAlignment="1">
      <alignment vertical="center"/>
    </xf>
    <xf numFmtId="0" fontId="0" fillId="0" borderId="1" xfId="0" pivotButton="1" applyBorder="1" applyAlignment="1">
      <alignment vertical="center" wrapText="1"/>
    </xf>
    <xf numFmtId="0" fontId="0" fillId="0" borderId="2" xfId="0" applyBorder="1"/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left" vertical="center" wrapText="1"/>
    </xf>
    <xf numFmtId="0" fontId="0" fillId="0" borderId="4" xfId="0" applyBorder="1"/>
    <xf numFmtId="164" fontId="1" fillId="0" borderId="5" xfId="0" applyNumberFormat="1" applyFont="1" applyBorder="1" applyAlignment="1">
      <alignment horizontal="left"/>
    </xf>
    <xf numFmtId="0" fontId="0" fillId="0" borderId="6" xfId="0" applyBorder="1"/>
    <xf numFmtId="0" fontId="0" fillId="2" borderId="6" xfId="0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shrinkToFi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0" fontId="0" fillId="0" borderId="0" xfId="0" applyAlignment="1">
      <alignment horizontal="left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Alignment="1">
      <alignment horizontal="right" vertic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5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pivotButton="1" applyBorder="1" applyAlignment="1">
      <alignment vertical="center"/>
    </xf>
    <xf numFmtId="0" fontId="0" fillId="0" borderId="0" xfId="0" applyBorder="1" applyAlignment="1">
      <alignment vertical="center" wrapText="1"/>
    </xf>
  </cellXfs>
  <cellStyles count="1">
    <cellStyle name="Normální" xfId="0" builtinId="0"/>
  </cellStyles>
  <dxfs count="124"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vertical="center"/>
    </dxf>
    <dxf>
      <alignment vertical="center"/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vertical="center"/>
    </dxf>
    <dxf>
      <alignment vertical="center"/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vertical="center"/>
    </dxf>
    <dxf>
      <alignment vertical="center"/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vertical="center"/>
    </dxf>
    <dxf>
      <alignment vertical="center"/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vertical="center"/>
    </dxf>
    <dxf>
      <alignment vertical="center"/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vertical="center"/>
    </dxf>
    <dxf>
      <alignment vertical="center"/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5" formatCode="0.0000"/>
    </dxf>
    <dxf>
      <numFmt numFmtId="0" formatCode="General"/>
    </dxf>
    <dxf>
      <numFmt numFmtId="165" formatCode="0.0000"/>
    </dxf>
    <dxf>
      <numFmt numFmtId="0" formatCode="General"/>
    </dxf>
    <dxf>
      <numFmt numFmtId="165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font>
        <b/>
      </font>
      <numFmt numFmtId="164" formatCode="0.0"/>
    </dxf>
    <dxf>
      <numFmt numFmtId="164" formatCode="0.0"/>
    </dxf>
    <dxf>
      <font>
        <b/>
      </font>
      <numFmt numFmtId="0" formatCode="General"/>
    </dxf>
    <dxf>
      <numFmt numFmtId="0" formatCode="General"/>
    </dxf>
    <dxf>
      <font>
        <b/>
      </font>
    </dxf>
    <dxf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numFmt numFmtId="164" formatCode="0.0"/>
      <alignment horizontal="left" vertical="bottom" textRotation="0" wrapText="0" indent="0" justifyLastLine="0" shrinkToFit="0" readingOrder="0"/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30" formatCode="@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top style="medium">
          <color indexed="64"/>
        </top>
      </border>
    </dxf>
    <dxf>
      <alignment vertical="center" textRotation="0" indent="0" justifyLastLine="0" shrinkToFit="0" readingOrder="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indexed="64"/>
        </bottom>
      </border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[hfg.xlsx]Otazka_1_graf!Kontingenční tabulka2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Vývoj průměrných mezd v jednotlivých odvětvích</a:t>
            </a:r>
            <a:endParaRPr lang="en-US"/>
          </a:p>
        </c:rich>
      </c:tx>
      <c:layout>
        <c:manualLayout>
          <c:xMode val="edge"/>
          <c:yMode val="edge"/>
          <c:x val="0.16434577807051687"/>
          <c:y val="0.11248320450769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37787916697329"/>
          <c:y val="0.32003910103492189"/>
          <c:w val="0.7753980752405949"/>
          <c:h val="0.50308253135024783"/>
        </c:manualLayout>
      </c:layout>
      <c:lineChart>
        <c:grouping val="standard"/>
        <c:varyColors val="0"/>
        <c:ser>
          <c:idx val="0"/>
          <c:order val="0"/>
          <c:tx>
            <c:strRef>
              <c:f>Otazka_1_graf!$B$1:$B$2</c:f>
              <c:strCache>
                <c:ptCount val="1"/>
                <c:pt idx="0">
                  <c:v>Činnosti v oblasti nemovitostí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Otazka_1_graf!$A$3:$A$15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Otazka_1_graf!$B$3:$B$15</c:f>
              <c:numCache>
                <c:formatCode>General</c:formatCode>
                <c:ptCount val="13"/>
                <c:pt idx="0">
                  <c:v>17551</c:v>
                </c:pt>
                <c:pt idx="1">
                  <c:v>18995</c:v>
                </c:pt>
                <c:pt idx="2">
                  <c:v>19656</c:v>
                </c:pt>
                <c:pt idx="3">
                  <c:v>19919</c:v>
                </c:pt>
                <c:pt idx="4">
                  <c:v>20265</c:v>
                </c:pt>
                <c:pt idx="5">
                  <c:v>21084</c:v>
                </c:pt>
                <c:pt idx="6">
                  <c:v>21439</c:v>
                </c:pt>
                <c:pt idx="7">
                  <c:v>21094</c:v>
                </c:pt>
                <c:pt idx="8">
                  <c:v>21812</c:v>
                </c:pt>
                <c:pt idx="9">
                  <c:v>22569</c:v>
                </c:pt>
                <c:pt idx="10">
                  <c:v>23636</c:v>
                </c:pt>
                <c:pt idx="11">
                  <c:v>25195</c:v>
                </c:pt>
                <c:pt idx="12">
                  <c:v>27060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4A5-47DD-B75E-628030A1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20712"/>
        <c:axId val="466621432"/>
      </c:lineChart>
      <c:catAx>
        <c:axId val="46662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6621432"/>
        <c:crosses val="autoZero"/>
        <c:auto val="1"/>
        <c:lblAlgn val="ctr"/>
        <c:lblOffset val="100"/>
        <c:noMultiLvlLbl val="0"/>
      </c:catAx>
      <c:valAx>
        <c:axId val="466621432"/>
        <c:scaling>
          <c:orientation val="minMax"/>
          <c:max val="65000"/>
          <c:min val="1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662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Meziroční</a:t>
            </a:r>
            <a:r>
              <a:rPr lang="cs-CZ" b="1" baseline="0"/>
              <a:t> nárůst v %</a:t>
            </a:r>
            <a:endParaRPr lang="cs-CZ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Otazka_4!$A$2:$A$14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Otazka_4!$E$2:$E$14</c:f>
              <c:numCache>
                <c:formatCode>General</c:formatCode>
                <c:ptCount val="13"/>
                <c:pt idx="1">
                  <c:v>6.8</c:v>
                </c:pt>
                <c:pt idx="2">
                  <c:v>6.2</c:v>
                </c:pt>
                <c:pt idx="3">
                  <c:v>-6.4</c:v>
                </c:pt>
                <c:pt idx="4">
                  <c:v>1.9</c:v>
                </c:pt>
                <c:pt idx="5">
                  <c:v>3.5</c:v>
                </c:pt>
                <c:pt idx="6">
                  <c:v>6.7</c:v>
                </c:pt>
                <c:pt idx="7">
                  <c:v>5.2</c:v>
                </c:pt>
                <c:pt idx="8">
                  <c:v>0.7</c:v>
                </c:pt>
                <c:pt idx="9">
                  <c:v>-0.5</c:v>
                </c:pt>
                <c:pt idx="10">
                  <c:v>-1.2</c:v>
                </c:pt>
                <c:pt idx="11">
                  <c:v>9.6</c:v>
                </c:pt>
                <c:pt idx="12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C-420A-8BD7-708D14477207}"/>
            </c:ext>
          </c:extLst>
        </c:ser>
        <c:ser>
          <c:idx val="1"/>
          <c:order val="1"/>
          <c:tx>
            <c:v>Mzdy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Otazka_4!$A$2:$A$14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Otazka_4!$F$2:$F$14</c:f>
              <c:numCache>
                <c:formatCode>General</c:formatCode>
                <c:ptCount val="13"/>
                <c:pt idx="1">
                  <c:v>6.8</c:v>
                </c:pt>
                <c:pt idx="2">
                  <c:v>8.1</c:v>
                </c:pt>
                <c:pt idx="3">
                  <c:v>3.3</c:v>
                </c:pt>
                <c:pt idx="4">
                  <c:v>2</c:v>
                </c:pt>
                <c:pt idx="5">
                  <c:v>2.2999999999999998</c:v>
                </c:pt>
                <c:pt idx="6">
                  <c:v>3.1</c:v>
                </c:pt>
                <c:pt idx="7">
                  <c:v>-1.6</c:v>
                </c:pt>
                <c:pt idx="8">
                  <c:v>2.5</c:v>
                </c:pt>
                <c:pt idx="9">
                  <c:v>2.4</c:v>
                </c:pt>
                <c:pt idx="10">
                  <c:v>3.7</c:v>
                </c:pt>
                <c:pt idx="11">
                  <c:v>6.4</c:v>
                </c:pt>
                <c:pt idx="12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C-420A-8BD7-708D14477207}"/>
            </c:ext>
          </c:extLst>
        </c:ser>
        <c:ser>
          <c:idx val="2"/>
          <c:order val="2"/>
          <c:tx>
            <c:v>HDP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Otazka_4!$A$2:$A$14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Otazka_4!$G$2:$G$14</c:f>
              <c:numCache>
                <c:formatCode>General</c:formatCode>
                <c:ptCount val="13"/>
                <c:pt idx="1">
                  <c:v>5.6</c:v>
                </c:pt>
                <c:pt idx="2">
                  <c:v>2.7</c:v>
                </c:pt>
                <c:pt idx="3">
                  <c:v>-4.7</c:v>
                </c:pt>
                <c:pt idx="4">
                  <c:v>2.4</c:v>
                </c:pt>
                <c:pt idx="5">
                  <c:v>1.8</c:v>
                </c:pt>
                <c:pt idx="6">
                  <c:v>-0.8</c:v>
                </c:pt>
                <c:pt idx="7">
                  <c:v>0</c:v>
                </c:pt>
                <c:pt idx="8">
                  <c:v>2.2999999999999998</c:v>
                </c:pt>
                <c:pt idx="9">
                  <c:v>5.4</c:v>
                </c:pt>
                <c:pt idx="10">
                  <c:v>2.5</c:v>
                </c:pt>
                <c:pt idx="11">
                  <c:v>5.2</c:v>
                </c:pt>
                <c:pt idx="1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C-420A-8BD7-708D1447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457520"/>
        <c:axId val="846460880"/>
      </c:lineChart>
      <c:catAx>
        <c:axId val="8464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6460880"/>
        <c:crosses val="autoZero"/>
        <c:auto val="1"/>
        <c:lblAlgn val="ctr"/>
        <c:lblOffset val="100"/>
        <c:noMultiLvlLbl val="0"/>
      </c:catAx>
      <c:valAx>
        <c:axId val="84646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64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</xdr:row>
      <xdr:rowOff>25400</xdr:rowOff>
    </xdr:from>
    <xdr:to>
      <xdr:col>5</xdr:col>
      <xdr:colOff>762000</xdr:colOff>
      <xdr:row>15</xdr:row>
      <xdr:rowOff>279400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8420880-049D-E4DB-576C-EB28D4D44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800100</xdr:colOff>
      <xdr:row>1</xdr:row>
      <xdr:rowOff>76200</xdr:rowOff>
    </xdr:from>
    <xdr:to>
      <xdr:col>9</xdr:col>
      <xdr:colOff>6350</xdr:colOff>
      <xdr:row>15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ůmysl">
              <a:extLst>
                <a:ext uri="{FF2B5EF4-FFF2-40B4-BE49-F238E27FC236}">
                  <a16:creationId xmlns:a16="http://schemas.microsoft.com/office/drawing/2014/main" id="{670CC784-E904-2522-B0A0-D4E013D27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ůmys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7900" y="76200"/>
              <a:ext cx="194945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14</xdr:row>
      <xdr:rowOff>120650</xdr:rowOff>
    </xdr:from>
    <xdr:to>
      <xdr:col>7</xdr:col>
      <xdr:colOff>120650</xdr:colOff>
      <xdr:row>30</xdr:row>
      <xdr:rowOff>12700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A0B6A40-0B9B-04C7-69DF-5A2648DB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1.476200347221" createdVersion="8" refreshedVersion="8" minRefreshableVersion="3" recordCount="247" xr:uid="{49AC6A38-A157-4E7B-87CE-5D4C95F1A25E}">
  <cacheSource type="worksheet">
    <worksheetSource name="_SELECT_industry_payroll_year_round_avg_avg_wages_AS_average_wag_202508121123"/>
  </cacheSource>
  <cacheFields count="3">
    <cacheField name="industry" numFmtId="0">
      <sharedItems count="19">
        <s v="Administrativní a podpůrné činnosti"/>
        <s v="Činnosti v oblasti nemovitostí"/>
        <s v="Doprava a skladování"/>
        <s v="Informační a komunikační činnosti"/>
        <s v="Kulturní, zábavní a rekreační činnosti"/>
        <s v="Ostatní činnosti"/>
        <s v="Peněžnictví a pojišťovnictví"/>
        <s v="Profesní, vědecké a technické činnosti"/>
        <s v="Stavebnictví"/>
        <s v="Těžba a dobývání"/>
        <s v="Ubytování, stravování a pohostinství"/>
        <s v="Velkoobchod a maloobchod; opravy a údržba motorových vozidel"/>
        <s v="Veřejná správa a obrana; povinné sociální zabezpečení"/>
        <s v="Výroba a rozvod elektřiny, plynu, tepla a klimatiz. vzduchu"/>
        <s v="Vzdělávání"/>
        <s v="Zásobování vodou; činnosti související s odpady a sanacemi"/>
        <s v="Zdravotní a sociální péče"/>
        <s v="Zemědělství, lesnictví, rybářství"/>
        <s v="Zpracovatelský průmysl"/>
      </sharedItems>
    </cacheField>
    <cacheField name="payroll_year" numFmtId="0">
      <sharedItems count="13"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</sharedItems>
    </cacheField>
    <cacheField name="average_wages" numFmtId="0">
      <sharedItems containsSemiMixedTypes="0" containsString="0" containsNumber="1" containsInteger="1" minValue="11106" maxValue="55475" count="247">
        <n v="13414"/>
        <n v="14117"/>
        <n v="14451"/>
        <n v="15041"/>
        <n v="15222"/>
        <n v="15509"/>
        <n v="15935"/>
        <n v="16026"/>
        <n v="16191"/>
        <n v="16560"/>
        <n v="17537"/>
        <n v="18861"/>
        <n v="20166"/>
        <n v="17551"/>
        <n v="18995"/>
        <n v="19656"/>
        <n v="19919"/>
        <n v="20265"/>
        <n v="21084"/>
        <n v="21439"/>
        <n v="21094"/>
        <n v="21812"/>
        <n v="22569"/>
        <n v="23636"/>
        <n v="25195"/>
        <n v="27060"/>
        <n v="18994"/>
        <n v="20394"/>
        <n v="22008"/>
        <n v="22689"/>
        <n v="22740"/>
        <n v="22756"/>
        <n v="22999"/>
        <n v="23127"/>
        <n v="23600"/>
        <n v="24370"/>
        <n v="25506"/>
        <n v="27152"/>
        <n v="29136"/>
        <n v="34942"/>
        <n v="37204"/>
        <n v="40862"/>
        <n v="42238"/>
        <n v="42807"/>
        <n v="44265"/>
        <n v="45690"/>
        <n v="45240"/>
        <n v="46875"/>
        <n v="47833"/>
        <n v="49161"/>
        <n v="51641"/>
        <n v="55475"/>
        <n v="15478"/>
        <n v="16473"/>
        <n v="17384"/>
        <n v="18326"/>
        <n v="18611"/>
        <n v="18562"/>
        <n v="19551"/>
        <n v="19293"/>
        <n v="20119"/>
        <n v="20851"/>
        <n v="22202"/>
        <n v="24199"/>
        <n v="26762"/>
        <n v="14955"/>
        <n v="15929"/>
        <n v="16491"/>
        <n v="16782"/>
        <n v="16804"/>
        <n v="17611"/>
        <n v="17853"/>
        <n v="17902"/>
        <n v="18037"/>
        <n v="18601"/>
        <n v="19150"/>
        <n v="20018"/>
        <n v="21250"/>
        <n v="39353"/>
        <n v="40725"/>
        <n v="43975"/>
        <n v="44709"/>
        <n v="45340"/>
        <n v="46569"/>
        <n v="49707"/>
        <n v="45234"/>
        <n v="47000"/>
        <n v="47077"/>
        <n v="48683"/>
        <n v="50524"/>
        <n v="53340"/>
        <n v="23106"/>
        <n v="25317"/>
        <n v="28659"/>
        <n v="30284"/>
        <n v="30095"/>
        <n v="30476"/>
        <n v="31141"/>
        <n v="30274"/>
        <n v="31094"/>
        <n v="32029"/>
        <n v="33142"/>
        <n v="35011"/>
        <n v="37163"/>
        <n v="17644"/>
        <n v="18831"/>
        <n v="20693"/>
        <n v="21813"/>
        <n v="21962"/>
        <n v="22494"/>
        <n v="22572"/>
        <n v="22074"/>
        <n v="22605"/>
        <n v="23586"/>
        <n v="24551"/>
        <n v="25703"/>
        <n v="27822"/>
        <n v="24018"/>
        <n v="25676"/>
        <n v="29236"/>
        <n v="27961"/>
        <n v="30204"/>
        <n v="31446"/>
        <n v="32487"/>
        <n v="31686"/>
        <n v="31370"/>
        <n v="31540"/>
        <n v="31348"/>
        <n v="33462"/>
        <n v="35943"/>
        <n v="11106"/>
        <n v="11739"/>
        <n v="11938"/>
        <n v="11783"/>
        <n v="12645"/>
        <n v="12431"/>
        <n v="12706"/>
        <n v="13115"/>
        <n v="13429"/>
        <n v="14198"/>
        <n v="15042"/>
        <n v="16889"/>
        <n v="18270"/>
        <n v="17507"/>
        <n v="19038"/>
        <n v="20597"/>
        <n v="20577"/>
        <n v="21211"/>
        <n v="21864"/>
        <n v="22441"/>
        <n v="22204"/>
        <n v="22907"/>
        <n v="23913"/>
        <n v="25070"/>
        <n v="26958"/>
        <n v="28834"/>
        <n v="22853"/>
        <n v="24590"/>
        <n v="25759"/>
        <n v="26555"/>
        <n v="26471"/>
        <n v="25887"/>
        <n v="26285"/>
        <n v="26294"/>
        <n v="27105"/>
        <n v="28409"/>
        <n v="30008"/>
        <n v="32442"/>
        <n v="35715"/>
        <n v="28477"/>
        <n v="30679"/>
        <n v="34780"/>
        <n v="38207"/>
        <n v="38840"/>
        <n v="39845"/>
        <n v="42107"/>
        <n v="40300"/>
        <n v="40951"/>
        <n v="40515"/>
        <n v="40956"/>
        <n v="43219"/>
        <n v="45983"/>
        <n v="18197"/>
        <n v="19321"/>
        <n v="20098"/>
        <n v="21361"/>
        <n v="20928"/>
        <n v="21502"/>
        <n v="21913"/>
        <n v="22280"/>
        <n v="22693"/>
        <n v="23103"/>
        <n v="23939"/>
        <n v="25359"/>
        <n v="28048"/>
        <n v="18241"/>
        <n v="19292"/>
        <n v="20985"/>
        <n v="21638"/>
        <n v="22594"/>
        <n v="22753"/>
        <n v="23262"/>
        <n v="23184"/>
        <n v="23846"/>
        <n v="24367"/>
        <n v="25008"/>
        <n v="26576"/>
        <n v="28272"/>
        <n v="17974"/>
        <n v="19054"/>
        <n v="20037"/>
        <n v="21627"/>
        <n v="22286"/>
        <n v="23176"/>
        <n v="23622"/>
        <n v="23652"/>
        <n v="24256"/>
        <n v="25352"/>
        <n v="26578"/>
        <n v="28920"/>
        <n v="31630"/>
        <n v="14421"/>
        <n v="15761"/>
        <n v="17293"/>
        <n v="17193"/>
        <n v="18020"/>
        <n v="18674"/>
        <n v="19537"/>
        <n v="20207"/>
        <n v="20952"/>
        <n v="21232"/>
        <n v="22240"/>
        <n v="23531"/>
        <n v="25115"/>
        <n v="18277"/>
        <n v="19633"/>
        <n v="21129"/>
        <n v="21825"/>
        <n v="22681"/>
        <n v="23501"/>
        <n v="24222"/>
        <n v="24562"/>
        <n v="25308"/>
        <n v="26132"/>
        <n v="27238"/>
        <n v="29321"/>
        <n v="31646"/>
      </sharedItems>
    </cacheField>
  </cacheFields>
  <extLst>
    <ext xmlns:x14="http://schemas.microsoft.com/office/spreadsheetml/2009/9/main" uri="{725AE2AE-9491-48be-B2B4-4EB974FC3084}">
      <x14:pivotCacheDefinition pivotCacheId="10157995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1"/>
    <x v="0"/>
    <x v="13"/>
  </r>
  <r>
    <x v="1"/>
    <x v="1"/>
    <x v="14"/>
  </r>
  <r>
    <x v="1"/>
    <x v="2"/>
    <x v="15"/>
  </r>
  <r>
    <x v="1"/>
    <x v="3"/>
    <x v="16"/>
  </r>
  <r>
    <x v="1"/>
    <x v="4"/>
    <x v="17"/>
  </r>
  <r>
    <x v="1"/>
    <x v="5"/>
    <x v="18"/>
  </r>
  <r>
    <x v="1"/>
    <x v="6"/>
    <x v="19"/>
  </r>
  <r>
    <x v="1"/>
    <x v="7"/>
    <x v="20"/>
  </r>
  <r>
    <x v="1"/>
    <x v="8"/>
    <x v="21"/>
  </r>
  <r>
    <x v="1"/>
    <x v="9"/>
    <x v="22"/>
  </r>
  <r>
    <x v="1"/>
    <x v="10"/>
    <x v="23"/>
  </r>
  <r>
    <x v="1"/>
    <x v="11"/>
    <x v="24"/>
  </r>
  <r>
    <x v="1"/>
    <x v="12"/>
    <x v="25"/>
  </r>
  <r>
    <x v="2"/>
    <x v="0"/>
    <x v="26"/>
  </r>
  <r>
    <x v="2"/>
    <x v="1"/>
    <x v="27"/>
  </r>
  <r>
    <x v="2"/>
    <x v="2"/>
    <x v="28"/>
  </r>
  <r>
    <x v="2"/>
    <x v="3"/>
    <x v="29"/>
  </r>
  <r>
    <x v="2"/>
    <x v="4"/>
    <x v="30"/>
  </r>
  <r>
    <x v="2"/>
    <x v="5"/>
    <x v="31"/>
  </r>
  <r>
    <x v="2"/>
    <x v="6"/>
    <x v="32"/>
  </r>
  <r>
    <x v="2"/>
    <x v="7"/>
    <x v="33"/>
  </r>
  <r>
    <x v="2"/>
    <x v="8"/>
    <x v="34"/>
  </r>
  <r>
    <x v="2"/>
    <x v="9"/>
    <x v="35"/>
  </r>
  <r>
    <x v="2"/>
    <x v="10"/>
    <x v="36"/>
  </r>
  <r>
    <x v="2"/>
    <x v="11"/>
    <x v="37"/>
  </r>
  <r>
    <x v="2"/>
    <x v="12"/>
    <x v="38"/>
  </r>
  <r>
    <x v="3"/>
    <x v="0"/>
    <x v="39"/>
  </r>
  <r>
    <x v="3"/>
    <x v="1"/>
    <x v="40"/>
  </r>
  <r>
    <x v="3"/>
    <x v="2"/>
    <x v="41"/>
  </r>
  <r>
    <x v="3"/>
    <x v="3"/>
    <x v="42"/>
  </r>
  <r>
    <x v="3"/>
    <x v="4"/>
    <x v="43"/>
  </r>
  <r>
    <x v="3"/>
    <x v="5"/>
    <x v="44"/>
  </r>
  <r>
    <x v="3"/>
    <x v="6"/>
    <x v="45"/>
  </r>
  <r>
    <x v="3"/>
    <x v="7"/>
    <x v="46"/>
  </r>
  <r>
    <x v="3"/>
    <x v="8"/>
    <x v="47"/>
  </r>
  <r>
    <x v="3"/>
    <x v="9"/>
    <x v="48"/>
  </r>
  <r>
    <x v="3"/>
    <x v="10"/>
    <x v="49"/>
  </r>
  <r>
    <x v="3"/>
    <x v="11"/>
    <x v="50"/>
  </r>
  <r>
    <x v="3"/>
    <x v="12"/>
    <x v="51"/>
  </r>
  <r>
    <x v="4"/>
    <x v="0"/>
    <x v="52"/>
  </r>
  <r>
    <x v="4"/>
    <x v="1"/>
    <x v="53"/>
  </r>
  <r>
    <x v="4"/>
    <x v="2"/>
    <x v="54"/>
  </r>
  <r>
    <x v="4"/>
    <x v="3"/>
    <x v="55"/>
  </r>
  <r>
    <x v="4"/>
    <x v="4"/>
    <x v="56"/>
  </r>
  <r>
    <x v="4"/>
    <x v="5"/>
    <x v="57"/>
  </r>
  <r>
    <x v="4"/>
    <x v="6"/>
    <x v="58"/>
  </r>
  <r>
    <x v="4"/>
    <x v="7"/>
    <x v="59"/>
  </r>
  <r>
    <x v="4"/>
    <x v="8"/>
    <x v="60"/>
  </r>
  <r>
    <x v="4"/>
    <x v="9"/>
    <x v="61"/>
  </r>
  <r>
    <x v="4"/>
    <x v="10"/>
    <x v="62"/>
  </r>
  <r>
    <x v="4"/>
    <x v="11"/>
    <x v="63"/>
  </r>
  <r>
    <x v="4"/>
    <x v="12"/>
    <x v="64"/>
  </r>
  <r>
    <x v="5"/>
    <x v="0"/>
    <x v="65"/>
  </r>
  <r>
    <x v="5"/>
    <x v="1"/>
    <x v="66"/>
  </r>
  <r>
    <x v="5"/>
    <x v="2"/>
    <x v="67"/>
  </r>
  <r>
    <x v="5"/>
    <x v="3"/>
    <x v="68"/>
  </r>
  <r>
    <x v="5"/>
    <x v="4"/>
    <x v="69"/>
  </r>
  <r>
    <x v="5"/>
    <x v="5"/>
    <x v="70"/>
  </r>
  <r>
    <x v="5"/>
    <x v="6"/>
    <x v="71"/>
  </r>
  <r>
    <x v="5"/>
    <x v="7"/>
    <x v="72"/>
  </r>
  <r>
    <x v="5"/>
    <x v="8"/>
    <x v="73"/>
  </r>
  <r>
    <x v="5"/>
    <x v="9"/>
    <x v="74"/>
  </r>
  <r>
    <x v="5"/>
    <x v="10"/>
    <x v="75"/>
  </r>
  <r>
    <x v="5"/>
    <x v="11"/>
    <x v="76"/>
  </r>
  <r>
    <x v="5"/>
    <x v="12"/>
    <x v="77"/>
  </r>
  <r>
    <x v="6"/>
    <x v="0"/>
    <x v="78"/>
  </r>
  <r>
    <x v="6"/>
    <x v="1"/>
    <x v="79"/>
  </r>
  <r>
    <x v="6"/>
    <x v="2"/>
    <x v="80"/>
  </r>
  <r>
    <x v="6"/>
    <x v="3"/>
    <x v="81"/>
  </r>
  <r>
    <x v="6"/>
    <x v="4"/>
    <x v="82"/>
  </r>
  <r>
    <x v="6"/>
    <x v="5"/>
    <x v="83"/>
  </r>
  <r>
    <x v="6"/>
    <x v="6"/>
    <x v="84"/>
  </r>
  <r>
    <x v="6"/>
    <x v="7"/>
    <x v="85"/>
  </r>
  <r>
    <x v="6"/>
    <x v="8"/>
    <x v="86"/>
  </r>
  <r>
    <x v="6"/>
    <x v="9"/>
    <x v="87"/>
  </r>
  <r>
    <x v="6"/>
    <x v="10"/>
    <x v="88"/>
  </r>
  <r>
    <x v="6"/>
    <x v="11"/>
    <x v="89"/>
  </r>
  <r>
    <x v="6"/>
    <x v="12"/>
    <x v="90"/>
  </r>
  <r>
    <x v="7"/>
    <x v="0"/>
    <x v="91"/>
  </r>
  <r>
    <x v="7"/>
    <x v="1"/>
    <x v="92"/>
  </r>
  <r>
    <x v="7"/>
    <x v="2"/>
    <x v="93"/>
  </r>
  <r>
    <x v="7"/>
    <x v="3"/>
    <x v="94"/>
  </r>
  <r>
    <x v="7"/>
    <x v="4"/>
    <x v="95"/>
  </r>
  <r>
    <x v="7"/>
    <x v="5"/>
    <x v="96"/>
  </r>
  <r>
    <x v="7"/>
    <x v="6"/>
    <x v="97"/>
  </r>
  <r>
    <x v="7"/>
    <x v="7"/>
    <x v="98"/>
  </r>
  <r>
    <x v="7"/>
    <x v="8"/>
    <x v="99"/>
  </r>
  <r>
    <x v="7"/>
    <x v="9"/>
    <x v="100"/>
  </r>
  <r>
    <x v="7"/>
    <x v="10"/>
    <x v="101"/>
  </r>
  <r>
    <x v="7"/>
    <x v="11"/>
    <x v="102"/>
  </r>
  <r>
    <x v="7"/>
    <x v="12"/>
    <x v="103"/>
  </r>
  <r>
    <x v="8"/>
    <x v="0"/>
    <x v="104"/>
  </r>
  <r>
    <x v="8"/>
    <x v="1"/>
    <x v="105"/>
  </r>
  <r>
    <x v="8"/>
    <x v="2"/>
    <x v="106"/>
  </r>
  <r>
    <x v="8"/>
    <x v="3"/>
    <x v="107"/>
  </r>
  <r>
    <x v="8"/>
    <x v="4"/>
    <x v="108"/>
  </r>
  <r>
    <x v="8"/>
    <x v="5"/>
    <x v="109"/>
  </r>
  <r>
    <x v="8"/>
    <x v="6"/>
    <x v="110"/>
  </r>
  <r>
    <x v="8"/>
    <x v="7"/>
    <x v="111"/>
  </r>
  <r>
    <x v="8"/>
    <x v="8"/>
    <x v="112"/>
  </r>
  <r>
    <x v="8"/>
    <x v="9"/>
    <x v="113"/>
  </r>
  <r>
    <x v="8"/>
    <x v="10"/>
    <x v="114"/>
  </r>
  <r>
    <x v="8"/>
    <x v="11"/>
    <x v="115"/>
  </r>
  <r>
    <x v="8"/>
    <x v="12"/>
    <x v="116"/>
  </r>
  <r>
    <x v="9"/>
    <x v="0"/>
    <x v="117"/>
  </r>
  <r>
    <x v="9"/>
    <x v="1"/>
    <x v="118"/>
  </r>
  <r>
    <x v="9"/>
    <x v="2"/>
    <x v="119"/>
  </r>
  <r>
    <x v="9"/>
    <x v="3"/>
    <x v="120"/>
  </r>
  <r>
    <x v="9"/>
    <x v="4"/>
    <x v="121"/>
  </r>
  <r>
    <x v="9"/>
    <x v="5"/>
    <x v="122"/>
  </r>
  <r>
    <x v="9"/>
    <x v="6"/>
    <x v="123"/>
  </r>
  <r>
    <x v="9"/>
    <x v="7"/>
    <x v="124"/>
  </r>
  <r>
    <x v="9"/>
    <x v="8"/>
    <x v="125"/>
  </r>
  <r>
    <x v="9"/>
    <x v="9"/>
    <x v="126"/>
  </r>
  <r>
    <x v="9"/>
    <x v="10"/>
    <x v="127"/>
  </r>
  <r>
    <x v="9"/>
    <x v="11"/>
    <x v="128"/>
  </r>
  <r>
    <x v="9"/>
    <x v="12"/>
    <x v="129"/>
  </r>
  <r>
    <x v="10"/>
    <x v="0"/>
    <x v="130"/>
  </r>
  <r>
    <x v="10"/>
    <x v="1"/>
    <x v="131"/>
  </r>
  <r>
    <x v="10"/>
    <x v="2"/>
    <x v="132"/>
  </r>
  <r>
    <x v="10"/>
    <x v="3"/>
    <x v="133"/>
  </r>
  <r>
    <x v="10"/>
    <x v="4"/>
    <x v="134"/>
  </r>
  <r>
    <x v="10"/>
    <x v="5"/>
    <x v="135"/>
  </r>
  <r>
    <x v="10"/>
    <x v="6"/>
    <x v="136"/>
  </r>
  <r>
    <x v="10"/>
    <x v="7"/>
    <x v="137"/>
  </r>
  <r>
    <x v="10"/>
    <x v="8"/>
    <x v="138"/>
  </r>
  <r>
    <x v="10"/>
    <x v="9"/>
    <x v="139"/>
  </r>
  <r>
    <x v="10"/>
    <x v="10"/>
    <x v="140"/>
  </r>
  <r>
    <x v="10"/>
    <x v="11"/>
    <x v="141"/>
  </r>
  <r>
    <x v="10"/>
    <x v="12"/>
    <x v="142"/>
  </r>
  <r>
    <x v="11"/>
    <x v="0"/>
    <x v="143"/>
  </r>
  <r>
    <x v="11"/>
    <x v="1"/>
    <x v="144"/>
  </r>
  <r>
    <x v="11"/>
    <x v="2"/>
    <x v="145"/>
  </r>
  <r>
    <x v="11"/>
    <x v="3"/>
    <x v="146"/>
  </r>
  <r>
    <x v="11"/>
    <x v="4"/>
    <x v="147"/>
  </r>
  <r>
    <x v="11"/>
    <x v="5"/>
    <x v="148"/>
  </r>
  <r>
    <x v="11"/>
    <x v="6"/>
    <x v="149"/>
  </r>
  <r>
    <x v="11"/>
    <x v="7"/>
    <x v="150"/>
  </r>
  <r>
    <x v="11"/>
    <x v="8"/>
    <x v="151"/>
  </r>
  <r>
    <x v="11"/>
    <x v="9"/>
    <x v="152"/>
  </r>
  <r>
    <x v="11"/>
    <x v="10"/>
    <x v="153"/>
  </r>
  <r>
    <x v="11"/>
    <x v="11"/>
    <x v="154"/>
  </r>
  <r>
    <x v="11"/>
    <x v="12"/>
    <x v="155"/>
  </r>
  <r>
    <x v="12"/>
    <x v="0"/>
    <x v="156"/>
  </r>
  <r>
    <x v="12"/>
    <x v="1"/>
    <x v="157"/>
  </r>
  <r>
    <x v="12"/>
    <x v="2"/>
    <x v="158"/>
  </r>
  <r>
    <x v="12"/>
    <x v="3"/>
    <x v="159"/>
  </r>
  <r>
    <x v="12"/>
    <x v="4"/>
    <x v="160"/>
  </r>
  <r>
    <x v="12"/>
    <x v="5"/>
    <x v="161"/>
  </r>
  <r>
    <x v="12"/>
    <x v="6"/>
    <x v="162"/>
  </r>
  <r>
    <x v="12"/>
    <x v="7"/>
    <x v="163"/>
  </r>
  <r>
    <x v="12"/>
    <x v="8"/>
    <x v="164"/>
  </r>
  <r>
    <x v="12"/>
    <x v="9"/>
    <x v="165"/>
  </r>
  <r>
    <x v="12"/>
    <x v="10"/>
    <x v="166"/>
  </r>
  <r>
    <x v="12"/>
    <x v="11"/>
    <x v="167"/>
  </r>
  <r>
    <x v="12"/>
    <x v="12"/>
    <x v="168"/>
  </r>
  <r>
    <x v="13"/>
    <x v="0"/>
    <x v="169"/>
  </r>
  <r>
    <x v="13"/>
    <x v="1"/>
    <x v="170"/>
  </r>
  <r>
    <x v="13"/>
    <x v="2"/>
    <x v="171"/>
  </r>
  <r>
    <x v="13"/>
    <x v="3"/>
    <x v="172"/>
  </r>
  <r>
    <x v="13"/>
    <x v="4"/>
    <x v="173"/>
  </r>
  <r>
    <x v="13"/>
    <x v="5"/>
    <x v="174"/>
  </r>
  <r>
    <x v="13"/>
    <x v="6"/>
    <x v="175"/>
  </r>
  <r>
    <x v="13"/>
    <x v="7"/>
    <x v="176"/>
  </r>
  <r>
    <x v="13"/>
    <x v="8"/>
    <x v="177"/>
  </r>
  <r>
    <x v="13"/>
    <x v="9"/>
    <x v="178"/>
  </r>
  <r>
    <x v="13"/>
    <x v="10"/>
    <x v="179"/>
  </r>
  <r>
    <x v="13"/>
    <x v="11"/>
    <x v="180"/>
  </r>
  <r>
    <x v="13"/>
    <x v="12"/>
    <x v="181"/>
  </r>
  <r>
    <x v="14"/>
    <x v="0"/>
    <x v="182"/>
  </r>
  <r>
    <x v="14"/>
    <x v="1"/>
    <x v="183"/>
  </r>
  <r>
    <x v="14"/>
    <x v="2"/>
    <x v="184"/>
  </r>
  <r>
    <x v="14"/>
    <x v="3"/>
    <x v="185"/>
  </r>
  <r>
    <x v="14"/>
    <x v="4"/>
    <x v="186"/>
  </r>
  <r>
    <x v="14"/>
    <x v="5"/>
    <x v="187"/>
  </r>
  <r>
    <x v="14"/>
    <x v="6"/>
    <x v="188"/>
  </r>
  <r>
    <x v="14"/>
    <x v="7"/>
    <x v="189"/>
  </r>
  <r>
    <x v="14"/>
    <x v="8"/>
    <x v="190"/>
  </r>
  <r>
    <x v="14"/>
    <x v="9"/>
    <x v="191"/>
  </r>
  <r>
    <x v="14"/>
    <x v="10"/>
    <x v="192"/>
  </r>
  <r>
    <x v="14"/>
    <x v="11"/>
    <x v="193"/>
  </r>
  <r>
    <x v="14"/>
    <x v="12"/>
    <x v="194"/>
  </r>
  <r>
    <x v="15"/>
    <x v="0"/>
    <x v="195"/>
  </r>
  <r>
    <x v="15"/>
    <x v="1"/>
    <x v="196"/>
  </r>
  <r>
    <x v="15"/>
    <x v="2"/>
    <x v="197"/>
  </r>
  <r>
    <x v="15"/>
    <x v="3"/>
    <x v="198"/>
  </r>
  <r>
    <x v="15"/>
    <x v="4"/>
    <x v="199"/>
  </r>
  <r>
    <x v="15"/>
    <x v="5"/>
    <x v="200"/>
  </r>
  <r>
    <x v="15"/>
    <x v="6"/>
    <x v="201"/>
  </r>
  <r>
    <x v="15"/>
    <x v="7"/>
    <x v="202"/>
  </r>
  <r>
    <x v="15"/>
    <x v="8"/>
    <x v="203"/>
  </r>
  <r>
    <x v="15"/>
    <x v="9"/>
    <x v="204"/>
  </r>
  <r>
    <x v="15"/>
    <x v="10"/>
    <x v="205"/>
  </r>
  <r>
    <x v="15"/>
    <x v="11"/>
    <x v="206"/>
  </r>
  <r>
    <x v="15"/>
    <x v="12"/>
    <x v="207"/>
  </r>
  <r>
    <x v="16"/>
    <x v="0"/>
    <x v="208"/>
  </r>
  <r>
    <x v="16"/>
    <x v="1"/>
    <x v="209"/>
  </r>
  <r>
    <x v="16"/>
    <x v="2"/>
    <x v="210"/>
  </r>
  <r>
    <x v="16"/>
    <x v="3"/>
    <x v="211"/>
  </r>
  <r>
    <x v="16"/>
    <x v="4"/>
    <x v="212"/>
  </r>
  <r>
    <x v="16"/>
    <x v="5"/>
    <x v="213"/>
  </r>
  <r>
    <x v="16"/>
    <x v="6"/>
    <x v="214"/>
  </r>
  <r>
    <x v="16"/>
    <x v="7"/>
    <x v="215"/>
  </r>
  <r>
    <x v="16"/>
    <x v="8"/>
    <x v="216"/>
  </r>
  <r>
    <x v="16"/>
    <x v="9"/>
    <x v="217"/>
  </r>
  <r>
    <x v="16"/>
    <x v="10"/>
    <x v="218"/>
  </r>
  <r>
    <x v="16"/>
    <x v="11"/>
    <x v="219"/>
  </r>
  <r>
    <x v="16"/>
    <x v="12"/>
    <x v="220"/>
  </r>
  <r>
    <x v="17"/>
    <x v="0"/>
    <x v="221"/>
  </r>
  <r>
    <x v="17"/>
    <x v="1"/>
    <x v="222"/>
  </r>
  <r>
    <x v="17"/>
    <x v="2"/>
    <x v="223"/>
  </r>
  <r>
    <x v="17"/>
    <x v="3"/>
    <x v="224"/>
  </r>
  <r>
    <x v="17"/>
    <x v="4"/>
    <x v="225"/>
  </r>
  <r>
    <x v="17"/>
    <x v="5"/>
    <x v="226"/>
  </r>
  <r>
    <x v="17"/>
    <x v="6"/>
    <x v="227"/>
  </r>
  <r>
    <x v="17"/>
    <x v="7"/>
    <x v="228"/>
  </r>
  <r>
    <x v="17"/>
    <x v="8"/>
    <x v="229"/>
  </r>
  <r>
    <x v="17"/>
    <x v="9"/>
    <x v="230"/>
  </r>
  <r>
    <x v="17"/>
    <x v="10"/>
    <x v="231"/>
  </r>
  <r>
    <x v="17"/>
    <x v="11"/>
    <x v="232"/>
  </r>
  <r>
    <x v="17"/>
    <x v="12"/>
    <x v="233"/>
  </r>
  <r>
    <x v="18"/>
    <x v="0"/>
    <x v="234"/>
  </r>
  <r>
    <x v="18"/>
    <x v="1"/>
    <x v="235"/>
  </r>
  <r>
    <x v="18"/>
    <x v="2"/>
    <x v="236"/>
  </r>
  <r>
    <x v="18"/>
    <x v="3"/>
    <x v="237"/>
  </r>
  <r>
    <x v="18"/>
    <x v="4"/>
    <x v="238"/>
  </r>
  <r>
    <x v="18"/>
    <x v="5"/>
    <x v="239"/>
  </r>
  <r>
    <x v="18"/>
    <x v="6"/>
    <x v="240"/>
  </r>
  <r>
    <x v="18"/>
    <x v="7"/>
    <x v="241"/>
  </r>
  <r>
    <x v="18"/>
    <x v="8"/>
    <x v="242"/>
  </r>
  <r>
    <x v="18"/>
    <x v="9"/>
    <x v="243"/>
  </r>
  <r>
    <x v="18"/>
    <x v="10"/>
    <x v="244"/>
  </r>
  <r>
    <x v="18"/>
    <x v="11"/>
    <x v="245"/>
  </r>
  <r>
    <x v="18"/>
    <x v="12"/>
    <x v="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82037-51F5-4E1B-9E0A-0E4244DD612B}" name="Kontingenční tabulka2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outline="1" outlineData="1" multipleFieldFilters="0" chartFormat="17" rowHeaderCaption="Roky" colHeaderCaption="Průměrná mzda">
  <location ref="A1:B15" firstHeaderRow="1" firstDataRow="2" firstDataCol="1"/>
  <pivotFields count="3">
    <pivotField name="Průmysl" axis="axisCol" showAll="0">
      <items count="20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n="Průměrná mzda" h="1" x="13"/>
        <item h="1" x="14"/>
        <item h="1" x="15"/>
        <item h="1" x="16"/>
        <item h="1" x="17"/>
        <item h="1" x="18"/>
        <item t="default"/>
      </items>
    </pivotField>
    <pivotField name="Roky"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248">
        <item x="130"/>
        <item x="131"/>
        <item x="133"/>
        <item x="132"/>
        <item x="135"/>
        <item x="134"/>
        <item x="136"/>
        <item x="137"/>
        <item x="0"/>
        <item x="138"/>
        <item x="1"/>
        <item x="139"/>
        <item x="221"/>
        <item x="2"/>
        <item x="65"/>
        <item x="3"/>
        <item x="140"/>
        <item x="4"/>
        <item x="52"/>
        <item x="5"/>
        <item x="222"/>
        <item x="66"/>
        <item x="6"/>
        <item x="7"/>
        <item x="8"/>
        <item x="53"/>
        <item x="67"/>
        <item x="9"/>
        <item x="68"/>
        <item x="69"/>
        <item x="141"/>
        <item x="224"/>
        <item x="223"/>
        <item x="54"/>
        <item x="143"/>
        <item x="10"/>
        <item x="13"/>
        <item x="70"/>
        <item x="104"/>
        <item x="71"/>
        <item x="72"/>
        <item x="208"/>
        <item x="225"/>
        <item x="73"/>
        <item x="182"/>
        <item x="195"/>
        <item x="142"/>
        <item x="234"/>
        <item x="55"/>
        <item x="57"/>
        <item x="74"/>
        <item x="56"/>
        <item x="226"/>
        <item x="105"/>
        <item x="11"/>
        <item x="26"/>
        <item x="14"/>
        <item x="144"/>
        <item x="209"/>
        <item x="75"/>
        <item x="196"/>
        <item x="59"/>
        <item x="183"/>
        <item x="227"/>
        <item x="58"/>
        <item x="235"/>
        <item x="15"/>
        <item x="16"/>
        <item x="76"/>
        <item x="210"/>
        <item x="184"/>
        <item x="60"/>
        <item x="12"/>
        <item x="228"/>
        <item x="17"/>
        <item x="27"/>
        <item x="146"/>
        <item x="145"/>
        <item x="106"/>
        <item x="61"/>
        <item x="186"/>
        <item x="229"/>
        <item x="197"/>
        <item x="18"/>
        <item x="20"/>
        <item x="236"/>
        <item x="147"/>
        <item x="230"/>
        <item x="77"/>
        <item x="185"/>
        <item x="19"/>
        <item x="187"/>
        <item x="211"/>
        <item x="198"/>
        <item x="21"/>
        <item x="107"/>
        <item x="237"/>
        <item x="148"/>
        <item x="188"/>
        <item x="108"/>
        <item x="28"/>
        <item x="111"/>
        <item x="62"/>
        <item x="150"/>
        <item x="231"/>
        <item x="189"/>
        <item x="212"/>
        <item x="149"/>
        <item x="109"/>
        <item x="22"/>
        <item x="110"/>
        <item x="199"/>
        <item x="112"/>
        <item x="238"/>
        <item x="29"/>
        <item x="190"/>
        <item x="30"/>
        <item x="200"/>
        <item x="31"/>
        <item x="156"/>
        <item x="151"/>
        <item x="32"/>
        <item x="191"/>
        <item x="91"/>
        <item x="33"/>
        <item x="213"/>
        <item x="202"/>
        <item x="201"/>
        <item x="239"/>
        <item x="232"/>
        <item x="113"/>
        <item x="34"/>
        <item x="214"/>
        <item x="23"/>
        <item x="215"/>
        <item x="203"/>
        <item x="152"/>
        <item x="192"/>
        <item x="117"/>
        <item x="63"/>
        <item x="240"/>
        <item x="216"/>
        <item x="204"/>
        <item x="35"/>
        <item x="114"/>
        <item x="241"/>
        <item x="157"/>
        <item x="205"/>
        <item x="153"/>
        <item x="233"/>
        <item x="24"/>
        <item x="242"/>
        <item x="92"/>
        <item x="217"/>
        <item x="193"/>
        <item x="36"/>
        <item x="118"/>
        <item x="115"/>
        <item x="158"/>
        <item x="161"/>
        <item x="243"/>
        <item x="162"/>
        <item x="163"/>
        <item x="160"/>
        <item x="159"/>
        <item x="206"/>
        <item x="218"/>
        <item x="64"/>
        <item x="154"/>
        <item x="25"/>
        <item x="164"/>
        <item x="37"/>
        <item x="244"/>
        <item x="116"/>
        <item x="120"/>
        <item x="194"/>
        <item x="207"/>
        <item x="165"/>
        <item x="169"/>
        <item x="93"/>
        <item x="155"/>
        <item x="219"/>
        <item x="38"/>
        <item x="119"/>
        <item x="245"/>
        <item x="166"/>
        <item x="95"/>
        <item x="121"/>
        <item x="98"/>
        <item x="94"/>
        <item x="96"/>
        <item x="170"/>
        <item x="99"/>
        <item x="97"/>
        <item x="127"/>
        <item x="125"/>
        <item x="122"/>
        <item x="126"/>
        <item x="220"/>
        <item x="246"/>
        <item x="124"/>
        <item x="100"/>
        <item x="167"/>
        <item x="123"/>
        <item x="101"/>
        <item x="128"/>
        <item x="171"/>
        <item x="39"/>
        <item x="102"/>
        <item x="168"/>
        <item x="129"/>
        <item x="103"/>
        <item x="40"/>
        <item x="172"/>
        <item x="173"/>
        <item x="78"/>
        <item x="174"/>
        <item x="176"/>
        <item x="178"/>
        <item x="79"/>
        <item x="41"/>
        <item x="177"/>
        <item x="179"/>
        <item x="175"/>
        <item x="42"/>
        <item x="43"/>
        <item x="180"/>
        <item x="80"/>
        <item x="44"/>
        <item x="81"/>
        <item x="85"/>
        <item x="46"/>
        <item x="82"/>
        <item x="45"/>
        <item x="181"/>
        <item x="83"/>
        <item x="47"/>
        <item x="86"/>
        <item x="87"/>
        <item x="48"/>
        <item x="88"/>
        <item x="49"/>
        <item x="84"/>
        <item x="89"/>
        <item x="50"/>
        <item x="90"/>
        <item x="5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0"/>
  </colFields>
  <colItems count="1">
    <i>
      <x v="1"/>
    </i>
  </colItems>
  <dataFields count="1">
    <dataField name="Průměrná mzda" fld="2" baseField="1" baseItem="8"/>
  </dataFields>
  <formats count="13">
    <format dxfId="123">
      <pivotArea dataOnly="0" labelOnly="1" fieldPosition="0">
        <references count="1">
          <reference field="0" count="0"/>
        </references>
      </pivotArea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0" count="0"/>
        </references>
      </pivotArea>
    </format>
    <format dxfId="120">
      <pivotArea type="origin" dataOnly="0" labelOnly="1" outline="0" fieldPosition="0"/>
    </format>
    <format dxfId="119">
      <pivotArea field="0" type="button" dataOnly="0" labelOnly="1" outline="0" axis="axisCol" fieldPosition="0"/>
    </format>
    <format dxfId="118">
      <pivotArea type="origin" dataOnly="0" labelOnly="1" outline="0" fieldPosition="0"/>
    </format>
    <format dxfId="117">
      <pivotArea field="0" type="button" dataOnly="0" labelOnly="1" outline="0" axis="axisCol" fieldPosition="0"/>
    </format>
    <format dxfId="116">
      <pivotArea type="origin" dataOnly="0" labelOnly="1" outline="0" fieldPosition="0"/>
    </format>
    <format dxfId="115">
      <pivotArea dataOnly="0" fieldPosition="0">
        <references count="1">
          <reference field="1" count="0"/>
        </references>
      </pivotArea>
    </format>
    <format dxfId="114">
      <pivotArea outline="0" collapsedLevelsAreSubtotals="1" fieldPosition="0"/>
    </format>
    <format dxfId="113">
      <pivotArea field="1" type="button" dataOnly="0" labelOnly="1" outline="0" axis="axisRow" fieldPosition="0"/>
    </format>
    <format dxfId="112">
      <pivotArea dataOnly="0" labelOnly="1" fieldPosition="0">
        <references count="1">
          <reference field="1" count="0"/>
        </references>
      </pivotArea>
    </format>
    <format dxfId="111">
      <pivotArea dataOnly="0" labelOnly="1" fieldPosition="0">
        <references count="1">
          <reference field="0" count="0"/>
        </references>
      </pivotArea>
    </format>
  </formats>
  <chartFormats count="17">
    <chartFormat chart="0" format="17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7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7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7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7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80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8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82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83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84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85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86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87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20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292C4D-E5B5-45D0-A68A-6632DB7AB4E4}" autoFormatId="16" applyNumberFormats="0" applyBorderFormats="0" applyFontFormats="0" applyPatternFormats="0" applyAlignmentFormats="0" applyWidthHeightFormats="0">
  <queryTableRefresh nextId="5">
    <queryTableFields count="2">
      <queryTableField id="1" name="Průmysl" tableColumnId="1"/>
      <queryTableField id="4" name="Nárůst průměrné mzdy v %" tableColumnId="4"/>
    </queryTableFields>
    <queryTableDeletedFields count="2">
      <deletedField name="Rok"/>
      <deletedField name="Průměrná mzda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0E196D37-83C3-4C72-A135-044657188587}" autoFormatId="16" applyNumberFormats="0" applyBorderFormats="0" applyFontFormats="0" applyPatternFormats="0" applyAlignmentFormats="0" applyWidthHeightFormats="0">
  <queryTableRefresh nextId="6">
    <queryTableFields count="2">
      <queryTableField id="1" name="Potravina" tableColumnId="1"/>
      <queryTableField id="5" name="Nárůst průměrné ceny v %" tableColumnId="5"/>
    </queryTableFields>
    <queryTableDeletedFields count="3">
      <deletedField name="Rok"/>
      <deletedField name="Meziroční % nárůst"/>
      <deletedField name="Průměrná cena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8B27873B-7DFD-47C6-9847-7E90A9CA7FC4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Potravina" tableColumnId="1"/>
      <queryTableField id="2" name="Rok" tableColumnId="2"/>
      <queryTableField id="3" name="Průměrná cena" tableColumnId="3"/>
      <queryTableField id="5" dataBound="0" tableColumnId="5"/>
    </queryTableFields>
    <queryTableDeletedFields count="1">
      <deletedField name="Meziroční % nárůs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7265A47-0DAB-49FA-ACCD-B47F62AE1E17}" autoFormatId="16" applyNumberFormats="0" applyBorderFormats="0" applyFontFormats="0" applyPatternFormats="0" applyAlignmentFormats="0" applyWidthHeightFormats="0">
  <queryTableRefresh nextId="9">
    <queryTableFields count="7">
      <queryTableField id="1" name="year" tableColumnId="1"/>
      <queryTableField id="2" name="avg_price" tableColumnId="2"/>
      <queryTableField id="3" name="avg_wages" tableColumnId="3"/>
      <queryTableField id="4" name="mld_gdp" tableColumnId="4"/>
      <queryTableField id="5" name="pct_increase_price" tableColumnId="5"/>
      <queryTableField id="6" name="pct_increase_wages" tableColumnId="6"/>
      <queryTableField id="7" name="pct_increase_gdp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industry" xr10:uid="{DEEEF8B2-0A9E-4AC2-AD4C-CE3E651A6A07}" sourceName="industry">
  <pivotTables>
    <pivotTable tabId="4" name="Kontingenční tabulka2"/>
  </pivotTables>
  <data>
    <tabular pivotCacheId="1015799512">
      <items count="19">
        <i x="0"/>
        <i x="1" s="1"/>
        <i x="2"/>
        <i x="3"/>
        <i x="4"/>
        <i x="5"/>
        <i x="6"/>
        <i x="7"/>
        <i x="13"/>
        <i x="8"/>
        <i x="9"/>
        <i x="10"/>
        <i x="11"/>
        <i x="12"/>
        <i x="14"/>
        <i x="15"/>
        <i x="16"/>
        <i x="17"/>
        <i x="1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ůmysl" xr10:uid="{2A927055-0016-4ECF-BB4B-C420DFE4AF02}" cache="Průřez_industry" caption="Průmysl" style="SlicerStyleLight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37DB6D-EA50-4B15-8438-7775E9D29ED9}" name="_SELECT_industry_payroll_year_round_avg_avg_wages_AS_average_wag_20250812112__2" displayName="_SELECT_industry_payroll_year_round_avg_avg_wages_AS_average_wag_20250812112__2" ref="A1:B22" tableType="queryTable" totalsRowCount="1">
  <autoFilter ref="A1:B21" xr:uid="{AF37DB6D-EA50-4B15-8438-7775E9D29ED9}"/>
  <tableColumns count="2">
    <tableColumn id="1" xr3:uid="{1A113083-46D6-4CAD-B55A-6AAB06E19D08}" uniqueName="1" name="Průmysl" totalsRowLabel="Minimální nárůst" queryTableFieldId="1" dataDxfId="110" totalsRowDxfId="109"/>
    <tableColumn id="4" xr3:uid="{9F40045A-943D-43BF-9BF9-B859E88AAD16}" uniqueName="4" name="Nárůst průměrné mzdy v %" totalsRowFunction="custom" queryTableFieldId="4" dataDxfId="108" totalsRowDxfId="107">
      <totalsRowFormula>MIN(B2:B20)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637E6-D348-4E89-A9B0-5A501478A04E}" name="_SELECT_industry_payroll_year_round_avg_avg_wages_AS_average_wag_202508121123" displayName="_SELECT_industry_payroll_year_round_avg_avg_wages_AS_average_wag_202508121123" ref="A1:D249" totalsRowCount="1" headerRowDxfId="106" totalsRowBorderDxfId="105">
  <autoFilter ref="A1:D248" xr:uid="{B5F637E6-D348-4E89-A9B0-5A501478A04E}"/>
  <tableColumns count="4">
    <tableColumn id="1" xr3:uid="{B77D6EE2-9E66-47DF-A04D-7DF2770F760B}" name="Průmysl" totalsRowLabel="Průměrný nárůst průměrné mzdy v %" dataDxfId="104" totalsRowDxfId="103"/>
    <tableColumn id="2" xr3:uid="{546B624C-CCBE-45E5-91EF-7920A6D68152}" name="Rok" dataDxfId="102" totalsRowDxfId="101"/>
    <tableColumn id="3" xr3:uid="{63627264-0CDA-4AD4-9C1A-2A89D79BED5A}" name="Průměrná mzda" totalsRowDxfId="100"/>
    <tableColumn id="4" xr3:uid="{1C3306C4-F004-4F8B-B3E0-2FB1135B55B0}" name="Nárůst průměrné mzdy v %" totalsRowFunction="custom" dataDxfId="99" totalsRowDxfId="98">
      <totalsRowFormula>AVERAGEA(_SELECT_industry_payroll_year_round_avg_avg_wages_AS_average_wag_202508121123[Nárůst průměrné mzdy v %])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706A99-4486-4C00-BA81-E09207EAD9D4}" name="Tabulka2" displayName="Tabulka2" ref="A1:D5" totalsRowShown="0" headerRowDxfId="97">
  <autoFilter ref="A1:D5" xr:uid="{D3706A99-4486-4C00-BA81-E09207EAD9D4}"/>
  <tableColumns count="4">
    <tableColumn id="1" xr3:uid="{88D30D71-56F4-4629-A9F5-9BD7E0A23286}" name="Potravina" dataDxfId="96"/>
    <tableColumn id="2" xr3:uid="{38489651-F8DD-4A52-B8A1-BFA72ABE4898}" name="Rok " dataDxfId="95"/>
    <tableColumn id="3" xr3:uid="{E7F38D65-B1D2-4BA8-A92C-815DA6776B8C}" name="kg/l za rok" dataDxfId="94"/>
    <tableColumn id="4" xr3:uid="{BD1F876D-20B4-4484-9717-E52BF753A596}" name="Rozdíl v %" dataDxfId="9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ECF1-EB73-4DBA-800C-072632183190}" name="prices_202509052233__4_1_1_1__2" displayName="prices_202509052233__4_1_1_1__2" ref="A1:B28" tableType="queryTable" totalsRowCount="1" totalsRowDxfId="92">
  <autoFilter ref="A1:B27" xr:uid="{4C40ECF1-EB73-4DBA-800C-072632183190}"/>
  <tableColumns count="2">
    <tableColumn id="1" xr3:uid="{61B6D1DE-25F6-4A99-8586-6AEC90FAC56D}" uniqueName="1" name="Potravina" totalsRowLabel="MIN" queryTableFieldId="1" dataDxfId="91" totalsRowDxfId="90"/>
    <tableColumn id="5" xr3:uid="{D7FAC161-BC95-4347-8160-13A7539B4149}" uniqueName="5" name="Nárůst průměrné ceny v %" totalsRowFunction="custom" queryTableFieldId="5" dataDxfId="89" totalsRowDxfId="88">
      <totalsRowFormula>MIN(prices_202509052233__4_1_1_1__2[Nárůst průměrné ceny v %])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89B776-7FDB-452B-BCED-CD6706055837}" name="prices_202509052233__4_1_1_1" displayName="prices_202509052233__4_1_1_1" ref="A1:D360" tableType="queryTable" totalsRowShown="0">
  <autoFilter ref="A1:D360" xr:uid="{B089B776-7FDB-452B-BCED-CD6706055837}"/>
  <tableColumns count="4">
    <tableColumn id="1" xr3:uid="{ABDBFF01-6223-4892-90F4-9DD3C96E04C3}" uniqueName="1" name="Potravina" queryTableFieldId="1" dataDxfId="87"/>
    <tableColumn id="2" xr3:uid="{42104BF3-CFE8-491C-A926-638CBB008AE5}" uniqueName="2" name="Rok" queryTableFieldId="2"/>
    <tableColumn id="3" xr3:uid="{53DA9AF2-AA44-457A-A1AE-67288CB576B0}" uniqueName="3" name="Průměrná cena" queryTableFieldId="3"/>
    <tableColumn id="5" xr3:uid="{37F385CE-3D7F-4652-BEBC-0FF5121A8D34}" uniqueName="5" name="Nárůst průměrné ceny v %" queryTableFieldId="5" dataDxfId="8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FF9326-517B-42AF-BEBD-40FF161AB1E2}" name="_WITH_price_wages_AS_SELECT_year_food_price_round_avg_avg_price__20250917114__2" displayName="_WITH_price_wages_AS_SELECT_year_food_price_round_avg_avg_price__20250917114__2" ref="A1:G15" tableType="queryTable" totalsRowCount="1">
  <autoFilter ref="A1:G14" xr:uid="{79FF9326-517B-42AF-BEBD-40FF161AB1E2}"/>
  <tableColumns count="7">
    <tableColumn id="1" xr3:uid="{1CACA25A-98F2-4B92-AA80-7170AE310152}" uniqueName="1" name="year" queryTableFieldId="1"/>
    <tableColumn id="2" xr3:uid="{4F4D3BBC-5260-4DC9-AAAE-ED0F78CDBB02}" uniqueName="2" name="avg_price" queryTableFieldId="2" dataDxfId="85" totalsRowDxfId="84"/>
    <tableColumn id="3" xr3:uid="{95C8F1B0-1E34-45BC-880D-BBCB1B5506BA}" uniqueName="3" name="avg_wages" queryTableFieldId="3"/>
    <tableColumn id="4" xr3:uid="{70BCB17E-0940-4AF2-BB5D-EBF687EDA8B3}" uniqueName="4" name="mld_gdp" queryTableFieldId="4"/>
    <tableColumn id="5" xr3:uid="{02896FD2-ACA6-43DB-8DBD-1010E76C0344}" uniqueName="5" name="pct_increase_price" queryTableFieldId="5" dataDxfId="83" totalsRowDxfId="82"/>
    <tableColumn id="6" xr3:uid="{3D10530F-73A9-41D1-9DE3-8DAE291CAA61}" uniqueName="6" name="pct_increase_wages" queryTableFieldId="6" dataDxfId="81" totalsRowDxfId="80"/>
    <tableColumn id="7" xr3:uid="{108924F3-FA74-4BC2-BE79-2D971EA037B8}" uniqueName="7" name="pct_increase_gdp" queryTableFieldId="7" dataDxfId="79" totalsRowDxfId="7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3F22-DC3F-4737-96D3-250327C5B987}">
  <sheetPr>
    <tabColor theme="2" tint="-9.9978637043366805E-2"/>
  </sheetPr>
  <dimension ref="A1:B16"/>
  <sheetViews>
    <sheetView showGridLines="0" topLeftCell="A2" workbookViewId="0">
      <selection activeCell="B8" sqref="B8"/>
    </sheetView>
  </sheetViews>
  <sheetFormatPr defaultRowHeight="14.5" x14ac:dyDescent="0.35"/>
  <cols>
    <col min="1" max="1" width="9.1796875" bestFit="1" customWidth="1"/>
    <col min="2" max="2" width="16.453125" bestFit="1" customWidth="1"/>
    <col min="3" max="4" width="5.81640625" bestFit="1" customWidth="1"/>
    <col min="5" max="5" width="56.1796875" bestFit="1" customWidth="1"/>
    <col min="6" max="6" width="21.81640625" bestFit="1" customWidth="1"/>
    <col min="7" max="14" width="5.81640625" bestFit="1" customWidth="1"/>
    <col min="15" max="15" width="25.7265625" bestFit="1" customWidth="1"/>
  </cols>
  <sheetData>
    <row r="1" spans="1:2" ht="29" hidden="1" x14ac:dyDescent="0.35">
      <c r="A1" s="2" t="s">
        <v>32</v>
      </c>
      <c r="B1" s="1" t="s">
        <v>32</v>
      </c>
    </row>
    <row r="2" spans="1:2" ht="29" x14ac:dyDescent="0.35">
      <c r="A2" s="31" t="s">
        <v>33</v>
      </c>
      <c r="B2" s="32" t="s">
        <v>14</v>
      </c>
    </row>
    <row r="3" spans="1:2" x14ac:dyDescent="0.35">
      <c r="A3" s="29" t="s">
        <v>1</v>
      </c>
      <c r="B3" s="30">
        <v>17551</v>
      </c>
    </row>
    <row r="4" spans="1:2" x14ac:dyDescent="0.35">
      <c r="A4" s="29" t="s">
        <v>2</v>
      </c>
      <c r="B4" s="30">
        <v>18995</v>
      </c>
    </row>
    <row r="5" spans="1:2" x14ac:dyDescent="0.35">
      <c r="A5" s="29" t="s">
        <v>3</v>
      </c>
      <c r="B5" s="30">
        <v>19656</v>
      </c>
    </row>
    <row r="6" spans="1:2" x14ac:dyDescent="0.35">
      <c r="A6" s="29" t="s">
        <v>4</v>
      </c>
      <c r="B6" s="30">
        <v>19919</v>
      </c>
    </row>
    <row r="7" spans="1:2" x14ac:dyDescent="0.35">
      <c r="A7" s="29" t="s">
        <v>5</v>
      </c>
      <c r="B7" s="30">
        <v>20265</v>
      </c>
    </row>
    <row r="8" spans="1:2" x14ac:dyDescent="0.35">
      <c r="A8" s="29" t="s">
        <v>6</v>
      </c>
      <c r="B8" s="30">
        <v>21084</v>
      </c>
    </row>
    <row r="9" spans="1:2" x14ac:dyDescent="0.35">
      <c r="A9" s="29" t="s">
        <v>7</v>
      </c>
      <c r="B9" s="30">
        <v>21439</v>
      </c>
    </row>
    <row r="10" spans="1:2" x14ac:dyDescent="0.35">
      <c r="A10" s="29" t="s">
        <v>8</v>
      </c>
      <c r="B10" s="30">
        <v>21094</v>
      </c>
    </row>
    <row r="11" spans="1:2" x14ac:dyDescent="0.35">
      <c r="A11" s="29" t="s">
        <v>9</v>
      </c>
      <c r="B11" s="30">
        <v>21812</v>
      </c>
    </row>
    <row r="12" spans="1:2" x14ac:dyDescent="0.35">
      <c r="A12" s="29" t="s">
        <v>10</v>
      </c>
      <c r="B12" s="30">
        <v>22569</v>
      </c>
    </row>
    <row r="13" spans="1:2" x14ac:dyDescent="0.35">
      <c r="A13" s="29" t="s">
        <v>11</v>
      </c>
      <c r="B13" s="30">
        <v>23636</v>
      </c>
    </row>
    <row r="14" spans="1:2" x14ac:dyDescent="0.35">
      <c r="A14" s="29" t="s">
        <v>12</v>
      </c>
      <c r="B14" s="30">
        <v>25195</v>
      </c>
    </row>
    <row r="15" spans="1:2" x14ac:dyDescent="0.35">
      <c r="A15" s="29" t="s">
        <v>13</v>
      </c>
      <c r="B15" s="30">
        <v>27060</v>
      </c>
    </row>
    <row r="16" spans="1:2" ht="43.5" customHeight="1" x14ac:dyDescent="0.35">
      <c r="A16" s="21"/>
      <c r="B16" s="4"/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7860-5AD9-430F-AEF3-744A393C9097}">
  <sheetPr>
    <tabColor theme="3" tint="0.79998168889431442"/>
  </sheetPr>
  <dimension ref="A1:B23"/>
  <sheetViews>
    <sheetView topLeftCell="A7" workbookViewId="0">
      <selection activeCell="D13" sqref="D13"/>
    </sheetView>
  </sheetViews>
  <sheetFormatPr defaultRowHeight="14.5" x14ac:dyDescent="0.35"/>
  <cols>
    <col min="1" max="1" width="56.1796875" bestFit="1" customWidth="1"/>
    <col min="2" max="2" width="26" style="4" bestFit="1" customWidth="1"/>
  </cols>
  <sheetData>
    <row r="1" spans="1:2" x14ac:dyDescent="0.35">
      <c r="A1" t="s">
        <v>36</v>
      </c>
      <c r="B1" s="4" t="s">
        <v>34</v>
      </c>
    </row>
    <row r="2" spans="1:2" x14ac:dyDescent="0.35">
      <c r="A2" t="s">
        <v>0</v>
      </c>
      <c r="B2" s="4">
        <v>50.335470404055457</v>
      </c>
    </row>
    <row r="3" spans="1:2" x14ac:dyDescent="0.35">
      <c r="A3" t="s">
        <v>14</v>
      </c>
      <c r="B3" s="4">
        <v>54.179249045638414</v>
      </c>
    </row>
    <row r="4" spans="1:2" x14ac:dyDescent="0.35">
      <c r="A4" t="s">
        <v>15</v>
      </c>
      <c r="B4" s="4">
        <v>53.395809202906179</v>
      </c>
    </row>
    <row r="5" spans="1:2" x14ac:dyDescent="0.35">
      <c r="A5" t="s">
        <v>16</v>
      </c>
      <c r="B5" s="4">
        <v>58.763093125751254</v>
      </c>
    </row>
    <row r="6" spans="1:2" x14ac:dyDescent="0.35">
      <c r="A6" t="s">
        <v>17</v>
      </c>
      <c r="B6" s="4">
        <v>72.903475901279222</v>
      </c>
    </row>
    <row r="7" spans="1:2" x14ac:dyDescent="0.35">
      <c r="A7" t="s">
        <v>18</v>
      </c>
      <c r="B7" s="4">
        <v>42.092945503176196</v>
      </c>
    </row>
    <row r="8" spans="1:2" x14ac:dyDescent="0.35">
      <c r="A8" s="22" t="s">
        <v>19</v>
      </c>
      <c r="B8" s="23">
        <v>35.542398292379232</v>
      </c>
    </row>
    <row r="9" spans="1:2" x14ac:dyDescent="0.35">
      <c r="A9" t="s">
        <v>20</v>
      </c>
      <c r="B9" s="4">
        <v>60.837012031506987</v>
      </c>
    </row>
    <row r="10" spans="1:2" x14ac:dyDescent="0.35">
      <c r="A10" t="s">
        <v>21</v>
      </c>
      <c r="B10" s="4">
        <v>57.68533212423489</v>
      </c>
    </row>
    <row r="11" spans="1:2" x14ac:dyDescent="0.35">
      <c r="A11" t="s">
        <v>22</v>
      </c>
      <c r="B11" s="4">
        <v>49.650262303272541</v>
      </c>
    </row>
    <row r="12" spans="1:2" x14ac:dyDescent="0.35">
      <c r="A12" t="s">
        <v>23</v>
      </c>
      <c r="B12" s="4">
        <v>64.505672609400335</v>
      </c>
    </row>
    <row r="13" spans="1:2" x14ac:dyDescent="0.35">
      <c r="A13" t="s">
        <v>24</v>
      </c>
      <c r="B13" s="4">
        <v>64.699834351973493</v>
      </c>
    </row>
    <row r="14" spans="1:2" x14ac:dyDescent="0.35">
      <c r="A14" t="s">
        <v>25</v>
      </c>
      <c r="B14" s="4">
        <v>56.281451012996115</v>
      </c>
    </row>
    <row r="15" spans="1:2" x14ac:dyDescent="0.35">
      <c r="A15" t="s">
        <v>26</v>
      </c>
      <c r="B15" s="4">
        <v>61.47417213891913</v>
      </c>
    </row>
    <row r="16" spans="1:2" x14ac:dyDescent="0.35">
      <c r="A16" t="s">
        <v>27</v>
      </c>
      <c r="B16" s="4">
        <v>54.135297026982471</v>
      </c>
    </row>
    <row r="17" spans="1:2" x14ac:dyDescent="0.35">
      <c r="A17" t="s">
        <v>28</v>
      </c>
      <c r="B17" s="4">
        <v>54.991502658845434</v>
      </c>
    </row>
    <row r="18" spans="1:2" x14ac:dyDescent="0.35">
      <c r="A18" s="22" t="s">
        <v>29</v>
      </c>
      <c r="B18" s="23">
        <v>75.976410370535206</v>
      </c>
    </row>
    <row r="19" spans="1:2" x14ac:dyDescent="0.35">
      <c r="A19" t="s">
        <v>30</v>
      </c>
      <c r="B19" s="4">
        <v>74.155745093960178</v>
      </c>
    </row>
    <row r="20" spans="1:2" x14ac:dyDescent="0.35">
      <c r="A20" t="s">
        <v>31</v>
      </c>
      <c r="B20" s="4">
        <v>73.146577665918926</v>
      </c>
    </row>
    <row r="21" spans="1:2" s="22" customFormat="1" x14ac:dyDescent="0.35">
      <c r="A21" s="22" t="s">
        <v>35</v>
      </c>
      <c r="B21" s="23">
        <v>58.67114267703851</v>
      </c>
    </row>
    <row r="22" spans="1:2" x14ac:dyDescent="0.35">
      <c r="A22" t="s">
        <v>74</v>
      </c>
      <c r="B22" s="4">
        <f>MIN(B2:B20)</f>
        <v>35.542398292379232</v>
      </c>
    </row>
    <row r="23" spans="1:2" s="22" customFormat="1" x14ac:dyDescent="0.35">
      <c r="A23" s="22" t="s">
        <v>75</v>
      </c>
      <c r="B23" s="23">
        <f>MAX(B2:B20)</f>
        <v>75.976410370535206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84D9-43FE-4808-B0CC-2004CB73CB2A}">
  <sheetPr>
    <tabColor theme="9"/>
  </sheetPr>
  <dimension ref="A1:J249"/>
  <sheetViews>
    <sheetView topLeftCell="A220" zoomScaleNormal="100" workbookViewId="0">
      <selection activeCell="I244" sqref="I244"/>
    </sheetView>
  </sheetViews>
  <sheetFormatPr defaultRowHeight="14.5" x14ac:dyDescent="0.35"/>
  <cols>
    <col min="1" max="1" width="55" style="18" customWidth="1"/>
    <col min="2" max="2" width="13.453125" bestFit="1" customWidth="1"/>
    <col min="3" max="3" width="15.90625" bestFit="1" customWidth="1"/>
    <col min="4" max="4" width="11.08984375" style="5" customWidth="1"/>
    <col min="5" max="5" width="6.6328125" customWidth="1"/>
    <col min="6" max="6" width="8.7265625" hidden="1" customWidth="1"/>
  </cols>
  <sheetData>
    <row r="1" spans="1:10" ht="47.5" customHeight="1" x14ac:dyDescent="0.35">
      <c r="A1" s="17" t="s">
        <v>36</v>
      </c>
      <c r="B1" s="6" t="s">
        <v>58</v>
      </c>
      <c r="C1" s="6" t="s">
        <v>32</v>
      </c>
      <c r="D1" s="7" t="s">
        <v>34</v>
      </c>
    </row>
    <row r="2" spans="1:10" x14ac:dyDescent="0.35">
      <c r="A2" s="18" t="s">
        <v>0</v>
      </c>
      <c r="B2" t="s">
        <v>1</v>
      </c>
      <c r="C2">
        <v>13414</v>
      </c>
      <c r="J2" s="11"/>
    </row>
    <row r="3" spans="1:10" x14ac:dyDescent="0.35">
      <c r="A3" s="18" t="s">
        <v>0</v>
      </c>
      <c r="B3" t="s">
        <v>2</v>
      </c>
      <c r="C3">
        <v>14117</v>
      </c>
      <c r="J3" s="10"/>
    </row>
    <row r="4" spans="1:10" x14ac:dyDescent="0.35">
      <c r="A4" s="18" t="s">
        <v>0</v>
      </c>
      <c r="B4" t="s">
        <v>3</v>
      </c>
      <c r="C4">
        <v>14451</v>
      </c>
    </row>
    <row r="5" spans="1:10" x14ac:dyDescent="0.35">
      <c r="A5" s="18" t="s">
        <v>0</v>
      </c>
      <c r="B5" t="s">
        <v>4</v>
      </c>
      <c r="C5">
        <v>15041</v>
      </c>
    </row>
    <row r="6" spans="1:10" x14ac:dyDescent="0.35">
      <c r="A6" s="18" t="s">
        <v>0</v>
      </c>
      <c r="B6" t="s">
        <v>5</v>
      </c>
      <c r="C6">
        <v>15222</v>
      </c>
    </row>
    <row r="7" spans="1:10" x14ac:dyDescent="0.35">
      <c r="A7" s="18" t="s">
        <v>0</v>
      </c>
      <c r="B7" t="s">
        <v>6</v>
      </c>
      <c r="C7">
        <v>15509</v>
      </c>
    </row>
    <row r="8" spans="1:10" x14ac:dyDescent="0.35">
      <c r="A8" s="18" t="s">
        <v>0</v>
      </c>
      <c r="B8" t="s">
        <v>7</v>
      </c>
      <c r="C8">
        <v>15935</v>
      </c>
    </row>
    <row r="9" spans="1:10" x14ac:dyDescent="0.35">
      <c r="A9" s="18" t="s">
        <v>0</v>
      </c>
      <c r="B9" t="s">
        <v>8</v>
      </c>
      <c r="C9">
        <v>16026</v>
      </c>
    </row>
    <row r="10" spans="1:10" x14ac:dyDescent="0.35">
      <c r="A10" s="18" t="s">
        <v>0</v>
      </c>
      <c r="B10" t="s">
        <v>9</v>
      </c>
      <c r="C10">
        <v>16191</v>
      </c>
    </row>
    <row r="11" spans="1:10" x14ac:dyDescent="0.35">
      <c r="A11" s="18" t="s">
        <v>0</v>
      </c>
      <c r="B11" t="s">
        <v>10</v>
      </c>
      <c r="C11">
        <v>16560</v>
      </c>
    </row>
    <row r="12" spans="1:10" x14ac:dyDescent="0.35">
      <c r="A12" s="18" t="s">
        <v>0</v>
      </c>
      <c r="B12" t="s">
        <v>11</v>
      </c>
      <c r="C12">
        <v>17537</v>
      </c>
    </row>
    <row r="13" spans="1:10" x14ac:dyDescent="0.35">
      <c r="A13" s="18" t="s">
        <v>0</v>
      </c>
      <c r="B13" t="s">
        <v>12</v>
      </c>
      <c r="C13">
        <v>18861</v>
      </c>
    </row>
    <row r="14" spans="1:10" x14ac:dyDescent="0.35">
      <c r="A14" s="19" t="s">
        <v>0</v>
      </c>
      <c r="B14" s="3" t="s">
        <v>13</v>
      </c>
      <c r="C14" s="3">
        <v>20166</v>
      </c>
      <c r="D14" s="5">
        <f>((_SELECT_industry_payroll_year_round_avg_avg_wages_AS_average_wag_202508121123[[#This Row],[Průměrná mzda]]/C2)*100)-100</f>
        <v>50.335470404055457</v>
      </c>
    </row>
    <row r="15" spans="1:10" x14ac:dyDescent="0.35">
      <c r="A15" s="18" t="s">
        <v>14</v>
      </c>
      <c r="B15" t="s">
        <v>1</v>
      </c>
      <c r="C15">
        <v>17551</v>
      </c>
    </row>
    <row r="16" spans="1:10" x14ac:dyDescent="0.35">
      <c r="A16" s="18" t="s">
        <v>14</v>
      </c>
      <c r="B16" t="s">
        <v>2</v>
      </c>
      <c r="C16">
        <v>18995</v>
      </c>
    </row>
    <row r="17" spans="1:4" x14ac:dyDescent="0.35">
      <c r="A17" s="18" t="s">
        <v>14</v>
      </c>
      <c r="B17" t="s">
        <v>3</v>
      </c>
      <c r="C17">
        <v>19656</v>
      </c>
    </row>
    <row r="18" spans="1:4" x14ac:dyDescent="0.35">
      <c r="A18" s="18" t="s">
        <v>14</v>
      </c>
      <c r="B18" t="s">
        <v>4</v>
      </c>
      <c r="C18">
        <v>19919</v>
      </c>
    </row>
    <row r="19" spans="1:4" x14ac:dyDescent="0.35">
      <c r="A19" s="18" t="s">
        <v>14</v>
      </c>
      <c r="B19" t="s">
        <v>5</v>
      </c>
      <c r="C19">
        <v>20265</v>
      </c>
    </row>
    <row r="20" spans="1:4" x14ac:dyDescent="0.35">
      <c r="A20" s="18" t="s">
        <v>14</v>
      </c>
      <c r="B20" t="s">
        <v>6</v>
      </c>
      <c r="C20">
        <v>21084</v>
      </c>
    </row>
    <row r="21" spans="1:4" x14ac:dyDescent="0.35">
      <c r="A21" s="18" t="s">
        <v>14</v>
      </c>
      <c r="B21" t="s">
        <v>7</v>
      </c>
      <c r="C21">
        <v>21439</v>
      </c>
    </row>
    <row r="22" spans="1:4" x14ac:dyDescent="0.35">
      <c r="A22" s="18" t="s">
        <v>14</v>
      </c>
      <c r="B22" t="s">
        <v>8</v>
      </c>
      <c r="C22">
        <v>21094</v>
      </c>
    </row>
    <row r="23" spans="1:4" x14ac:dyDescent="0.35">
      <c r="A23" s="18" t="s">
        <v>14</v>
      </c>
      <c r="B23" t="s">
        <v>9</v>
      </c>
      <c r="C23">
        <v>21812</v>
      </c>
    </row>
    <row r="24" spans="1:4" x14ac:dyDescent="0.35">
      <c r="A24" s="18" t="s">
        <v>14</v>
      </c>
      <c r="B24" t="s">
        <v>10</v>
      </c>
      <c r="C24">
        <v>22569</v>
      </c>
    </row>
    <row r="25" spans="1:4" x14ac:dyDescent="0.35">
      <c r="A25" s="18" t="s">
        <v>14</v>
      </c>
      <c r="B25" t="s">
        <v>11</v>
      </c>
      <c r="C25">
        <v>23636</v>
      </c>
    </row>
    <row r="26" spans="1:4" x14ac:dyDescent="0.35">
      <c r="A26" s="18" t="s">
        <v>14</v>
      </c>
      <c r="B26" t="s">
        <v>12</v>
      </c>
      <c r="C26">
        <v>25195</v>
      </c>
    </row>
    <row r="27" spans="1:4" x14ac:dyDescent="0.35">
      <c r="A27" s="19" t="s">
        <v>14</v>
      </c>
      <c r="B27" s="3" t="s">
        <v>13</v>
      </c>
      <c r="C27" s="3">
        <v>27060</v>
      </c>
      <c r="D27" s="5">
        <f>((_SELECT_industry_payroll_year_round_avg_avg_wages_AS_average_wag_202508121123[[#This Row],[Průměrná mzda]]/C15)*100)-100</f>
        <v>54.179249045638414</v>
      </c>
    </row>
    <row r="28" spans="1:4" x14ac:dyDescent="0.35">
      <c r="A28" s="18" t="s">
        <v>15</v>
      </c>
      <c r="B28" t="s">
        <v>1</v>
      </c>
      <c r="C28">
        <v>18994</v>
      </c>
    </row>
    <row r="29" spans="1:4" x14ac:dyDescent="0.35">
      <c r="A29" s="18" t="s">
        <v>15</v>
      </c>
      <c r="B29" t="s">
        <v>2</v>
      </c>
      <c r="C29">
        <v>20394</v>
      </c>
    </row>
    <row r="30" spans="1:4" x14ac:dyDescent="0.35">
      <c r="A30" s="18" t="s">
        <v>15</v>
      </c>
      <c r="B30" t="s">
        <v>3</v>
      </c>
      <c r="C30">
        <v>22008</v>
      </c>
    </row>
    <row r="31" spans="1:4" x14ac:dyDescent="0.35">
      <c r="A31" s="18" t="s">
        <v>15</v>
      </c>
      <c r="B31" t="s">
        <v>4</v>
      </c>
      <c r="C31">
        <v>22689</v>
      </c>
    </row>
    <row r="32" spans="1:4" x14ac:dyDescent="0.35">
      <c r="A32" s="18" t="s">
        <v>15</v>
      </c>
      <c r="B32" t="s">
        <v>5</v>
      </c>
      <c r="C32">
        <v>22740</v>
      </c>
    </row>
    <row r="33" spans="1:4" x14ac:dyDescent="0.35">
      <c r="A33" s="18" t="s">
        <v>15</v>
      </c>
      <c r="B33" t="s">
        <v>6</v>
      </c>
      <c r="C33">
        <v>22756</v>
      </c>
    </row>
    <row r="34" spans="1:4" x14ac:dyDescent="0.35">
      <c r="A34" s="18" t="s">
        <v>15</v>
      </c>
      <c r="B34" t="s">
        <v>7</v>
      </c>
      <c r="C34">
        <v>22999</v>
      </c>
    </row>
    <row r="35" spans="1:4" x14ac:dyDescent="0.35">
      <c r="A35" s="18" t="s">
        <v>15</v>
      </c>
      <c r="B35" t="s">
        <v>8</v>
      </c>
      <c r="C35">
        <v>23127</v>
      </c>
    </row>
    <row r="36" spans="1:4" x14ac:dyDescent="0.35">
      <c r="A36" s="18" t="s">
        <v>15</v>
      </c>
      <c r="B36" t="s">
        <v>9</v>
      </c>
      <c r="C36">
        <v>23600</v>
      </c>
    </row>
    <row r="37" spans="1:4" x14ac:dyDescent="0.35">
      <c r="A37" s="18" t="s">
        <v>15</v>
      </c>
      <c r="B37" t="s">
        <v>10</v>
      </c>
      <c r="C37">
        <v>24370</v>
      </c>
    </row>
    <row r="38" spans="1:4" x14ac:dyDescent="0.35">
      <c r="A38" s="18" t="s">
        <v>15</v>
      </c>
      <c r="B38" t="s">
        <v>11</v>
      </c>
      <c r="C38">
        <v>25506</v>
      </c>
    </row>
    <row r="39" spans="1:4" x14ac:dyDescent="0.35">
      <c r="A39" s="18" t="s">
        <v>15</v>
      </c>
      <c r="B39" t="s">
        <v>12</v>
      </c>
      <c r="C39">
        <v>27152</v>
      </c>
    </row>
    <row r="40" spans="1:4" x14ac:dyDescent="0.35">
      <c r="A40" s="19" t="s">
        <v>15</v>
      </c>
      <c r="B40" s="3" t="s">
        <v>13</v>
      </c>
      <c r="C40" s="3">
        <v>29136</v>
      </c>
      <c r="D40" s="5">
        <f>((_SELECT_industry_payroll_year_round_avg_avg_wages_AS_average_wag_202508121123[[#This Row],[Průměrná mzda]]/C28)*100)-100</f>
        <v>53.395809202906179</v>
      </c>
    </row>
    <row r="41" spans="1:4" x14ac:dyDescent="0.35">
      <c r="A41" s="18" t="s">
        <v>16</v>
      </c>
      <c r="B41" t="s">
        <v>1</v>
      </c>
      <c r="C41">
        <v>34942</v>
      </c>
    </row>
    <row r="42" spans="1:4" x14ac:dyDescent="0.35">
      <c r="A42" s="18" t="s">
        <v>16</v>
      </c>
      <c r="B42" t="s">
        <v>2</v>
      </c>
      <c r="C42">
        <v>37204</v>
      </c>
    </row>
    <row r="43" spans="1:4" x14ac:dyDescent="0.35">
      <c r="A43" s="18" t="s">
        <v>16</v>
      </c>
      <c r="B43" t="s">
        <v>3</v>
      </c>
      <c r="C43">
        <v>40862</v>
      </c>
    </row>
    <row r="44" spans="1:4" x14ac:dyDescent="0.35">
      <c r="A44" s="18" t="s">
        <v>16</v>
      </c>
      <c r="B44" t="s">
        <v>4</v>
      </c>
      <c r="C44">
        <v>42238</v>
      </c>
    </row>
    <row r="45" spans="1:4" x14ac:dyDescent="0.35">
      <c r="A45" s="18" t="s">
        <v>16</v>
      </c>
      <c r="B45" t="s">
        <v>5</v>
      </c>
      <c r="C45">
        <v>42807</v>
      </c>
    </row>
    <row r="46" spans="1:4" x14ac:dyDescent="0.35">
      <c r="A46" s="18" t="s">
        <v>16</v>
      </c>
      <c r="B46" t="s">
        <v>6</v>
      </c>
      <c r="C46">
        <v>44265</v>
      </c>
    </row>
    <row r="47" spans="1:4" x14ac:dyDescent="0.35">
      <c r="A47" s="18" t="s">
        <v>16</v>
      </c>
      <c r="B47" t="s">
        <v>7</v>
      </c>
      <c r="C47">
        <v>45690</v>
      </c>
    </row>
    <row r="48" spans="1:4" x14ac:dyDescent="0.35">
      <c r="A48" s="18" t="s">
        <v>16</v>
      </c>
      <c r="B48" t="s">
        <v>8</v>
      </c>
      <c r="C48">
        <v>45240</v>
      </c>
    </row>
    <row r="49" spans="1:4" x14ac:dyDescent="0.35">
      <c r="A49" s="18" t="s">
        <v>16</v>
      </c>
      <c r="B49" t="s">
        <v>9</v>
      </c>
      <c r="C49">
        <v>46875</v>
      </c>
    </row>
    <row r="50" spans="1:4" x14ac:dyDescent="0.35">
      <c r="A50" s="18" t="s">
        <v>16</v>
      </c>
      <c r="B50" t="s">
        <v>10</v>
      </c>
      <c r="C50">
        <v>47833</v>
      </c>
    </row>
    <row r="51" spans="1:4" x14ac:dyDescent="0.35">
      <c r="A51" s="18" t="s">
        <v>16</v>
      </c>
      <c r="B51" t="s">
        <v>11</v>
      </c>
      <c r="C51">
        <v>49161</v>
      </c>
    </row>
    <row r="52" spans="1:4" x14ac:dyDescent="0.35">
      <c r="A52" s="18" t="s">
        <v>16</v>
      </c>
      <c r="B52" t="s">
        <v>12</v>
      </c>
      <c r="C52">
        <v>51641</v>
      </c>
    </row>
    <row r="53" spans="1:4" x14ac:dyDescent="0.35">
      <c r="A53" s="19" t="s">
        <v>16</v>
      </c>
      <c r="B53" s="3" t="s">
        <v>13</v>
      </c>
      <c r="C53" s="3">
        <v>55475</v>
      </c>
      <c r="D53" s="5">
        <f>((_SELECT_industry_payroll_year_round_avg_avg_wages_AS_average_wag_202508121123[[#This Row],[Průměrná mzda]]/C41)*100)-100</f>
        <v>58.763093125751254</v>
      </c>
    </row>
    <row r="54" spans="1:4" x14ac:dyDescent="0.35">
      <c r="A54" s="18" t="s">
        <v>17</v>
      </c>
      <c r="B54" t="s">
        <v>1</v>
      </c>
      <c r="C54">
        <v>15478</v>
      </c>
    </row>
    <row r="55" spans="1:4" x14ac:dyDescent="0.35">
      <c r="A55" s="18" t="s">
        <v>17</v>
      </c>
      <c r="B55" t="s">
        <v>2</v>
      </c>
      <c r="C55">
        <v>16473</v>
      </c>
    </row>
    <row r="56" spans="1:4" x14ac:dyDescent="0.35">
      <c r="A56" s="18" t="s">
        <v>17</v>
      </c>
      <c r="B56" t="s">
        <v>3</v>
      </c>
      <c r="C56">
        <v>17384</v>
      </c>
    </row>
    <row r="57" spans="1:4" x14ac:dyDescent="0.35">
      <c r="A57" s="18" t="s">
        <v>17</v>
      </c>
      <c r="B57" t="s">
        <v>4</v>
      </c>
      <c r="C57">
        <v>18326</v>
      </c>
    </row>
    <row r="58" spans="1:4" x14ac:dyDescent="0.35">
      <c r="A58" s="18" t="s">
        <v>17</v>
      </c>
      <c r="B58" t="s">
        <v>5</v>
      </c>
      <c r="C58">
        <v>18611</v>
      </c>
    </row>
    <row r="59" spans="1:4" x14ac:dyDescent="0.35">
      <c r="A59" s="18" t="s">
        <v>17</v>
      </c>
      <c r="B59" t="s">
        <v>6</v>
      </c>
      <c r="C59">
        <v>18562</v>
      </c>
    </row>
    <row r="60" spans="1:4" x14ac:dyDescent="0.35">
      <c r="A60" s="18" t="s">
        <v>17</v>
      </c>
      <c r="B60" t="s">
        <v>7</v>
      </c>
      <c r="C60">
        <v>19551</v>
      </c>
    </row>
    <row r="61" spans="1:4" x14ac:dyDescent="0.35">
      <c r="A61" s="18" t="s">
        <v>17</v>
      </c>
      <c r="B61" t="s">
        <v>8</v>
      </c>
      <c r="C61">
        <v>19293</v>
      </c>
    </row>
    <row r="62" spans="1:4" x14ac:dyDescent="0.35">
      <c r="A62" s="18" t="s">
        <v>17</v>
      </c>
      <c r="B62" t="s">
        <v>9</v>
      </c>
      <c r="C62">
        <v>20119</v>
      </c>
    </row>
    <row r="63" spans="1:4" x14ac:dyDescent="0.35">
      <c r="A63" s="18" t="s">
        <v>17</v>
      </c>
      <c r="B63" t="s">
        <v>10</v>
      </c>
      <c r="C63">
        <v>20851</v>
      </c>
    </row>
    <row r="64" spans="1:4" x14ac:dyDescent="0.35">
      <c r="A64" s="18" t="s">
        <v>17</v>
      </c>
      <c r="B64" t="s">
        <v>11</v>
      </c>
      <c r="C64">
        <v>22202</v>
      </c>
    </row>
    <row r="65" spans="1:4" x14ac:dyDescent="0.35">
      <c r="A65" s="18" t="s">
        <v>17</v>
      </c>
      <c r="B65" t="s">
        <v>12</v>
      </c>
      <c r="C65">
        <v>24199</v>
      </c>
    </row>
    <row r="66" spans="1:4" x14ac:dyDescent="0.35">
      <c r="A66" s="19" t="s">
        <v>17</v>
      </c>
      <c r="B66" s="3" t="s">
        <v>13</v>
      </c>
      <c r="C66" s="3">
        <v>26762</v>
      </c>
      <c r="D66" s="5">
        <f>((_SELECT_industry_payroll_year_round_avg_avg_wages_AS_average_wag_202508121123[[#This Row],[Průměrná mzda]]/C54)*100)-100</f>
        <v>72.903475901279222</v>
      </c>
    </row>
    <row r="67" spans="1:4" x14ac:dyDescent="0.35">
      <c r="A67" s="18" t="s">
        <v>18</v>
      </c>
      <c r="B67" t="s">
        <v>1</v>
      </c>
      <c r="C67">
        <v>14955</v>
      </c>
    </row>
    <row r="68" spans="1:4" x14ac:dyDescent="0.35">
      <c r="A68" s="18" t="s">
        <v>18</v>
      </c>
      <c r="B68" t="s">
        <v>2</v>
      </c>
      <c r="C68">
        <v>15929</v>
      </c>
    </row>
    <row r="69" spans="1:4" x14ac:dyDescent="0.35">
      <c r="A69" s="18" t="s">
        <v>18</v>
      </c>
      <c r="B69" t="s">
        <v>3</v>
      </c>
      <c r="C69">
        <v>16491</v>
      </c>
    </row>
    <row r="70" spans="1:4" x14ac:dyDescent="0.35">
      <c r="A70" s="18" t="s">
        <v>18</v>
      </c>
      <c r="B70" t="s">
        <v>4</v>
      </c>
      <c r="C70">
        <v>16782</v>
      </c>
    </row>
    <row r="71" spans="1:4" x14ac:dyDescent="0.35">
      <c r="A71" s="18" t="s">
        <v>18</v>
      </c>
      <c r="B71" t="s">
        <v>5</v>
      </c>
      <c r="C71">
        <v>16804</v>
      </c>
    </row>
    <row r="72" spans="1:4" x14ac:dyDescent="0.35">
      <c r="A72" s="18" t="s">
        <v>18</v>
      </c>
      <c r="B72" t="s">
        <v>6</v>
      </c>
      <c r="C72">
        <v>17611</v>
      </c>
    </row>
    <row r="73" spans="1:4" x14ac:dyDescent="0.35">
      <c r="A73" s="18" t="s">
        <v>18</v>
      </c>
      <c r="B73" t="s">
        <v>7</v>
      </c>
      <c r="C73">
        <v>17853</v>
      </c>
    </row>
    <row r="74" spans="1:4" x14ac:dyDescent="0.35">
      <c r="A74" s="18" t="s">
        <v>18</v>
      </c>
      <c r="B74" t="s">
        <v>8</v>
      </c>
      <c r="C74">
        <v>17902</v>
      </c>
    </row>
    <row r="75" spans="1:4" x14ac:dyDescent="0.35">
      <c r="A75" s="18" t="s">
        <v>18</v>
      </c>
      <c r="B75" t="s">
        <v>9</v>
      </c>
      <c r="C75">
        <v>18037</v>
      </c>
    </row>
    <row r="76" spans="1:4" x14ac:dyDescent="0.35">
      <c r="A76" s="18" t="s">
        <v>18</v>
      </c>
      <c r="B76" t="s">
        <v>10</v>
      </c>
      <c r="C76">
        <v>18601</v>
      </c>
    </row>
    <row r="77" spans="1:4" x14ac:dyDescent="0.35">
      <c r="A77" s="18" t="s">
        <v>18</v>
      </c>
      <c r="B77" t="s">
        <v>11</v>
      </c>
      <c r="C77">
        <v>19150</v>
      </c>
    </row>
    <row r="78" spans="1:4" x14ac:dyDescent="0.35">
      <c r="A78" s="18" t="s">
        <v>18</v>
      </c>
      <c r="B78" t="s">
        <v>12</v>
      </c>
      <c r="C78">
        <v>20018</v>
      </c>
    </row>
    <row r="79" spans="1:4" x14ac:dyDescent="0.35">
      <c r="A79" s="19" t="s">
        <v>18</v>
      </c>
      <c r="B79" s="3" t="s">
        <v>13</v>
      </c>
      <c r="C79" s="3">
        <v>21250</v>
      </c>
      <c r="D79" s="5">
        <f>((_SELECT_industry_payroll_year_round_avg_avg_wages_AS_average_wag_202508121123[[#This Row],[Průměrná mzda]]/C67)*100)-100</f>
        <v>42.092945503176196</v>
      </c>
    </row>
    <row r="80" spans="1:4" x14ac:dyDescent="0.35">
      <c r="A80" s="18" t="s">
        <v>19</v>
      </c>
      <c r="B80" t="s">
        <v>1</v>
      </c>
      <c r="C80">
        <v>39353</v>
      </c>
    </row>
    <row r="81" spans="1:4" x14ac:dyDescent="0.35">
      <c r="A81" s="18" t="s">
        <v>19</v>
      </c>
      <c r="B81" t="s">
        <v>2</v>
      </c>
      <c r="C81">
        <v>40725</v>
      </c>
    </row>
    <row r="82" spans="1:4" x14ac:dyDescent="0.35">
      <c r="A82" s="18" t="s">
        <v>19</v>
      </c>
      <c r="B82" t="s">
        <v>3</v>
      </c>
      <c r="C82">
        <v>43975</v>
      </c>
    </row>
    <row r="83" spans="1:4" x14ac:dyDescent="0.35">
      <c r="A83" s="18" t="s">
        <v>19</v>
      </c>
      <c r="B83" t="s">
        <v>4</v>
      </c>
      <c r="C83">
        <v>44709</v>
      </c>
    </row>
    <row r="84" spans="1:4" x14ac:dyDescent="0.35">
      <c r="A84" s="18" t="s">
        <v>19</v>
      </c>
      <c r="B84" t="s">
        <v>5</v>
      </c>
      <c r="C84">
        <v>45340</v>
      </c>
    </row>
    <row r="85" spans="1:4" x14ac:dyDescent="0.35">
      <c r="A85" s="18" t="s">
        <v>19</v>
      </c>
      <c r="B85" t="s">
        <v>6</v>
      </c>
      <c r="C85">
        <v>46569</v>
      </c>
    </row>
    <row r="86" spans="1:4" x14ac:dyDescent="0.35">
      <c r="A86" s="18" t="s">
        <v>19</v>
      </c>
      <c r="B86" t="s">
        <v>7</v>
      </c>
      <c r="C86">
        <v>49707</v>
      </c>
    </row>
    <row r="87" spans="1:4" x14ac:dyDescent="0.35">
      <c r="A87" s="18" t="s">
        <v>19</v>
      </c>
      <c r="B87" t="s">
        <v>8</v>
      </c>
      <c r="C87">
        <v>45234</v>
      </c>
    </row>
    <row r="88" spans="1:4" x14ac:dyDescent="0.35">
      <c r="A88" s="18" t="s">
        <v>19</v>
      </c>
      <c r="B88" t="s">
        <v>9</v>
      </c>
      <c r="C88">
        <v>47000</v>
      </c>
    </row>
    <row r="89" spans="1:4" x14ac:dyDescent="0.35">
      <c r="A89" s="18" t="s">
        <v>19</v>
      </c>
      <c r="B89" t="s">
        <v>10</v>
      </c>
      <c r="C89">
        <v>47077</v>
      </c>
    </row>
    <row r="90" spans="1:4" x14ac:dyDescent="0.35">
      <c r="A90" s="18" t="s">
        <v>19</v>
      </c>
      <c r="B90" t="s">
        <v>11</v>
      </c>
      <c r="C90">
        <v>48683</v>
      </c>
    </row>
    <row r="91" spans="1:4" x14ac:dyDescent="0.35">
      <c r="A91" s="18" t="s">
        <v>19</v>
      </c>
      <c r="B91" t="s">
        <v>12</v>
      </c>
      <c r="C91">
        <v>50524</v>
      </c>
    </row>
    <row r="92" spans="1:4" x14ac:dyDescent="0.35">
      <c r="A92" s="19" t="s">
        <v>19</v>
      </c>
      <c r="B92" s="3" t="s">
        <v>13</v>
      </c>
      <c r="C92" s="3">
        <v>53340</v>
      </c>
      <c r="D92" s="5">
        <f>((_SELECT_industry_payroll_year_round_avg_avg_wages_AS_average_wag_202508121123[[#This Row],[Průměrná mzda]]/C80)*100)-100</f>
        <v>35.542398292379232</v>
      </c>
    </row>
    <row r="93" spans="1:4" x14ac:dyDescent="0.35">
      <c r="A93" s="18" t="s">
        <v>20</v>
      </c>
      <c r="B93" t="s">
        <v>1</v>
      </c>
      <c r="C93">
        <v>23106</v>
      </c>
    </row>
    <row r="94" spans="1:4" x14ac:dyDescent="0.35">
      <c r="A94" s="18" t="s">
        <v>20</v>
      </c>
      <c r="B94" t="s">
        <v>2</v>
      </c>
      <c r="C94">
        <v>25317</v>
      </c>
    </row>
    <row r="95" spans="1:4" x14ac:dyDescent="0.35">
      <c r="A95" s="18" t="s">
        <v>20</v>
      </c>
      <c r="B95" t="s">
        <v>3</v>
      </c>
      <c r="C95">
        <v>28659</v>
      </c>
    </row>
    <row r="96" spans="1:4" x14ac:dyDescent="0.35">
      <c r="A96" s="18" t="s">
        <v>20</v>
      </c>
      <c r="B96" t="s">
        <v>4</v>
      </c>
      <c r="C96">
        <v>30284</v>
      </c>
    </row>
    <row r="97" spans="1:4" x14ac:dyDescent="0.35">
      <c r="A97" s="18" t="s">
        <v>20</v>
      </c>
      <c r="B97" t="s">
        <v>5</v>
      </c>
      <c r="C97">
        <v>30095</v>
      </c>
    </row>
    <row r="98" spans="1:4" x14ac:dyDescent="0.35">
      <c r="A98" s="18" t="s">
        <v>20</v>
      </c>
      <c r="B98" t="s">
        <v>6</v>
      </c>
      <c r="C98">
        <v>30476</v>
      </c>
    </row>
    <row r="99" spans="1:4" x14ac:dyDescent="0.35">
      <c r="A99" s="18" t="s">
        <v>20</v>
      </c>
      <c r="B99" t="s">
        <v>7</v>
      </c>
      <c r="C99">
        <v>31141</v>
      </c>
    </row>
    <row r="100" spans="1:4" x14ac:dyDescent="0.35">
      <c r="A100" s="18" t="s">
        <v>20</v>
      </c>
      <c r="B100" t="s">
        <v>8</v>
      </c>
      <c r="C100">
        <v>30274</v>
      </c>
    </row>
    <row r="101" spans="1:4" x14ac:dyDescent="0.35">
      <c r="A101" s="18" t="s">
        <v>20</v>
      </c>
      <c r="B101" t="s">
        <v>9</v>
      </c>
      <c r="C101">
        <v>31094</v>
      </c>
    </row>
    <row r="102" spans="1:4" x14ac:dyDescent="0.35">
      <c r="A102" s="18" t="s">
        <v>20</v>
      </c>
      <c r="B102" t="s">
        <v>10</v>
      </c>
      <c r="C102">
        <v>32029</v>
      </c>
    </row>
    <row r="103" spans="1:4" x14ac:dyDescent="0.35">
      <c r="A103" s="18" t="s">
        <v>20</v>
      </c>
      <c r="B103" t="s">
        <v>11</v>
      </c>
      <c r="C103">
        <v>33142</v>
      </c>
    </row>
    <row r="104" spans="1:4" x14ac:dyDescent="0.35">
      <c r="A104" s="18" t="s">
        <v>20</v>
      </c>
      <c r="B104" t="s">
        <v>12</v>
      </c>
      <c r="C104">
        <v>35011</v>
      </c>
    </row>
    <row r="105" spans="1:4" x14ac:dyDescent="0.35">
      <c r="A105" s="19" t="s">
        <v>20</v>
      </c>
      <c r="B105" s="3" t="s">
        <v>13</v>
      </c>
      <c r="C105" s="3">
        <v>37163</v>
      </c>
      <c r="D105" s="5">
        <f>((_SELECT_industry_payroll_year_round_avg_avg_wages_AS_average_wag_202508121123[[#This Row],[Průměrná mzda]]/C93)*100)-100</f>
        <v>60.837012031506987</v>
      </c>
    </row>
    <row r="106" spans="1:4" x14ac:dyDescent="0.35">
      <c r="A106" s="18" t="s">
        <v>21</v>
      </c>
      <c r="B106" t="s">
        <v>1</v>
      </c>
      <c r="C106">
        <v>17644</v>
      </c>
    </row>
    <row r="107" spans="1:4" x14ac:dyDescent="0.35">
      <c r="A107" s="18" t="s">
        <v>21</v>
      </c>
      <c r="B107" t="s">
        <v>2</v>
      </c>
      <c r="C107">
        <v>18831</v>
      </c>
    </row>
    <row r="108" spans="1:4" x14ac:dyDescent="0.35">
      <c r="A108" s="18" t="s">
        <v>21</v>
      </c>
      <c r="B108" t="s">
        <v>3</v>
      </c>
      <c r="C108">
        <v>20693</v>
      </c>
    </row>
    <row r="109" spans="1:4" x14ac:dyDescent="0.35">
      <c r="A109" s="18" t="s">
        <v>21</v>
      </c>
      <c r="B109" t="s">
        <v>4</v>
      </c>
      <c r="C109">
        <v>21813</v>
      </c>
    </row>
    <row r="110" spans="1:4" x14ac:dyDescent="0.35">
      <c r="A110" s="18" t="s">
        <v>21</v>
      </c>
      <c r="B110" t="s">
        <v>5</v>
      </c>
      <c r="C110">
        <v>21962</v>
      </c>
    </row>
    <row r="111" spans="1:4" x14ac:dyDescent="0.35">
      <c r="A111" s="18" t="s">
        <v>21</v>
      </c>
      <c r="B111" t="s">
        <v>6</v>
      </c>
      <c r="C111">
        <v>22494</v>
      </c>
    </row>
    <row r="112" spans="1:4" x14ac:dyDescent="0.35">
      <c r="A112" s="18" t="s">
        <v>21</v>
      </c>
      <c r="B112" t="s">
        <v>7</v>
      </c>
      <c r="C112">
        <v>22572</v>
      </c>
    </row>
    <row r="113" spans="1:4" x14ac:dyDescent="0.35">
      <c r="A113" s="18" t="s">
        <v>21</v>
      </c>
      <c r="B113" t="s">
        <v>8</v>
      </c>
      <c r="C113">
        <v>22074</v>
      </c>
    </row>
    <row r="114" spans="1:4" x14ac:dyDescent="0.35">
      <c r="A114" s="18" t="s">
        <v>21</v>
      </c>
      <c r="B114" t="s">
        <v>9</v>
      </c>
      <c r="C114">
        <v>22605</v>
      </c>
    </row>
    <row r="115" spans="1:4" x14ac:dyDescent="0.35">
      <c r="A115" s="18" t="s">
        <v>21</v>
      </c>
      <c r="B115" t="s">
        <v>10</v>
      </c>
      <c r="C115">
        <v>23586</v>
      </c>
    </row>
    <row r="116" spans="1:4" x14ac:dyDescent="0.35">
      <c r="A116" s="18" t="s">
        <v>21</v>
      </c>
      <c r="B116" t="s">
        <v>11</v>
      </c>
      <c r="C116">
        <v>24551</v>
      </c>
    </row>
    <row r="117" spans="1:4" x14ac:dyDescent="0.35">
      <c r="A117" s="18" t="s">
        <v>21</v>
      </c>
      <c r="B117" t="s">
        <v>12</v>
      </c>
      <c r="C117">
        <v>25703</v>
      </c>
    </row>
    <row r="118" spans="1:4" x14ac:dyDescent="0.35">
      <c r="A118" s="19" t="s">
        <v>21</v>
      </c>
      <c r="B118" s="3" t="s">
        <v>13</v>
      </c>
      <c r="C118" s="3">
        <v>27822</v>
      </c>
      <c r="D118" s="5">
        <f>((_SELECT_industry_payroll_year_round_avg_avg_wages_AS_average_wag_202508121123[[#This Row],[Průměrná mzda]]/C106)*100)-100</f>
        <v>57.68533212423489</v>
      </c>
    </row>
    <row r="119" spans="1:4" x14ac:dyDescent="0.35">
      <c r="A119" s="18" t="s">
        <v>22</v>
      </c>
      <c r="B119" t="s">
        <v>1</v>
      </c>
      <c r="C119">
        <v>24018</v>
      </c>
    </row>
    <row r="120" spans="1:4" x14ac:dyDescent="0.35">
      <c r="A120" s="18" t="s">
        <v>22</v>
      </c>
      <c r="B120" t="s">
        <v>2</v>
      </c>
      <c r="C120">
        <v>25676</v>
      </c>
    </row>
    <row r="121" spans="1:4" x14ac:dyDescent="0.35">
      <c r="A121" s="18" t="s">
        <v>22</v>
      </c>
      <c r="B121" t="s">
        <v>3</v>
      </c>
      <c r="C121">
        <v>29236</v>
      </c>
    </row>
    <row r="122" spans="1:4" x14ac:dyDescent="0.35">
      <c r="A122" s="18" t="s">
        <v>22</v>
      </c>
      <c r="B122" t="s">
        <v>4</v>
      </c>
      <c r="C122">
        <v>27961</v>
      </c>
    </row>
    <row r="123" spans="1:4" x14ac:dyDescent="0.35">
      <c r="A123" s="18" t="s">
        <v>22</v>
      </c>
      <c r="B123" t="s">
        <v>5</v>
      </c>
      <c r="C123">
        <v>30204</v>
      </c>
    </row>
    <row r="124" spans="1:4" x14ac:dyDescent="0.35">
      <c r="A124" s="18" t="s">
        <v>22</v>
      </c>
      <c r="B124" t="s">
        <v>6</v>
      </c>
      <c r="C124">
        <v>31446</v>
      </c>
    </row>
    <row r="125" spans="1:4" x14ac:dyDescent="0.35">
      <c r="A125" s="18" t="s">
        <v>22</v>
      </c>
      <c r="B125" t="s">
        <v>7</v>
      </c>
      <c r="C125">
        <v>32487</v>
      </c>
    </row>
    <row r="126" spans="1:4" x14ac:dyDescent="0.35">
      <c r="A126" s="18" t="s">
        <v>22</v>
      </c>
      <c r="B126" t="s">
        <v>8</v>
      </c>
      <c r="C126">
        <v>31686</v>
      </c>
    </row>
    <row r="127" spans="1:4" x14ac:dyDescent="0.35">
      <c r="A127" s="18" t="s">
        <v>22</v>
      </c>
      <c r="B127" t="s">
        <v>9</v>
      </c>
      <c r="C127">
        <v>31370</v>
      </c>
    </row>
    <row r="128" spans="1:4" x14ac:dyDescent="0.35">
      <c r="A128" s="18" t="s">
        <v>22</v>
      </c>
      <c r="B128" t="s">
        <v>10</v>
      </c>
      <c r="C128">
        <v>31540</v>
      </c>
    </row>
    <row r="129" spans="1:4" x14ac:dyDescent="0.35">
      <c r="A129" s="18" t="s">
        <v>22</v>
      </c>
      <c r="B129" t="s">
        <v>11</v>
      </c>
      <c r="C129">
        <v>31348</v>
      </c>
    </row>
    <row r="130" spans="1:4" x14ac:dyDescent="0.35">
      <c r="A130" s="18" t="s">
        <v>22</v>
      </c>
      <c r="B130" t="s">
        <v>12</v>
      </c>
      <c r="C130">
        <v>33462</v>
      </c>
    </row>
    <row r="131" spans="1:4" x14ac:dyDescent="0.35">
      <c r="A131" s="19" t="s">
        <v>22</v>
      </c>
      <c r="B131" s="3" t="s">
        <v>13</v>
      </c>
      <c r="C131" s="3">
        <v>35943</v>
      </c>
      <c r="D131" s="5">
        <f>((_SELECT_industry_payroll_year_round_avg_avg_wages_AS_average_wag_202508121123[[#This Row],[Průměrná mzda]]/C119)*100)-100</f>
        <v>49.650262303272541</v>
      </c>
    </row>
    <row r="132" spans="1:4" x14ac:dyDescent="0.35">
      <c r="A132" s="18" t="s">
        <v>23</v>
      </c>
      <c r="B132" t="s">
        <v>1</v>
      </c>
      <c r="C132">
        <v>11106</v>
      </c>
    </row>
    <row r="133" spans="1:4" x14ac:dyDescent="0.35">
      <c r="A133" s="18" t="s">
        <v>23</v>
      </c>
      <c r="B133" t="s">
        <v>2</v>
      </c>
      <c r="C133">
        <v>11739</v>
      </c>
    </row>
    <row r="134" spans="1:4" x14ac:dyDescent="0.35">
      <c r="A134" s="18" t="s">
        <v>23</v>
      </c>
      <c r="B134" t="s">
        <v>3</v>
      </c>
      <c r="C134">
        <v>11938</v>
      </c>
    </row>
    <row r="135" spans="1:4" x14ac:dyDescent="0.35">
      <c r="A135" s="18" t="s">
        <v>23</v>
      </c>
      <c r="B135" t="s">
        <v>4</v>
      </c>
      <c r="C135">
        <v>11783</v>
      </c>
    </row>
    <row r="136" spans="1:4" x14ac:dyDescent="0.35">
      <c r="A136" s="18" t="s">
        <v>23</v>
      </c>
      <c r="B136" t="s">
        <v>5</v>
      </c>
      <c r="C136">
        <v>12645</v>
      </c>
    </row>
    <row r="137" spans="1:4" x14ac:dyDescent="0.35">
      <c r="A137" s="18" t="s">
        <v>23</v>
      </c>
      <c r="B137" t="s">
        <v>6</v>
      </c>
      <c r="C137">
        <v>12431</v>
      </c>
    </row>
    <row r="138" spans="1:4" x14ac:dyDescent="0.35">
      <c r="A138" s="18" t="s">
        <v>23</v>
      </c>
      <c r="B138" t="s">
        <v>7</v>
      </c>
      <c r="C138">
        <v>12706</v>
      </c>
    </row>
    <row r="139" spans="1:4" x14ac:dyDescent="0.35">
      <c r="A139" s="18" t="s">
        <v>23</v>
      </c>
      <c r="B139" t="s">
        <v>8</v>
      </c>
      <c r="C139">
        <v>13115</v>
      </c>
    </row>
    <row r="140" spans="1:4" x14ac:dyDescent="0.35">
      <c r="A140" s="18" t="s">
        <v>23</v>
      </c>
      <c r="B140" t="s">
        <v>9</v>
      </c>
      <c r="C140">
        <v>13429</v>
      </c>
    </row>
    <row r="141" spans="1:4" x14ac:dyDescent="0.35">
      <c r="A141" s="18" t="s">
        <v>23</v>
      </c>
      <c r="B141" t="s">
        <v>10</v>
      </c>
      <c r="C141">
        <v>14198</v>
      </c>
    </row>
    <row r="142" spans="1:4" x14ac:dyDescent="0.35">
      <c r="A142" s="18" t="s">
        <v>23</v>
      </c>
      <c r="B142" t="s">
        <v>11</v>
      </c>
      <c r="C142">
        <v>15042</v>
      </c>
    </row>
    <row r="143" spans="1:4" x14ac:dyDescent="0.35">
      <c r="A143" s="18" t="s">
        <v>23</v>
      </c>
      <c r="B143" t="s">
        <v>12</v>
      </c>
      <c r="C143">
        <v>16889</v>
      </c>
    </row>
    <row r="144" spans="1:4" x14ac:dyDescent="0.35">
      <c r="A144" s="19" t="s">
        <v>23</v>
      </c>
      <c r="B144" s="3" t="s">
        <v>13</v>
      </c>
      <c r="C144" s="3">
        <v>18270</v>
      </c>
      <c r="D144" s="5">
        <f>((_SELECT_industry_payroll_year_round_avg_avg_wages_AS_average_wag_202508121123[[#This Row],[Průměrná mzda]]/C132)*100)-100</f>
        <v>64.505672609400335</v>
      </c>
    </row>
    <row r="145" spans="1:4" x14ac:dyDescent="0.35">
      <c r="A145" s="18" t="s">
        <v>24</v>
      </c>
      <c r="B145" t="s">
        <v>1</v>
      </c>
      <c r="C145">
        <v>17507</v>
      </c>
    </row>
    <row r="146" spans="1:4" x14ac:dyDescent="0.35">
      <c r="A146" s="18" t="s">
        <v>24</v>
      </c>
      <c r="B146" t="s">
        <v>2</v>
      </c>
      <c r="C146">
        <v>19038</v>
      </c>
    </row>
    <row r="147" spans="1:4" x14ac:dyDescent="0.35">
      <c r="A147" s="18" t="s">
        <v>24</v>
      </c>
      <c r="B147" t="s">
        <v>3</v>
      </c>
      <c r="C147">
        <v>20597</v>
      </c>
    </row>
    <row r="148" spans="1:4" x14ac:dyDescent="0.35">
      <c r="A148" s="18" t="s">
        <v>24</v>
      </c>
      <c r="B148" t="s">
        <v>4</v>
      </c>
      <c r="C148">
        <v>20577</v>
      </c>
    </row>
    <row r="149" spans="1:4" x14ac:dyDescent="0.35">
      <c r="A149" s="18" t="s">
        <v>24</v>
      </c>
      <c r="B149" t="s">
        <v>5</v>
      </c>
      <c r="C149">
        <v>21211</v>
      </c>
    </row>
    <row r="150" spans="1:4" x14ac:dyDescent="0.35">
      <c r="A150" s="18" t="s">
        <v>24</v>
      </c>
      <c r="B150" t="s">
        <v>6</v>
      </c>
      <c r="C150">
        <v>21864</v>
      </c>
    </row>
    <row r="151" spans="1:4" x14ac:dyDescent="0.35">
      <c r="A151" s="18" t="s">
        <v>24</v>
      </c>
      <c r="B151" t="s">
        <v>7</v>
      </c>
      <c r="C151">
        <v>22441</v>
      </c>
    </row>
    <row r="152" spans="1:4" x14ac:dyDescent="0.35">
      <c r="A152" s="18" t="s">
        <v>24</v>
      </c>
      <c r="B152" t="s">
        <v>8</v>
      </c>
      <c r="C152">
        <v>22204</v>
      </c>
    </row>
    <row r="153" spans="1:4" x14ac:dyDescent="0.35">
      <c r="A153" s="18" t="s">
        <v>24</v>
      </c>
      <c r="B153" t="s">
        <v>9</v>
      </c>
      <c r="C153">
        <v>22907</v>
      </c>
    </row>
    <row r="154" spans="1:4" x14ac:dyDescent="0.35">
      <c r="A154" s="18" t="s">
        <v>24</v>
      </c>
      <c r="B154" t="s">
        <v>10</v>
      </c>
      <c r="C154">
        <v>23913</v>
      </c>
    </row>
    <row r="155" spans="1:4" x14ac:dyDescent="0.35">
      <c r="A155" s="18" t="s">
        <v>24</v>
      </c>
      <c r="B155" t="s">
        <v>11</v>
      </c>
      <c r="C155">
        <v>25070</v>
      </c>
    </row>
    <row r="156" spans="1:4" x14ac:dyDescent="0.35">
      <c r="A156" s="18" t="s">
        <v>24</v>
      </c>
      <c r="B156" t="s">
        <v>12</v>
      </c>
      <c r="C156">
        <v>26958</v>
      </c>
    </row>
    <row r="157" spans="1:4" x14ac:dyDescent="0.35">
      <c r="A157" s="19" t="s">
        <v>24</v>
      </c>
      <c r="B157" s="3" t="s">
        <v>13</v>
      </c>
      <c r="C157" s="3">
        <v>28834</v>
      </c>
      <c r="D157" s="5">
        <f>((_SELECT_industry_payroll_year_round_avg_avg_wages_AS_average_wag_202508121123[[#This Row],[Průměrná mzda]]/C145)*100)-100</f>
        <v>64.699834351973493</v>
      </c>
    </row>
    <row r="158" spans="1:4" x14ac:dyDescent="0.35">
      <c r="A158" s="18" t="s">
        <v>25</v>
      </c>
      <c r="B158" t="s">
        <v>1</v>
      </c>
      <c r="C158">
        <v>22853</v>
      </c>
    </row>
    <row r="159" spans="1:4" x14ac:dyDescent="0.35">
      <c r="A159" s="18" t="s">
        <v>25</v>
      </c>
      <c r="B159" t="s">
        <v>2</v>
      </c>
      <c r="C159">
        <v>24590</v>
      </c>
    </row>
    <row r="160" spans="1:4" x14ac:dyDescent="0.35">
      <c r="A160" s="18" t="s">
        <v>25</v>
      </c>
      <c r="B160" t="s">
        <v>3</v>
      </c>
      <c r="C160">
        <v>25759</v>
      </c>
    </row>
    <row r="161" spans="1:4" x14ac:dyDescent="0.35">
      <c r="A161" s="18" t="s">
        <v>25</v>
      </c>
      <c r="B161" t="s">
        <v>4</v>
      </c>
      <c r="C161">
        <v>26555</v>
      </c>
    </row>
    <row r="162" spans="1:4" x14ac:dyDescent="0.35">
      <c r="A162" s="18" t="s">
        <v>25</v>
      </c>
      <c r="B162" t="s">
        <v>5</v>
      </c>
      <c r="C162">
        <v>26471</v>
      </c>
    </row>
    <row r="163" spans="1:4" x14ac:dyDescent="0.35">
      <c r="A163" s="18" t="s">
        <v>25</v>
      </c>
      <c r="B163" t="s">
        <v>6</v>
      </c>
      <c r="C163">
        <v>25887</v>
      </c>
    </row>
    <row r="164" spans="1:4" x14ac:dyDescent="0.35">
      <c r="A164" s="18" t="s">
        <v>25</v>
      </c>
      <c r="B164" t="s">
        <v>7</v>
      </c>
      <c r="C164">
        <v>26285</v>
      </c>
    </row>
    <row r="165" spans="1:4" x14ac:dyDescent="0.35">
      <c r="A165" s="18" t="s">
        <v>25</v>
      </c>
      <c r="B165" t="s">
        <v>8</v>
      </c>
      <c r="C165">
        <v>26294</v>
      </c>
    </row>
    <row r="166" spans="1:4" x14ac:dyDescent="0.35">
      <c r="A166" s="18" t="s">
        <v>25</v>
      </c>
      <c r="B166" t="s">
        <v>9</v>
      </c>
      <c r="C166">
        <v>27105</v>
      </c>
    </row>
    <row r="167" spans="1:4" x14ac:dyDescent="0.35">
      <c r="A167" s="18" t="s">
        <v>25</v>
      </c>
      <c r="B167" t="s">
        <v>10</v>
      </c>
      <c r="C167">
        <v>28409</v>
      </c>
    </row>
    <row r="168" spans="1:4" x14ac:dyDescent="0.35">
      <c r="A168" s="18" t="s">
        <v>25</v>
      </c>
      <c r="B168" t="s">
        <v>11</v>
      </c>
      <c r="C168">
        <v>30008</v>
      </c>
    </row>
    <row r="169" spans="1:4" x14ac:dyDescent="0.35">
      <c r="A169" s="18" t="s">
        <v>25</v>
      </c>
      <c r="B169" t="s">
        <v>12</v>
      </c>
      <c r="C169">
        <v>32442</v>
      </c>
    </row>
    <row r="170" spans="1:4" x14ac:dyDescent="0.35">
      <c r="A170" s="19" t="s">
        <v>25</v>
      </c>
      <c r="B170" s="3" t="s">
        <v>13</v>
      </c>
      <c r="C170" s="3">
        <v>35715</v>
      </c>
      <c r="D170" s="5">
        <f>((_SELECT_industry_payroll_year_round_avg_avg_wages_AS_average_wag_202508121123[[#This Row],[Průměrná mzda]]/C158)*100)-100</f>
        <v>56.281451012996115</v>
      </c>
    </row>
    <row r="171" spans="1:4" x14ac:dyDescent="0.35">
      <c r="A171" s="18" t="s">
        <v>26</v>
      </c>
      <c r="B171" t="s">
        <v>1</v>
      </c>
      <c r="C171">
        <v>28477</v>
      </c>
    </row>
    <row r="172" spans="1:4" x14ac:dyDescent="0.35">
      <c r="A172" s="18" t="s">
        <v>26</v>
      </c>
      <c r="B172" t="s">
        <v>2</v>
      </c>
      <c r="C172">
        <v>30679</v>
      </c>
    </row>
    <row r="173" spans="1:4" x14ac:dyDescent="0.35">
      <c r="A173" s="18" t="s">
        <v>26</v>
      </c>
      <c r="B173" t="s">
        <v>3</v>
      </c>
      <c r="C173">
        <v>34780</v>
      </c>
    </row>
    <row r="174" spans="1:4" x14ac:dyDescent="0.35">
      <c r="A174" s="18" t="s">
        <v>26</v>
      </c>
      <c r="B174" t="s">
        <v>4</v>
      </c>
      <c r="C174">
        <v>38207</v>
      </c>
    </row>
    <row r="175" spans="1:4" x14ac:dyDescent="0.35">
      <c r="A175" s="18" t="s">
        <v>26</v>
      </c>
      <c r="B175" t="s">
        <v>5</v>
      </c>
      <c r="C175">
        <v>38840</v>
      </c>
    </row>
    <row r="176" spans="1:4" x14ac:dyDescent="0.35">
      <c r="A176" s="18" t="s">
        <v>26</v>
      </c>
      <c r="B176" t="s">
        <v>6</v>
      </c>
      <c r="C176">
        <v>39845</v>
      </c>
    </row>
    <row r="177" spans="1:4" x14ac:dyDescent="0.35">
      <c r="A177" s="18" t="s">
        <v>26</v>
      </c>
      <c r="B177" t="s">
        <v>7</v>
      </c>
      <c r="C177">
        <v>42107</v>
      </c>
    </row>
    <row r="178" spans="1:4" x14ac:dyDescent="0.35">
      <c r="A178" s="18" t="s">
        <v>26</v>
      </c>
      <c r="B178" t="s">
        <v>8</v>
      </c>
      <c r="C178">
        <v>40300</v>
      </c>
    </row>
    <row r="179" spans="1:4" x14ac:dyDescent="0.35">
      <c r="A179" s="18" t="s">
        <v>26</v>
      </c>
      <c r="B179" t="s">
        <v>9</v>
      </c>
      <c r="C179">
        <v>40951</v>
      </c>
    </row>
    <row r="180" spans="1:4" x14ac:dyDescent="0.35">
      <c r="A180" s="18" t="s">
        <v>26</v>
      </c>
      <c r="B180" t="s">
        <v>10</v>
      </c>
      <c r="C180">
        <v>40515</v>
      </c>
    </row>
    <row r="181" spans="1:4" x14ac:dyDescent="0.35">
      <c r="A181" s="18" t="s">
        <v>26</v>
      </c>
      <c r="B181" t="s">
        <v>11</v>
      </c>
      <c r="C181">
        <v>40956</v>
      </c>
    </row>
    <row r="182" spans="1:4" x14ac:dyDescent="0.35">
      <c r="A182" s="18" t="s">
        <v>26</v>
      </c>
      <c r="B182" t="s">
        <v>12</v>
      </c>
      <c r="C182">
        <v>43219</v>
      </c>
    </row>
    <row r="183" spans="1:4" x14ac:dyDescent="0.35">
      <c r="A183" s="19" t="s">
        <v>26</v>
      </c>
      <c r="B183" s="3" t="s">
        <v>13</v>
      </c>
      <c r="C183" s="3">
        <v>45983</v>
      </c>
      <c r="D183" s="5">
        <f>((_SELECT_industry_payroll_year_round_avg_avg_wages_AS_average_wag_202508121123[[#This Row],[Průměrná mzda]]/C171)*100)-100</f>
        <v>61.47417213891913</v>
      </c>
    </row>
    <row r="184" spans="1:4" x14ac:dyDescent="0.35">
      <c r="A184" s="18" t="s">
        <v>27</v>
      </c>
      <c r="B184" t="s">
        <v>1</v>
      </c>
      <c r="C184">
        <v>18197</v>
      </c>
    </row>
    <row r="185" spans="1:4" x14ac:dyDescent="0.35">
      <c r="A185" s="18" t="s">
        <v>27</v>
      </c>
      <c r="B185" t="s">
        <v>2</v>
      </c>
      <c r="C185">
        <v>19321</v>
      </c>
    </row>
    <row r="186" spans="1:4" x14ac:dyDescent="0.35">
      <c r="A186" s="18" t="s">
        <v>27</v>
      </c>
      <c r="B186" t="s">
        <v>3</v>
      </c>
      <c r="C186">
        <v>20098</v>
      </c>
    </row>
    <row r="187" spans="1:4" x14ac:dyDescent="0.35">
      <c r="A187" s="18" t="s">
        <v>27</v>
      </c>
      <c r="B187" t="s">
        <v>4</v>
      </c>
      <c r="C187">
        <v>21361</v>
      </c>
    </row>
    <row r="188" spans="1:4" x14ac:dyDescent="0.35">
      <c r="A188" s="18" t="s">
        <v>27</v>
      </c>
      <c r="B188" t="s">
        <v>5</v>
      </c>
      <c r="C188">
        <v>20928</v>
      </c>
    </row>
    <row r="189" spans="1:4" x14ac:dyDescent="0.35">
      <c r="A189" s="18" t="s">
        <v>27</v>
      </c>
      <c r="B189" t="s">
        <v>6</v>
      </c>
      <c r="C189">
        <v>21502</v>
      </c>
    </row>
    <row r="190" spans="1:4" x14ac:dyDescent="0.35">
      <c r="A190" s="18" t="s">
        <v>27</v>
      </c>
      <c r="B190" t="s">
        <v>7</v>
      </c>
      <c r="C190">
        <v>21913</v>
      </c>
    </row>
    <row r="191" spans="1:4" x14ac:dyDescent="0.35">
      <c r="A191" s="18" t="s">
        <v>27</v>
      </c>
      <c r="B191" t="s">
        <v>8</v>
      </c>
      <c r="C191">
        <v>22280</v>
      </c>
    </row>
    <row r="192" spans="1:4" x14ac:dyDescent="0.35">
      <c r="A192" s="18" t="s">
        <v>27</v>
      </c>
      <c r="B192" t="s">
        <v>9</v>
      </c>
      <c r="C192">
        <v>22693</v>
      </c>
    </row>
    <row r="193" spans="1:4" x14ac:dyDescent="0.35">
      <c r="A193" s="18" t="s">
        <v>27</v>
      </c>
      <c r="B193" t="s">
        <v>10</v>
      </c>
      <c r="C193">
        <v>23103</v>
      </c>
    </row>
    <row r="194" spans="1:4" x14ac:dyDescent="0.35">
      <c r="A194" s="18" t="s">
        <v>27</v>
      </c>
      <c r="B194" t="s">
        <v>11</v>
      </c>
      <c r="C194">
        <v>23939</v>
      </c>
    </row>
    <row r="195" spans="1:4" x14ac:dyDescent="0.35">
      <c r="A195" s="18" t="s">
        <v>27</v>
      </c>
      <c r="B195" t="s">
        <v>12</v>
      </c>
      <c r="C195">
        <v>25359</v>
      </c>
    </row>
    <row r="196" spans="1:4" x14ac:dyDescent="0.35">
      <c r="A196" s="19" t="s">
        <v>27</v>
      </c>
      <c r="B196" s="3" t="s">
        <v>13</v>
      </c>
      <c r="C196" s="3">
        <v>28048</v>
      </c>
      <c r="D196" s="5">
        <f>((_SELECT_industry_payroll_year_round_avg_avg_wages_AS_average_wag_202508121123[[#This Row],[Průměrná mzda]]/C184)*100)-100</f>
        <v>54.135297026982471</v>
      </c>
    </row>
    <row r="197" spans="1:4" x14ac:dyDescent="0.35">
      <c r="A197" s="18" t="s">
        <v>28</v>
      </c>
      <c r="B197" t="s">
        <v>1</v>
      </c>
      <c r="C197">
        <v>18241</v>
      </c>
    </row>
    <row r="198" spans="1:4" x14ac:dyDescent="0.35">
      <c r="A198" s="18" t="s">
        <v>28</v>
      </c>
      <c r="B198" t="s">
        <v>2</v>
      </c>
      <c r="C198">
        <v>19292</v>
      </c>
    </row>
    <row r="199" spans="1:4" x14ac:dyDescent="0.35">
      <c r="A199" s="18" t="s">
        <v>28</v>
      </c>
      <c r="B199" t="s">
        <v>3</v>
      </c>
      <c r="C199">
        <v>20985</v>
      </c>
    </row>
    <row r="200" spans="1:4" x14ac:dyDescent="0.35">
      <c r="A200" s="18" t="s">
        <v>28</v>
      </c>
      <c r="B200" t="s">
        <v>4</v>
      </c>
      <c r="C200">
        <v>21638</v>
      </c>
    </row>
    <row r="201" spans="1:4" x14ac:dyDescent="0.35">
      <c r="A201" s="18" t="s">
        <v>28</v>
      </c>
      <c r="B201" t="s">
        <v>5</v>
      </c>
      <c r="C201">
        <v>22594</v>
      </c>
    </row>
    <row r="202" spans="1:4" x14ac:dyDescent="0.35">
      <c r="A202" s="18" t="s">
        <v>28</v>
      </c>
      <c r="B202" t="s">
        <v>6</v>
      </c>
      <c r="C202">
        <v>22753</v>
      </c>
    </row>
    <row r="203" spans="1:4" x14ac:dyDescent="0.35">
      <c r="A203" s="18" t="s">
        <v>28</v>
      </c>
      <c r="B203" t="s">
        <v>7</v>
      </c>
      <c r="C203">
        <v>23262</v>
      </c>
    </row>
    <row r="204" spans="1:4" x14ac:dyDescent="0.35">
      <c r="A204" s="18" t="s">
        <v>28</v>
      </c>
      <c r="B204" t="s">
        <v>8</v>
      </c>
      <c r="C204">
        <v>23184</v>
      </c>
    </row>
    <row r="205" spans="1:4" x14ac:dyDescent="0.35">
      <c r="A205" s="18" t="s">
        <v>28</v>
      </c>
      <c r="B205" t="s">
        <v>9</v>
      </c>
      <c r="C205">
        <v>23846</v>
      </c>
    </row>
    <row r="206" spans="1:4" x14ac:dyDescent="0.35">
      <c r="A206" s="18" t="s">
        <v>28</v>
      </c>
      <c r="B206" t="s">
        <v>10</v>
      </c>
      <c r="C206">
        <v>24367</v>
      </c>
    </row>
    <row r="207" spans="1:4" x14ac:dyDescent="0.35">
      <c r="A207" s="18" t="s">
        <v>28</v>
      </c>
      <c r="B207" t="s">
        <v>11</v>
      </c>
      <c r="C207">
        <v>25008</v>
      </c>
    </row>
    <row r="208" spans="1:4" x14ac:dyDescent="0.35">
      <c r="A208" s="18" t="s">
        <v>28</v>
      </c>
      <c r="B208" t="s">
        <v>12</v>
      </c>
      <c r="C208">
        <v>26576</v>
      </c>
    </row>
    <row r="209" spans="1:4" x14ac:dyDescent="0.35">
      <c r="A209" s="19" t="s">
        <v>28</v>
      </c>
      <c r="B209" s="3" t="s">
        <v>13</v>
      </c>
      <c r="C209" s="3">
        <v>28272</v>
      </c>
      <c r="D209" s="5">
        <f>((_SELECT_industry_payroll_year_round_avg_avg_wages_AS_average_wag_202508121123[[#This Row],[Průměrná mzda]]/C197)*100)-100</f>
        <v>54.991502658845434</v>
      </c>
    </row>
    <row r="210" spans="1:4" x14ac:dyDescent="0.35">
      <c r="A210" s="18" t="s">
        <v>29</v>
      </c>
      <c r="B210" t="s">
        <v>1</v>
      </c>
      <c r="C210">
        <v>17974</v>
      </c>
    </row>
    <row r="211" spans="1:4" x14ac:dyDescent="0.35">
      <c r="A211" s="18" t="s">
        <v>29</v>
      </c>
      <c r="B211" t="s">
        <v>2</v>
      </c>
      <c r="C211">
        <v>19054</v>
      </c>
    </row>
    <row r="212" spans="1:4" x14ac:dyDescent="0.35">
      <c r="A212" s="18" t="s">
        <v>29</v>
      </c>
      <c r="B212" t="s">
        <v>3</v>
      </c>
      <c r="C212">
        <v>20037</v>
      </c>
    </row>
    <row r="213" spans="1:4" x14ac:dyDescent="0.35">
      <c r="A213" s="18" t="s">
        <v>29</v>
      </c>
      <c r="B213" t="s">
        <v>4</v>
      </c>
      <c r="C213">
        <v>21627</v>
      </c>
    </row>
    <row r="214" spans="1:4" x14ac:dyDescent="0.35">
      <c r="A214" s="18" t="s">
        <v>29</v>
      </c>
      <c r="B214" t="s">
        <v>5</v>
      </c>
      <c r="C214">
        <v>22286</v>
      </c>
    </row>
    <row r="215" spans="1:4" x14ac:dyDescent="0.35">
      <c r="A215" s="18" t="s">
        <v>29</v>
      </c>
      <c r="B215" t="s">
        <v>6</v>
      </c>
      <c r="C215">
        <v>23176</v>
      </c>
    </row>
    <row r="216" spans="1:4" x14ac:dyDescent="0.35">
      <c r="A216" s="18" t="s">
        <v>29</v>
      </c>
      <c r="B216" t="s">
        <v>7</v>
      </c>
      <c r="C216">
        <v>23622</v>
      </c>
    </row>
    <row r="217" spans="1:4" x14ac:dyDescent="0.35">
      <c r="A217" s="18" t="s">
        <v>29</v>
      </c>
      <c r="B217" t="s">
        <v>8</v>
      </c>
      <c r="C217">
        <v>23652</v>
      </c>
    </row>
    <row r="218" spans="1:4" x14ac:dyDescent="0.35">
      <c r="A218" s="18" t="s">
        <v>29</v>
      </c>
      <c r="B218" t="s">
        <v>9</v>
      </c>
      <c r="C218">
        <v>24256</v>
      </c>
    </row>
    <row r="219" spans="1:4" x14ac:dyDescent="0.35">
      <c r="A219" s="18" t="s">
        <v>29</v>
      </c>
      <c r="B219" t="s">
        <v>10</v>
      </c>
      <c r="C219">
        <v>25352</v>
      </c>
    </row>
    <row r="220" spans="1:4" x14ac:dyDescent="0.35">
      <c r="A220" s="18" t="s">
        <v>29</v>
      </c>
      <c r="B220" t="s">
        <v>11</v>
      </c>
      <c r="C220">
        <v>26578</v>
      </c>
    </row>
    <row r="221" spans="1:4" x14ac:dyDescent="0.35">
      <c r="A221" s="18" t="s">
        <v>29</v>
      </c>
      <c r="B221" t="s">
        <v>12</v>
      </c>
      <c r="C221">
        <v>28920</v>
      </c>
    </row>
    <row r="222" spans="1:4" x14ac:dyDescent="0.35">
      <c r="A222" s="19" t="s">
        <v>29</v>
      </c>
      <c r="B222" s="3" t="s">
        <v>13</v>
      </c>
      <c r="C222" s="3">
        <v>31630</v>
      </c>
      <c r="D222" s="5">
        <f>((_SELECT_industry_payroll_year_round_avg_avg_wages_AS_average_wag_202508121123[[#This Row],[Průměrná mzda]]/C210)*100)-100</f>
        <v>75.976410370535206</v>
      </c>
    </row>
    <row r="223" spans="1:4" x14ac:dyDescent="0.35">
      <c r="A223" s="18" t="s">
        <v>30</v>
      </c>
      <c r="B223" t="s">
        <v>1</v>
      </c>
      <c r="C223">
        <v>14421</v>
      </c>
    </row>
    <row r="224" spans="1:4" x14ac:dyDescent="0.35">
      <c r="A224" s="18" t="s">
        <v>30</v>
      </c>
      <c r="B224" t="s">
        <v>2</v>
      </c>
      <c r="C224">
        <v>15761</v>
      </c>
    </row>
    <row r="225" spans="1:4" x14ac:dyDescent="0.35">
      <c r="A225" s="18" t="s">
        <v>30</v>
      </c>
      <c r="B225" t="s">
        <v>3</v>
      </c>
      <c r="C225">
        <v>17293</v>
      </c>
    </row>
    <row r="226" spans="1:4" x14ac:dyDescent="0.35">
      <c r="A226" s="18" t="s">
        <v>30</v>
      </c>
      <c r="B226" t="s">
        <v>4</v>
      </c>
      <c r="C226">
        <v>17193</v>
      </c>
    </row>
    <row r="227" spans="1:4" x14ac:dyDescent="0.35">
      <c r="A227" s="18" t="s">
        <v>30</v>
      </c>
      <c r="B227" t="s">
        <v>5</v>
      </c>
      <c r="C227">
        <v>18020</v>
      </c>
    </row>
    <row r="228" spans="1:4" x14ac:dyDescent="0.35">
      <c r="A228" s="18" t="s">
        <v>30</v>
      </c>
      <c r="B228" t="s">
        <v>6</v>
      </c>
      <c r="C228">
        <v>18674</v>
      </c>
    </row>
    <row r="229" spans="1:4" x14ac:dyDescent="0.35">
      <c r="A229" s="18" t="s">
        <v>30</v>
      </c>
      <c r="B229" t="s">
        <v>7</v>
      </c>
      <c r="C229">
        <v>19537</v>
      </c>
    </row>
    <row r="230" spans="1:4" x14ac:dyDescent="0.35">
      <c r="A230" s="18" t="s">
        <v>30</v>
      </c>
      <c r="B230" t="s">
        <v>8</v>
      </c>
      <c r="C230">
        <v>20207</v>
      </c>
    </row>
    <row r="231" spans="1:4" x14ac:dyDescent="0.35">
      <c r="A231" s="18" t="s">
        <v>30</v>
      </c>
      <c r="B231" t="s">
        <v>9</v>
      </c>
      <c r="C231">
        <v>20952</v>
      </c>
    </row>
    <row r="232" spans="1:4" x14ac:dyDescent="0.35">
      <c r="A232" s="18" t="s">
        <v>30</v>
      </c>
      <c r="B232" t="s">
        <v>10</v>
      </c>
      <c r="C232">
        <v>21232</v>
      </c>
    </row>
    <row r="233" spans="1:4" x14ac:dyDescent="0.35">
      <c r="A233" s="18" t="s">
        <v>30</v>
      </c>
      <c r="B233" t="s">
        <v>11</v>
      </c>
      <c r="C233">
        <v>22240</v>
      </c>
    </row>
    <row r="234" spans="1:4" x14ac:dyDescent="0.35">
      <c r="A234" s="18" t="s">
        <v>30</v>
      </c>
      <c r="B234" t="s">
        <v>12</v>
      </c>
      <c r="C234">
        <v>23531</v>
      </c>
    </row>
    <row r="235" spans="1:4" x14ac:dyDescent="0.35">
      <c r="A235" s="19" t="s">
        <v>30</v>
      </c>
      <c r="B235" s="3" t="s">
        <v>13</v>
      </c>
      <c r="C235" s="3">
        <v>25115</v>
      </c>
      <c r="D235" s="5">
        <f>((_SELECT_industry_payroll_year_round_avg_avg_wages_AS_average_wag_202508121123[[#This Row],[Průměrná mzda]]/C223)*100)-100</f>
        <v>74.155745093960178</v>
      </c>
    </row>
    <row r="236" spans="1:4" x14ac:dyDescent="0.35">
      <c r="A236" s="18" t="s">
        <v>31</v>
      </c>
      <c r="B236" t="s">
        <v>1</v>
      </c>
      <c r="C236">
        <v>18277</v>
      </c>
    </row>
    <row r="237" spans="1:4" x14ac:dyDescent="0.35">
      <c r="A237" s="18" t="s">
        <v>31</v>
      </c>
      <c r="B237" t="s">
        <v>2</v>
      </c>
      <c r="C237">
        <v>19633</v>
      </c>
    </row>
    <row r="238" spans="1:4" x14ac:dyDescent="0.35">
      <c r="A238" s="18" t="s">
        <v>31</v>
      </c>
      <c r="B238" t="s">
        <v>3</v>
      </c>
      <c r="C238">
        <v>21129</v>
      </c>
    </row>
    <row r="239" spans="1:4" x14ac:dyDescent="0.35">
      <c r="A239" s="18" t="s">
        <v>31</v>
      </c>
      <c r="B239" t="s">
        <v>4</v>
      </c>
      <c r="C239">
        <v>21825</v>
      </c>
    </row>
    <row r="240" spans="1:4" x14ac:dyDescent="0.35">
      <c r="A240" s="18" t="s">
        <v>31</v>
      </c>
      <c r="B240" t="s">
        <v>5</v>
      </c>
      <c r="C240">
        <v>22681</v>
      </c>
    </row>
    <row r="241" spans="1:4" x14ac:dyDescent="0.35">
      <c r="A241" s="18" t="s">
        <v>31</v>
      </c>
      <c r="B241" t="s">
        <v>6</v>
      </c>
      <c r="C241">
        <v>23501</v>
      </c>
    </row>
    <row r="242" spans="1:4" x14ac:dyDescent="0.35">
      <c r="A242" s="18" t="s">
        <v>31</v>
      </c>
      <c r="B242" t="s">
        <v>7</v>
      </c>
      <c r="C242">
        <v>24222</v>
      </c>
    </row>
    <row r="243" spans="1:4" x14ac:dyDescent="0.35">
      <c r="A243" s="18" t="s">
        <v>31</v>
      </c>
      <c r="B243" t="s">
        <v>8</v>
      </c>
      <c r="C243">
        <v>24562</v>
      </c>
    </row>
    <row r="244" spans="1:4" x14ac:dyDescent="0.35">
      <c r="A244" s="18" t="s">
        <v>31</v>
      </c>
      <c r="B244" t="s">
        <v>9</v>
      </c>
      <c r="C244">
        <v>25308</v>
      </c>
    </row>
    <row r="245" spans="1:4" x14ac:dyDescent="0.35">
      <c r="A245" s="18" t="s">
        <v>31</v>
      </c>
      <c r="B245" t="s">
        <v>10</v>
      </c>
      <c r="C245">
        <v>26132</v>
      </c>
    </row>
    <row r="246" spans="1:4" x14ac:dyDescent="0.35">
      <c r="A246" s="18" t="s">
        <v>31</v>
      </c>
      <c r="B246" t="s">
        <v>11</v>
      </c>
      <c r="C246">
        <v>27238</v>
      </c>
    </row>
    <row r="247" spans="1:4" x14ac:dyDescent="0.35">
      <c r="A247" s="18" t="s">
        <v>31</v>
      </c>
      <c r="B247" t="s">
        <v>12</v>
      </c>
      <c r="C247">
        <v>29321</v>
      </c>
    </row>
    <row r="248" spans="1:4" ht="15" thickBot="1" x14ac:dyDescent="0.4">
      <c r="A248" s="18" t="s">
        <v>31</v>
      </c>
      <c r="B248" t="s">
        <v>13</v>
      </c>
      <c r="C248">
        <v>31646</v>
      </c>
      <c r="D248" s="5">
        <f>((_SELECT_industry_payroll_year_round_avg_avg_wages_AS_average_wag_202508121123[[#This Row],[Průměrná mzda]]/C236)*100)-100</f>
        <v>73.146577665918926</v>
      </c>
    </row>
    <row r="249" spans="1:4" ht="15" thickBot="1" x14ac:dyDescent="0.4">
      <c r="A249" s="20" t="s">
        <v>35</v>
      </c>
      <c r="B249" s="8"/>
      <c r="C249" s="8"/>
      <c r="D249" s="9">
        <f>AVERAGEA(_SELECT_industry_payroll_year_round_avg_avg_wages_AS_average_wag_202508121123[Nárůst průměrné mzdy v %])</f>
        <v>58.67114267703851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73EB-363B-4CFC-80F4-04339BC4EBFF}">
  <sheetPr>
    <tabColor theme="3" tint="0.79998168889431442"/>
  </sheetPr>
  <dimension ref="A1:D6"/>
  <sheetViews>
    <sheetView workbookViewId="0">
      <selection activeCell="C3" sqref="C3"/>
    </sheetView>
  </sheetViews>
  <sheetFormatPr defaultRowHeight="14.5" x14ac:dyDescent="0.35"/>
  <cols>
    <col min="1" max="1" width="28.90625" customWidth="1"/>
    <col min="2" max="2" width="10.26953125" customWidth="1"/>
    <col min="3" max="3" width="12.90625" customWidth="1"/>
    <col min="4" max="4" width="12.36328125" customWidth="1"/>
  </cols>
  <sheetData>
    <row r="1" spans="1:4" ht="15" customHeight="1" x14ac:dyDescent="0.35">
      <c r="A1" s="12" t="s">
        <v>40</v>
      </c>
      <c r="B1" s="12" t="s">
        <v>41</v>
      </c>
      <c r="C1" s="12" t="s">
        <v>39</v>
      </c>
      <c r="D1" s="12" t="s">
        <v>42</v>
      </c>
    </row>
    <row r="2" spans="1:4" ht="15" customHeight="1" x14ac:dyDescent="0.35">
      <c r="A2" s="13" t="s">
        <v>37</v>
      </c>
      <c r="B2" s="16">
        <v>2006</v>
      </c>
      <c r="C2" s="16">
        <v>1262</v>
      </c>
      <c r="D2" s="14"/>
    </row>
    <row r="3" spans="1:4" ht="15" customHeight="1" x14ac:dyDescent="0.35">
      <c r="A3" s="13" t="s">
        <v>37</v>
      </c>
      <c r="B3" s="16">
        <v>2018</v>
      </c>
      <c r="C3" s="16">
        <v>1319</v>
      </c>
      <c r="D3" s="14">
        <f>((Tabulka2[[#This Row],[kg/l za rok]]/C2)*100)-100</f>
        <v>4.5166402535657681</v>
      </c>
    </row>
    <row r="4" spans="1:4" ht="15" customHeight="1" x14ac:dyDescent="0.35">
      <c r="A4" s="13" t="s">
        <v>38</v>
      </c>
      <c r="B4" s="16">
        <v>2006</v>
      </c>
      <c r="C4" s="16">
        <v>1409</v>
      </c>
      <c r="D4" s="14"/>
    </row>
    <row r="5" spans="1:4" ht="15" customHeight="1" x14ac:dyDescent="0.35">
      <c r="A5" s="13" t="s">
        <v>38</v>
      </c>
      <c r="B5" s="16">
        <v>2018</v>
      </c>
      <c r="C5" s="16">
        <v>1614</v>
      </c>
      <c r="D5" s="14">
        <f>(C5/C4*100)-100</f>
        <v>14.549325762952449</v>
      </c>
    </row>
    <row r="6" spans="1:4" x14ac:dyDescent="0.35">
      <c r="B6" s="15"/>
      <c r="C6" s="15"/>
      <c r="D6" s="15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0033-2935-4719-8FC6-D1CAFE0378B9}">
  <sheetPr>
    <tabColor theme="2" tint="-9.9978637043366805E-2"/>
  </sheetPr>
  <dimension ref="A1:B29"/>
  <sheetViews>
    <sheetView workbookViewId="0">
      <selection activeCell="B7" sqref="B7"/>
    </sheetView>
  </sheetViews>
  <sheetFormatPr defaultRowHeight="14.5" x14ac:dyDescent="0.35"/>
  <cols>
    <col min="1" max="1" width="27.1796875" bestFit="1" customWidth="1"/>
    <col min="2" max="2" width="25.36328125" style="4" bestFit="1" customWidth="1"/>
  </cols>
  <sheetData>
    <row r="1" spans="1:2" x14ac:dyDescent="0.35">
      <c r="A1" t="s">
        <v>40</v>
      </c>
      <c r="B1" s="4" t="s">
        <v>70</v>
      </c>
    </row>
    <row r="2" spans="1:2" x14ac:dyDescent="0.35">
      <c r="A2" t="s">
        <v>43</v>
      </c>
      <c r="B2" s="4">
        <v>7.3260073260073284</v>
      </c>
    </row>
    <row r="3" spans="1:2" x14ac:dyDescent="0.35">
      <c r="A3" s="22" t="s">
        <v>44</v>
      </c>
      <c r="B3" s="23">
        <v>-27.188940092165893</v>
      </c>
    </row>
    <row r="4" spans="1:2" x14ac:dyDescent="0.35">
      <c r="A4" t="s">
        <v>45</v>
      </c>
      <c r="B4" s="4">
        <v>28.378378378378386</v>
      </c>
    </row>
    <row r="5" spans="1:2" x14ac:dyDescent="0.35">
      <c r="A5" t="s">
        <v>46</v>
      </c>
      <c r="B5" s="4">
        <v>34.275405892964528</v>
      </c>
    </row>
    <row r="6" spans="1:2" x14ac:dyDescent="0.35">
      <c r="A6" t="s">
        <v>37</v>
      </c>
      <c r="B6" s="4">
        <v>50.31055900621115</v>
      </c>
    </row>
    <row r="7" spans="1:2" x14ac:dyDescent="0.35">
      <c r="A7" t="s">
        <v>47</v>
      </c>
      <c r="B7" s="4">
        <v>17.915309446254085</v>
      </c>
    </row>
    <row r="8" spans="1:2" x14ac:dyDescent="0.35">
      <c r="A8" s="25" t="s">
        <v>48</v>
      </c>
      <c r="B8" s="26" t="s">
        <v>71</v>
      </c>
    </row>
    <row r="9" spans="1:2" x14ac:dyDescent="0.35">
      <c r="A9" t="s">
        <v>49</v>
      </c>
      <c r="B9" s="4">
        <v>58.620689655172384</v>
      </c>
    </row>
    <row r="10" spans="1:2" x14ac:dyDescent="0.35">
      <c r="A10" t="s">
        <v>50</v>
      </c>
      <c r="B10" s="4">
        <v>34.726224783861682</v>
      </c>
    </row>
    <row r="11" spans="1:2" x14ac:dyDescent="0.35">
      <c r="A11" t="s">
        <v>51</v>
      </c>
      <c r="B11" s="4">
        <v>24.793388429752071</v>
      </c>
    </row>
    <row r="12" spans="1:2" x14ac:dyDescent="0.35">
      <c r="A12" t="s">
        <v>52</v>
      </c>
      <c r="B12" s="4">
        <v>45.89473684210526</v>
      </c>
    </row>
    <row r="13" spans="1:2" x14ac:dyDescent="0.35">
      <c r="A13" s="22" t="s">
        <v>53</v>
      </c>
      <c r="B13" s="23">
        <v>98.371647509578509</v>
      </c>
    </row>
    <row r="14" spans="1:2" x14ac:dyDescent="0.35">
      <c r="A14" t="s">
        <v>38</v>
      </c>
      <c r="B14" s="4">
        <v>37.5</v>
      </c>
    </row>
    <row r="15" spans="1:2" x14ac:dyDescent="0.35">
      <c r="A15" t="s">
        <v>54</v>
      </c>
      <c r="B15" s="4">
        <v>56.25</v>
      </c>
    </row>
    <row r="16" spans="1:2" x14ac:dyDescent="0.35">
      <c r="A16" t="s">
        <v>56</v>
      </c>
      <c r="B16" s="4">
        <v>13.471502590673552</v>
      </c>
    </row>
    <row r="17" spans="1:2" x14ac:dyDescent="0.35">
      <c r="A17" t="s">
        <v>57</v>
      </c>
      <c r="B17" s="4">
        <v>38.823529411764724</v>
      </c>
    </row>
    <row r="18" spans="1:2" x14ac:dyDescent="0.35">
      <c r="A18" t="s">
        <v>60</v>
      </c>
      <c r="B18" s="4">
        <v>47.773279352226723</v>
      </c>
    </row>
    <row r="19" spans="1:2" x14ac:dyDescent="0.35">
      <c r="A19" t="s">
        <v>61</v>
      </c>
      <c r="B19" s="4">
        <v>12.987012987012974</v>
      </c>
    </row>
    <row r="20" spans="1:2" x14ac:dyDescent="0.35">
      <c r="A20" t="s">
        <v>62</v>
      </c>
      <c r="B20" s="4">
        <v>54.054054054054063</v>
      </c>
    </row>
    <row r="21" spans="1:2" x14ac:dyDescent="0.35">
      <c r="A21" t="s">
        <v>63</v>
      </c>
      <c r="B21" s="4">
        <v>-23.010380622837374</v>
      </c>
    </row>
    <row r="22" spans="1:2" x14ac:dyDescent="0.35">
      <c r="A22" t="s">
        <v>64</v>
      </c>
      <c r="B22" s="4">
        <v>43.021582733812949</v>
      </c>
    </row>
    <row r="23" spans="1:2" x14ac:dyDescent="0.35">
      <c r="A23" t="s">
        <v>65</v>
      </c>
      <c r="B23" s="4">
        <v>69.953051643192509</v>
      </c>
    </row>
    <row r="24" spans="1:2" x14ac:dyDescent="0.35">
      <c r="A24" t="s">
        <v>66</v>
      </c>
      <c r="B24" s="4">
        <v>24.058219178082197</v>
      </c>
    </row>
    <row r="25" spans="1:2" x14ac:dyDescent="0.35">
      <c r="A25" t="s">
        <v>67</v>
      </c>
      <c r="B25" s="4">
        <v>83.524904214559371</v>
      </c>
    </row>
    <row r="26" spans="1:2" x14ac:dyDescent="0.35">
      <c r="A26" t="s">
        <v>68</v>
      </c>
      <c r="B26" s="4">
        <v>63.404255319148916</v>
      </c>
    </row>
    <row r="27" spans="1:2" x14ac:dyDescent="0.35">
      <c r="A27" t="s">
        <v>69</v>
      </c>
      <c r="B27" s="4">
        <v>11.121673003802286</v>
      </c>
    </row>
    <row r="28" spans="1:2" x14ac:dyDescent="0.35">
      <c r="A28" s="22" t="s">
        <v>72</v>
      </c>
      <c r="B28" s="23">
        <f>MIN(prices_202509052233__4_1_1_1__2[Nárůst průměrné ceny v %])</f>
        <v>-27.188940092165893</v>
      </c>
    </row>
    <row r="29" spans="1:2" x14ac:dyDescent="0.35">
      <c r="A29" s="22" t="s">
        <v>73</v>
      </c>
      <c r="B29" s="23">
        <f>MAX(prices_202509052233__4_1_1_1__2[Nárůst průměrné ceny v %])</f>
        <v>98.371647509578509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54DA-9EBC-4CEF-AE27-37D32F4B8C30}">
  <sheetPr>
    <tabColor theme="0"/>
  </sheetPr>
  <dimension ref="A1:D343"/>
  <sheetViews>
    <sheetView workbookViewId="0">
      <selection activeCell="C7" sqref="C7"/>
    </sheetView>
  </sheetViews>
  <sheetFormatPr defaultRowHeight="14.5" x14ac:dyDescent="0.35"/>
  <cols>
    <col min="1" max="1" width="27.1796875" bestFit="1" customWidth="1"/>
    <col min="2" max="2" width="6.26953125" bestFit="1" customWidth="1"/>
    <col min="3" max="3" width="15.90625" bestFit="1" customWidth="1"/>
    <col min="4" max="4" width="27.36328125" style="4" customWidth="1"/>
  </cols>
  <sheetData>
    <row r="1" spans="1:4" x14ac:dyDescent="0.35">
      <c r="A1" t="s">
        <v>40</v>
      </c>
      <c r="B1" t="s">
        <v>58</v>
      </c>
      <c r="C1" t="s">
        <v>59</v>
      </c>
      <c r="D1" s="4" t="s">
        <v>70</v>
      </c>
    </row>
    <row r="2" spans="1:4" x14ac:dyDescent="0.35">
      <c r="A2" t="s">
        <v>43</v>
      </c>
      <c r="B2">
        <v>2006</v>
      </c>
      <c r="C2">
        <v>27.3</v>
      </c>
    </row>
    <row r="3" spans="1:4" x14ac:dyDescent="0.35">
      <c r="A3" t="s">
        <v>43</v>
      </c>
      <c r="B3">
        <v>2007</v>
      </c>
      <c r="C3">
        <v>30.9</v>
      </c>
    </row>
    <row r="4" spans="1:4" x14ac:dyDescent="0.35">
      <c r="A4" t="s">
        <v>43</v>
      </c>
      <c r="B4">
        <v>2008</v>
      </c>
      <c r="C4">
        <v>30.6</v>
      </c>
    </row>
    <row r="5" spans="1:4" x14ac:dyDescent="0.35">
      <c r="A5" t="s">
        <v>43</v>
      </c>
      <c r="B5">
        <v>2009</v>
      </c>
      <c r="C5">
        <v>30.6</v>
      </c>
    </row>
    <row r="6" spans="1:4" x14ac:dyDescent="0.35">
      <c r="A6" t="s">
        <v>43</v>
      </c>
      <c r="B6">
        <v>2010</v>
      </c>
      <c r="C6">
        <v>27.4</v>
      </c>
    </row>
    <row r="7" spans="1:4" x14ac:dyDescent="0.35">
      <c r="A7" t="s">
        <v>43</v>
      </c>
      <c r="B7">
        <v>2011</v>
      </c>
      <c r="C7">
        <v>27</v>
      </c>
    </row>
    <row r="8" spans="1:4" x14ac:dyDescent="0.35">
      <c r="A8" t="s">
        <v>43</v>
      </c>
      <c r="B8">
        <v>2012</v>
      </c>
      <c r="C8">
        <v>31</v>
      </c>
    </row>
    <row r="9" spans="1:4" x14ac:dyDescent="0.35">
      <c r="A9" t="s">
        <v>43</v>
      </c>
      <c r="B9">
        <v>2013</v>
      </c>
      <c r="C9">
        <v>31.8</v>
      </c>
    </row>
    <row r="10" spans="1:4" x14ac:dyDescent="0.35">
      <c r="A10" t="s">
        <v>43</v>
      </c>
      <c r="B10">
        <v>2014</v>
      </c>
      <c r="C10">
        <v>31.7</v>
      </c>
    </row>
    <row r="11" spans="1:4" x14ac:dyDescent="0.35">
      <c r="A11" t="s">
        <v>43</v>
      </c>
      <c r="B11">
        <v>2015</v>
      </c>
      <c r="C11">
        <v>31.9</v>
      </c>
    </row>
    <row r="12" spans="1:4" x14ac:dyDescent="0.35">
      <c r="A12" t="s">
        <v>43</v>
      </c>
      <c r="B12">
        <v>2016</v>
      </c>
      <c r="C12">
        <v>31.7</v>
      </c>
    </row>
    <row r="13" spans="1:4" x14ac:dyDescent="0.35">
      <c r="A13" t="s">
        <v>43</v>
      </c>
      <c r="B13">
        <v>2017</v>
      </c>
      <c r="C13">
        <v>31.1</v>
      </c>
    </row>
    <row r="14" spans="1:4" x14ac:dyDescent="0.35">
      <c r="A14" t="s">
        <v>43</v>
      </c>
      <c r="B14">
        <v>2018</v>
      </c>
      <c r="C14">
        <v>29.3</v>
      </c>
      <c r="D14" s="4">
        <f>((prices_202509052233__4_1_1_1[[#This Row],[Průměrná cena]]/C2)*100)-100</f>
        <v>7.3260073260073284</v>
      </c>
    </row>
    <row r="15" spans="1:4" x14ac:dyDescent="0.35">
      <c r="A15" t="s">
        <v>44</v>
      </c>
      <c r="B15">
        <v>2006</v>
      </c>
      <c r="C15">
        <v>21.7</v>
      </c>
    </row>
    <row r="16" spans="1:4" x14ac:dyDescent="0.35">
      <c r="A16" t="s">
        <v>44</v>
      </c>
      <c r="B16">
        <v>2007</v>
      </c>
      <c r="C16">
        <v>21.9</v>
      </c>
    </row>
    <row r="17" spans="1:4" x14ac:dyDescent="0.35">
      <c r="A17" t="s">
        <v>44</v>
      </c>
      <c r="B17">
        <v>2008</v>
      </c>
      <c r="C17">
        <v>21.1</v>
      </c>
    </row>
    <row r="18" spans="1:4" x14ac:dyDescent="0.35">
      <c r="A18" t="s">
        <v>44</v>
      </c>
      <c r="B18">
        <v>2009</v>
      </c>
      <c r="C18">
        <v>19.8</v>
      </c>
    </row>
    <row r="19" spans="1:4" x14ac:dyDescent="0.35">
      <c r="A19" t="s">
        <v>44</v>
      </c>
      <c r="B19">
        <v>2010</v>
      </c>
      <c r="C19">
        <v>18.3</v>
      </c>
    </row>
    <row r="20" spans="1:4" x14ac:dyDescent="0.35">
      <c r="A20" t="s">
        <v>44</v>
      </c>
      <c r="B20">
        <v>2011</v>
      </c>
      <c r="C20">
        <v>22.5</v>
      </c>
    </row>
    <row r="21" spans="1:4" x14ac:dyDescent="0.35">
      <c r="A21" t="s">
        <v>44</v>
      </c>
      <c r="B21">
        <v>2012</v>
      </c>
      <c r="C21">
        <v>24.3</v>
      </c>
    </row>
    <row r="22" spans="1:4" x14ac:dyDescent="0.35">
      <c r="A22" t="s">
        <v>44</v>
      </c>
      <c r="B22">
        <v>2013</v>
      </c>
      <c r="C22">
        <v>24.2</v>
      </c>
    </row>
    <row r="23" spans="1:4" x14ac:dyDescent="0.35">
      <c r="A23" t="s">
        <v>44</v>
      </c>
      <c r="B23">
        <v>2014</v>
      </c>
      <c r="C23">
        <v>22</v>
      </c>
    </row>
    <row r="24" spans="1:4" x14ac:dyDescent="0.35">
      <c r="A24" t="s">
        <v>44</v>
      </c>
      <c r="B24">
        <v>2015</v>
      </c>
      <c r="C24">
        <v>17.8</v>
      </c>
    </row>
    <row r="25" spans="1:4" x14ac:dyDescent="0.35">
      <c r="A25" t="s">
        <v>44</v>
      </c>
      <c r="B25">
        <v>2016</v>
      </c>
      <c r="C25">
        <v>17.600000000000001</v>
      </c>
    </row>
    <row r="26" spans="1:4" x14ac:dyDescent="0.35">
      <c r="A26" t="s">
        <v>44</v>
      </c>
      <c r="B26">
        <v>2017</v>
      </c>
      <c r="C26">
        <v>20</v>
      </c>
    </row>
    <row r="27" spans="1:4" x14ac:dyDescent="0.35">
      <c r="A27" t="s">
        <v>44</v>
      </c>
      <c r="B27">
        <v>2018</v>
      </c>
      <c r="C27">
        <v>15.8</v>
      </c>
      <c r="D27" s="4">
        <f>((prices_202509052233__4_1_1_1[[#This Row],[Průměrná cena]]/C15)*100)-100</f>
        <v>-27.188940092165893</v>
      </c>
    </row>
    <row r="28" spans="1:4" x14ac:dyDescent="0.35">
      <c r="A28" t="s">
        <v>45</v>
      </c>
      <c r="B28">
        <v>2006</v>
      </c>
      <c r="C28">
        <v>111</v>
      </c>
    </row>
    <row r="29" spans="1:4" x14ac:dyDescent="0.35">
      <c r="A29" t="s">
        <v>45</v>
      </c>
      <c r="B29">
        <v>2007</v>
      </c>
      <c r="C29">
        <v>122.7</v>
      </c>
    </row>
    <row r="30" spans="1:4" x14ac:dyDescent="0.35">
      <c r="A30" t="s">
        <v>45</v>
      </c>
      <c r="B30">
        <v>2008</v>
      </c>
      <c r="C30">
        <v>135.30000000000001</v>
      </c>
    </row>
    <row r="31" spans="1:4" x14ac:dyDescent="0.35">
      <c r="A31" t="s">
        <v>45</v>
      </c>
      <c r="B31">
        <v>2009</v>
      </c>
      <c r="C31">
        <v>111.7</v>
      </c>
    </row>
    <row r="32" spans="1:4" x14ac:dyDescent="0.35">
      <c r="A32" t="s">
        <v>45</v>
      </c>
      <c r="B32">
        <v>2010</v>
      </c>
      <c r="C32">
        <v>120</v>
      </c>
    </row>
    <row r="33" spans="1:4" x14ac:dyDescent="0.35">
      <c r="A33" t="s">
        <v>45</v>
      </c>
      <c r="B33">
        <v>2011</v>
      </c>
      <c r="C33">
        <v>122.4</v>
      </c>
    </row>
    <row r="34" spans="1:4" x14ac:dyDescent="0.35">
      <c r="A34" t="s">
        <v>45</v>
      </c>
      <c r="B34">
        <v>2012</v>
      </c>
      <c r="C34">
        <v>128.1</v>
      </c>
    </row>
    <row r="35" spans="1:4" x14ac:dyDescent="0.35">
      <c r="A35" t="s">
        <v>45</v>
      </c>
      <c r="B35">
        <v>2013</v>
      </c>
      <c r="C35">
        <v>142</v>
      </c>
    </row>
    <row r="36" spans="1:4" x14ac:dyDescent="0.35">
      <c r="A36" t="s">
        <v>45</v>
      </c>
      <c r="B36">
        <v>2014</v>
      </c>
      <c r="C36">
        <v>150.6</v>
      </c>
    </row>
    <row r="37" spans="1:4" x14ac:dyDescent="0.35">
      <c r="A37" t="s">
        <v>45</v>
      </c>
      <c r="B37">
        <v>2015</v>
      </c>
      <c r="C37">
        <v>119.4</v>
      </c>
    </row>
    <row r="38" spans="1:4" x14ac:dyDescent="0.35">
      <c r="A38" t="s">
        <v>45</v>
      </c>
      <c r="B38">
        <v>2016</v>
      </c>
      <c r="C38">
        <v>110.9</v>
      </c>
    </row>
    <row r="39" spans="1:4" x14ac:dyDescent="0.35">
      <c r="A39" t="s">
        <v>45</v>
      </c>
      <c r="B39">
        <v>2017</v>
      </c>
      <c r="C39">
        <v>142.6</v>
      </c>
    </row>
    <row r="40" spans="1:4" x14ac:dyDescent="0.35">
      <c r="A40" t="s">
        <v>45</v>
      </c>
      <c r="B40">
        <v>2018</v>
      </c>
      <c r="C40">
        <v>142.5</v>
      </c>
      <c r="D40" s="4">
        <f>((prices_202509052233__4_1_1_1[[#This Row],[Průměrná cena]]/C28)*100)-100</f>
        <v>28.378378378378386</v>
      </c>
    </row>
    <row r="41" spans="1:4" x14ac:dyDescent="0.35">
      <c r="A41" t="s">
        <v>46</v>
      </c>
      <c r="B41">
        <v>2006</v>
      </c>
      <c r="C41">
        <v>166.3</v>
      </c>
    </row>
    <row r="42" spans="1:4" x14ac:dyDescent="0.35">
      <c r="A42" t="s">
        <v>46</v>
      </c>
      <c r="B42">
        <v>2007</v>
      </c>
      <c r="C42">
        <v>169.5</v>
      </c>
    </row>
    <row r="43" spans="1:4" x14ac:dyDescent="0.35">
      <c r="A43" t="s">
        <v>46</v>
      </c>
      <c r="B43">
        <v>2008</v>
      </c>
      <c r="C43">
        <v>175.6</v>
      </c>
    </row>
    <row r="44" spans="1:4" x14ac:dyDescent="0.35">
      <c r="A44" t="s">
        <v>46</v>
      </c>
      <c r="B44">
        <v>2009</v>
      </c>
      <c r="C44">
        <v>179</v>
      </c>
    </row>
    <row r="45" spans="1:4" x14ac:dyDescent="0.35">
      <c r="A45" t="s">
        <v>46</v>
      </c>
      <c r="B45">
        <v>2010</v>
      </c>
      <c r="C45">
        <v>176.2</v>
      </c>
    </row>
    <row r="46" spans="1:4" x14ac:dyDescent="0.35">
      <c r="A46" t="s">
        <v>46</v>
      </c>
      <c r="B46">
        <v>2011</v>
      </c>
      <c r="C46">
        <v>180.7</v>
      </c>
    </row>
    <row r="47" spans="1:4" x14ac:dyDescent="0.35">
      <c r="A47" t="s">
        <v>46</v>
      </c>
      <c r="B47">
        <v>2012</v>
      </c>
      <c r="C47">
        <v>200.8</v>
      </c>
    </row>
    <row r="48" spans="1:4" x14ac:dyDescent="0.35">
      <c r="A48" t="s">
        <v>46</v>
      </c>
      <c r="B48">
        <v>2013</v>
      </c>
      <c r="C48">
        <v>207.2</v>
      </c>
    </row>
    <row r="49" spans="1:4" x14ac:dyDescent="0.35">
      <c r="A49" t="s">
        <v>46</v>
      </c>
      <c r="B49">
        <v>2014</v>
      </c>
      <c r="C49">
        <v>205</v>
      </c>
    </row>
    <row r="50" spans="1:4" x14ac:dyDescent="0.35">
      <c r="A50" t="s">
        <v>46</v>
      </c>
      <c r="B50">
        <v>2015</v>
      </c>
      <c r="C50">
        <v>203.1</v>
      </c>
    </row>
    <row r="51" spans="1:4" x14ac:dyDescent="0.35">
      <c r="A51" t="s">
        <v>46</v>
      </c>
      <c r="B51">
        <v>2016</v>
      </c>
      <c r="C51">
        <v>206</v>
      </c>
    </row>
    <row r="52" spans="1:4" x14ac:dyDescent="0.35">
      <c r="A52" t="s">
        <v>46</v>
      </c>
      <c r="B52">
        <v>2017</v>
      </c>
      <c r="C52">
        <v>218.3</v>
      </c>
    </row>
    <row r="53" spans="1:4" x14ac:dyDescent="0.35">
      <c r="A53" t="s">
        <v>46</v>
      </c>
      <c r="B53">
        <v>2018</v>
      </c>
      <c r="C53">
        <v>223.3</v>
      </c>
      <c r="D53" s="4">
        <f>((prices_202509052233__4_1_1_1[[#This Row],[Průměrná cena]]/C41)*100)-100</f>
        <v>34.275405892964528</v>
      </c>
    </row>
    <row r="54" spans="1:4" x14ac:dyDescent="0.35">
      <c r="A54" t="s">
        <v>37</v>
      </c>
      <c r="B54">
        <v>2006</v>
      </c>
      <c r="C54">
        <v>16.100000000000001</v>
      </c>
    </row>
    <row r="55" spans="1:4" x14ac:dyDescent="0.35">
      <c r="A55" t="s">
        <v>37</v>
      </c>
      <c r="B55">
        <v>2007</v>
      </c>
      <c r="C55">
        <v>18.899999999999999</v>
      </c>
    </row>
    <row r="56" spans="1:4" x14ac:dyDescent="0.35">
      <c r="A56" t="s">
        <v>37</v>
      </c>
      <c r="B56">
        <v>2008</v>
      </c>
      <c r="C56">
        <v>22.9</v>
      </c>
    </row>
    <row r="57" spans="1:4" x14ac:dyDescent="0.35">
      <c r="A57" t="s">
        <v>37</v>
      </c>
      <c r="B57">
        <v>2009</v>
      </c>
      <c r="C57">
        <v>19.600000000000001</v>
      </c>
    </row>
    <row r="58" spans="1:4" x14ac:dyDescent="0.35">
      <c r="A58" t="s">
        <v>37</v>
      </c>
      <c r="B58">
        <v>2010</v>
      </c>
      <c r="C58">
        <v>18.399999999999999</v>
      </c>
    </row>
    <row r="59" spans="1:4" x14ac:dyDescent="0.35">
      <c r="A59" t="s">
        <v>37</v>
      </c>
      <c r="B59">
        <v>2011</v>
      </c>
      <c r="C59">
        <v>21.6</v>
      </c>
    </row>
    <row r="60" spans="1:4" x14ac:dyDescent="0.35">
      <c r="A60" t="s">
        <v>37</v>
      </c>
      <c r="B60">
        <v>2012</v>
      </c>
      <c r="C60">
        <v>22.9</v>
      </c>
    </row>
    <row r="61" spans="1:4" x14ac:dyDescent="0.35">
      <c r="A61" t="s">
        <v>37</v>
      </c>
      <c r="B61">
        <v>2013</v>
      </c>
      <c r="C61">
        <v>23.1</v>
      </c>
    </row>
    <row r="62" spans="1:4" x14ac:dyDescent="0.35">
      <c r="A62" t="s">
        <v>37</v>
      </c>
      <c r="B62">
        <v>2014</v>
      </c>
      <c r="C62">
        <v>23</v>
      </c>
    </row>
    <row r="63" spans="1:4" x14ac:dyDescent="0.35">
      <c r="A63" t="s">
        <v>37</v>
      </c>
      <c r="B63">
        <v>2015</v>
      </c>
      <c r="C63">
        <v>22.5</v>
      </c>
    </row>
    <row r="64" spans="1:4" x14ac:dyDescent="0.35">
      <c r="A64" t="s">
        <v>37</v>
      </c>
      <c r="B64">
        <v>2016</v>
      </c>
      <c r="C64">
        <v>21.8</v>
      </c>
    </row>
    <row r="65" spans="1:4" x14ac:dyDescent="0.35">
      <c r="A65" t="s">
        <v>37</v>
      </c>
      <c r="B65">
        <v>2017</v>
      </c>
      <c r="C65">
        <v>24.2</v>
      </c>
    </row>
    <row r="66" spans="1:4" x14ac:dyDescent="0.35">
      <c r="A66" t="s">
        <v>37</v>
      </c>
      <c r="B66">
        <v>2018</v>
      </c>
      <c r="C66">
        <v>24.2</v>
      </c>
      <c r="D66" s="4">
        <f>((prices_202509052233__4_1_1_1[[#This Row],[Průměrná cena]]/C54)*100)-100</f>
        <v>50.31055900621115</v>
      </c>
    </row>
    <row r="67" spans="1:4" x14ac:dyDescent="0.35">
      <c r="A67" t="s">
        <v>47</v>
      </c>
      <c r="B67">
        <v>2006</v>
      </c>
      <c r="C67">
        <v>30.7</v>
      </c>
    </row>
    <row r="68" spans="1:4" x14ac:dyDescent="0.35">
      <c r="A68" t="s">
        <v>47</v>
      </c>
      <c r="B68">
        <v>2007</v>
      </c>
      <c r="C68">
        <v>28.5</v>
      </c>
    </row>
    <row r="69" spans="1:4" x14ac:dyDescent="0.35">
      <c r="A69" t="s">
        <v>47</v>
      </c>
      <c r="B69">
        <v>2008</v>
      </c>
      <c r="C69">
        <v>33.200000000000003</v>
      </c>
    </row>
    <row r="70" spans="1:4" x14ac:dyDescent="0.35">
      <c r="A70" t="s">
        <v>47</v>
      </c>
      <c r="B70">
        <v>2009</v>
      </c>
      <c r="C70">
        <v>25.9</v>
      </c>
    </row>
    <row r="71" spans="1:4" x14ac:dyDescent="0.35">
      <c r="A71" t="s">
        <v>47</v>
      </c>
      <c r="B71">
        <v>2010</v>
      </c>
      <c r="C71">
        <v>25.3</v>
      </c>
    </row>
    <row r="72" spans="1:4" x14ac:dyDescent="0.35">
      <c r="A72" t="s">
        <v>47</v>
      </c>
      <c r="B72">
        <v>2011</v>
      </c>
      <c r="C72">
        <v>29.2</v>
      </c>
    </row>
    <row r="73" spans="1:4" x14ac:dyDescent="0.35">
      <c r="A73" t="s">
        <v>47</v>
      </c>
      <c r="B73">
        <v>2012</v>
      </c>
      <c r="C73">
        <v>31</v>
      </c>
    </row>
    <row r="74" spans="1:4" x14ac:dyDescent="0.35">
      <c r="A74" t="s">
        <v>47</v>
      </c>
      <c r="B74">
        <v>2013</v>
      </c>
      <c r="C74">
        <v>34.299999999999997</v>
      </c>
    </row>
    <row r="75" spans="1:4" x14ac:dyDescent="0.35">
      <c r="A75" t="s">
        <v>47</v>
      </c>
      <c r="B75">
        <v>2014</v>
      </c>
      <c r="C75">
        <v>30.5</v>
      </c>
    </row>
    <row r="76" spans="1:4" x14ac:dyDescent="0.35">
      <c r="A76" t="s">
        <v>47</v>
      </c>
      <c r="B76">
        <v>2015</v>
      </c>
      <c r="C76">
        <v>29.9</v>
      </c>
    </row>
    <row r="77" spans="1:4" x14ac:dyDescent="0.35">
      <c r="A77" t="s">
        <v>47</v>
      </c>
      <c r="B77">
        <v>2016</v>
      </c>
      <c r="C77">
        <v>29.9</v>
      </c>
    </row>
    <row r="78" spans="1:4" x14ac:dyDescent="0.35">
      <c r="A78" t="s">
        <v>47</v>
      </c>
      <c r="B78">
        <v>2017</v>
      </c>
      <c r="C78">
        <v>32.6</v>
      </c>
    </row>
    <row r="79" spans="1:4" x14ac:dyDescent="0.35">
      <c r="A79" t="s">
        <v>47</v>
      </c>
      <c r="B79">
        <v>2018</v>
      </c>
      <c r="C79">
        <v>36.200000000000003</v>
      </c>
      <c r="D79" s="4">
        <f>((prices_202509052233__4_1_1_1[[#This Row],[Průměrná cena]]/C67)*100)-100</f>
        <v>17.915309446254085</v>
      </c>
    </row>
    <row r="80" spans="1:4" x14ac:dyDescent="0.35">
      <c r="A80" t="s">
        <v>48</v>
      </c>
      <c r="B80">
        <v>2015</v>
      </c>
      <c r="C80">
        <v>92.4</v>
      </c>
    </row>
    <row r="81" spans="1:4" x14ac:dyDescent="0.35">
      <c r="A81" t="s">
        <v>48</v>
      </c>
      <c r="B81">
        <v>2016</v>
      </c>
      <c r="C81">
        <v>94.7</v>
      </c>
    </row>
    <row r="82" spans="1:4" x14ac:dyDescent="0.35">
      <c r="A82" t="s">
        <v>48</v>
      </c>
      <c r="B82">
        <v>2017</v>
      </c>
      <c r="C82">
        <v>96.7</v>
      </c>
    </row>
    <row r="83" spans="1:4" x14ac:dyDescent="0.35">
      <c r="A83" t="s">
        <v>48</v>
      </c>
      <c r="B83">
        <v>2018</v>
      </c>
      <c r="C83">
        <v>100.1</v>
      </c>
      <c r="D83" s="24" t="s">
        <v>71</v>
      </c>
    </row>
    <row r="84" spans="1:4" x14ac:dyDescent="0.35">
      <c r="A84" t="s">
        <v>49</v>
      </c>
      <c r="B84">
        <v>2006</v>
      </c>
      <c r="C84">
        <v>5.8</v>
      </c>
    </row>
    <row r="85" spans="1:4" x14ac:dyDescent="0.35">
      <c r="A85" t="s">
        <v>49</v>
      </c>
      <c r="B85">
        <v>2007</v>
      </c>
      <c r="C85">
        <v>5.9</v>
      </c>
    </row>
    <row r="86" spans="1:4" x14ac:dyDescent="0.35">
      <c r="A86" t="s">
        <v>49</v>
      </c>
      <c r="B86">
        <v>2008</v>
      </c>
      <c r="C86">
        <v>6.3</v>
      </c>
    </row>
    <row r="87" spans="1:4" x14ac:dyDescent="0.35">
      <c r="A87" t="s">
        <v>49</v>
      </c>
      <c r="B87">
        <v>2009</v>
      </c>
      <c r="C87">
        <v>6.1</v>
      </c>
    </row>
    <row r="88" spans="1:4" x14ac:dyDescent="0.35">
      <c r="A88" t="s">
        <v>49</v>
      </c>
      <c r="B88">
        <v>2010</v>
      </c>
      <c r="C88">
        <v>6.3</v>
      </c>
    </row>
    <row r="89" spans="1:4" x14ac:dyDescent="0.35">
      <c r="A89" t="s">
        <v>49</v>
      </c>
      <c r="B89">
        <v>2011</v>
      </c>
      <c r="C89">
        <v>6.5</v>
      </c>
    </row>
    <row r="90" spans="1:4" x14ac:dyDescent="0.35">
      <c r="A90" t="s">
        <v>49</v>
      </c>
      <c r="B90">
        <v>2012</v>
      </c>
      <c r="C90">
        <v>7.2</v>
      </c>
    </row>
    <row r="91" spans="1:4" x14ac:dyDescent="0.35">
      <c r="A91" t="s">
        <v>49</v>
      </c>
      <c r="B91">
        <v>2013</v>
      </c>
      <c r="C91">
        <v>7.7</v>
      </c>
    </row>
    <row r="92" spans="1:4" x14ac:dyDescent="0.35">
      <c r="A92" t="s">
        <v>49</v>
      </c>
      <c r="B92">
        <v>2014</v>
      </c>
      <c r="C92">
        <v>8.5</v>
      </c>
    </row>
    <row r="93" spans="1:4" x14ac:dyDescent="0.35">
      <c r="A93" t="s">
        <v>49</v>
      </c>
      <c r="B93">
        <v>2015</v>
      </c>
      <c r="C93">
        <v>8.5</v>
      </c>
    </row>
    <row r="94" spans="1:4" x14ac:dyDescent="0.35">
      <c r="A94" t="s">
        <v>49</v>
      </c>
      <c r="B94">
        <v>2016</v>
      </c>
      <c r="C94">
        <v>8.1</v>
      </c>
    </row>
    <row r="95" spans="1:4" x14ac:dyDescent="0.35">
      <c r="A95" t="s">
        <v>49</v>
      </c>
      <c r="B95">
        <v>2017</v>
      </c>
      <c r="C95">
        <v>8.6999999999999993</v>
      </c>
    </row>
    <row r="96" spans="1:4" x14ac:dyDescent="0.35">
      <c r="A96" t="s">
        <v>49</v>
      </c>
      <c r="B96">
        <v>2018</v>
      </c>
      <c r="C96">
        <v>9.1999999999999993</v>
      </c>
      <c r="D96" s="4">
        <f>((prices_202509052233__4_1_1_1[[#This Row],[Průměrná cena]]/C84)*100)-100</f>
        <v>58.620689655172384</v>
      </c>
    </row>
    <row r="97" spans="1:4" x14ac:dyDescent="0.35">
      <c r="A97" t="s">
        <v>50</v>
      </c>
      <c r="B97">
        <v>2006</v>
      </c>
      <c r="C97">
        <v>69.400000000000006</v>
      </c>
    </row>
    <row r="98" spans="1:4" x14ac:dyDescent="0.35">
      <c r="A98" t="s">
        <v>50</v>
      </c>
      <c r="B98">
        <v>2007</v>
      </c>
      <c r="C98">
        <v>79</v>
      </c>
    </row>
    <row r="99" spans="1:4" x14ac:dyDescent="0.35">
      <c r="A99" t="s">
        <v>50</v>
      </c>
      <c r="B99">
        <v>2008</v>
      </c>
      <c r="C99">
        <v>80.400000000000006</v>
      </c>
    </row>
    <row r="100" spans="1:4" x14ac:dyDescent="0.35">
      <c r="A100" t="s">
        <v>50</v>
      </c>
      <c r="B100">
        <v>2009</v>
      </c>
      <c r="C100">
        <v>82</v>
      </c>
    </row>
    <row r="101" spans="1:4" x14ac:dyDescent="0.35">
      <c r="A101" t="s">
        <v>50</v>
      </c>
      <c r="B101">
        <v>2010</v>
      </c>
      <c r="C101">
        <v>84.4</v>
      </c>
    </row>
    <row r="102" spans="1:4" x14ac:dyDescent="0.35">
      <c r="A102" t="s">
        <v>50</v>
      </c>
      <c r="B102">
        <v>2011</v>
      </c>
      <c r="C102">
        <v>86.9</v>
      </c>
    </row>
    <row r="103" spans="1:4" x14ac:dyDescent="0.35">
      <c r="A103" t="s">
        <v>50</v>
      </c>
      <c r="B103">
        <v>2012</v>
      </c>
      <c r="C103">
        <v>90.1</v>
      </c>
    </row>
    <row r="104" spans="1:4" x14ac:dyDescent="0.35">
      <c r="A104" t="s">
        <v>50</v>
      </c>
      <c r="B104">
        <v>2013</v>
      </c>
      <c r="C104">
        <v>88.1</v>
      </c>
    </row>
    <row r="105" spans="1:4" x14ac:dyDescent="0.35">
      <c r="A105" t="s">
        <v>50</v>
      </c>
      <c r="B105">
        <v>2014</v>
      </c>
      <c r="C105">
        <v>86.4</v>
      </c>
    </row>
    <row r="106" spans="1:4" x14ac:dyDescent="0.35">
      <c r="A106" t="s">
        <v>50</v>
      </c>
      <c r="B106">
        <v>2015</v>
      </c>
      <c r="C106">
        <v>87.2</v>
      </c>
    </row>
    <row r="107" spans="1:4" x14ac:dyDescent="0.35">
      <c r="A107" t="s">
        <v>50</v>
      </c>
      <c r="B107">
        <v>2016</v>
      </c>
      <c r="C107">
        <v>85.1</v>
      </c>
    </row>
    <row r="108" spans="1:4" x14ac:dyDescent="0.35">
      <c r="A108" t="s">
        <v>50</v>
      </c>
      <c r="B108">
        <v>2017</v>
      </c>
      <c r="C108">
        <v>87.7</v>
      </c>
    </row>
    <row r="109" spans="1:4" x14ac:dyDescent="0.35">
      <c r="A109" t="s">
        <v>50</v>
      </c>
      <c r="B109">
        <v>2018</v>
      </c>
      <c r="C109">
        <v>93.5</v>
      </c>
      <c r="D109" s="4">
        <f>((prices_202509052233__4_1_1_1[[#This Row],[Průměrná cena]]/C97)*100)-100</f>
        <v>34.726224783861682</v>
      </c>
    </row>
    <row r="110" spans="1:4" x14ac:dyDescent="0.35">
      <c r="A110" t="s">
        <v>51</v>
      </c>
      <c r="B110">
        <v>2006</v>
      </c>
      <c r="C110">
        <v>12.1</v>
      </c>
    </row>
    <row r="111" spans="1:4" x14ac:dyDescent="0.35">
      <c r="A111" t="s">
        <v>51</v>
      </c>
      <c r="B111">
        <v>2007</v>
      </c>
      <c r="C111">
        <v>14.1</v>
      </c>
    </row>
    <row r="112" spans="1:4" x14ac:dyDescent="0.35">
      <c r="A112" t="s">
        <v>51</v>
      </c>
      <c r="B112">
        <v>2008</v>
      </c>
      <c r="C112">
        <v>10.8</v>
      </c>
    </row>
    <row r="113" spans="1:4" x14ac:dyDescent="0.35">
      <c r="A113" t="s">
        <v>51</v>
      </c>
      <c r="B113">
        <v>2009</v>
      </c>
      <c r="C113">
        <v>10.199999999999999</v>
      </c>
    </row>
    <row r="114" spans="1:4" x14ac:dyDescent="0.35">
      <c r="A114" t="s">
        <v>51</v>
      </c>
      <c r="B114">
        <v>2010</v>
      </c>
      <c r="C114">
        <v>13.3</v>
      </c>
    </row>
    <row r="115" spans="1:4" x14ac:dyDescent="0.35">
      <c r="A115" t="s">
        <v>51</v>
      </c>
      <c r="B115">
        <v>2011</v>
      </c>
      <c r="C115">
        <v>13.5</v>
      </c>
    </row>
    <row r="116" spans="1:4" x14ac:dyDescent="0.35">
      <c r="A116" t="s">
        <v>51</v>
      </c>
      <c r="B116">
        <v>2012</v>
      </c>
      <c r="C116">
        <v>10.6</v>
      </c>
    </row>
    <row r="117" spans="1:4" x14ac:dyDescent="0.35">
      <c r="A117" t="s">
        <v>51</v>
      </c>
      <c r="B117">
        <v>2013</v>
      </c>
      <c r="C117">
        <v>16.899999999999999</v>
      </c>
    </row>
    <row r="118" spans="1:4" x14ac:dyDescent="0.35">
      <c r="A118" t="s">
        <v>51</v>
      </c>
      <c r="B118">
        <v>2014</v>
      </c>
      <c r="C118">
        <v>13.5</v>
      </c>
    </row>
    <row r="119" spans="1:4" x14ac:dyDescent="0.35">
      <c r="A119" t="s">
        <v>51</v>
      </c>
      <c r="B119">
        <v>2015</v>
      </c>
      <c r="C119">
        <v>13.3</v>
      </c>
    </row>
    <row r="120" spans="1:4" x14ac:dyDescent="0.35">
      <c r="A120" t="s">
        <v>51</v>
      </c>
      <c r="B120">
        <v>2016</v>
      </c>
      <c r="C120">
        <v>15.2</v>
      </c>
    </row>
    <row r="121" spans="1:4" x14ac:dyDescent="0.35">
      <c r="A121" t="s">
        <v>51</v>
      </c>
      <c r="B121">
        <v>2017</v>
      </c>
      <c r="C121">
        <v>15.9</v>
      </c>
    </row>
    <row r="122" spans="1:4" x14ac:dyDescent="0.35">
      <c r="A122" t="s">
        <v>51</v>
      </c>
      <c r="B122">
        <v>2018</v>
      </c>
      <c r="C122">
        <v>15.1</v>
      </c>
      <c r="D122" s="4">
        <f>((prices_202509052233__4_1_1_1[[#This Row],[Průměrná cena]]/C110)*100)-100</f>
        <v>24.793388429752071</v>
      </c>
    </row>
    <row r="123" spans="1:4" x14ac:dyDescent="0.35">
      <c r="A123" t="s">
        <v>52</v>
      </c>
      <c r="B123">
        <v>2006</v>
      </c>
      <c r="C123">
        <v>47.5</v>
      </c>
    </row>
    <row r="124" spans="1:4" x14ac:dyDescent="0.35">
      <c r="A124" t="s">
        <v>52</v>
      </c>
      <c r="B124">
        <v>2007</v>
      </c>
      <c r="C124">
        <v>53.6</v>
      </c>
    </row>
    <row r="125" spans="1:4" x14ac:dyDescent="0.35">
      <c r="A125" t="s">
        <v>52</v>
      </c>
      <c r="B125">
        <v>2008</v>
      </c>
      <c r="C125">
        <v>60.9</v>
      </c>
    </row>
    <row r="126" spans="1:4" x14ac:dyDescent="0.35">
      <c r="A126" t="s">
        <v>52</v>
      </c>
      <c r="B126">
        <v>2009</v>
      </c>
      <c r="C126">
        <v>57.9</v>
      </c>
    </row>
    <row r="127" spans="1:4" x14ac:dyDescent="0.35">
      <c r="A127" t="s">
        <v>52</v>
      </c>
      <c r="B127">
        <v>2010</v>
      </c>
      <c r="C127">
        <v>56.9</v>
      </c>
    </row>
    <row r="128" spans="1:4" x14ac:dyDescent="0.35">
      <c r="A128" t="s">
        <v>52</v>
      </c>
      <c r="B128">
        <v>2011</v>
      </c>
      <c r="C128">
        <v>58.3</v>
      </c>
    </row>
    <row r="129" spans="1:4" x14ac:dyDescent="0.35">
      <c r="A129" t="s">
        <v>52</v>
      </c>
      <c r="B129">
        <v>2012</v>
      </c>
      <c r="C129">
        <v>62.9</v>
      </c>
    </row>
    <row r="130" spans="1:4" x14ac:dyDescent="0.35">
      <c r="A130" t="s">
        <v>52</v>
      </c>
      <c r="B130">
        <v>2013</v>
      </c>
      <c r="C130">
        <v>69.3</v>
      </c>
    </row>
    <row r="131" spans="1:4" x14ac:dyDescent="0.35">
      <c r="A131" t="s">
        <v>52</v>
      </c>
      <c r="B131">
        <v>2014</v>
      </c>
      <c r="C131">
        <v>71.8</v>
      </c>
    </row>
    <row r="132" spans="1:4" x14ac:dyDescent="0.35">
      <c r="A132" t="s">
        <v>52</v>
      </c>
      <c r="B132">
        <v>2015</v>
      </c>
      <c r="C132">
        <v>69.599999999999994</v>
      </c>
    </row>
    <row r="133" spans="1:4" x14ac:dyDescent="0.35">
      <c r="A133" t="s">
        <v>52</v>
      </c>
      <c r="B133">
        <v>2016</v>
      </c>
      <c r="C133">
        <v>69</v>
      </c>
    </row>
    <row r="134" spans="1:4" x14ac:dyDescent="0.35">
      <c r="A134" t="s">
        <v>52</v>
      </c>
      <c r="B134">
        <v>2017</v>
      </c>
      <c r="C134">
        <v>68.2</v>
      </c>
    </row>
    <row r="135" spans="1:4" x14ac:dyDescent="0.35">
      <c r="A135" t="s">
        <v>52</v>
      </c>
      <c r="B135">
        <v>2018</v>
      </c>
      <c r="C135">
        <v>69.3</v>
      </c>
      <c r="D135" s="4">
        <f>((prices_202509052233__4_1_1_1[[#This Row],[Průměrná cena]]/C123)*100)-100</f>
        <v>45.89473684210526</v>
      </c>
    </row>
    <row r="136" spans="1:4" x14ac:dyDescent="0.35">
      <c r="A136" t="s">
        <v>53</v>
      </c>
      <c r="B136">
        <v>2006</v>
      </c>
      <c r="C136">
        <v>104.4</v>
      </c>
    </row>
    <row r="137" spans="1:4" x14ac:dyDescent="0.35">
      <c r="A137" t="s">
        <v>53</v>
      </c>
      <c r="B137">
        <v>2007</v>
      </c>
      <c r="C137">
        <v>115.8</v>
      </c>
    </row>
    <row r="138" spans="1:4" x14ac:dyDescent="0.35">
      <c r="A138" t="s">
        <v>53</v>
      </c>
      <c r="B138">
        <v>2008</v>
      </c>
      <c r="C138">
        <v>114.7</v>
      </c>
    </row>
    <row r="139" spans="1:4" x14ac:dyDescent="0.35">
      <c r="A139" t="s">
        <v>53</v>
      </c>
      <c r="B139">
        <v>2009</v>
      </c>
      <c r="C139">
        <v>96.1</v>
      </c>
    </row>
    <row r="140" spans="1:4" x14ac:dyDescent="0.35">
      <c r="A140" t="s">
        <v>53</v>
      </c>
      <c r="B140">
        <v>2010</v>
      </c>
      <c r="C140">
        <v>118.4</v>
      </c>
    </row>
    <row r="141" spans="1:4" x14ac:dyDescent="0.35">
      <c r="A141" t="s">
        <v>53</v>
      </c>
      <c r="B141">
        <v>2011</v>
      </c>
      <c r="C141">
        <v>139.19999999999999</v>
      </c>
    </row>
    <row r="142" spans="1:4" x14ac:dyDescent="0.35">
      <c r="A142" t="s">
        <v>53</v>
      </c>
      <c r="B142">
        <v>2012</v>
      </c>
      <c r="C142">
        <v>137</v>
      </c>
    </row>
    <row r="143" spans="1:4" x14ac:dyDescent="0.35">
      <c r="A143" t="s">
        <v>53</v>
      </c>
      <c r="B143">
        <v>2013</v>
      </c>
      <c r="C143">
        <v>154.80000000000001</v>
      </c>
    </row>
    <row r="144" spans="1:4" x14ac:dyDescent="0.35">
      <c r="A144" t="s">
        <v>53</v>
      </c>
      <c r="B144">
        <v>2014</v>
      </c>
      <c r="C144">
        <v>163</v>
      </c>
    </row>
    <row r="145" spans="1:4" x14ac:dyDescent="0.35">
      <c r="A145" t="s">
        <v>53</v>
      </c>
      <c r="B145">
        <v>2015</v>
      </c>
      <c r="C145">
        <v>157</v>
      </c>
    </row>
    <row r="146" spans="1:4" x14ac:dyDescent="0.35">
      <c r="A146" t="s">
        <v>53</v>
      </c>
      <c r="B146">
        <v>2016</v>
      </c>
      <c r="C146">
        <v>148.30000000000001</v>
      </c>
    </row>
    <row r="147" spans="1:4" x14ac:dyDescent="0.35">
      <c r="A147" t="s">
        <v>53</v>
      </c>
      <c r="B147">
        <v>2017</v>
      </c>
      <c r="C147">
        <v>197.8</v>
      </c>
    </row>
    <row r="148" spans="1:4" x14ac:dyDescent="0.35">
      <c r="A148" t="s">
        <v>53</v>
      </c>
      <c r="B148">
        <v>2018</v>
      </c>
      <c r="C148">
        <v>207.1</v>
      </c>
      <c r="D148" s="4">
        <f>((prices_202509052233__4_1_1_1[[#This Row],[Průměrná cena]]/C136)*100)-100</f>
        <v>98.371647509578509</v>
      </c>
    </row>
    <row r="149" spans="1:4" x14ac:dyDescent="0.35">
      <c r="A149" t="s">
        <v>38</v>
      </c>
      <c r="B149">
        <v>2006</v>
      </c>
      <c r="C149">
        <v>14.4</v>
      </c>
    </row>
    <row r="150" spans="1:4" x14ac:dyDescent="0.35">
      <c r="A150" t="s">
        <v>38</v>
      </c>
      <c r="B150">
        <v>2007</v>
      </c>
      <c r="C150">
        <v>15.6</v>
      </c>
    </row>
    <row r="151" spans="1:4" x14ac:dyDescent="0.35">
      <c r="A151" t="s">
        <v>38</v>
      </c>
      <c r="B151">
        <v>2008</v>
      </c>
      <c r="C151">
        <v>17.899999999999999</v>
      </c>
    </row>
    <row r="152" spans="1:4" x14ac:dyDescent="0.35">
      <c r="A152" t="s">
        <v>38</v>
      </c>
      <c r="B152">
        <v>2009</v>
      </c>
      <c r="C152">
        <v>15.7</v>
      </c>
    </row>
    <row r="153" spans="1:4" x14ac:dyDescent="0.35">
      <c r="A153" t="s">
        <v>38</v>
      </c>
      <c r="B153">
        <v>2010</v>
      </c>
      <c r="C153">
        <v>16</v>
      </c>
    </row>
    <row r="154" spans="1:4" x14ac:dyDescent="0.35">
      <c r="A154" t="s">
        <v>38</v>
      </c>
      <c r="B154">
        <v>2011</v>
      </c>
      <c r="C154">
        <v>17.7</v>
      </c>
    </row>
    <row r="155" spans="1:4" x14ac:dyDescent="0.35">
      <c r="A155" t="s">
        <v>38</v>
      </c>
      <c r="B155">
        <v>2012</v>
      </c>
      <c r="C155">
        <v>18.8</v>
      </c>
    </row>
    <row r="156" spans="1:4" x14ac:dyDescent="0.35">
      <c r="A156" t="s">
        <v>38</v>
      </c>
      <c r="B156">
        <v>2013</v>
      </c>
      <c r="C156">
        <v>19.3</v>
      </c>
    </row>
    <row r="157" spans="1:4" x14ac:dyDescent="0.35">
      <c r="A157" t="s">
        <v>38</v>
      </c>
      <c r="B157">
        <v>2014</v>
      </c>
      <c r="C157">
        <v>20.7</v>
      </c>
    </row>
    <row r="158" spans="1:4" x14ac:dyDescent="0.35">
      <c r="A158" t="s">
        <v>38</v>
      </c>
      <c r="B158">
        <v>2015</v>
      </c>
      <c r="C158">
        <v>19.5</v>
      </c>
    </row>
    <row r="159" spans="1:4" x14ac:dyDescent="0.35">
      <c r="A159" t="s">
        <v>38</v>
      </c>
      <c r="B159">
        <v>2016</v>
      </c>
      <c r="C159">
        <v>17.899999999999999</v>
      </c>
    </row>
    <row r="160" spans="1:4" x14ac:dyDescent="0.35">
      <c r="A160" t="s">
        <v>38</v>
      </c>
      <c r="B160">
        <v>2017</v>
      </c>
      <c r="C160">
        <v>19.5</v>
      </c>
    </row>
    <row r="161" spans="1:4" x14ac:dyDescent="0.35">
      <c r="A161" t="s">
        <v>38</v>
      </c>
      <c r="B161">
        <v>2018</v>
      </c>
      <c r="C161">
        <v>19.8</v>
      </c>
      <c r="D161" s="4">
        <f>((prices_202509052233__4_1_1_1[[#This Row],[Průměrná cena]]/C149)*100)-100</f>
        <v>37.5</v>
      </c>
    </row>
    <row r="162" spans="1:4" x14ac:dyDescent="0.35">
      <c r="A162" t="s">
        <v>54</v>
      </c>
      <c r="B162">
        <v>2006</v>
      </c>
      <c r="C162">
        <v>14.4</v>
      </c>
    </row>
    <row r="163" spans="1:4" x14ac:dyDescent="0.35">
      <c r="A163" t="s">
        <v>54</v>
      </c>
      <c r="B163">
        <v>2007</v>
      </c>
      <c r="C163">
        <v>14.2</v>
      </c>
    </row>
    <row r="164" spans="1:4" x14ac:dyDescent="0.35">
      <c r="A164" t="s">
        <v>54</v>
      </c>
      <c r="B164">
        <v>2008</v>
      </c>
      <c r="C164">
        <v>16.899999999999999</v>
      </c>
    </row>
    <row r="165" spans="1:4" x14ac:dyDescent="0.35">
      <c r="A165" t="s">
        <v>54</v>
      </c>
      <c r="B165">
        <v>2009</v>
      </c>
      <c r="C165">
        <v>16.600000000000001</v>
      </c>
    </row>
    <row r="166" spans="1:4" x14ac:dyDescent="0.35">
      <c r="A166" t="s">
        <v>54</v>
      </c>
      <c r="B166">
        <v>2010</v>
      </c>
      <c r="C166">
        <v>15.8</v>
      </c>
    </row>
    <row r="167" spans="1:4" x14ac:dyDescent="0.35">
      <c r="A167" t="s">
        <v>54</v>
      </c>
      <c r="B167">
        <v>2011</v>
      </c>
      <c r="C167">
        <v>16.399999999999999</v>
      </c>
    </row>
    <row r="168" spans="1:4" x14ac:dyDescent="0.35">
      <c r="A168" t="s">
        <v>54</v>
      </c>
      <c r="B168">
        <v>2012</v>
      </c>
      <c r="C168">
        <v>17.399999999999999</v>
      </c>
    </row>
    <row r="169" spans="1:4" x14ac:dyDescent="0.35">
      <c r="A169" t="s">
        <v>54</v>
      </c>
      <c r="B169">
        <v>2013</v>
      </c>
      <c r="C169">
        <v>18.600000000000001</v>
      </c>
    </row>
    <row r="170" spans="1:4" x14ac:dyDescent="0.35">
      <c r="A170" t="s">
        <v>54</v>
      </c>
      <c r="B170">
        <v>2014</v>
      </c>
      <c r="C170">
        <v>16.2</v>
      </c>
    </row>
    <row r="171" spans="1:4" x14ac:dyDescent="0.35">
      <c r="A171" t="s">
        <v>54</v>
      </c>
      <c r="B171">
        <v>2015</v>
      </c>
      <c r="C171">
        <v>20.8</v>
      </c>
    </row>
    <row r="172" spans="1:4" x14ac:dyDescent="0.35">
      <c r="A172" t="s">
        <v>54</v>
      </c>
      <c r="B172">
        <v>2016</v>
      </c>
      <c r="C172">
        <v>18.600000000000001</v>
      </c>
    </row>
    <row r="173" spans="1:4" x14ac:dyDescent="0.35">
      <c r="A173" t="s">
        <v>54</v>
      </c>
      <c r="B173">
        <v>2017</v>
      </c>
      <c r="C173">
        <v>15</v>
      </c>
    </row>
    <row r="174" spans="1:4" x14ac:dyDescent="0.35">
      <c r="A174" t="s">
        <v>54</v>
      </c>
      <c r="B174">
        <v>2018</v>
      </c>
      <c r="C174">
        <v>22.5</v>
      </c>
      <c r="D174" s="4">
        <f>((prices_202509052233__4_1_1_1[[#This Row],[Průměrná cena]]/C162)*100)-100</f>
        <v>56.25</v>
      </c>
    </row>
    <row r="175" spans="1:4" x14ac:dyDescent="0.35">
      <c r="A175" t="s">
        <v>55</v>
      </c>
      <c r="B175">
        <v>2006</v>
      </c>
      <c r="C175">
        <v>35.299999999999997</v>
      </c>
    </row>
    <row r="176" spans="1:4" x14ac:dyDescent="0.35">
      <c r="A176" t="s">
        <v>55</v>
      </c>
      <c r="B176">
        <v>2007</v>
      </c>
      <c r="C176">
        <v>68.8</v>
      </c>
    </row>
    <row r="177" spans="1:3" x14ac:dyDescent="0.35">
      <c r="A177" t="s">
        <v>55</v>
      </c>
      <c r="B177">
        <v>2008</v>
      </c>
      <c r="C177">
        <v>62.3</v>
      </c>
    </row>
    <row r="178" spans="1:3" x14ac:dyDescent="0.35">
      <c r="A178" t="s">
        <v>55</v>
      </c>
      <c r="B178">
        <v>2009</v>
      </c>
      <c r="C178">
        <v>51.7</v>
      </c>
    </row>
    <row r="179" spans="1:3" x14ac:dyDescent="0.35">
      <c r="A179" t="s">
        <v>55</v>
      </c>
      <c r="B179">
        <v>2010</v>
      </c>
      <c r="C179">
        <v>61.5</v>
      </c>
    </row>
    <row r="180" spans="1:3" x14ac:dyDescent="0.35">
      <c r="A180" t="s">
        <v>55</v>
      </c>
      <c r="B180">
        <v>2011</v>
      </c>
      <c r="C180">
        <v>53.3</v>
      </c>
    </row>
    <row r="181" spans="1:3" x14ac:dyDescent="0.35">
      <c r="A181" t="s">
        <v>55</v>
      </c>
      <c r="B181">
        <v>2012</v>
      </c>
      <c r="C181">
        <v>58.8</v>
      </c>
    </row>
    <row r="182" spans="1:3" x14ac:dyDescent="0.35">
      <c r="A182" t="s">
        <v>55</v>
      </c>
      <c r="B182">
        <v>2013</v>
      </c>
      <c r="C182">
        <v>61.9</v>
      </c>
    </row>
    <row r="183" spans="1:3" x14ac:dyDescent="0.35">
      <c r="A183" t="s">
        <v>55</v>
      </c>
      <c r="B183">
        <v>2014</v>
      </c>
      <c r="C183">
        <v>60.6</v>
      </c>
    </row>
    <row r="184" spans="1:3" x14ac:dyDescent="0.35">
      <c r="A184" t="s">
        <v>55</v>
      </c>
      <c r="B184">
        <v>2015</v>
      </c>
      <c r="C184">
        <v>63.5</v>
      </c>
    </row>
    <row r="185" spans="1:3" x14ac:dyDescent="0.35">
      <c r="A185" t="s">
        <v>55</v>
      </c>
      <c r="B185">
        <v>2016</v>
      </c>
      <c r="C185">
        <v>64.599999999999994</v>
      </c>
    </row>
    <row r="186" spans="1:3" x14ac:dyDescent="0.35">
      <c r="A186" t="s">
        <v>55</v>
      </c>
      <c r="B186">
        <v>2017</v>
      </c>
      <c r="C186">
        <v>62.4</v>
      </c>
    </row>
    <row r="187" spans="1:3" x14ac:dyDescent="0.35">
      <c r="A187" t="s">
        <v>55</v>
      </c>
      <c r="B187">
        <v>2018</v>
      </c>
      <c r="C187">
        <v>60.5</v>
      </c>
    </row>
    <row r="188" spans="1:3" x14ac:dyDescent="0.35">
      <c r="A188" t="s">
        <v>56</v>
      </c>
      <c r="B188">
        <v>2006</v>
      </c>
      <c r="C188">
        <v>38.6</v>
      </c>
    </row>
    <row r="189" spans="1:3" x14ac:dyDescent="0.35">
      <c r="A189" t="s">
        <v>56</v>
      </c>
      <c r="B189">
        <v>2007</v>
      </c>
      <c r="C189">
        <v>44</v>
      </c>
    </row>
    <row r="190" spans="1:3" x14ac:dyDescent="0.35">
      <c r="A190" t="s">
        <v>56</v>
      </c>
      <c r="B190">
        <v>2008</v>
      </c>
      <c r="C190">
        <v>54.3</v>
      </c>
    </row>
    <row r="191" spans="1:3" x14ac:dyDescent="0.35">
      <c r="A191" t="s">
        <v>56</v>
      </c>
      <c r="B191">
        <v>2009</v>
      </c>
      <c r="C191">
        <v>38.799999999999997</v>
      </c>
    </row>
    <row r="192" spans="1:3" x14ac:dyDescent="0.35">
      <c r="A192" t="s">
        <v>56</v>
      </c>
      <c r="B192">
        <v>2010</v>
      </c>
      <c r="C192">
        <v>33.5</v>
      </c>
    </row>
    <row r="193" spans="1:4" x14ac:dyDescent="0.35">
      <c r="A193" t="s">
        <v>56</v>
      </c>
      <c r="B193">
        <v>2011</v>
      </c>
      <c r="C193">
        <v>43.3</v>
      </c>
    </row>
    <row r="194" spans="1:4" x14ac:dyDescent="0.35">
      <c r="A194" t="s">
        <v>56</v>
      </c>
      <c r="B194">
        <v>2012</v>
      </c>
      <c r="C194">
        <v>43.7</v>
      </c>
    </row>
    <row r="195" spans="1:4" x14ac:dyDescent="0.35">
      <c r="A195" t="s">
        <v>56</v>
      </c>
      <c r="B195">
        <v>2013</v>
      </c>
      <c r="C195">
        <v>42</v>
      </c>
    </row>
    <row r="196" spans="1:4" x14ac:dyDescent="0.35">
      <c r="A196" t="s">
        <v>56</v>
      </c>
      <c r="B196">
        <v>2014</v>
      </c>
      <c r="C196">
        <v>40.5</v>
      </c>
    </row>
    <row r="197" spans="1:4" x14ac:dyDescent="0.35">
      <c r="A197" t="s">
        <v>56</v>
      </c>
      <c r="B197">
        <v>2015</v>
      </c>
      <c r="C197">
        <v>39.5</v>
      </c>
    </row>
    <row r="198" spans="1:4" x14ac:dyDescent="0.35">
      <c r="A198" t="s">
        <v>56</v>
      </c>
      <c r="B198">
        <v>2016</v>
      </c>
      <c r="C198">
        <v>40.799999999999997</v>
      </c>
    </row>
    <row r="199" spans="1:4" x14ac:dyDescent="0.35">
      <c r="A199" t="s">
        <v>56</v>
      </c>
      <c r="B199">
        <v>2017</v>
      </c>
      <c r="C199">
        <v>45.2</v>
      </c>
    </row>
    <row r="200" spans="1:4" x14ac:dyDescent="0.35">
      <c r="A200" t="s">
        <v>56</v>
      </c>
      <c r="B200">
        <v>2018</v>
      </c>
      <c r="C200">
        <v>43.8</v>
      </c>
      <c r="D200" s="4">
        <f>((prices_202509052233__4_1_1_1[[#This Row],[Průměrná cena]]/C188)*100)-100</f>
        <v>13.471502590673552</v>
      </c>
    </row>
    <row r="201" spans="1:4" x14ac:dyDescent="0.35">
      <c r="A201" t="s">
        <v>57</v>
      </c>
      <c r="B201">
        <v>2006</v>
      </c>
      <c r="C201">
        <v>8.5</v>
      </c>
    </row>
    <row r="202" spans="1:4" x14ac:dyDescent="0.35">
      <c r="A202" t="s">
        <v>57</v>
      </c>
      <c r="B202">
        <v>2007</v>
      </c>
      <c r="C202">
        <v>8.5</v>
      </c>
    </row>
    <row r="203" spans="1:4" x14ac:dyDescent="0.35">
      <c r="A203" t="s">
        <v>57</v>
      </c>
      <c r="B203">
        <v>2008</v>
      </c>
      <c r="C203">
        <v>9</v>
      </c>
    </row>
    <row r="204" spans="1:4" x14ac:dyDescent="0.35">
      <c r="A204" t="s">
        <v>57</v>
      </c>
      <c r="B204">
        <v>2009</v>
      </c>
      <c r="C204">
        <v>9.1999999999999993</v>
      </c>
    </row>
    <row r="205" spans="1:4" x14ac:dyDescent="0.35">
      <c r="A205" t="s">
        <v>57</v>
      </c>
      <c r="B205">
        <v>2010</v>
      </c>
      <c r="C205">
        <v>9.9</v>
      </c>
    </row>
    <row r="206" spans="1:4" x14ac:dyDescent="0.35">
      <c r="A206" t="s">
        <v>57</v>
      </c>
      <c r="B206">
        <v>2011</v>
      </c>
      <c r="C206">
        <v>10.1</v>
      </c>
    </row>
    <row r="207" spans="1:4" x14ac:dyDescent="0.35">
      <c r="A207" t="s">
        <v>57</v>
      </c>
      <c r="B207">
        <v>2012</v>
      </c>
      <c r="C207">
        <v>10.199999999999999</v>
      </c>
    </row>
    <row r="208" spans="1:4" x14ac:dyDescent="0.35">
      <c r="A208" t="s">
        <v>57</v>
      </c>
      <c r="B208">
        <v>2013</v>
      </c>
      <c r="C208">
        <v>10.6</v>
      </c>
    </row>
    <row r="209" spans="1:4" x14ac:dyDescent="0.35">
      <c r="A209" t="s">
        <v>57</v>
      </c>
      <c r="B209">
        <v>2014</v>
      </c>
      <c r="C209">
        <v>10.6</v>
      </c>
    </row>
    <row r="210" spans="1:4" x14ac:dyDescent="0.35">
      <c r="A210" t="s">
        <v>57</v>
      </c>
      <c r="B210">
        <v>2015</v>
      </c>
      <c r="C210">
        <v>10.7</v>
      </c>
    </row>
    <row r="211" spans="1:4" x14ac:dyDescent="0.35">
      <c r="A211" t="s">
        <v>57</v>
      </c>
      <c r="B211">
        <v>2016</v>
      </c>
      <c r="C211">
        <v>11.2</v>
      </c>
    </row>
    <row r="212" spans="1:4" x14ac:dyDescent="0.35">
      <c r="A212" t="s">
        <v>57</v>
      </c>
      <c r="B212">
        <v>2017</v>
      </c>
      <c r="C212">
        <v>11.3</v>
      </c>
    </row>
    <row r="213" spans="1:4" x14ac:dyDescent="0.35">
      <c r="A213" t="s">
        <v>57</v>
      </c>
      <c r="B213">
        <v>2018</v>
      </c>
      <c r="C213">
        <v>11.8</v>
      </c>
      <c r="D213" s="4">
        <f>((prices_202509052233__4_1_1_1[[#This Row],[Průměrná cena]]/C201)*100)-100</f>
        <v>38.823529411764724</v>
      </c>
    </row>
    <row r="214" spans="1:4" x14ac:dyDescent="0.35">
      <c r="A214" t="s">
        <v>60</v>
      </c>
      <c r="B214">
        <v>2006</v>
      </c>
      <c r="C214">
        <v>24.7</v>
      </c>
    </row>
    <row r="215" spans="1:4" x14ac:dyDescent="0.35">
      <c r="A215" t="s">
        <v>60</v>
      </c>
      <c r="B215">
        <v>2007</v>
      </c>
      <c r="C215">
        <v>30.2</v>
      </c>
    </row>
    <row r="216" spans="1:4" x14ac:dyDescent="0.35">
      <c r="A216" t="s">
        <v>60</v>
      </c>
      <c r="B216">
        <v>2008</v>
      </c>
      <c r="C216">
        <v>31.3</v>
      </c>
    </row>
    <row r="217" spans="1:4" x14ac:dyDescent="0.35">
      <c r="A217" t="s">
        <v>60</v>
      </c>
      <c r="B217">
        <v>2009</v>
      </c>
      <c r="C217">
        <v>29.8</v>
      </c>
    </row>
    <row r="218" spans="1:4" x14ac:dyDescent="0.35">
      <c r="A218" t="s">
        <v>60</v>
      </c>
      <c r="B218">
        <v>2010</v>
      </c>
      <c r="C218">
        <v>30.6</v>
      </c>
    </row>
    <row r="219" spans="1:4" x14ac:dyDescent="0.35">
      <c r="A219" t="s">
        <v>60</v>
      </c>
      <c r="B219">
        <v>2011</v>
      </c>
      <c r="C219">
        <v>28.1</v>
      </c>
    </row>
    <row r="220" spans="1:4" x14ac:dyDescent="0.35">
      <c r="A220" t="s">
        <v>60</v>
      </c>
      <c r="B220">
        <v>2012</v>
      </c>
      <c r="C220">
        <v>30.2</v>
      </c>
    </row>
    <row r="221" spans="1:4" x14ac:dyDescent="0.35">
      <c r="A221" t="s">
        <v>60</v>
      </c>
      <c r="B221">
        <v>2013</v>
      </c>
      <c r="C221">
        <v>31.4</v>
      </c>
    </row>
    <row r="222" spans="1:4" x14ac:dyDescent="0.35">
      <c r="A222" t="s">
        <v>60</v>
      </c>
      <c r="B222">
        <v>2014</v>
      </c>
      <c r="C222">
        <v>29.7</v>
      </c>
    </row>
    <row r="223" spans="1:4" x14ac:dyDescent="0.35">
      <c r="A223" t="s">
        <v>60</v>
      </c>
      <c r="B223">
        <v>2015</v>
      </c>
      <c r="C223">
        <v>32.5</v>
      </c>
    </row>
    <row r="224" spans="1:4" x14ac:dyDescent="0.35">
      <c r="A224" t="s">
        <v>60</v>
      </c>
      <c r="B224">
        <v>2016</v>
      </c>
      <c r="C224">
        <v>32.6</v>
      </c>
    </row>
    <row r="225" spans="1:4" x14ac:dyDescent="0.35">
      <c r="A225" t="s">
        <v>60</v>
      </c>
      <c r="B225">
        <v>2017</v>
      </c>
      <c r="C225">
        <v>36.299999999999997</v>
      </c>
    </row>
    <row r="226" spans="1:4" x14ac:dyDescent="0.35">
      <c r="A226" t="s">
        <v>60</v>
      </c>
      <c r="B226">
        <v>2018</v>
      </c>
      <c r="C226">
        <v>36.5</v>
      </c>
      <c r="D226" s="4">
        <f>((prices_202509052233__4_1_1_1[[#This Row],[Průměrná cena]]/C214)*100)-100</f>
        <v>47.773279352226723</v>
      </c>
    </row>
    <row r="227" spans="1:4" x14ac:dyDescent="0.35">
      <c r="A227" t="s">
        <v>61</v>
      </c>
      <c r="B227">
        <v>2006</v>
      </c>
      <c r="C227">
        <v>7.7</v>
      </c>
    </row>
    <row r="228" spans="1:4" x14ac:dyDescent="0.35">
      <c r="A228" t="s">
        <v>61</v>
      </c>
      <c r="B228">
        <v>2007</v>
      </c>
      <c r="C228">
        <v>7.7</v>
      </c>
    </row>
    <row r="229" spans="1:4" x14ac:dyDescent="0.35">
      <c r="A229" t="s">
        <v>61</v>
      </c>
      <c r="B229">
        <v>2008</v>
      </c>
      <c r="C229">
        <v>8.3000000000000007</v>
      </c>
    </row>
    <row r="230" spans="1:4" x14ac:dyDescent="0.35">
      <c r="A230" t="s">
        <v>61</v>
      </c>
      <c r="B230">
        <v>2009</v>
      </c>
      <c r="C230">
        <v>8.1999999999999993</v>
      </c>
    </row>
    <row r="231" spans="1:4" x14ac:dyDescent="0.35">
      <c r="A231" t="s">
        <v>61</v>
      </c>
      <c r="B231">
        <v>2010</v>
      </c>
      <c r="C231">
        <v>8</v>
      </c>
    </row>
    <row r="232" spans="1:4" x14ac:dyDescent="0.35">
      <c r="A232" t="s">
        <v>61</v>
      </c>
      <c r="B232">
        <v>2011</v>
      </c>
      <c r="C232">
        <v>8.3000000000000007</v>
      </c>
    </row>
    <row r="233" spans="1:4" x14ac:dyDescent="0.35">
      <c r="A233" t="s">
        <v>61</v>
      </c>
      <c r="B233">
        <v>2012</v>
      </c>
      <c r="C233">
        <v>8.9</v>
      </c>
    </row>
    <row r="234" spans="1:4" x14ac:dyDescent="0.35">
      <c r="A234" t="s">
        <v>61</v>
      </c>
      <c r="B234">
        <v>2013</v>
      </c>
      <c r="C234">
        <v>8.6999999999999993</v>
      </c>
    </row>
    <row r="235" spans="1:4" x14ac:dyDescent="0.35">
      <c r="A235" t="s">
        <v>61</v>
      </c>
      <c r="B235">
        <v>2014</v>
      </c>
      <c r="C235">
        <v>8.6999999999999993</v>
      </c>
    </row>
    <row r="236" spans="1:4" x14ac:dyDescent="0.35">
      <c r="A236" t="s">
        <v>61</v>
      </c>
      <c r="B236">
        <v>2015</v>
      </c>
      <c r="C236">
        <v>8.6999999999999993</v>
      </c>
    </row>
    <row r="237" spans="1:4" x14ac:dyDescent="0.35">
      <c r="A237" t="s">
        <v>61</v>
      </c>
      <c r="B237">
        <v>2016</v>
      </c>
      <c r="C237">
        <v>8.6999999999999993</v>
      </c>
    </row>
    <row r="238" spans="1:4" x14ac:dyDescent="0.35">
      <c r="A238" t="s">
        <v>61</v>
      </c>
      <c r="B238">
        <v>2017</v>
      </c>
      <c r="C238">
        <v>8.8000000000000007</v>
      </c>
    </row>
    <row r="239" spans="1:4" x14ac:dyDescent="0.35">
      <c r="A239" t="s">
        <v>61</v>
      </c>
      <c r="B239">
        <v>2018</v>
      </c>
      <c r="C239">
        <v>8.6999999999999993</v>
      </c>
      <c r="D239" s="4">
        <f>((prices_202509052233__4_1_1_1[[#This Row],[Průměrná cena]]/C227)*100)-100</f>
        <v>12.987012987012974</v>
      </c>
    </row>
    <row r="240" spans="1:4" x14ac:dyDescent="0.35">
      <c r="A240" t="s">
        <v>62</v>
      </c>
      <c r="B240">
        <v>2006</v>
      </c>
      <c r="C240">
        <v>7.4</v>
      </c>
    </row>
    <row r="241" spans="1:4" x14ac:dyDescent="0.35">
      <c r="A241" t="s">
        <v>62</v>
      </c>
      <c r="B241">
        <v>2007</v>
      </c>
      <c r="C241">
        <v>9.1</v>
      </c>
    </row>
    <row r="242" spans="1:4" x14ac:dyDescent="0.35">
      <c r="A242" t="s">
        <v>62</v>
      </c>
      <c r="B242">
        <v>2008</v>
      </c>
      <c r="C242">
        <v>13</v>
      </c>
    </row>
    <row r="243" spans="1:4" x14ac:dyDescent="0.35">
      <c r="A243" t="s">
        <v>62</v>
      </c>
      <c r="B243">
        <v>2009</v>
      </c>
      <c r="C243">
        <v>10</v>
      </c>
    </row>
    <row r="244" spans="1:4" x14ac:dyDescent="0.35">
      <c r="A244" t="s">
        <v>62</v>
      </c>
      <c r="B244">
        <v>2010</v>
      </c>
      <c r="C244">
        <v>8.8000000000000007</v>
      </c>
    </row>
    <row r="245" spans="1:4" x14ac:dyDescent="0.35">
      <c r="A245" t="s">
        <v>62</v>
      </c>
      <c r="B245">
        <v>2011</v>
      </c>
      <c r="C245">
        <v>11.4</v>
      </c>
    </row>
    <row r="246" spans="1:4" x14ac:dyDescent="0.35">
      <c r="A246" t="s">
        <v>62</v>
      </c>
      <c r="B246">
        <v>2012</v>
      </c>
      <c r="C246">
        <v>11.5</v>
      </c>
    </row>
    <row r="247" spans="1:4" x14ac:dyDescent="0.35">
      <c r="A247" t="s">
        <v>62</v>
      </c>
      <c r="B247">
        <v>2013</v>
      </c>
      <c r="C247">
        <v>13.3</v>
      </c>
    </row>
    <row r="248" spans="1:4" x14ac:dyDescent="0.35">
      <c r="A248" t="s">
        <v>62</v>
      </c>
      <c r="B248">
        <v>2014</v>
      </c>
      <c r="C248">
        <v>13.1</v>
      </c>
    </row>
    <row r="249" spans="1:4" x14ac:dyDescent="0.35">
      <c r="A249" t="s">
        <v>62</v>
      </c>
      <c r="B249">
        <v>2015</v>
      </c>
      <c r="C249">
        <v>12.6</v>
      </c>
    </row>
    <row r="250" spans="1:4" x14ac:dyDescent="0.35">
      <c r="A250" t="s">
        <v>62</v>
      </c>
      <c r="B250">
        <v>2016</v>
      </c>
      <c r="C250">
        <v>11</v>
      </c>
    </row>
    <row r="251" spans="1:4" x14ac:dyDescent="0.35">
      <c r="A251" t="s">
        <v>62</v>
      </c>
      <c r="B251">
        <v>2017</v>
      </c>
      <c r="C251">
        <v>11.4</v>
      </c>
    </row>
    <row r="252" spans="1:4" x14ac:dyDescent="0.35">
      <c r="A252" t="s">
        <v>62</v>
      </c>
      <c r="B252">
        <v>2018</v>
      </c>
      <c r="C252">
        <v>11.4</v>
      </c>
      <c r="D252" s="4">
        <f>((prices_202509052233__4_1_1_1[[#This Row],[Průměrná cena]]/C240)*100)-100</f>
        <v>54.054054054054063</v>
      </c>
    </row>
    <row r="253" spans="1:4" x14ac:dyDescent="0.35">
      <c r="A253" t="s">
        <v>63</v>
      </c>
      <c r="B253">
        <v>2006</v>
      </c>
      <c r="C253">
        <v>57.8</v>
      </c>
    </row>
    <row r="254" spans="1:4" x14ac:dyDescent="0.35">
      <c r="A254" t="s">
        <v>63</v>
      </c>
      <c r="B254">
        <v>2007</v>
      </c>
      <c r="C254">
        <v>40.299999999999997</v>
      </c>
    </row>
    <row r="255" spans="1:4" x14ac:dyDescent="0.35">
      <c r="A255" t="s">
        <v>63</v>
      </c>
      <c r="B255">
        <v>2008</v>
      </c>
      <c r="C255">
        <v>35.6</v>
      </c>
    </row>
    <row r="256" spans="1:4" x14ac:dyDescent="0.35">
      <c r="A256" t="s">
        <v>63</v>
      </c>
      <c r="B256">
        <v>2009</v>
      </c>
      <c r="C256">
        <v>34.9</v>
      </c>
    </row>
    <row r="257" spans="1:4" x14ac:dyDescent="0.35">
      <c r="A257" t="s">
        <v>63</v>
      </c>
      <c r="B257">
        <v>2010</v>
      </c>
      <c r="C257">
        <v>42.2</v>
      </c>
    </row>
    <row r="258" spans="1:4" x14ac:dyDescent="0.35">
      <c r="A258" t="s">
        <v>63</v>
      </c>
      <c r="B258">
        <v>2011</v>
      </c>
      <c r="C258">
        <v>30.3</v>
      </c>
    </row>
    <row r="259" spans="1:4" x14ac:dyDescent="0.35">
      <c r="A259" t="s">
        <v>63</v>
      </c>
      <c r="B259">
        <v>2012</v>
      </c>
      <c r="C259">
        <v>37.9</v>
      </c>
    </row>
    <row r="260" spans="1:4" x14ac:dyDescent="0.35">
      <c r="A260" t="s">
        <v>63</v>
      </c>
      <c r="B260">
        <v>2013</v>
      </c>
      <c r="C260">
        <v>37.1</v>
      </c>
    </row>
    <row r="261" spans="1:4" x14ac:dyDescent="0.35">
      <c r="A261" t="s">
        <v>63</v>
      </c>
      <c r="B261">
        <v>2014</v>
      </c>
      <c r="C261">
        <v>41.2</v>
      </c>
    </row>
    <row r="262" spans="1:4" x14ac:dyDescent="0.35">
      <c r="A262" t="s">
        <v>63</v>
      </c>
      <c r="B262">
        <v>2015</v>
      </c>
      <c r="C262">
        <v>42.8</v>
      </c>
    </row>
    <row r="263" spans="1:4" x14ac:dyDescent="0.35">
      <c r="A263" t="s">
        <v>63</v>
      </c>
      <c r="B263">
        <v>2016</v>
      </c>
      <c r="C263">
        <v>40.6</v>
      </c>
    </row>
    <row r="264" spans="1:4" x14ac:dyDescent="0.35">
      <c r="A264" t="s">
        <v>63</v>
      </c>
      <c r="B264">
        <v>2017</v>
      </c>
      <c r="C264">
        <v>44.7</v>
      </c>
    </row>
    <row r="265" spans="1:4" x14ac:dyDescent="0.35">
      <c r="A265" t="s">
        <v>63</v>
      </c>
      <c r="B265">
        <v>2018</v>
      </c>
      <c r="C265">
        <v>44.5</v>
      </c>
      <c r="D265" s="4">
        <f>((prices_202509052233__4_1_1_1[[#This Row],[Průměrná cena]]/C253)*100)-100</f>
        <v>-23.010380622837374</v>
      </c>
    </row>
    <row r="266" spans="1:4" x14ac:dyDescent="0.35">
      <c r="A266" t="s">
        <v>64</v>
      </c>
      <c r="B266">
        <v>2006</v>
      </c>
      <c r="C266">
        <v>69.5</v>
      </c>
    </row>
    <row r="267" spans="1:4" x14ac:dyDescent="0.35">
      <c r="A267" t="s">
        <v>64</v>
      </c>
      <c r="B267">
        <v>2007</v>
      </c>
      <c r="C267">
        <v>69.5</v>
      </c>
    </row>
    <row r="268" spans="1:4" x14ac:dyDescent="0.35">
      <c r="A268" t="s">
        <v>64</v>
      </c>
      <c r="B268">
        <v>2008</v>
      </c>
      <c r="C268">
        <v>84.4</v>
      </c>
    </row>
    <row r="269" spans="1:4" x14ac:dyDescent="0.35">
      <c r="A269" t="s">
        <v>64</v>
      </c>
      <c r="B269">
        <v>2009</v>
      </c>
      <c r="C269">
        <v>84.4</v>
      </c>
    </row>
    <row r="270" spans="1:4" x14ac:dyDescent="0.35">
      <c r="A270" t="s">
        <v>64</v>
      </c>
      <c r="B270">
        <v>2010</v>
      </c>
      <c r="C270">
        <v>80.400000000000006</v>
      </c>
    </row>
    <row r="271" spans="1:4" x14ac:dyDescent="0.35">
      <c r="A271" t="s">
        <v>64</v>
      </c>
      <c r="B271">
        <v>2011</v>
      </c>
      <c r="C271">
        <v>88.7</v>
      </c>
    </row>
    <row r="272" spans="1:4" x14ac:dyDescent="0.35">
      <c r="A272" t="s">
        <v>64</v>
      </c>
      <c r="B272">
        <v>2012</v>
      </c>
      <c r="C272">
        <v>90</v>
      </c>
    </row>
    <row r="273" spans="1:4" x14ac:dyDescent="0.35">
      <c r="A273" t="s">
        <v>64</v>
      </c>
      <c r="B273">
        <v>2013</v>
      </c>
      <c r="C273">
        <v>93.3</v>
      </c>
    </row>
    <row r="274" spans="1:4" x14ac:dyDescent="0.35">
      <c r="A274" t="s">
        <v>64</v>
      </c>
      <c r="B274">
        <v>2014</v>
      </c>
      <c r="C274">
        <v>93.1</v>
      </c>
    </row>
    <row r="275" spans="1:4" x14ac:dyDescent="0.35">
      <c r="A275" t="s">
        <v>64</v>
      </c>
      <c r="B275">
        <v>2015</v>
      </c>
      <c r="C275">
        <v>91.5</v>
      </c>
    </row>
    <row r="276" spans="1:4" x14ac:dyDescent="0.35">
      <c r="A276" t="s">
        <v>64</v>
      </c>
      <c r="B276">
        <v>2016</v>
      </c>
      <c r="C276">
        <v>91.4</v>
      </c>
    </row>
    <row r="277" spans="1:4" x14ac:dyDescent="0.35">
      <c r="A277" t="s">
        <v>64</v>
      </c>
      <c r="B277">
        <v>2017</v>
      </c>
      <c r="C277">
        <v>94.3</v>
      </c>
    </row>
    <row r="278" spans="1:4" x14ac:dyDescent="0.35">
      <c r="A278" t="s">
        <v>64</v>
      </c>
      <c r="B278">
        <v>2018</v>
      </c>
      <c r="C278">
        <v>99.4</v>
      </c>
      <c r="D278" s="4">
        <f>((prices_202509052233__4_1_1_1[[#This Row],[Průměrná cena]]/C266)*100)-100</f>
        <v>43.021582733812949</v>
      </c>
    </row>
    <row r="279" spans="1:4" x14ac:dyDescent="0.35">
      <c r="A279" t="s">
        <v>65</v>
      </c>
      <c r="B279">
        <v>2006</v>
      </c>
      <c r="C279">
        <v>21.3</v>
      </c>
    </row>
    <row r="280" spans="1:4" x14ac:dyDescent="0.35">
      <c r="A280" t="s">
        <v>65</v>
      </c>
      <c r="B280">
        <v>2007</v>
      </c>
      <c r="C280">
        <v>23.9</v>
      </c>
    </row>
    <row r="281" spans="1:4" x14ac:dyDescent="0.35">
      <c r="A281" t="s">
        <v>65</v>
      </c>
      <c r="B281">
        <v>2008</v>
      </c>
      <c r="C281">
        <v>32.700000000000003</v>
      </c>
    </row>
    <row r="282" spans="1:4" x14ac:dyDescent="0.35">
      <c r="A282" t="s">
        <v>65</v>
      </c>
      <c r="B282">
        <v>2009</v>
      </c>
      <c r="C282">
        <v>36.1</v>
      </c>
    </row>
    <row r="283" spans="1:4" x14ac:dyDescent="0.35">
      <c r="A283" t="s">
        <v>65</v>
      </c>
      <c r="B283">
        <v>2010</v>
      </c>
      <c r="C283">
        <v>33.9</v>
      </c>
    </row>
    <row r="284" spans="1:4" x14ac:dyDescent="0.35">
      <c r="A284" t="s">
        <v>65</v>
      </c>
      <c r="B284">
        <v>2011</v>
      </c>
      <c r="C284">
        <v>33.299999999999997</v>
      </c>
    </row>
    <row r="285" spans="1:4" x14ac:dyDescent="0.35">
      <c r="A285" t="s">
        <v>65</v>
      </c>
      <c r="B285">
        <v>2012</v>
      </c>
      <c r="C285">
        <v>34</v>
      </c>
    </row>
    <row r="286" spans="1:4" x14ac:dyDescent="0.35">
      <c r="A286" t="s">
        <v>65</v>
      </c>
      <c r="B286">
        <v>2013</v>
      </c>
      <c r="C286">
        <v>34.700000000000003</v>
      </c>
    </row>
    <row r="287" spans="1:4" x14ac:dyDescent="0.35">
      <c r="A287" t="s">
        <v>65</v>
      </c>
      <c r="B287">
        <v>2014</v>
      </c>
      <c r="C287">
        <v>35.299999999999997</v>
      </c>
    </row>
    <row r="288" spans="1:4" x14ac:dyDescent="0.35">
      <c r="A288" t="s">
        <v>65</v>
      </c>
      <c r="B288">
        <v>2015</v>
      </c>
      <c r="C288">
        <v>35.9</v>
      </c>
    </row>
    <row r="289" spans="1:4" x14ac:dyDescent="0.35">
      <c r="A289" t="s">
        <v>65</v>
      </c>
      <c r="B289">
        <v>2016</v>
      </c>
      <c r="C289">
        <v>36.5</v>
      </c>
    </row>
    <row r="290" spans="1:4" x14ac:dyDescent="0.35">
      <c r="A290" t="s">
        <v>65</v>
      </c>
      <c r="B290">
        <v>2017</v>
      </c>
      <c r="C290">
        <v>36.299999999999997</v>
      </c>
    </row>
    <row r="291" spans="1:4" x14ac:dyDescent="0.35">
      <c r="A291" t="s">
        <v>65</v>
      </c>
      <c r="B291">
        <v>2018</v>
      </c>
      <c r="C291">
        <v>36.200000000000003</v>
      </c>
      <c r="D291" s="4">
        <f>((prices_202509052233__4_1_1_1[[#This Row],[Průměrná cena]]/C279)*100)-100</f>
        <v>69.953051643192509</v>
      </c>
    </row>
    <row r="292" spans="1:4" x14ac:dyDescent="0.35">
      <c r="A292" t="s">
        <v>66</v>
      </c>
      <c r="B292">
        <v>2006</v>
      </c>
      <c r="C292">
        <v>116.8</v>
      </c>
    </row>
    <row r="293" spans="1:4" x14ac:dyDescent="0.35">
      <c r="A293" t="s">
        <v>66</v>
      </c>
      <c r="B293">
        <v>2007</v>
      </c>
      <c r="C293">
        <v>116.4</v>
      </c>
    </row>
    <row r="294" spans="1:4" x14ac:dyDescent="0.35">
      <c r="A294" t="s">
        <v>66</v>
      </c>
      <c r="B294">
        <v>2008</v>
      </c>
      <c r="C294">
        <v>119</v>
      </c>
    </row>
    <row r="295" spans="1:4" x14ac:dyDescent="0.35">
      <c r="A295" t="s">
        <v>66</v>
      </c>
      <c r="B295">
        <v>2009</v>
      </c>
      <c r="C295">
        <v>118</v>
      </c>
    </row>
    <row r="296" spans="1:4" x14ac:dyDescent="0.35">
      <c r="A296" t="s">
        <v>66</v>
      </c>
      <c r="B296">
        <v>2010</v>
      </c>
      <c r="C296">
        <v>117</v>
      </c>
    </row>
    <row r="297" spans="1:4" x14ac:dyDescent="0.35">
      <c r="A297" t="s">
        <v>66</v>
      </c>
      <c r="B297">
        <v>2011</v>
      </c>
      <c r="C297">
        <v>115.9</v>
      </c>
    </row>
    <row r="298" spans="1:4" x14ac:dyDescent="0.35">
      <c r="A298" t="s">
        <v>66</v>
      </c>
      <c r="B298">
        <v>2012</v>
      </c>
      <c r="C298">
        <v>121.8</v>
      </c>
    </row>
    <row r="299" spans="1:4" x14ac:dyDescent="0.35">
      <c r="A299" t="s">
        <v>66</v>
      </c>
      <c r="B299">
        <v>2013</v>
      </c>
      <c r="C299">
        <v>126.2</v>
      </c>
    </row>
    <row r="300" spans="1:4" x14ac:dyDescent="0.35">
      <c r="A300" t="s">
        <v>66</v>
      </c>
      <c r="B300">
        <v>2014</v>
      </c>
      <c r="C300">
        <v>129.4</v>
      </c>
    </row>
    <row r="301" spans="1:4" x14ac:dyDescent="0.35">
      <c r="A301" t="s">
        <v>66</v>
      </c>
      <c r="B301">
        <v>2015</v>
      </c>
      <c r="C301">
        <v>128.9</v>
      </c>
    </row>
    <row r="302" spans="1:4" x14ac:dyDescent="0.35">
      <c r="A302" t="s">
        <v>66</v>
      </c>
      <c r="B302">
        <v>2016</v>
      </c>
      <c r="C302">
        <v>130.19999999999999</v>
      </c>
    </row>
    <row r="303" spans="1:4" x14ac:dyDescent="0.35">
      <c r="A303" t="s">
        <v>66</v>
      </c>
      <c r="B303">
        <v>2017</v>
      </c>
      <c r="C303">
        <v>142</v>
      </c>
    </row>
    <row r="304" spans="1:4" x14ac:dyDescent="0.35">
      <c r="A304" t="s">
        <v>66</v>
      </c>
      <c r="B304">
        <v>2018</v>
      </c>
      <c r="C304">
        <v>144.9</v>
      </c>
      <c r="D304" s="4">
        <f>((prices_202509052233__4_1_1_1[[#This Row],[Průměrná cena]]/C292)*100)-100</f>
        <v>24.058219178082197</v>
      </c>
    </row>
    <row r="305" spans="1:4" x14ac:dyDescent="0.35">
      <c r="A305" t="s">
        <v>67</v>
      </c>
      <c r="B305">
        <v>2006</v>
      </c>
      <c r="C305">
        <v>26.1</v>
      </c>
    </row>
    <row r="306" spans="1:4" x14ac:dyDescent="0.35">
      <c r="A306" t="s">
        <v>67</v>
      </c>
      <c r="B306">
        <v>2007</v>
      </c>
      <c r="C306">
        <v>26.7</v>
      </c>
    </row>
    <row r="307" spans="1:4" x14ac:dyDescent="0.35">
      <c r="A307" t="s">
        <v>67</v>
      </c>
      <c r="B307">
        <v>2008</v>
      </c>
      <c r="C307">
        <v>30.8</v>
      </c>
    </row>
    <row r="308" spans="1:4" x14ac:dyDescent="0.35">
      <c r="A308" t="s">
        <v>67</v>
      </c>
      <c r="B308">
        <v>2009</v>
      </c>
      <c r="C308">
        <v>31</v>
      </c>
    </row>
    <row r="309" spans="1:4" x14ac:dyDescent="0.35">
      <c r="A309" t="s">
        <v>67</v>
      </c>
      <c r="B309">
        <v>2010</v>
      </c>
      <c r="C309">
        <v>31.9</v>
      </c>
    </row>
    <row r="310" spans="1:4" x14ac:dyDescent="0.35">
      <c r="A310" t="s">
        <v>67</v>
      </c>
      <c r="B310">
        <v>2011</v>
      </c>
      <c r="C310">
        <v>35.1</v>
      </c>
    </row>
    <row r="311" spans="1:4" x14ac:dyDescent="0.35">
      <c r="A311" t="s">
        <v>67</v>
      </c>
      <c r="B311">
        <v>2012</v>
      </c>
      <c r="C311">
        <v>37.5</v>
      </c>
    </row>
    <row r="312" spans="1:4" x14ac:dyDescent="0.35">
      <c r="A312" t="s">
        <v>67</v>
      </c>
      <c r="B312">
        <v>2013</v>
      </c>
      <c r="C312">
        <v>41</v>
      </c>
    </row>
    <row r="313" spans="1:4" x14ac:dyDescent="0.35">
      <c r="A313" t="s">
        <v>67</v>
      </c>
      <c r="B313">
        <v>2014</v>
      </c>
      <c r="C313">
        <v>42.5</v>
      </c>
    </row>
    <row r="314" spans="1:4" x14ac:dyDescent="0.35">
      <c r="A314" t="s">
        <v>67</v>
      </c>
      <c r="B314">
        <v>2015</v>
      </c>
      <c r="C314">
        <v>44.4</v>
      </c>
    </row>
    <row r="315" spans="1:4" x14ac:dyDescent="0.35">
      <c r="A315" t="s">
        <v>67</v>
      </c>
      <c r="B315">
        <v>2016</v>
      </c>
      <c r="C315">
        <v>44.8</v>
      </c>
    </row>
    <row r="316" spans="1:4" x14ac:dyDescent="0.35">
      <c r="A316" t="s">
        <v>67</v>
      </c>
      <c r="B316">
        <v>2017</v>
      </c>
      <c r="C316">
        <v>46.6</v>
      </c>
    </row>
    <row r="317" spans="1:4" x14ac:dyDescent="0.35">
      <c r="A317" t="s">
        <v>67</v>
      </c>
      <c r="B317">
        <v>2018</v>
      </c>
      <c r="C317">
        <v>47.9</v>
      </c>
      <c r="D317" s="4">
        <f>((prices_202509052233__4_1_1_1[[#This Row],[Průměrná cena]]/C305)*100)-100</f>
        <v>83.524904214559371</v>
      </c>
    </row>
    <row r="318" spans="1:4" x14ac:dyDescent="0.35">
      <c r="A318" t="s">
        <v>68</v>
      </c>
      <c r="B318">
        <v>2006</v>
      </c>
      <c r="C318">
        <v>23.5</v>
      </c>
    </row>
    <row r="319" spans="1:4" x14ac:dyDescent="0.35">
      <c r="A319" t="s">
        <v>68</v>
      </c>
      <c r="B319">
        <v>2007</v>
      </c>
      <c r="C319">
        <v>25</v>
      </c>
    </row>
    <row r="320" spans="1:4" x14ac:dyDescent="0.35">
      <c r="A320" t="s">
        <v>68</v>
      </c>
      <c r="B320">
        <v>2008</v>
      </c>
      <c r="C320">
        <v>28.1</v>
      </c>
    </row>
    <row r="321" spans="1:4" x14ac:dyDescent="0.35">
      <c r="A321" t="s">
        <v>68</v>
      </c>
      <c r="B321">
        <v>2009</v>
      </c>
      <c r="C321">
        <v>26</v>
      </c>
    </row>
    <row r="322" spans="1:4" x14ac:dyDescent="0.35">
      <c r="A322" t="s">
        <v>68</v>
      </c>
      <c r="B322">
        <v>2010</v>
      </c>
      <c r="C322">
        <v>25.2</v>
      </c>
    </row>
    <row r="323" spans="1:4" x14ac:dyDescent="0.35">
      <c r="A323" t="s">
        <v>68</v>
      </c>
      <c r="B323">
        <v>2011</v>
      </c>
      <c r="C323">
        <v>23.2</v>
      </c>
    </row>
    <row r="324" spans="1:4" x14ac:dyDescent="0.35">
      <c r="A324" t="s">
        <v>68</v>
      </c>
      <c r="B324">
        <v>2012</v>
      </c>
      <c r="C324">
        <v>35.9</v>
      </c>
    </row>
    <row r="325" spans="1:4" x14ac:dyDescent="0.35">
      <c r="A325" t="s">
        <v>68</v>
      </c>
      <c r="B325">
        <v>2013</v>
      </c>
      <c r="C325">
        <v>30.5</v>
      </c>
    </row>
    <row r="326" spans="1:4" x14ac:dyDescent="0.35">
      <c r="A326" t="s">
        <v>68</v>
      </c>
      <c r="B326">
        <v>2014</v>
      </c>
      <c r="C326">
        <v>30.9</v>
      </c>
    </row>
    <row r="327" spans="1:4" x14ac:dyDescent="0.35">
      <c r="A327" t="s">
        <v>68</v>
      </c>
      <c r="B327">
        <v>2015</v>
      </c>
      <c r="C327">
        <v>31.1</v>
      </c>
    </row>
    <row r="328" spans="1:4" x14ac:dyDescent="0.35">
      <c r="A328" t="s">
        <v>68</v>
      </c>
      <c r="B328">
        <v>2016</v>
      </c>
      <c r="C328">
        <v>28.7</v>
      </c>
    </row>
    <row r="329" spans="1:4" x14ac:dyDescent="0.35">
      <c r="A329" t="s">
        <v>68</v>
      </c>
      <c r="B329">
        <v>2017</v>
      </c>
      <c r="C329">
        <v>36.299999999999997</v>
      </c>
    </row>
    <row r="330" spans="1:4" x14ac:dyDescent="0.35">
      <c r="A330" t="s">
        <v>68</v>
      </c>
      <c r="B330">
        <v>2018</v>
      </c>
      <c r="C330">
        <v>38.4</v>
      </c>
      <c r="D330" s="4">
        <f>((prices_202509052233__4_1_1_1[[#This Row],[Průměrná cena]]/C318)*100)-100</f>
        <v>63.404255319148916</v>
      </c>
    </row>
    <row r="331" spans="1:4" x14ac:dyDescent="0.35">
      <c r="A331" t="s">
        <v>69</v>
      </c>
      <c r="B331">
        <v>2006</v>
      </c>
      <c r="C331">
        <v>105.2</v>
      </c>
    </row>
    <row r="332" spans="1:4" x14ac:dyDescent="0.35">
      <c r="A332" t="s">
        <v>69</v>
      </c>
      <c r="B332">
        <v>2007</v>
      </c>
      <c r="C332">
        <v>102.9</v>
      </c>
    </row>
    <row r="333" spans="1:4" x14ac:dyDescent="0.35">
      <c r="A333" t="s">
        <v>69</v>
      </c>
      <c r="B333">
        <v>2008</v>
      </c>
      <c r="C333">
        <v>106.5</v>
      </c>
    </row>
    <row r="334" spans="1:4" x14ac:dyDescent="0.35">
      <c r="A334" t="s">
        <v>69</v>
      </c>
      <c r="B334">
        <v>2009</v>
      </c>
      <c r="C334">
        <v>106.5</v>
      </c>
    </row>
    <row r="335" spans="1:4" x14ac:dyDescent="0.35">
      <c r="A335" t="s">
        <v>69</v>
      </c>
      <c r="B335">
        <v>2010</v>
      </c>
      <c r="C335">
        <v>100.5</v>
      </c>
    </row>
    <row r="336" spans="1:4" x14ac:dyDescent="0.35">
      <c r="A336" t="s">
        <v>69</v>
      </c>
      <c r="B336">
        <v>2011</v>
      </c>
      <c r="C336">
        <v>100</v>
      </c>
    </row>
    <row r="337" spans="1:4" x14ac:dyDescent="0.35">
      <c r="A337" t="s">
        <v>69</v>
      </c>
      <c r="B337">
        <v>2012</v>
      </c>
      <c r="C337">
        <v>109.4</v>
      </c>
    </row>
    <row r="338" spans="1:4" x14ac:dyDescent="0.35">
      <c r="A338" t="s">
        <v>69</v>
      </c>
      <c r="B338">
        <v>2013</v>
      </c>
      <c r="C338">
        <v>115.9</v>
      </c>
    </row>
    <row r="339" spans="1:4" x14ac:dyDescent="0.35">
      <c r="A339" t="s">
        <v>69</v>
      </c>
      <c r="B339">
        <v>2014</v>
      </c>
      <c r="C339">
        <v>116.4</v>
      </c>
    </row>
    <row r="340" spans="1:4" x14ac:dyDescent="0.35">
      <c r="A340" t="s">
        <v>69</v>
      </c>
      <c r="B340">
        <v>2015</v>
      </c>
      <c r="C340">
        <v>108.7</v>
      </c>
    </row>
    <row r="341" spans="1:4" x14ac:dyDescent="0.35">
      <c r="A341" t="s">
        <v>69</v>
      </c>
      <c r="B341">
        <v>2016</v>
      </c>
      <c r="C341">
        <v>109.5</v>
      </c>
    </row>
    <row r="342" spans="1:4" x14ac:dyDescent="0.35">
      <c r="A342" t="s">
        <v>69</v>
      </c>
      <c r="B342">
        <v>2017</v>
      </c>
      <c r="C342">
        <v>118.3</v>
      </c>
    </row>
    <row r="343" spans="1:4" x14ac:dyDescent="0.35">
      <c r="A343" t="s">
        <v>69</v>
      </c>
      <c r="B343">
        <v>2018</v>
      </c>
      <c r="C343">
        <v>116.9</v>
      </c>
      <c r="D343" s="4">
        <f>((prices_202509052233__4_1_1_1[[#This Row],[Průměrná cena]]/C331)*100)-100</f>
        <v>11.121673003802286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1120-560F-430E-AC77-6862FF519F81}">
  <sheetPr>
    <tabColor theme="2" tint="-9.9978637043366805E-2"/>
  </sheetPr>
  <dimension ref="A1:G16"/>
  <sheetViews>
    <sheetView tabSelected="1" workbookViewId="0">
      <selection activeCell="J16" sqref="J16"/>
    </sheetView>
  </sheetViews>
  <sheetFormatPr defaultRowHeight="14.5" x14ac:dyDescent="0.35"/>
  <cols>
    <col min="1" max="1" width="6.7265625" bestFit="1" customWidth="1"/>
    <col min="2" max="2" width="11" bestFit="1" customWidth="1"/>
    <col min="3" max="3" width="12.08984375" bestFit="1" customWidth="1"/>
    <col min="4" max="4" width="11.81640625" bestFit="1" customWidth="1"/>
    <col min="5" max="5" width="18.81640625" bestFit="1" customWidth="1"/>
    <col min="6" max="6" width="20" bestFit="1" customWidth="1"/>
    <col min="7" max="7" width="17.81640625" bestFit="1" customWidth="1"/>
  </cols>
  <sheetData>
    <row r="1" spans="1:7" x14ac:dyDescent="0.35">
      <c r="A1" t="s">
        <v>76</v>
      </c>
      <c r="B1" t="s">
        <v>78</v>
      </c>
      <c r="C1" t="s">
        <v>79</v>
      </c>
      <c r="D1" t="s">
        <v>77</v>
      </c>
      <c r="E1" t="s">
        <v>80</v>
      </c>
      <c r="F1" t="s">
        <v>81</v>
      </c>
      <c r="G1" t="s">
        <v>82</v>
      </c>
    </row>
    <row r="2" spans="1:7" x14ac:dyDescent="0.35">
      <c r="A2">
        <v>2006</v>
      </c>
      <c r="B2" t="s">
        <v>83</v>
      </c>
      <c r="C2">
        <v>20343</v>
      </c>
      <c r="D2">
        <v>197470142754</v>
      </c>
    </row>
    <row r="3" spans="1:7" x14ac:dyDescent="0.35">
      <c r="A3">
        <v>2007</v>
      </c>
      <c r="B3" t="s">
        <v>84</v>
      </c>
      <c r="C3">
        <v>21725</v>
      </c>
      <c r="D3">
        <v>208469898851</v>
      </c>
      <c r="E3">
        <v>6.8</v>
      </c>
      <c r="F3">
        <v>6.8</v>
      </c>
      <c r="G3">
        <v>5.6</v>
      </c>
    </row>
    <row r="4" spans="1:7" x14ac:dyDescent="0.35">
      <c r="A4">
        <v>2008</v>
      </c>
      <c r="B4" t="s">
        <v>85</v>
      </c>
      <c r="C4">
        <v>23475</v>
      </c>
      <c r="D4">
        <v>214070259128</v>
      </c>
      <c r="E4">
        <v>6.2</v>
      </c>
      <c r="F4">
        <v>8.1</v>
      </c>
      <c r="G4">
        <v>2.7</v>
      </c>
    </row>
    <row r="5" spans="1:7" x14ac:dyDescent="0.35">
      <c r="A5">
        <v>2009</v>
      </c>
      <c r="B5" t="s">
        <v>86</v>
      </c>
      <c r="C5">
        <v>24238</v>
      </c>
      <c r="D5">
        <v>204100298391</v>
      </c>
      <c r="E5">
        <v>-6.4</v>
      </c>
      <c r="F5">
        <v>3.3</v>
      </c>
      <c r="G5">
        <v>-4.7</v>
      </c>
    </row>
    <row r="6" spans="1:7" x14ac:dyDescent="0.35">
      <c r="A6">
        <v>2010</v>
      </c>
      <c r="B6" t="s">
        <v>87</v>
      </c>
      <c r="C6">
        <v>24722</v>
      </c>
      <c r="D6">
        <v>209069940963</v>
      </c>
      <c r="E6">
        <v>1.9</v>
      </c>
      <c r="F6">
        <v>2</v>
      </c>
      <c r="G6">
        <v>2.4</v>
      </c>
    </row>
    <row r="7" spans="1:7" x14ac:dyDescent="0.35">
      <c r="A7">
        <v>2011</v>
      </c>
      <c r="B7" t="s">
        <v>88</v>
      </c>
      <c r="C7">
        <v>25284</v>
      </c>
      <c r="D7">
        <v>212750323791</v>
      </c>
      <c r="E7">
        <v>3.5</v>
      </c>
      <c r="F7">
        <v>2.2999999999999998</v>
      </c>
      <c r="G7">
        <v>1.8</v>
      </c>
    </row>
    <row r="8" spans="1:7" x14ac:dyDescent="0.35">
      <c r="A8">
        <v>2012</v>
      </c>
      <c r="B8" t="s">
        <v>89</v>
      </c>
      <c r="C8">
        <v>26077</v>
      </c>
      <c r="D8">
        <v>211080224603</v>
      </c>
      <c r="E8">
        <v>6.7</v>
      </c>
      <c r="F8">
        <v>3.1</v>
      </c>
      <c r="G8">
        <v>-0.8</v>
      </c>
    </row>
    <row r="9" spans="1:7" x14ac:dyDescent="0.35">
      <c r="A9">
        <v>2013</v>
      </c>
      <c r="B9" t="s">
        <v>90</v>
      </c>
      <c r="C9">
        <v>25671</v>
      </c>
      <c r="D9">
        <v>210983331026</v>
      </c>
      <c r="E9">
        <v>5.2</v>
      </c>
      <c r="F9">
        <v>-1.6</v>
      </c>
      <c r="G9">
        <v>0</v>
      </c>
    </row>
    <row r="10" spans="1:7" x14ac:dyDescent="0.35">
      <c r="A10">
        <v>2014</v>
      </c>
      <c r="B10" t="s">
        <v>91</v>
      </c>
      <c r="C10">
        <v>26324</v>
      </c>
      <c r="D10">
        <v>215755991069</v>
      </c>
      <c r="E10">
        <v>0.7</v>
      </c>
      <c r="F10">
        <v>2.5</v>
      </c>
      <c r="G10">
        <v>2.2999999999999998</v>
      </c>
    </row>
    <row r="11" spans="1:7" x14ac:dyDescent="0.35">
      <c r="A11">
        <v>2015</v>
      </c>
      <c r="B11" t="s">
        <v>92</v>
      </c>
      <c r="C11">
        <v>26960</v>
      </c>
      <c r="D11">
        <v>227381745549</v>
      </c>
      <c r="E11">
        <v>-0.5</v>
      </c>
      <c r="F11">
        <v>2.4</v>
      </c>
      <c r="G11">
        <v>5.4</v>
      </c>
    </row>
    <row r="12" spans="1:7" x14ac:dyDescent="0.35">
      <c r="A12">
        <v>2016</v>
      </c>
      <c r="B12" t="s">
        <v>93</v>
      </c>
      <c r="C12">
        <v>27947</v>
      </c>
      <c r="D12">
        <v>233151067381</v>
      </c>
      <c r="E12">
        <v>-1.2</v>
      </c>
      <c r="F12">
        <v>3.7</v>
      </c>
      <c r="G12">
        <v>2.5</v>
      </c>
    </row>
    <row r="13" spans="1:7" x14ac:dyDescent="0.35">
      <c r="A13">
        <v>2017</v>
      </c>
      <c r="B13" t="s">
        <v>94</v>
      </c>
      <c r="C13">
        <v>29736</v>
      </c>
      <c r="D13">
        <v>245202003266</v>
      </c>
      <c r="E13">
        <v>9.6</v>
      </c>
      <c r="F13">
        <v>6.4</v>
      </c>
      <c r="G13">
        <v>5.2</v>
      </c>
    </row>
    <row r="14" spans="1:7" x14ac:dyDescent="0.35">
      <c r="A14">
        <v>2018</v>
      </c>
      <c r="B14" t="s">
        <v>95</v>
      </c>
      <c r="C14">
        <v>31981</v>
      </c>
      <c r="D14">
        <v>253045172104</v>
      </c>
      <c r="E14">
        <v>2.2999999999999998</v>
      </c>
      <c r="F14">
        <v>7.5</v>
      </c>
      <c r="G14">
        <v>3.2</v>
      </c>
    </row>
    <row r="15" spans="1:7" x14ac:dyDescent="0.35">
      <c r="E15" s="27"/>
      <c r="F15" s="27"/>
      <c r="G15" s="27"/>
    </row>
    <row r="16" spans="1:7" x14ac:dyDescent="0.35">
      <c r="D16" s="22"/>
      <c r="E16" s="28"/>
      <c r="F16" s="28"/>
      <c r="G16" s="2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G A A B Q S w M E F A A C A A g A a H A x W / 7 U v a a l A A A A 9 g A A A B I A H A B D b 2 5 m a W c v U G F j a 2 F n Z S 5 4 b W w g o h g A K K A U A A A A A A A A A A A A A A A A A A A A A A A A A A A A h Y 9 N D o I w G E S v Q r q n P 2 i U k I + y Y C u J i Y k x 7 p p a o R G K o c V y N x c e y S u I U d S d y 3 n z F j P 3 6 w 2 y o a m D i + q s b k 2 K G K Y o U E a 2 B 2 3 K F P X u G M Y o 4 7 A W 8 i R K F Y y y s c l g D y m q n D s n h H j v s Z / h t i t J R C k j u 2 K 1 k Z V q B P r I + r 8 c a m O d M F I h D t v X G B 5 h N l 9 g t o w x B T J B K L T 5 C t G 4 9 9 n + Q M j 7 2 v W d 4 t K G + R 7 I F I G 8 P / A H U E s D B B Q A A g A I A G h w M V t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o c D F b h s s p X I A D A A C J H w A A E w A c A E Z v c m 1 1 b G F z L 1 N l Y 3 R p b 2 4 x L m 0 g o h g A K K A U A A A A A A A A A A A A A A A A A A A A A A A A A A A A 7 V n d b t o w F L 5 H 4 h 2 s V J V A i h B J 6 c 9 W c V F R p k 7 a O j a Y K v V H k U l c m j W x k e 2 w p o h H 2 B P s q p e 7 q H Y / q b u h f a + d B A o F y k / T d L A J B C J 2 j n 0 + n + / z y b E i i C l t R l G 5 8 6 9 t J x L i D H N i o T q 3 T S I M P a u v Z 1 9 l 1 3 V 9 b Q 3 l k U N k M o H g c 2 h x 9 g U 6 C q K R 2 W W m 5 x I q U 2 9 s h 2 Q K j E p o i J R S e H 3 8 W R A u j v d K x 4 9 M l z F F Q 0 m r R 7 v E s V 1 b E p 5 X V E V F B e Z 4 L h X 5 n I q K 1 G S W T W v 5 j f V s V j t J q x 3 f K 8 p h + + r M w Y 3 2 N R I E X T b a N 3 d X h D I P t X 9 x 1 q D t a w W Q V X A V 0 J Q 4 c 5 k k e w R b g C Q V w l b R U b d 7 x 3 H K J n Y w F 3 n J P f L Q g 3 v 7 n c K 3 f Y O k X + / P V + G Y i l P G 3 Q 7 M i l 8 n I j U D I L X Z V E 4 Z s w w T S 1 J j 3 I e V w s Q E S X I h W y p q K j 7 B 3 A h N w l j B / b d U b u Q y g Y v Q A D d q v V u D Q + u E m x B y w 6 Y m J 1 g M j W 2 l k w m b j l n Y d j K R n E C 5 Y e Q M 7 T H e i x c m c T I F j 3 N w f M D 4 e Z W x 8 1 S 6 e b S P X Z J X x k 2 l n L S O u g I 5 6 a M K J 5 0 F S a x Y B t F E Y 7 6 j J + C 2 x C T H D Z v i E X I + s f N R L k v 8 7 i f 4 4 b R 9 h Y C 6 3 i j q u V X C Q 5 P 3 5 N L m 7 P Y b q A e t I j C E I U J G p N Y o F 9 8 V C x V Q i O U J y X 2 j j n 3 O H M c I V c e Z R y 0 j 0 F f w + 4 p r E K 6 d M j Q I h + u g o x O 9 L U 3 X N P 3 R P D C F g 1 j 9 x 0 l b w I M v n K e z 5 l 5 a e N R i v 0 s T K P j e 9 E d g 6 q M G W h 0 i u d X P N h 8 s U g W c Y G t 5 d c c 2 b R m w X m c O u / t 9 7 v c X s 2 s L C Z t c p k b W 2 4 M X L G Z Q F l M m f y i T l V i J Q i k 9 r S z F s p h i m e w 8 s o L G J 9 u Y c / d / k L 3 H 0 g B z D m g A U 3 / 2 V L 8 y M W h R 9 + S S i D 4 R f 2 M n 9 j x H 3 o n G w d v K X q d g 7 G f J b m Y d q j W H c m q n r 8 u 1 l t P 1 3 N Z z S v 9 Y g T z h 0 K D B K B V 9 9 K D O L 0 v f I f n + Z W a f U f L P n y e C 4 I 0 K 2 X U s o 2 b V R z b Q + O N D 7 z k a s b i E q i F G i i N X D X H K b M Z z S p w + o T H n V U M j x l S + K O q M O U L G / E k y l i x N C V G k I 2 q 8 C B a H o w f F 0 O K w t K b l F q O m A C D L m m J a T f H k f T 8 o 0 H k X F W u R j z 2 x 6 u z F U 0 K E r f 9 8 o u I M 0 b x r o B D B k q Z J Q d r U t F x 2 E V J 3 C G R K 6 t 5 c p u 7 4 U n f 4 p s n s v 2 U a 9 z L q o c n 9 / B N M h m u Y O T w h A i m N f U I s d b 3 U 9 c v r + g 9 Q S w E C L Q A U A A I A C A B o c D F b / t S 9 p q U A A A D 2 A A A A E g A A A A A A A A A A A A A A A A A A A A A A Q 2 9 u Z m l n L 1 B h Y 2 t h Z 2 U u e G 1 s U E s B A i 0 A F A A C A A g A a H A x W 1 N y O C y b A A A A 4 Q A A A B M A A A A A A A A A A A A A A A A A 8 Q A A A F t D b 2 5 0 Z W 5 0 X 1 R 5 c G V z X S 5 4 b W x Q S w E C L Q A U A A I A C A B o c D F b h s s p X I A D A A C J H w A A E w A A A A A A A A A A A A A A A A D Z A Q A A R m 9 y b X V s Y X M v U 2 V j d G l v b j E u b V B L B Q Y A A A A A A w A D A M I A A A C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y Q A A A A A A A B 7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c m l j Z X N f M j A y N T A 5 M D U y M j M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I w O j M 1 O j Q y L j Q w M j Q 3 M D l a I i A v P j x F b n R y e S B U e X B l P S J G a W x s Q 2 9 s d W 1 u V H l w Z X M i I F Z h b H V l P S J z Q m d N R 0 F 3 P T 0 i I C 8 + P E V u d H J 5 I F R 5 c G U 9 I k Z p b G x D b 2 x 1 b W 5 O Y W 1 l c y I g V m F s d W U 9 I n N b J n F 1 b 3 Q 7 Z m 9 v Z F 9 j Y X R l Z 2 9 y e S Z x d W 9 0 O y w m c X V v d D t 5 Z W F y X 2 Z v b 2 R f c H J p Y 2 U m c X V v d D s s J n F 1 b 3 Q 7 Y X Z n X 3 B y a W N l J n F 1 b 3 Q 7 L C Z x d W 9 0 O 3 B l c m N l b n R f a W 5 j c m V h c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A x N z U 1 N W Q t M G I w Z i 0 0 Z D A w L T g 0 Z j Y t Y T k 5 Y W F k Z j I 5 M T E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j Z X N f M j A y N T A 5 M D U y M j M z L 1 p t x J t u x J t u w 7 0 g d H l w L n t m b 2 9 k X 2 N h d G V n b 3 J 5 L D B 9 J n F 1 b 3 Q 7 L C Z x d W 9 0 O 1 N l Y 3 R p b 2 4 x L 3 B y a W N l c 1 8 y M D I 1 M D k w N T I y M z M v W m 3 E m 2 7 E m 2 7 D v S B 0 e X A u e 3 l l Y X J f Z m 9 v Z F 9 w c m l j Z S w x f S Z x d W 9 0 O y w m c X V v d D t T Z W N 0 a W 9 u M S 9 w c m l j Z X N f M j A y N T A 5 M D U y M j M z L 1 p t x J t u x J t u w 7 0 g d H l w L n t h d m d f c H J p Y 2 U s M n 0 m c X V v d D s s J n F 1 b 3 Q 7 U 2 V j d G l v b j E v c H J p Y 2 V z X z I w M j U w O T A 1 M j I z M y 9 a b c S b b s S b b s O 9 I H R 5 c C 5 7 c G V y Y 2 V u d F 9 p b m N y Z W F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l j Z X N f M j A y N T A 5 M D U y M j M z L 1 p t x J t u x J t u w 7 0 g d H l w L n t m b 2 9 k X 2 N h d G V n b 3 J 5 L D B 9 J n F 1 b 3 Q 7 L C Z x d W 9 0 O 1 N l Y 3 R p b 2 4 x L 3 B y a W N l c 1 8 y M D I 1 M D k w N T I y M z M v W m 3 E m 2 7 E m 2 7 D v S B 0 e X A u e 3 l l Y X J f Z m 9 v Z F 9 w c m l j Z S w x f S Z x d W 9 0 O y w m c X V v d D t T Z W N 0 a W 9 u M S 9 w c m l j Z X N f M j A y N T A 5 M D U y M j M z L 1 p t x J t u x J t u w 7 0 g d H l w L n t h d m d f c H J p Y 2 U s M n 0 m c X V v d D s s J n F 1 b 3 Q 7 U 2 V j d G l v b j E v c H J p Y 2 V z X z I w M j U w O T A 1 M j I z M y 9 a b c S b b s S b b s O 9 I H R 5 c C 5 7 c G V y Y 2 V u d F 9 p b m N y Z W F z Z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a W N l c 1 8 y M D I 1 M D k w N T I y M z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X N f M j A y N T A 5 M D U y M j M z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V z X z I w M j U w O T A 1 M j I z M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a W N l c 1 8 y M D I 1 M D k w N T I y M z N f X z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m Y T V h Y 2 J j L T h k O D Y t N D I w O S 0 5 O W U y L T Y z Y j d k Z G U w N 2 J h Y i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Z U M T k 6 N D E 6 M T c u O D k 4 N j Y y N 1 o i I C 8 + P E V u d H J 5 I F R 5 c G U 9 I k Z p b G x D b 2 x 1 b W 5 U e X B l c y I g V m F s d W U 9 I n N B Q U F B Q U E 9 P S I g L z 4 8 R W 5 0 c n k g V H l w Z T 0 i R m l s b E N v b H V t b k 5 h b W V z I i B W Y W x 1 Z T 0 i c 1 s m c X V v d D t Q b 3 R y Y X Z p b m E m c X V v d D s s J n F 1 b 3 Q 7 U m 9 r J n F 1 b 3 Q 7 L C Z x d W 9 0 O 1 B y x a 9 t x J t y b s O h I G N l b m E m c X V v d D s s J n F 1 b 3 Q 7 T W V 6 a X J v x I 1 u w 6 0 g J S B u w 6 F y x a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N l c 1 8 y M D I 1 M D k w N T I y M z N f X z R f M S 9 a Z H J v a i 5 7 U G 9 0 c m F 2 a W 5 h L D B 9 J n F 1 b 3 Q 7 L C Z x d W 9 0 O 1 N l Y 3 R p b 2 4 x L 3 B y a W N l c 1 8 y M D I 1 M D k w N T I y M z N f X z R f M S 9 a Z H J v a i 5 7 U m 9 r L D F 9 J n F 1 b 3 Q 7 L C Z x d W 9 0 O 1 N l Y 3 R p b 2 4 x L 3 B y a W N l c 1 8 y M D I 1 M D k w N T I y M z N f X z R f M S 9 a Z H J v a i 5 7 U H L F r 2 3 E m 3 J u w 6 E g Y 2 V u Y S w y f S Z x d W 9 0 O y w m c X V v d D t T Z W N 0 a W 9 u M S 9 w c m l j Z X N f M j A y N T A 5 M D U y M j M z X 1 8 0 X z E v W m R y b 2 o u e 0 1 l e m l y b 8 S N b s O t I C U g b s O h c s W v c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p Y 2 V z X z I w M j U w O T A 1 M j I z M 1 9 f N F 8 x L 1 p k c m 9 q L n t Q b 3 R y Y X Z p b m E s M H 0 m c X V v d D s s J n F 1 b 3 Q 7 U 2 V j d G l v b j E v c H J p Y 2 V z X z I w M j U w O T A 1 M j I z M 1 9 f N F 8 x L 1 p k c m 9 q L n t S b 2 s s M X 0 m c X V v d D s s J n F 1 b 3 Q 7 U 2 V j d G l v b j E v c H J p Y 2 V z X z I w M j U w O T A 1 M j I z M 1 9 f N F 8 x L 1 p k c m 9 q L n t Q c s W v b c S b c m 7 D o S B j Z W 5 h L D J 9 J n F 1 b 3 Q 7 L C Z x d W 9 0 O 1 N l Y 3 R p b 2 4 x L 3 B y a W N l c 1 8 y M D I 1 M D k w N T I y M z N f X z R f M S 9 a Z H J v a i 5 7 T W V 6 a X J v x I 1 u w 6 0 g J S B u w 6 F y x a 9 z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Y 2 V z X z I w M j U w O T A 1 M j I z M 1 9 f N F 8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V z X z I w M j U w O T A 1 M j I z M 1 9 f N F 8 x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z R k M 2 Q 0 O C 0 5 Y 2 Y 5 L T Q 0 M G Q t Y T l j M C 0 3 Z j F j Z m V i N z Z i Y m I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H J p Y 2 V z X z I w M j U w O T A 1 M j I z M 1 9 f N F 8 x X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Z U M T k 6 N D Y 6 N T M u M T A 0 M T E 5 M l o i I C 8 + P E V u d H J 5 I F R 5 c G U 9 I k Z p b G x D b 2 x 1 b W 5 U e X B l c y I g V m F s d W U 9 I n N C Z 0 1 G Q X c 9 P S I g L z 4 8 R W 5 0 c n k g V H l w Z T 0 i R m l s b E N v b H V t b k 5 h b W V z I i B W Y W x 1 Z T 0 i c 1 s m c X V v d D t Q b 3 R y Y X Z p b m E m c X V v d D s s J n F 1 b 3 Q 7 U m 9 r J n F 1 b 3 Q 7 L C Z x d W 9 0 O 1 B y x a 9 t x J t y b s O h I G N l b m E m c X V v d D s s J n F 1 b 3 Q 7 T W V 6 a X J v x I 1 u w 6 0 g J S B u w 6 F y x a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N l c 1 8 y M D I 1 M D k w N T I y M z N f X z R f M V 8 x L 1 p t x J t u x J t u w 7 0 g d H l w L n t Q b 3 R y Y X Z p b m E s M H 0 m c X V v d D s s J n F 1 b 3 Q 7 U 2 V j d G l v b j E v c H J p Y 2 V z X z I w M j U w O T A 1 M j I z M 1 9 f N F 8 x X z E v W m 3 E m 2 7 E m 2 7 D v S B 0 e X A u e 1 J v a y w x f S Z x d W 9 0 O y w m c X V v d D t T Z W N 0 a W 9 u M S 9 w c m l j Z X N f M j A y N T A 5 M D U y M j M z X 1 8 0 X z F f M S 9 a b c S b b s S b b s O 9 I H R 5 c C 5 7 U H L F r 2 3 E m 3 J u w 6 E g Y 2 V u Y S w y f S Z x d W 9 0 O y w m c X V v d D t T Z W N 0 a W 9 u M S 9 w c m l j Z X N f M j A y N T A 5 M D U y M j M z X 1 8 0 X z F f M S 9 a b c S b b s S b b s O 9 I H R 5 c C 5 7 T W V 6 a X J v x I 1 u w 6 0 g J S B u w 6 F y x a 9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l j Z X N f M j A y N T A 5 M D U y M j M z X 1 8 0 X z F f M S 9 a b c S b b s S b b s O 9 I H R 5 c C 5 7 U G 9 0 c m F 2 a W 5 h L D B 9 J n F 1 b 3 Q 7 L C Z x d W 9 0 O 1 N l Y 3 R p b 2 4 x L 3 B y a W N l c 1 8 y M D I 1 M D k w N T I y M z N f X z R f M V 8 x L 1 p t x J t u x J t u w 7 0 g d H l w L n t S b 2 s s M X 0 m c X V v d D s s J n F 1 b 3 Q 7 U 2 V j d G l v b j E v c H J p Y 2 V z X z I w M j U w O T A 1 M j I z M 1 9 f N F 8 x X z E v W m 3 E m 2 7 E m 2 7 D v S B 0 e X A u e 1 B y x a 9 t x J t y b s O h I G N l b m E s M n 0 m c X V v d D s s J n F 1 b 3 Q 7 U 2 V j d G l v b j E v c H J p Y 2 V z X z I w M j U w O T A 1 M j I z M 1 9 f N F 8 x X z E v W m 3 E m 2 7 E m 2 7 D v S B 0 e X A u e 0 1 l e m l y b 8 S N b s O t I C U g b s O h c s W v c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N l c 1 8 y M D I 1 M D k w N T I y M z N f X z R f M V 8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V z X z I w M j U w O T A 1 M j I z M 1 9 f N F 8 x X z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a W 5 k d X N 0 c n l f c G F 5 c m 9 s b F 9 5 Z W F y X 3 J v d W 5 k X 2 F 2 Z 1 9 h d m d f d 2 F n Z X N f Q V N f Y X Z l c m F n Z V 9 3 Y W d f M j A y N T A 4 M T I x M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m Z m Q z Y z k t M D g 0 Y i 0 0 M j M 1 L T k 0 N j E t N T Y 4 N j M 5 M z Q 0 Z W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Z U M T k 6 N T c 6 N T Y u N z Y 3 O T Y 3 O V o i I C 8 + P E V u d H J 5 I F R 5 c G U 9 I k Z p b G x D b 2 x 1 b W 5 U e X B l c y I g V m F s d W U 9 I n N C Z 0 1 E Q l E 9 P S I g L z 4 8 R W 5 0 c n k g V H l w Z T 0 i R m l s b E N v b H V t b k 5 h b W V z I i B W Y W x 1 Z T 0 i c 1 s m c X V v d D t Q c s W v b X l z b C Z x d W 9 0 O y w m c X V v d D t S b 2 s m c X V v d D s s J n F 1 b 3 Q 7 U H L F r 2 3 E m 3 J u w 6 E g b X p k Y S Z x d W 9 0 O y w m c X V v d D t O w 6 F y x a 9 z d C B w c s W v b c S b c m 7 D q S B t e m R 5 I H Y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B y x a 9 t e X N s J n F 1 b 3 Q 7 X S w m c X V v d D t x d W V y e V J l b G F 0 a W 9 u c 2 h p c H M m c X V v d D s 6 W 1 0 s J n F 1 b 3 Q 7 Y 2 9 s d W 1 u S W R l b n R p d G l l c y Z x d W 9 0 O z p b J n F 1 b 3 Q 7 U 2 V j d G l v b j E v X 1 N F T E V D V F 9 p b m R 1 c 3 R y e V 9 w Y X l y b 2 x s X 3 l l Y X J f c m 9 1 b m R f Y X Z n X 2 F 2 Z 1 9 3 Y W d l c 1 9 B U 1 9 h d m V y Y W d l X 3 d h Z 1 8 y M D I 1 M D g x M j E x M j M v W m 3 E m 2 7 E m 2 7 D v S B 0 e X A u e 1 B y x a 9 t e X N s L D B 9 J n F 1 b 3 Q 7 L C Z x d W 9 0 O 1 N l Y 3 R p b 2 4 x L 1 9 T R U x F Q 1 R f a W 5 k d X N 0 c n l f c G F 5 c m 9 s b F 9 5 Z W F y X 3 J v d W 5 k X 2 F 2 Z 1 9 h d m d f d 2 F n Z X N f Q V N f Y X Z l c m F n Z V 9 3 Y W d f M j A y N T A 4 M T I x M T I z L 1 p t x J t u x J t u w 7 0 g d H l w L n t S b 2 s s M X 0 m c X V v d D s s J n F 1 b 3 Q 7 U 2 V j d G l v b j E v X 1 N F T E V D V F 9 p b m R 1 c 3 R y e V 9 w Y X l y b 2 x s X 3 l l Y X J f c m 9 1 b m R f Y X Z n X 2 F 2 Z 1 9 3 Y W d l c 1 9 B U 1 9 h d m V y Y W d l X 3 d h Z 1 8 y M D I 1 M D g x M j E x M j M v W m 3 E m 2 7 E m 2 7 D v S B 0 e X A u e 1 B y x a 9 t x J t y b s O h I G 1 6 Z G E s M n 0 m c X V v d D s s J n F 1 b 3 Q 7 U 2 V j d G l v b j E v X 1 N F T E V D V F 9 p b m R 1 c 3 R y e V 9 w Y X l y b 2 x s X 3 l l Y X J f c m 9 1 b m R f Y X Z n X 2 F 2 Z 1 9 3 Y W d l c 1 9 B U 1 9 h d m V y Y W d l X 3 d h Z 1 8 y M D I 1 M D g x M j E x M j M v W m 3 E m 2 7 E m 2 7 D v S B 0 e X A u e 0 7 D o X L F r 3 N 0 I H B y x a 9 t x J t y b s O p I G 1 6 Z H k g d i A l L D N 9 J n F 1 b 3 Q 7 X S w m c X V v d D t D b 2 x 1 b W 5 D b 3 V u d C Z x d W 9 0 O z o 0 L C Z x d W 9 0 O 0 t l e U N v b H V t b k 5 h b W V z J n F 1 b 3 Q 7 O l s m c X V v d D t Q c s W v b X l z b C Z x d W 9 0 O 1 0 s J n F 1 b 3 Q 7 Q 2 9 s d W 1 u S W R l b n R p d G l l c y Z x d W 9 0 O z p b J n F 1 b 3 Q 7 U 2 V j d G l v b j E v X 1 N F T E V D V F 9 p b m R 1 c 3 R y e V 9 w Y X l y b 2 x s X 3 l l Y X J f c m 9 1 b m R f Y X Z n X 2 F 2 Z 1 9 3 Y W d l c 1 9 B U 1 9 h d m V y Y W d l X 3 d h Z 1 8 y M D I 1 M D g x M j E x M j M v W m 3 E m 2 7 E m 2 7 D v S B 0 e X A u e 1 B y x a 9 t e X N s L D B 9 J n F 1 b 3 Q 7 L C Z x d W 9 0 O 1 N l Y 3 R p b 2 4 x L 1 9 T R U x F Q 1 R f a W 5 k d X N 0 c n l f c G F 5 c m 9 s b F 9 5 Z W F y X 3 J v d W 5 k X 2 F 2 Z 1 9 h d m d f d 2 F n Z X N f Q V N f Y X Z l c m F n Z V 9 3 Y W d f M j A y N T A 4 M T I x M T I z L 1 p t x J t u x J t u w 7 0 g d H l w L n t S b 2 s s M X 0 m c X V v d D s s J n F 1 b 3 Q 7 U 2 V j d G l v b j E v X 1 N F T E V D V F 9 p b m R 1 c 3 R y e V 9 w Y X l y b 2 x s X 3 l l Y X J f c m 9 1 b m R f Y X Z n X 2 F 2 Z 1 9 3 Y W d l c 1 9 B U 1 9 h d m V y Y W d l X 3 d h Z 1 8 y M D I 1 M D g x M j E x M j M v W m 3 E m 2 7 E m 2 7 D v S B 0 e X A u e 1 B y x a 9 t x J t y b s O h I G 1 6 Z G E s M n 0 m c X V v d D s s J n F 1 b 3 Q 7 U 2 V j d G l v b j E v X 1 N F T E V D V F 9 p b m R 1 c 3 R y e V 9 w Y X l y b 2 x s X 3 l l Y X J f c m 9 1 b m R f Y X Z n X 2 F 2 Z 1 9 3 Y W d l c 1 9 B U 1 9 h d m V y Y W d l X 3 d h Z 1 8 y M D I 1 M D g x M j E x M j M v W m 3 E m 2 7 E m 2 7 D v S B 0 e X A u e 0 7 D o X L F r 3 N 0 I H B y x a 9 t x J t y b s O p I G 1 6 Z H k g d i A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0 V M R U N U X 2 l u Z H V z d H J 5 X 3 B h e X J v b G x f e W V h c l 9 y b 3 V u Z F 9 h d m d f Y X Z n X 3 d h Z 2 V z X 0 F T X 2 F 2 Z X J h Z 2 V f d 2 F n X z I w M j U w O D E y M T E y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a W 5 k d X N 0 c n l f c G F 5 c m 9 s b F 9 5 Z W F y X 3 J v d W 5 k X 2 F 2 Z 1 9 h d m d f d 2 F n Z X N f Q V N f Y X Z l c m F n Z V 9 3 Y W d f M j A y N T A 4 M T I x M T I z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l u Z H V z d H J 5 X 3 B h e X J v b G x f e W V h c l 9 y b 3 V u Z F 9 h d m d f Y X Z n X 3 d h Z 2 V z X 0 F T X 2 F 2 Z X J h Z 2 V f d 2 F n X z I w M j U w O D E y M T E y M y 9 P Z G V i c m F u J U M z J U E 5 J T I w Z H V w b G l j a X R u J U M z J U F E J T I w c G 9 s b y V D N S V C R W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p b m R 1 c 3 R y e V 9 w Y X l y b 2 x s X 3 l l Y X J f c m 9 1 b m R f Y X Z n X 2 F 2 Z 1 9 3 Y W d l c 1 9 B U 1 9 h d m V y Y W d l X 3 d h Z 1 8 y M D I 1 M D g x M j E x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h Y j R k M D Y z L T k 2 M T I t N D R k N C 0 4 Y T l i L T A 2 M z B h N T Q 4 N m F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9 T R U x F Q 1 R f a W 5 k d X N 0 c n l f c G F 5 c m 9 s b F 9 5 Z W F y X 3 J v d W 5 k X 2 F 2 Z 1 9 h d m d f d 2 F n Z X N f Q V N f Y X Z l c m F n Z V 9 3 Y W d f M j A y N T A 4 M T I x M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Z U M T k 6 N T k 6 M z Q u M T M x N j k 3 M l o i I C 8 + P E V u d H J 5 I F R 5 c G U 9 I k Z p b G x D b 2 x 1 b W 5 U e X B l c y I g V m F s d W U 9 I n N C Z 0 1 E Q l E 9 P S I g L z 4 8 R W 5 0 c n k g V H l w Z T 0 i R m l s b E N v b H V t b k 5 h b W V z I i B W Y W x 1 Z T 0 i c 1 s m c X V v d D t Q c s W v b X l z b C Z x d W 9 0 O y w m c X V v d D t S b 2 s m c X V v d D s s J n F 1 b 3 Q 7 U H L F r 2 3 E m 3 J u w 6 E g b X p k Y S Z x d W 9 0 O y w m c X V v d D t O w 6 F y x a 9 z d C B w c s W v b c S b c m 7 D q S B t e m R 5 I H Y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7 D o X L F r 3 N 0 I H B y x a 9 t x J t y b s O p I G 1 6 Z H k g d i A l J n F 1 b 3 Q 7 X S w m c X V v d D t x d W V y e V J l b G F 0 a W 9 u c 2 h p c H M m c X V v d D s 6 W 1 0 s J n F 1 b 3 Q 7 Y 2 9 s d W 1 u S W R l b n R p d G l l c y Z x d W 9 0 O z p b J n F 1 b 3 Q 7 U 2 V j d G l v b j E v X 1 N F T E V D V F 9 p b m R 1 c 3 R y e V 9 w Y X l y b 2 x s X 3 l l Y X J f c m 9 1 b m R f Y X Z n X 2 F 2 Z 1 9 3 Y W d l c 1 9 B U 1 9 h d m V y Y W d l X 3 d h Z 1 8 y M D I 1 M D g x M j E x M i A o M i k v W m 3 E m 2 7 E m 2 7 D v S B 0 e X A u e 1 B y x a 9 t e X N s L D B 9 J n F 1 b 3 Q 7 L C Z x d W 9 0 O 1 N l Y 3 R p b 2 4 x L 1 9 T R U x F Q 1 R f a W 5 k d X N 0 c n l f c G F 5 c m 9 s b F 9 5 Z W F y X 3 J v d W 5 k X 2 F 2 Z 1 9 h d m d f d 2 F n Z X N f Q V N f Y X Z l c m F n Z V 9 3 Y W d f M j A y N T A 4 M T I x M T I g K D I p L 1 p t x J t u x J t u w 7 0 g d H l w L n t S b 2 s s M X 0 m c X V v d D s s J n F 1 b 3 Q 7 U 2 V j d G l v b j E v X 1 N F T E V D V F 9 p b m R 1 c 3 R y e V 9 w Y X l y b 2 x s X 3 l l Y X J f c m 9 1 b m R f Y X Z n X 2 F 2 Z 1 9 3 Y W d l c 1 9 B U 1 9 h d m V y Y W d l X 3 d h Z 1 8 y M D I 1 M D g x M j E x M i A o M i k v W m 3 E m 2 7 E m 2 7 D v S B 0 e X A u e 1 B y x a 9 t x J t y b s O h I G 1 6 Z G E s M n 0 m c X V v d D s s J n F 1 b 3 Q 7 U 2 V j d G l v b j E v X 1 N F T E V D V F 9 p b m R 1 c 3 R y e V 9 w Y X l y b 2 x s X 3 l l Y X J f c m 9 1 b m R f Y X Z n X 2 F 2 Z 1 9 3 Y W d l c 1 9 B U 1 9 h d m V y Y W d l X 3 d h Z 1 8 y M D I 1 M D g x M j E x M i A o M i k v W m 3 E m 2 7 E m 2 7 D v S B 0 e X A u e 0 7 D o X L F r 3 N 0 I H B y x a 9 t x J t y b s O p I G 1 6 Z H k g d i A l L D N 9 J n F 1 b 3 Q 7 X S w m c X V v d D t D b 2 x 1 b W 5 D b 3 V u d C Z x d W 9 0 O z o 0 L C Z x d W 9 0 O 0 t l e U N v b H V t b k 5 h b W V z J n F 1 b 3 Q 7 O l s m c X V v d D t O w 6 F y x a 9 z d C B w c s W v b c S b c m 7 D q S B t e m R 5 I H Y g J S Z x d W 9 0 O 1 0 s J n F 1 b 3 Q 7 Q 2 9 s d W 1 u S W R l b n R p d G l l c y Z x d W 9 0 O z p b J n F 1 b 3 Q 7 U 2 V j d G l v b j E v X 1 N F T E V D V F 9 p b m R 1 c 3 R y e V 9 w Y X l y b 2 x s X 3 l l Y X J f c m 9 1 b m R f Y X Z n X 2 F 2 Z 1 9 3 Y W d l c 1 9 B U 1 9 h d m V y Y W d l X 3 d h Z 1 8 y M D I 1 M D g x M j E x M i A o M i k v W m 3 E m 2 7 E m 2 7 D v S B 0 e X A u e 1 B y x a 9 t e X N s L D B 9 J n F 1 b 3 Q 7 L C Z x d W 9 0 O 1 N l Y 3 R p b 2 4 x L 1 9 T R U x F Q 1 R f a W 5 k d X N 0 c n l f c G F 5 c m 9 s b F 9 5 Z W F y X 3 J v d W 5 k X 2 F 2 Z 1 9 h d m d f d 2 F n Z X N f Q V N f Y X Z l c m F n Z V 9 3 Y W d f M j A y N T A 4 M T I x M T I g K D I p L 1 p t x J t u x J t u w 7 0 g d H l w L n t S b 2 s s M X 0 m c X V v d D s s J n F 1 b 3 Q 7 U 2 V j d G l v b j E v X 1 N F T E V D V F 9 p b m R 1 c 3 R y e V 9 w Y X l y b 2 x s X 3 l l Y X J f c m 9 1 b m R f Y X Z n X 2 F 2 Z 1 9 3 Y W d l c 1 9 B U 1 9 h d m V y Y W d l X 3 d h Z 1 8 y M D I 1 M D g x M j E x M i A o M i k v W m 3 E m 2 7 E m 2 7 D v S B 0 e X A u e 1 B y x a 9 t x J t y b s O h I G 1 6 Z G E s M n 0 m c X V v d D s s J n F 1 b 3 Q 7 U 2 V j d G l v b j E v X 1 N F T E V D V F 9 p b m R 1 c 3 R y e V 9 w Y X l y b 2 x s X 3 l l Y X J f c m 9 1 b m R f Y X Z n X 2 F 2 Z 1 9 3 Y W d l c 1 9 B U 1 9 h d m V y Y W d l X 3 d h Z 1 8 y M D I 1 M D g x M j E x M i A o M i k v W m 3 E m 2 7 E m 2 7 D v S B 0 e X A u e 0 7 D o X L F r 3 N 0 I H B y x a 9 t x J t y b s O p I G 1 6 Z H k g d i A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0 V M R U N U X 2 l u Z H V z d H J 5 X 3 B h e X J v b G x f e W V h c l 9 y b 3 V u Z F 9 h d m d f Y X Z n X 3 d h Z 2 V z X 0 F T X 2 F 2 Z X J h Z 2 V f d 2 F n X z I w M j U w O D E y M T E y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p b m R 1 c 3 R y e V 9 w Y X l y b 2 x s X 3 l l Y X J f c m 9 1 b m R f Y X Z n X 2 F 2 Z 1 9 3 Y W d l c 1 9 B U 1 9 h d m V y Y W d l X 3 d h Z 1 8 y M D I 1 M D g x M j E x M i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p b m R 1 c 3 R y e V 9 w Y X l y b 2 x s X 3 l l Y X J f c m 9 1 b m R f Y X Z n X 2 F 2 Z 1 9 3 Y W d l c 1 9 B U 1 9 h d m V y Y W d l X 3 d h Z 1 8 y M D I 1 M D g x M j E x M i U y M C g y K S 9 P Z G V i c m F u J U M z J U E 5 J T I w Z H V w b G l j a X R u J U M z J U F E J T I w c G 9 s b y V D N S V C R W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V z X z I w M j U w O T A 1 M j I z M 1 9 f N F 8 x X z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O G I z Y 2 Y 0 L T N i N 2 Q t N D U 0 M i 0 5 Y j g 2 L T h m Y W V i N T J m Z D A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l Q y M D o x M T o z M C 4 2 N T I y M D I 5 W i I g L z 4 8 R W 5 0 c n k g V H l w Z T 0 i R m l s b E N v b H V t b l R 5 c G V z I i B W Y W x 1 Z T 0 i c 0 J n T U Z B d 0 E 9 I i A v P j x F b n R y e S B U e X B l P S J G a W x s Q 2 9 s d W 1 u T m F t Z X M i I F Z h b H V l P S J z W y Z x d W 9 0 O 1 B v d H J h d m l u Y S Z x d W 9 0 O y w m c X V v d D t S b 2 s m c X V v d D s s J n F 1 b 3 Q 7 U H L F r 2 3 E m 3 J u w 6 E g Y 2 V u Y S Z x d W 9 0 O y w m c X V v d D t N Z X p p c m / E j W 7 D r S A l I G 7 D o X L F r 3 N 0 J n F 1 b 3 Q 7 L C Z x d W 9 0 O 0 7 D o X L F r 3 N 0 I H B y x a 9 t x J t y b s O p I G N l b n k g d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Y 2 V z X z I w M j U w O T A 1 M j I z M 1 9 f N F 8 x X z F f M S 9 a b c S b b s S b b s O 9 I H R 5 c C 5 7 U G 9 0 c m F 2 a W 5 h L D B 9 J n F 1 b 3 Q 7 L C Z x d W 9 0 O 1 N l Y 3 R p b 2 4 x L 3 B y a W N l c 1 8 y M D I 1 M D k w N T I y M z N f X z R f M V 8 x X z E v W m 3 E m 2 7 E m 2 7 D v S B 0 e X A u e 1 J v a y w x f S Z x d W 9 0 O y w m c X V v d D t T Z W N 0 a W 9 u M S 9 w c m l j Z X N f M j A y N T A 5 M D U y M j M z X 1 8 0 X z F f M V 8 x L 1 p t x J t u x J t u w 7 0 g d H l w L n t Q c s W v b c S b c m 7 D o S B j Z W 5 h L D J 9 J n F 1 b 3 Q 7 L C Z x d W 9 0 O 1 N l Y 3 R p b 2 4 x L 3 B y a W N l c 1 8 y M D I 1 M D k w N T I y M z N f X z R f M V 8 x X z E v W m 3 E m 2 7 E m 2 7 D v S B 0 e X A u e 0 1 l e m l y b 8 S N b s O t I C U g b s O h c s W v c 3 Q s M 3 0 m c X V v d D s s J n F 1 b 3 Q 7 U 2 V j d G l v b j E v c H J p Y 2 V z X z I w M j U w O T A 1 M j I z M 1 9 f N F 8 x X z F f M S 9 a b c S b b s S b b s O 9 I H R 5 c C 5 7 T s O h c s W v c 3 Q g c H L F r 2 3 E m 3 J u w 6 k g Y 2 V u e S B 2 I C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p Y 2 V z X z I w M j U w O T A 1 M j I z M 1 9 f N F 8 x X z F f M S 9 a b c S b b s S b b s O 9 I H R 5 c C 5 7 U G 9 0 c m F 2 a W 5 h L D B 9 J n F 1 b 3 Q 7 L C Z x d W 9 0 O 1 N l Y 3 R p b 2 4 x L 3 B y a W N l c 1 8 y M D I 1 M D k w N T I y M z N f X z R f M V 8 x X z E v W m 3 E m 2 7 E m 2 7 D v S B 0 e X A u e 1 J v a y w x f S Z x d W 9 0 O y w m c X V v d D t T Z W N 0 a W 9 u M S 9 w c m l j Z X N f M j A y N T A 5 M D U y M j M z X 1 8 0 X z F f M V 8 x L 1 p t x J t u x J t u w 7 0 g d H l w L n t Q c s W v b c S b c m 7 D o S B j Z W 5 h L D J 9 J n F 1 b 3 Q 7 L C Z x d W 9 0 O 1 N l Y 3 R p b 2 4 x L 3 B y a W N l c 1 8 y M D I 1 M D k w N T I y M z N f X z R f M V 8 x X z E v W m 3 E m 2 7 E m 2 7 D v S B 0 e X A u e 0 1 l e m l y b 8 S N b s O t I C U g b s O h c s W v c 3 Q s M 3 0 m c X V v d D s s J n F 1 b 3 Q 7 U 2 V j d G l v b j E v c H J p Y 2 V z X z I w M j U w O T A 1 M j I z M 1 9 f N F 8 x X z F f M S 9 a b c S b b s S b b s O 9 I H R 5 c C 5 7 T s O h c s W v c 3 Q g c H L F r 2 3 E m 3 J u w 6 k g Y 2 V u e S B 2 I C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N l c 1 8 y M D I 1 M D k w N T I y M z N f X z R f M V 8 x X z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X N f M j A y N T A 5 M D U y M j M z X 1 8 0 X z F f M V 8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X N f M j A y N T A 5 M D U y M j M z X 1 8 0 X z F f M V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y M z I y N 2 Q t M T E 3 N i 0 0 Y z B h L W I 2 M D k t Z W E 2 N j k 3 M z I 2 Y m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c H J p Y 2 V z X z I w M j U w O T A 1 M j I z M 1 9 f N F 8 x X z F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l Q y M D o x M z o w M C 4 0 N T Y 0 M T M 2 W i I g L z 4 8 R W 5 0 c n k g V H l w Z T 0 i R m l s b E N v b H V t b l R 5 c G V z I i B W Y W x 1 Z T 0 i c 0 J n T U Z B d 0 E 9 I i A v P j x F b n R y e S B U e X B l P S J G a W x s Q 2 9 s d W 1 u T m F t Z X M i I F Z h b H V l P S J z W y Z x d W 9 0 O 1 B v d H J h d m l u Y S Z x d W 9 0 O y w m c X V v d D t S b 2 s m c X V v d D s s J n F 1 b 3 Q 7 U H L F r 2 3 E m 3 J u w 6 E g Y 2 V u Y S Z x d W 9 0 O y w m c X V v d D t N Z X p p c m / E j W 7 D r S A l I G 7 D o X L F r 3 N 0 J n F 1 b 3 Q 7 L C Z x d W 9 0 O 0 7 D o X L F r 3 N 0 I H B y x a 9 t x J t y b s O p I G N l b n k g d i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T s O h c s W v c 3 Q g c H L F r 2 3 E m 3 J u w 6 k g Y 2 V u e S B 2 I C U m c X V v d D t d L C Z x d W 9 0 O 3 F 1 Z X J 5 U m V s Y X R p b 2 5 z a G l w c y Z x d W 9 0 O z p b X S w m c X V v d D t j b 2 x 1 b W 5 J Z G V u d G l 0 a W V z J n F 1 b 3 Q 7 O l s m c X V v d D t T Z W N 0 a W 9 u M S 9 w c m l j Z X N f M j A y N T A 5 M D U y M j M z X 1 8 0 X z F f M V 8 x I C g y K S 9 a b c S b b s S b b s O 9 I H R 5 c C 5 7 U G 9 0 c m F 2 a W 5 h L D B 9 J n F 1 b 3 Q 7 L C Z x d W 9 0 O 1 N l Y 3 R p b 2 4 x L 3 B y a W N l c 1 8 y M D I 1 M D k w N T I y M z N f X z R f M V 8 x X z E g K D I p L 1 p t x J t u x J t u w 7 0 g d H l w L n t S b 2 s s M X 0 m c X V v d D s s J n F 1 b 3 Q 7 U 2 V j d G l v b j E v c H J p Y 2 V z X z I w M j U w O T A 1 M j I z M 1 9 f N F 8 x X z F f M S A o M i k v W m 3 E m 2 7 E m 2 7 D v S B 0 e X A u e 1 B y x a 9 t x J t y b s O h I G N l b m E s M n 0 m c X V v d D s s J n F 1 b 3 Q 7 U 2 V j d G l v b j E v c H J p Y 2 V z X z I w M j U w O T A 1 M j I z M 1 9 f N F 8 x X z F f M S A o M i k v W m 3 E m 2 7 E m 2 7 D v S B 0 e X A u e 0 1 l e m l y b 8 S N b s O t I C U g b s O h c s W v c 3 Q s M 3 0 m c X V v d D s s J n F 1 b 3 Q 7 U 2 V j d G l v b j E v c H J p Y 2 V z X z I w M j U w O T A 1 M j I z M 1 9 f N F 8 x X z F f M S A o M i k v W m 3 E m 2 7 E m 2 7 D v S B 0 e X A u e 0 7 D o X L F r 3 N 0 I H B y x a 9 t x J t y b s O p I G N l b n k g d i A l L D R 9 J n F 1 b 3 Q 7 X S w m c X V v d D t D b 2 x 1 b W 5 D b 3 V u d C Z x d W 9 0 O z o 1 L C Z x d W 9 0 O 0 t l e U N v b H V t b k 5 h b W V z J n F 1 b 3 Q 7 O l s m c X V v d D t O w 6 F y x a 9 z d C B w c s W v b c S b c m 7 D q S B j Z W 5 5 I H Y g J S Z x d W 9 0 O 1 0 s J n F 1 b 3 Q 7 Q 2 9 s d W 1 u S W R l b n R p d G l l c y Z x d W 9 0 O z p b J n F 1 b 3 Q 7 U 2 V j d G l v b j E v c H J p Y 2 V z X z I w M j U w O T A 1 M j I z M 1 9 f N F 8 x X z F f M S A o M i k v W m 3 E m 2 7 E m 2 7 D v S B 0 e X A u e 1 B v d H J h d m l u Y S w w f S Z x d W 9 0 O y w m c X V v d D t T Z W N 0 a W 9 u M S 9 w c m l j Z X N f M j A y N T A 5 M D U y M j M z X 1 8 0 X z F f M V 8 x I C g y K S 9 a b c S b b s S b b s O 9 I H R 5 c C 5 7 U m 9 r L D F 9 J n F 1 b 3 Q 7 L C Z x d W 9 0 O 1 N l Y 3 R p b 2 4 x L 3 B y a W N l c 1 8 y M D I 1 M D k w N T I y M z N f X z R f M V 8 x X z E g K D I p L 1 p t x J t u x J t u w 7 0 g d H l w L n t Q c s W v b c S b c m 7 D o S B j Z W 5 h L D J 9 J n F 1 b 3 Q 7 L C Z x d W 9 0 O 1 N l Y 3 R p b 2 4 x L 3 B y a W N l c 1 8 y M D I 1 M D k w N T I y M z N f X z R f M V 8 x X z E g K D I p L 1 p t x J t u x J t u w 7 0 g d H l w L n t N Z X p p c m / E j W 7 D r S A l I G 7 D o X L F r 3 N 0 L D N 9 J n F 1 b 3 Q 7 L C Z x d W 9 0 O 1 N l Y 3 R p b 2 4 x L 3 B y a W N l c 1 8 y M D I 1 M D k w N T I y M z N f X z R f M V 8 x X z E g K D I p L 1 p t x J t u x J t u w 7 0 g d H l w L n t O w 6 F y x a 9 z d C B w c s W v b c S b c m 7 D q S B j Z W 5 5 I H Y g J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Y 2 V z X z I w M j U w O T A 1 M j I z M 1 9 f N F 8 x X z F f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c 1 8 y M D I 1 M D k w N T I y M z N f X z R f M V 8 x X z E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c 1 8 y M D I 1 M D k w N T I y M z N f X z R f M V 8 x X z E l M j A o M i k v T 2 R l Y n J h b i V D M y V B O S U y M G R 1 c G x p Y 2 l 0 b i V D M y V B R C U y M H B v b G 8 l Q z U l Q k V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j Q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g 5 Y m V l Y j c t M W E 3 Z S 0 0 Y z Y 3 L T g 5 Y 2 U t M W N m M D g w N z g 0 N W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0 V D I w O j U w O j Q z L j g y M T A 2 M D Z a I i A v P j x F b n R y e S B U e X B l P S J G a W x s Q 2 9 s d W 1 u V H l w Z X M i I F Z h b H V l P S J z Q X d Z R 0 F 3 P T 0 i I C 8 + P E V u d H J 5 I F R 5 c G U 9 I k Z p b G x D b 2 x 1 b W 5 O Y W 1 l c y I g V m F s d W U 9 I n N b J n F 1 b 3 Q 7 e W V h c i Z x d W 9 0 O y w m c X V v d D t t b G R f Z 2 R w J n F 1 b 3 Q 7 L C Z x d W 9 0 O 2 F 2 Z 1 9 w c m l j Z S Z x d W 9 0 O y w m c X V v d D t h d m d f d 2 F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I 0 O C 9 a b c S b b s S b b s O 9 I H R 5 c C 5 7 e W V h c i w w f S Z x d W 9 0 O y w m c X V v d D t T Z W N 0 a W 9 u M S 9 f V 0 l U S F 9 w c m l j Z V 9 3 Y W d l c 1 9 B U 1 9 T R U x F Q 1 R f e W V h c l 9 m b 2 9 k X 3 B y a W N l X 3 J v d W 5 k X 2 F 2 Z 1 9 h d m d f c H J p Y 2 V f X z I w M j U w O T E 0 M j I 0 O C 9 a b c S b b s S b b s O 9 I H R 5 c C 5 7 b W x k X 2 d k c C w x f S Z x d W 9 0 O y w m c X V v d D t T Z W N 0 a W 9 u M S 9 f V 0 l U S F 9 w c m l j Z V 9 3 Y W d l c 1 9 B U 1 9 T R U x F Q 1 R f e W V h c l 9 m b 2 9 k X 3 B y a W N l X 3 J v d W 5 k X 2 F 2 Z 1 9 h d m d f c H J p Y 2 V f X z I w M j U w O T E 0 M j I 0 O C 9 a b c S b b s S b b s O 9 I H R 5 c C 5 7 Y X Z n X 3 B y a W N l L D J 9 J n F 1 b 3 Q 7 L C Z x d W 9 0 O 1 N l Y 3 R p b 2 4 x L 1 9 X S V R I X 3 B y a W N l X 3 d h Z 2 V z X 0 F T X 1 N F T E V D V F 9 5 Z W F y X 2 Z v b 2 R f c H J p Y 2 V f c m 9 1 b m R f Y X Z n X 2 F 2 Z 1 9 w c m l j Z V 9 f M j A y N T A 5 M T Q y M j Q 4 L 1 p t x J t u x J t u w 7 0 g d H l w L n t h d m d f d 2 F n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1 d J V E h f c H J p Y 2 V f d 2 F n Z X N f Q V N f U 0 V M R U N U X 3 l l Y X J f Z m 9 v Z F 9 w c m l j Z V 9 y b 3 V u Z F 9 h d m d f Y X Z n X 3 B y a W N l X 1 8 y M D I 1 M D k x N D I y N D g v W m 3 E m 2 7 E m 2 7 D v S B 0 e X A u e 3 l l Y X I s M H 0 m c X V v d D s s J n F 1 b 3 Q 7 U 2 V j d G l v b j E v X 1 d J V E h f c H J p Y 2 V f d 2 F n Z X N f Q V N f U 0 V M R U N U X 3 l l Y X J f Z m 9 v Z F 9 w c m l j Z V 9 y b 3 V u Z F 9 h d m d f Y X Z n X 3 B y a W N l X 1 8 y M D I 1 M D k x N D I y N D g v W m 3 E m 2 7 E m 2 7 D v S B 0 e X A u e 2 1 s Z F 9 n Z H A s M X 0 m c X V v d D s s J n F 1 b 3 Q 7 U 2 V j d G l v b j E v X 1 d J V E h f c H J p Y 2 V f d 2 F n Z X N f Q V N f U 0 V M R U N U X 3 l l Y X J f Z m 9 v Z F 9 w c m l j Z V 9 y b 3 V u Z F 9 h d m d f Y X Z n X 3 B y a W N l X 1 8 y M D I 1 M D k x N D I y N D g v W m 3 E m 2 7 E m 2 7 D v S B 0 e X A u e 2 F 2 Z 1 9 w c m l j Z S w y f S Z x d W 9 0 O y w m c X V v d D t T Z W N 0 a W 9 u M S 9 f V 0 l U S F 9 w c m l j Z V 9 3 Y W d l c 1 9 B U 1 9 T R U x F Q 1 R f e W V h c l 9 m b 2 9 k X 3 B y a W N l X 3 J v d W 5 k X 2 F 2 Z 1 9 h d m d f c H J p Y 2 V f X z I w M j U w O T E 0 M j I 0 O C 9 a b c S b b s S b b s O 9 I H R 5 c C 5 7 Y X Z n X 3 d h Z 2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0 M j I 0 O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j Q 4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J V E h f c H J p Y 2 V f d 2 F n Z X N f Q V N f U 0 V M R U N U X 3 l l Y X J f Z m 9 v Z F 9 w c m l j Z V 9 y b 3 V u Z F 9 h d m d f Y X Z n X 3 B y a W N l X 1 8 y M D I 1 M D k x N D I y N D g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D l l Y z N k M S 0 x O T Q 2 L T Q 5 M T k t Y T I 0 N S 1 i M j Q z N D F i N 2 R k Z j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R U M j A 6 N T I 6 N T M u N D Y 4 O T E z M F o i I C 8 + P E V u d H J 5 I F R 5 c G U 9 I k Z p b G x D b 2 x 1 b W 5 U e X B l c y I g V m F s d W U 9 I n N B Q U F B Q U E 9 P S I g L z 4 8 R W 5 0 c n k g V H l w Z T 0 i R m l s b E N v b H V t b k 5 h b W V z I i B W Y W x 1 Z T 0 i c 1 s m c X V v d D t 5 Z W F y J n F 1 b 3 Q 7 L C Z x d W 9 0 O 2 1 s Z F 9 n Z H A m c X V v d D s s J n F 1 b 3 Q 7 Y X Z n X 3 B y a W N l J n F 1 b 3 Q 7 L C Z x d W 9 0 O 2 F 2 Z 1 9 3 Y W d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X S V R I X 3 B y a W N l X 3 d h Z 2 V z X 0 F T X 1 N F T E V D V F 9 5 Z W F y X 2 Z v b 2 R f c H J p Y 2 V f c m 9 1 b m R f Y X Z n X 2 F 2 Z 1 9 w c m l j Z V 9 f M j A y N T A 5 M T Q y M j Q g K D I p L 1 p k c m 9 q L n t 5 Z W F y L D B 9 J n F 1 b 3 Q 7 L C Z x d W 9 0 O 1 N l Y 3 R p b 2 4 x L 1 9 X S V R I X 3 B y a W N l X 3 d h Z 2 V z X 0 F T X 1 N F T E V D V F 9 5 Z W F y X 2 Z v b 2 R f c H J p Y 2 V f c m 9 1 b m R f Y X Z n X 2 F 2 Z 1 9 w c m l j Z V 9 f M j A y N T A 5 M T Q y M j Q g K D I p L 1 p k c m 9 q L n t t b G R f Z 2 R w L D F 9 J n F 1 b 3 Q 7 L C Z x d W 9 0 O 1 N l Y 3 R p b 2 4 x L 1 9 X S V R I X 3 B y a W N l X 3 d h Z 2 V z X 0 F T X 1 N F T E V D V F 9 5 Z W F y X 2 Z v b 2 R f c H J p Y 2 V f c m 9 1 b m R f Y X Z n X 2 F 2 Z 1 9 w c m l j Z V 9 f M j A y N T A 5 M T Q y M j Q g K D I p L 1 p k c m 9 q L n t h d m d f c H J p Y 2 U s M n 0 m c X V v d D s s J n F 1 b 3 Q 7 U 2 V j d G l v b j E v X 1 d J V E h f c H J p Y 2 V f d 2 F n Z X N f Q V N f U 0 V M R U N U X 3 l l Y X J f Z m 9 v Z F 9 w c m l j Z V 9 y b 3 V u Z F 9 h d m d f Y X Z n X 3 B y a W N l X 1 8 y M D I 1 M D k x N D I y N C A o M i k v W m R y b 2 o u e 2 F 2 Z 1 9 3 Y W d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I 0 I C g y K S 9 a Z H J v a i 5 7 e W V h c i w w f S Z x d W 9 0 O y w m c X V v d D t T Z W N 0 a W 9 u M S 9 f V 0 l U S F 9 w c m l j Z V 9 3 Y W d l c 1 9 B U 1 9 T R U x F Q 1 R f e W V h c l 9 m b 2 9 k X 3 B y a W N l X 3 J v d W 5 k X 2 F 2 Z 1 9 h d m d f c H J p Y 2 V f X z I w M j U w O T E 0 M j I 0 I C g y K S 9 a Z H J v a i 5 7 b W x k X 2 d k c C w x f S Z x d W 9 0 O y w m c X V v d D t T Z W N 0 a W 9 u M S 9 f V 0 l U S F 9 w c m l j Z V 9 3 Y W d l c 1 9 B U 1 9 T R U x F Q 1 R f e W V h c l 9 m b 2 9 k X 3 B y a W N l X 3 J v d W 5 k X 2 F 2 Z 1 9 h d m d f c H J p Y 2 V f X z I w M j U w O T E 0 M j I 0 I C g y K S 9 a Z H J v a i 5 7 Y X Z n X 3 B y a W N l L D J 9 J n F 1 b 3 Q 7 L C Z x d W 9 0 O 1 N l Y 3 R p b 2 4 x L 1 9 X S V R I X 3 B y a W N l X 3 d h Z 2 V z X 0 F T X 1 N F T E V D V F 9 5 Z W F y X 2 Z v b 2 R f c H J p Y 2 V f c m 9 1 b m R f Y X Z n X 2 F 2 Z 1 9 w c m l j Z V 9 f M j A y N T A 5 M T Q y M j Q g K D I p L 1 p k c m 9 q L n t h d m d f d 2 F n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j Q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0 M j I 0 X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E 1 Y j R h M z I t Y W Z h M C 0 0 Y W E 1 L W E y Y j E t Z j J i N D M 5 N W U z O W I 1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0 V D I x O j A x O j E z L j I y N j Y z M z V a I i A v P j x F b n R y e S B U e X B l P S J G a W x s Q 2 9 s d W 1 u V H l w Z X M i I F Z h b H V l P S J z Q X d Z R 0 F 3 P T 0 i I C 8 + P E V u d H J 5 I F R 5 c G U 9 I k Z p b G x D b 2 x 1 b W 5 O Y W 1 l c y I g V m F s d W U 9 I n N b J n F 1 b 3 Q 7 e W V h c i Z x d W 9 0 O y w m c X V v d D t t b G R f Z 2 R w J n F 1 b 3 Q 7 L C Z x d W 9 0 O 2 F 2 Z 1 9 w c m l j Z S Z x d W 9 0 O y w m c X V v d D t h d m d f d 2 F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I 0 X 1 8 y L 1 p t x J t u x J t u w 7 0 g d H l w L n t 5 Z W F y L D B 9 J n F 1 b 3 Q 7 L C Z x d W 9 0 O 1 N l Y 3 R p b 2 4 x L 1 9 X S V R I X 3 B y a W N l X 3 d h Z 2 V z X 0 F T X 1 N F T E V D V F 9 5 Z W F y X 2 Z v b 2 R f c H J p Y 2 V f c m 9 1 b m R f Y X Z n X 2 F 2 Z 1 9 w c m l j Z V 9 f M j A y N T A 5 M T Q y M j R f X z I v W m 3 E m 2 7 E m 2 7 D v S B 0 e X A u e 2 1 s Z F 9 n Z H A s M X 0 m c X V v d D s s J n F 1 b 3 Q 7 U 2 V j d G l v b j E v X 1 d J V E h f c H J p Y 2 V f d 2 F n Z X N f Q V N f U 0 V M R U N U X 3 l l Y X J f Z m 9 v Z F 9 w c m l j Z V 9 y b 3 V u Z F 9 h d m d f Y X Z n X 3 B y a W N l X 1 8 y M D I 1 M D k x N D I y N F 9 f M i 9 a b c S b b s S b b s O 9 I H R 5 c C 5 7 Y X Z n X 3 B y a W N l L D J 9 J n F 1 b 3 Q 7 L C Z x d W 9 0 O 1 N l Y 3 R p b 2 4 x L 1 9 X S V R I X 3 B y a W N l X 3 d h Z 2 V z X 0 F T X 1 N F T E V D V F 9 5 Z W F y X 2 Z v b 2 R f c H J p Y 2 V f c m 9 1 b m R f Y X Z n X 2 F 2 Z 1 9 w c m l j Z V 9 f M j A y N T A 5 M T Q y M j R f X z I v W m 3 E m 2 7 E m 2 7 D v S B 0 e X A u e 2 F 2 Z 1 9 3 Y W d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I 0 X 1 8 y L 1 p t x J t u x J t u w 7 0 g d H l w L n t 5 Z W F y L D B 9 J n F 1 b 3 Q 7 L C Z x d W 9 0 O 1 N l Y 3 R p b 2 4 x L 1 9 X S V R I X 3 B y a W N l X 3 d h Z 2 V z X 0 F T X 1 N F T E V D V F 9 5 Z W F y X 2 Z v b 2 R f c H J p Y 2 V f c m 9 1 b m R f Y X Z n X 2 F 2 Z 1 9 w c m l j Z V 9 f M j A y N T A 5 M T Q y M j R f X z I v W m 3 E m 2 7 E m 2 7 D v S B 0 e X A u e 2 1 s Z F 9 n Z H A s M X 0 m c X V v d D s s J n F 1 b 3 Q 7 U 2 V j d G l v b j E v X 1 d J V E h f c H J p Y 2 V f d 2 F n Z X N f Q V N f U 0 V M R U N U X 3 l l Y X J f Z m 9 v Z F 9 w c m l j Z V 9 y b 3 V u Z F 9 h d m d f Y X Z n X 3 B y a W N l X 1 8 y M D I 1 M D k x N D I y N F 9 f M i 9 a b c S b b s S b b s O 9 I H R 5 c C 5 7 Y X Z n X 3 B y a W N l L D J 9 J n F 1 b 3 Q 7 L C Z x d W 9 0 O 1 N l Y 3 R p b 2 4 x L 1 9 X S V R I X 3 B y a W N l X 3 d h Z 2 V z X 0 F T X 1 N F T E V D V F 9 5 Z W F y X 2 Z v b 2 R f c H J p Y 2 V f c m 9 1 b m R f Y X Z n X 2 F 2 Z 1 9 w c m l j Z V 9 f M j A y N T A 5 M T Q y M j R f X z I v W m 3 E m 2 7 E m 2 7 D v S B 0 e X A u e 2 F 2 Z 1 9 3 Y W d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d J V E h f c H J p Y 2 V f d 2 F n Z X N f Q V N f U 0 V M R U N U X 3 l l Y X J f Z m 9 v Z F 9 w c m l j Z V 9 y b 3 V u Z F 9 h d m d f Y X Z n X 3 B y a W N l X 1 8 y M D I 1 M D k x N D I y N F 9 f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j R f X z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j R f X z J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I w Y z Y y M G Y t M z l k N C 0 0 N j J i L W I 4 N W Y t M z A 4 M m N h Y T E 2 Z T I 1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0 V D I x O j A 0 O j I 0 L j U 3 O D A 0 N T l a I i A v P j x F b n R y e S B U e X B l P S J G a W x s Q 2 9 s d W 1 u V H l w Z X M i I F Z h b H V l P S J z Q X d Z R 0 F 3 P T 0 i I C 8 + P E V u d H J 5 I F R 5 c G U 9 I k Z p b G x D b 2 x 1 b W 5 O Y W 1 l c y I g V m F s d W U 9 I n N b J n F 1 b 3 Q 7 e W V h c i Z x d W 9 0 O y w m c X V v d D t t b G R f Z 2 R w J n F 1 b 3 Q 7 L C Z x d W 9 0 O 2 F 2 Z 1 9 w c m l j Z S Z x d W 9 0 O y w m c X V v d D t h d m d f d 2 F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I 0 X 1 8 y X y 9 a b c S b b s S b b s O 9 I H R 5 c C 5 7 e W V h c i w w f S Z x d W 9 0 O y w m c X V v d D t T Z W N 0 a W 9 u M S 9 f V 0 l U S F 9 w c m l j Z V 9 3 Y W d l c 1 9 B U 1 9 T R U x F Q 1 R f e W V h c l 9 m b 2 9 k X 3 B y a W N l X 3 J v d W 5 k X 2 F 2 Z 1 9 h d m d f c H J p Y 2 V f X z I w M j U w O T E 0 M j I 0 X 1 8 y X y 9 a b c S b b s S b b s O 9 I H R 5 c C 5 7 b W x k X 2 d k c C w x f S Z x d W 9 0 O y w m c X V v d D t T Z W N 0 a W 9 u M S 9 f V 0 l U S F 9 w c m l j Z V 9 3 Y W d l c 1 9 B U 1 9 T R U x F Q 1 R f e W V h c l 9 m b 2 9 k X 3 B y a W N l X 3 J v d W 5 k X 2 F 2 Z 1 9 h d m d f c H J p Y 2 V f X z I w M j U w O T E 0 M j I 0 X 1 8 y X y 9 a b c S b b s S b b s O 9 I H R 5 c C 5 7 Y X Z n X 3 B y a W N l L D J 9 J n F 1 b 3 Q 7 L C Z x d W 9 0 O 1 N l Y 3 R p b 2 4 x L 1 9 X S V R I X 3 B y a W N l X 3 d h Z 2 V z X 0 F T X 1 N F T E V D V F 9 5 Z W F y X 2 Z v b 2 R f c H J p Y 2 V f c m 9 1 b m R f Y X Z n X 2 F 2 Z 1 9 w c m l j Z V 9 f M j A y N T A 5 M T Q y M j R f X z J f L 1 p t x J t u x J t u w 7 0 g d H l w L n t h d m d f d 2 F n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1 d J V E h f c H J p Y 2 V f d 2 F n Z X N f Q V N f U 0 V M R U N U X 3 l l Y X J f Z m 9 v Z F 9 w c m l j Z V 9 y b 3 V u Z F 9 h d m d f Y X Z n X 3 B y a W N l X 1 8 y M D I 1 M D k x N D I y N F 9 f M l 8 v W m 3 E m 2 7 E m 2 7 D v S B 0 e X A u e 3 l l Y X I s M H 0 m c X V v d D s s J n F 1 b 3 Q 7 U 2 V j d G l v b j E v X 1 d J V E h f c H J p Y 2 V f d 2 F n Z X N f Q V N f U 0 V M R U N U X 3 l l Y X J f Z m 9 v Z F 9 w c m l j Z V 9 y b 3 V u Z F 9 h d m d f Y X Z n X 3 B y a W N l X 1 8 y M D I 1 M D k x N D I y N F 9 f M l 8 v W m 3 E m 2 7 E m 2 7 D v S B 0 e X A u e 2 1 s Z F 9 n Z H A s M X 0 m c X V v d D s s J n F 1 b 3 Q 7 U 2 V j d G l v b j E v X 1 d J V E h f c H J p Y 2 V f d 2 F n Z X N f Q V N f U 0 V M R U N U X 3 l l Y X J f Z m 9 v Z F 9 w c m l j Z V 9 y b 3 V u Z F 9 h d m d f Y X Z n X 3 B y a W N l X 1 8 y M D I 1 M D k x N D I y N F 9 f M l 8 v W m 3 E m 2 7 E m 2 7 D v S B 0 e X A u e 2 F 2 Z 1 9 w c m l j Z S w y f S Z x d W 9 0 O y w m c X V v d D t T Z W N 0 a W 9 u M S 9 f V 0 l U S F 9 w c m l j Z V 9 3 Y W d l c 1 9 B U 1 9 T R U x F Q 1 R f e W V h c l 9 m b 2 9 k X 3 B y a W N l X 3 J v d W 5 k X 2 F 2 Z 1 9 h d m d f c H J p Y 2 V f X z I w M j U w O T E 0 M j I 0 X 1 8 y X y 9 a b c S b b s S b b s O 9 I H R 5 c C 5 7 Y X Z n X 3 d h Z 2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0 M j I 0 X 1 8 y X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j R f X z J f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0 M j I 0 X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Y 4 N D B k N T M t M z g y Y y 0 0 Z W I 2 L T g 2 Z G U t Y W I x Z D l j Y j k 3 N z Y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0 V D I x O j A 5 O j E 0 L j Q 1 O D I 5 O T J a I i A v P j x F b n R y e S B U e X B l P S J G a W x s Q 2 9 s d W 1 u V H l w Z X M i I F Z h b H V l P S J z Q X d Z R k F 3 P T 0 i I C 8 + P E V u d H J 5 I F R 5 c G U 9 I k Z p b G x D b 2 x 1 b W 5 O Y W 1 l c y I g V m F s d W U 9 I n N b J n F 1 b 3 Q 7 e W V h c i Z x d W 9 0 O y w m c X V v d D t t b G R f Z 2 R w J n F 1 b 3 Q 7 L C Z x d W 9 0 O 2 F 2 Z 1 9 w c m l j Z S Z x d W 9 0 O y w m c X V v d D t h d m d f d 2 F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I 0 X 1 8 z L 1 p t x J t u x J t u w 7 0 g d H l w L n t 5 Z W F y L D B 9 J n F 1 b 3 Q 7 L C Z x d W 9 0 O 1 N l Y 3 R p b 2 4 x L 1 9 X S V R I X 3 B y a W N l X 3 d h Z 2 V z X 0 F T X 1 N F T E V D V F 9 5 Z W F y X 2 Z v b 2 R f c H J p Y 2 V f c m 9 1 b m R f Y X Z n X 2 F 2 Z 1 9 w c m l j Z V 9 f M j A y N T A 5 M T Q y M j R f X z M v W m 3 E m 2 7 E m 2 7 D v S B 0 e X A u e 2 1 s Z F 9 n Z H A s M X 0 m c X V v d D s s J n F 1 b 3 Q 7 U 2 V j d G l v b j E v X 1 d J V E h f c H J p Y 2 V f d 2 F n Z X N f Q V N f U 0 V M R U N U X 3 l l Y X J f Z m 9 v Z F 9 w c m l j Z V 9 y b 3 V u Z F 9 h d m d f Y X Z n X 3 B y a W N l X 1 8 y M D I 1 M D k x N D I y N F 9 f M y 9 a b c S b b s S b b s O 9 I H R 5 c C 5 7 Y X Z n X 3 B y a W N l L D J 9 J n F 1 b 3 Q 7 L C Z x d W 9 0 O 1 N l Y 3 R p b 2 4 x L 1 9 X S V R I X 3 B y a W N l X 3 d h Z 2 V z X 0 F T X 1 N F T E V D V F 9 5 Z W F y X 2 Z v b 2 R f c H J p Y 2 V f c m 9 1 b m R f Y X Z n X 2 F 2 Z 1 9 w c m l j Z V 9 f M j A y N T A 5 M T Q y M j R f X z M v W m 3 E m 2 7 E m 2 7 D v S B 0 e X A u e 2 F 2 Z 1 9 3 Y W d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I 0 X 1 8 z L 1 p t x J t u x J t u w 7 0 g d H l w L n t 5 Z W F y L D B 9 J n F 1 b 3 Q 7 L C Z x d W 9 0 O 1 N l Y 3 R p b 2 4 x L 1 9 X S V R I X 3 B y a W N l X 3 d h Z 2 V z X 0 F T X 1 N F T E V D V F 9 5 Z W F y X 2 Z v b 2 R f c H J p Y 2 V f c m 9 1 b m R f Y X Z n X 2 F 2 Z 1 9 w c m l j Z V 9 f M j A y N T A 5 M T Q y M j R f X z M v W m 3 E m 2 7 E m 2 7 D v S B 0 e X A u e 2 1 s Z F 9 n Z H A s M X 0 m c X V v d D s s J n F 1 b 3 Q 7 U 2 V j d G l v b j E v X 1 d J V E h f c H J p Y 2 V f d 2 F n Z X N f Q V N f U 0 V M R U N U X 3 l l Y X J f Z m 9 v Z F 9 w c m l j Z V 9 y b 3 V u Z F 9 h d m d f Y X Z n X 3 B y a W N l X 1 8 y M D I 1 M D k x N D I y N F 9 f M y 9 a b c S b b s S b b s O 9 I H R 5 c C 5 7 Y X Z n X 3 B y a W N l L D J 9 J n F 1 b 3 Q 7 L C Z x d W 9 0 O 1 N l Y 3 R p b 2 4 x L 1 9 X S V R I X 3 B y a W N l X 3 d h Z 2 V z X 0 F T X 1 N F T E V D V F 9 5 Z W F y X 2 Z v b 2 R f c H J p Y 2 V f c m 9 1 b m R f Y X Z n X 2 F 2 Z 1 9 w c m l j Z V 9 f M j A y N T A 5 M T Q y M j R f X z M v W m 3 E m 2 7 E m 2 7 D v S B 0 e X A u e 2 F 2 Z 1 9 3 Y W d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d J V E h f c H J p Y 2 V f d 2 F n Z X N f Q V N f U 0 V M R U N U X 3 l l Y X J f Z m 9 v Z F 9 w c m l j Z V 9 y b 3 V u Z F 9 h d m d f Y X Z n X 3 B y a W N l X 1 8 y M D I 1 M D k x N D I y N F 9 f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j R f X z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z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h m M 2 Z m N j A t Y m F i Y i 0 0 Y W E y L T g w N G M t N m I 4 Y z c y M z A 1 N z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0 V D I x O j E 1 O j E z L j Y x N D Y 2 M D R a I i A v P j x F b n R y e S B U e X B l P S J G a W x s Q 2 9 s d W 1 u V H l w Z X M i I F Z h b H V l P S J z Q X d Z R E F 3 P T 0 i I C 8 + P E V u d H J 5 I F R 5 c G U 9 I k Z p b G x D b 2 x 1 b W 5 O Y W 1 l c y I g V m F s d W U 9 I n N b J n F 1 b 3 Q 7 e W V h c i Z x d W 9 0 O y w m c X V v d D t h d m d f c H J p Y 2 U m c X V v d D s s J n F 1 b 3 Q 7 Y X Z n X 3 d h Z 2 V z J n F 1 b 3 Q 7 L C Z x d W 9 0 O 2 1 s Z F 9 n Z H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M x N C 9 a b c S b b s S b b s O 9 I H R 5 c C 5 7 e W V h c i w w f S Z x d W 9 0 O y w m c X V v d D t T Z W N 0 a W 9 u M S 9 f V 0 l U S F 9 w c m l j Z V 9 3 Y W d l c 1 9 B U 1 9 T R U x F Q 1 R f e W V h c l 9 m b 2 9 k X 3 B y a W N l X 3 J v d W 5 k X 2 F 2 Z 1 9 h d m d f c H J p Y 2 V f X z I w M j U w O T E 0 M j M x N C 9 a b c S b b s S b b s O 9 I H R 5 c C 5 7 Y X Z n X 3 B y a W N l L D F 9 J n F 1 b 3 Q 7 L C Z x d W 9 0 O 1 N l Y 3 R p b 2 4 x L 1 9 X S V R I X 3 B y a W N l X 3 d h Z 2 V z X 0 F T X 1 N F T E V D V F 9 5 Z W F y X 2 Z v b 2 R f c H J p Y 2 V f c m 9 1 b m R f Y X Z n X 2 F 2 Z 1 9 w c m l j Z V 9 f M j A y N T A 5 M T Q y M z E 0 L 1 p t x J t u x J t u w 7 0 g d H l w L n t h d m d f d 2 F n Z X M s M n 0 m c X V v d D s s J n F 1 b 3 Q 7 U 2 V j d G l v b j E v X 1 d J V E h f c H J p Y 2 V f d 2 F n Z X N f Q V N f U 0 V M R U N U X 3 l l Y X J f Z m 9 v Z F 9 w c m l j Z V 9 y b 3 V u Z F 9 h d m d f Y X Z n X 3 B y a W N l X 1 8 y M D I 1 M D k x N D I z M T Q v W m 3 E m 2 7 E m 2 7 D v S B 0 e X A u e 2 1 s Z F 9 n Z H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1 d J V E h f c H J p Y 2 V f d 2 F n Z X N f Q V N f U 0 V M R U N U X 3 l l Y X J f Z m 9 v Z F 9 w c m l j Z V 9 y b 3 V u Z F 9 h d m d f Y X Z n X 3 B y a W N l X 1 8 y M D I 1 M D k x N D I z M T Q v W m 3 E m 2 7 E m 2 7 D v S B 0 e X A u e 3 l l Y X I s M H 0 m c X V v d D s s J n F 1 b 3 Q 7 U 2 V j d G l v b j E v X 1 d J V E h f c H J p Y 2 V f d 2 F n Z X N f Q V N f U 0 V M R U N U X 3 l l Y X J f Z m 9 v Z F 9 w c m l j Z V 9 y b 3 V u Z F 9 h d m d f Y X Z n X 3 B y a W N l X 1 8 y M D I 1 M D k x N D I z M T Q v W m 3 E m 2 7 E m 2 7 D v S B 0 e X A u e 2 F 2 Z 1 9 w c m l j Z S w x f S Z x d W 9 0 O y w m c X V v d D t T Z W N 0 a W 9 u M S 9 f V 0 l U S F 9 w c m l j Z V 9 3 Y W d l c 1 9 B U 1 9 T R U x F Q 1 R f e W V h c l 9 m b 2 9 k X 3 B y a W N l X 3 J v d W 5 k X 2 F 2 Z 1 9 h d m d f c H J p Y 2 V f X z I w M j U w O T E 0 M j M x N C 9 a b c S b b s S b b s O 9 I H R 5 c C 5 7 Y X Z n X 3 d h Z 2 V z L D J 9 J n F 1 b 3 Q 7 L C Z x d W 9 0 O 1 N l Y 3 R p b 2 4 x L 1 9 X S V R I X 3 B y a W N l X 3 d h Z 2 V z X 0 F T X 1 N F T E V D V F 9 5 Z W F y X 2 Z v b 2 R f c H J p Y 2 V f c m 9 1 b m R f Y X Z n X 2 F 2 Z 1 9 w c m l j Z V 9 f M j A y N T A 5 M T Q y M z E 0 L 1 p t x J t u x J t u w 7 0 g d H l w L n t t b G R f Z 2 R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0 M j M x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z E 0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J V E h f c H J p Y 2 V f d 2 F n Z X N f Q V N f U 0 V M R U N U X 3 l l Y X J f Z m 9 v Z F 9 w c m l j Z V 9 y b 3 V u Z F 9 h d m d f Y X Z n X 3 B y a W N l X 1 8 y M D I 1 M D k x N D I z M T Q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z d m Y z E w M y 0 z N D Q z L T Q 0 Y j g t O D Q 3 Z S 0 y M G Y 1 Z W M z Y z N l Z m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R U M j E 6 M T Y 6 M j k u N z E y O T c z N V o i I C 8 + P E V u d H J 5 I F R 5 c G U 9 I k Z p b G x D b 2 x 1 b W 5 U e X B l c y I g V m F s d W U 9 I n N B d 1 V E Q X c 9 P S I g L z 4 8 R W 5 0 c n k g V H l w Z T 0 i R m l s b E N v b H V t b k 5 h b W V z I i B W Y W x 1 Z T 0 i c 1 s m c X V v d D t 5 Z W F y J n F 1 b 3 Q 7 L C Z x d W 9 0 O 2 F 2 Z 1 9 w c m l j Z S Z x d W 9 0 O y w m c X V v d D t h d m d f d 2 F n Z X M m c X V v d D s s J n F 1 b 3 Q 7 b W x k X 2 d k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X S V R I X 3 B y a W N l X 3 d h Z 2 V z X 0 F T X 1 N F T E V D V F 9 5 Z W F y X 2 Z v b 2 R f c H J p Y 2 V f c m 9 1 b m R f Y X Z n X 2 F 2 Z 1 9 w c m l j Z V 9 f M j A y N T A 5 M T Q y M z E g K D I p L 1 p t x J t u x J t u w 7 0 g d H l w L n t 5 Z W F y L D B 9 J n F 1 b 3 Q 7 L C Z x d W 9 0 O 1 N l Y 3 R p b 2 4 x L 1 9 X S V R I X 3 B y a W N l X 3 d h Z 2 V z X 0 F T X 1 N F T E V D V F 9 5 Z W F y X 2 Z v b 2 R f c H J p Y 2 V f c m 9 1 b m R f Y X Z n X 2 F 2 Z 1 9 w c m l j Z V 9 f M j A y N T A 5 M T Q y M z E g K D I p L 1 p t x J t u x J t u w 7 0 g d H l w L n t h d m d f c H J p Y 2 U s M X 0 m c X V v d D s s J n F 1 b 3 Q 7 U 2 V j d G l v b j E v X 1 d J V E h f c H J p Y 2 V f d 2 F n Z X N f Q V N f U 0 V M R U N U X 3 l l Y X J f Z m 9 v Z F 9 w c m l j Z V 9 y b 3 V u Z F 9 h d m d f Y X Z n X 3 B y a W N l X 1 8 y M D I 1 M D k x N D I z M S A o M i k v W m 3 E m 2 7 E m 2 7 D v S B 0 e X A u e 2 F 2 Z 1 9 3 Y W d l c y w y f S Z x d W 9 0 O y w m c X V v d D t T Z W N 0 a W 9 u M S 9 f V 0 l U S F 9 w c m l j Z V 9 3 Y W d l c 1 9 B U 1 9 T R U x F Q 1 R f e W V h c l 9 m b 2 9 k X 3 B y a W N l X 3 J v d W 5 k X 2 F 2 Z 1 9 h d m d f c H J p Y 2 V f X z I w M j U w O T E 0 M j M x I C g y K S 9 a b c S b b s S b b s O 9 I H R 5 c C 5 7 b W x k X 2 d k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M x I C g y K S 9 a b c S b b s S b b s O 9 I H R 5 c C 5 7 e W V h c i w w f S Z x d W 9 0 O y w m c X V v d D t T Z W N 0 a W 9 u M S 9 f V 0 l U S F 9 w c m l j Z V 9 3 Y W d l c 1 9 B U 1 9 T R U x F Q 1 R f e W V h c l 9 m b 2 9 k X 3 B y a W N l X 3 J v d W 5 k X 2 F 2 Z 1 9 h d m d f c H J p Y 2 V f X z I w M j U w O T E 0 M j M x I C g y K S 9 a b c S b b s S b b s O 9 I H R 5 c C 5 7 Y X Z n X 3 B y a W N l L D F 9 J n F 1 b 3 Q 7 L C Z x d W 9 0 O 1 N l Y 3 R p b 2 4 x L 1 9 X S V R I X 3 B y a W N l X 3 d h Z 2 V z X 0 F T X 1 N F T E V D V F 9 5 Z W F y X 2 Z v b 2 R f c H J p Y 2 V f c m 9 1 b m R f Y X Z n X 2 F 2 Z 1 9 w c m l j Z V 9 f M j A y N T A 5 M T Q y M z E g K D I p L 1 p t x J t u x J t u w 7 0 g d H l w L n t h d m d f d 2 F n Z X M s M n 0 m c X V v d D s s J n F 1 b 3 Q 7 U 2 V j d G l v b j E v X 1 d J V E h f c H J p Y 2 V f d 2 F n Z X N f Q V N f U 0 V M R U N U X 3 l l Y X J f Z m 9 v Z F 9 w c m l j Z V 9 y b 3 V u Z F 9 h d m d f Y X Z n X 3 B y a W N l X 1 8 y M D I 1 M D k x N D I z M S A o M i k v W m 3 E m 2 7 E m 2 7 D v S B 0 e X A u e 2 1 s Z F 9 n Z H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z E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0 M j M x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0 M j M x X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M y Y z c 3 Z D Q t M z d h N C 0 0 N z h k L W J k Z j M t N T R h M W Z k Z D E y N j Q 5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0 V D I x O j E 5 O j M 3 L j U z M j I 3 N D J a I i A v P j x F b n R y e S B U e X B l P S J G a W x s Q 2 9 s d W 1 u V H l w Z X M i I F Z h b H V l P S J z Q X d V R E F 3 P T 0 i I C 8 + P E V u d H J 5 I F R 5 c G U 9 I k Z p b G x D b 2 x 1 b W 5 O Y W 1 l c y I g V m F s d W U 9 I n N b J n F 1 b 3 Q 7 e W V h c i Z x d W 9 0 O y w m c X V v d D t h d m d f c H J p Y 2 U m c X V v d D s s J n F 1 b 3 Q 7 Y X Z n X 3 d h Z 2 V z J n F 1 b 3 Q 7 L C Z x d W 9 0 O 2 1 s Z F 9 n Z H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M x X 1 8 y L 1 p t x J t u x J t u w 7 0 g d H l w L n t 5 Z W F y L D B 9 J n F 1 b 3 Q 7 L C Z x d W 9 0 O 1 N l Y 3 R p b 2 4 x L 1 9 X S V R I X 3 B y a W N l X 3 d h Z 2 V z X 0 F T X 1 N F T E V D V F 9 5 Z W F y X 2 Z v b 2 R f c H J p Y 2 V f c m 9 1 b m R f Y X Z n X 2 F 2 Z 1 9 w c m l j Z V 9 f M j A y N T A 5 M T Q y M z F f X z I v W m 3 E m 2 7 E m 2 7 D v S B 0 e X A u e 2 F 2 Z 1 9 w c m l j Z S w x f S Z x d W 9 0 O y w m c X V v d D t T Z W N 0 a W 9 u M S 9 f V 0 l U S F 9 w c m l j Z V 9 3 Y W d l c 1 9 B U 1 9 T R U x F Q 1 R f e W V h c l 9 m b 2 9 k X 3 B y a W N l X 3 J v d W 5 k X 2 F 2 Z 1 9 h d m d f c H J p Y 2 V f X z I w M j U w O T E 0 M j M x X 1 8 y L 1 p t x J t u x J t u w 7 0 g d H l w L n t h d m d f d 2 F n Z X M s M n 0 m c X V v d D s s J n F 1 b 3 Q 7 U 2 V j d G l v b j E v X 1 d J V E h f c H J p Y 2 V f d 2 F n Z X N f Q V N f U 0 V M R U N U X 3 l l Y X J f Z m 9 v Z F 9 w c m l j Z V 9 y b 3 V u Z F 9 h d m d f Y X Z n X 3 B y a W N l X 1 8 y M D I 1 M D k x N D I z M V 9 f M i 9 a b c S b b s S b b s O 9 I H R 5 c C 5 7 b W x k X 2 d k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0 M j M x X 1 8 y L 1 p t x J t u x J t u w 7 0 g d H l w L n t 5 Z W F y L D B 9 J n F 1 b 3 Q 7 L C Z x d W 9 0 O 1 N l Y 3 R p b 2 4 x L 1 9 X S V R I X 3 B y a W N l X 3 d h Z 2 V z X 0 F T X 1 N F T E V D V F 9 5 Z W F y X 2 Z v b 2 R f c H J p Y 2 V f c m 9 1 b m R f Y X Z n X 2 F 2 Z 1 9 w c m l j Z V 9 f M j A y N T A 5 M T Q y M z F f X z I v W m 3 E m 2 7 E m 2 7 D v S B 0 e X A u e 2 F 2 Z 1 9 w c m l j Z S w x f S Z x d W 9 0 O y w m c X V v d D t T Z W N 0 a W 9 u M S 9 f V 0 l U S F 9 w c m l j Z V 9 3 Y W d l c 1 9 B U 1 9 T R U x F Q 1 R f e W V h c l 9 m b 2 9 k X 3 B y a W N l X 3 J v d W 5 k X 2 F 2 Z 1 9 h d m d f c H J p Y 2 V f X z I w M j U w O T E 0 M j M x X 1 8 y L 1 p t x J t u x J t u w 7 0 g d H l w L n t h d m d f d 2 F n Z X M s M n 0 m c X V v d D s s J n F 1 b 3 Q 7 U 2 V j d G l v b j E v X 1 d J V E h f c H J p Y 2 V f d 2 F n Z X N f Q V N f U 0 V M R U N U X 3 l l Y X J f Z m 9 v Z F 9 w c m l j Z V 9 y b 3 V u Z F 9 h d m d f Y X Z n X 3 B y a W N l X 1 8 y M D I 1 M D k x N D I z M V 9 f M i 9 a b c S b b s S b b s O 9 I H R 5 c C 5 7 b W x k X 2 d k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d J V E h f c H J p Y 2 V f d 2 F n Z X N f Q V N f U 0 V M R U N U X 3 l l Y X J f Z m 9 v Z F 9 w c m l j Z V 9 y b 3 V u Z F 9 h d m d f Y X Z n X 3 B y a W N l X 1 8 y M D I 1 M D k x N D I z M V 9 f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Q y M z F f X z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c x M T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M 2 Y m E 2 N z Q t N z I 5 N y 0 0 M 2 I 2 L W E 2 M z Y t M j V k M j l i N j g 1 Y j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3 V D A 5 O j Q y O j I z L j I z N T E z M D J a I i A v P j x F b n R y e S B U e X B l P S J G a W x s Q 2 9 s d W 1 u V H l w Z X M i I F Z h b H V l P S J z Q X d Z R E F 3 W U d C Z z 0 9 I i A v P j x F b n R y e S B U e X B l P S J G a W x s Q 2 9 s d W 1 u T m F t Z X M i I F Z h b H V l P S J z W y Z x d W 9 0 O 3 l l Y X I m c X V v d D s s J n F 1 b 3 Q 7 Y X Z n X 3 B y a W N l J n F 1 b 3 Q 7 L C Z x d W 9 0 O 2 F 2 Z 1 9 3 Y W d l c y Z x d W 9 0 O y w m c X V v d D t t b G R f Z 2 R w J n F 1 b 3 Q 7 L C Z x d W 9 0 O 3 B j d F 9 p b m N y Z W F z Z V 9 w c m l j Z S Z x d W 9 0 O y w m c X V v d D t w Y 3 R f a W 5 j c m V h c 2 V f d 2 F n Z X M m c X V v d D s s J n F 1 b 3 Q 7 c G N 0 X 2 l u Y 3 J l Y X N l X 2 d k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X S V R I X 3 B y a W N l X 3 d h Z 2 V z X 0 F T X 1 N F T E V D V F 9 5 Z W F y X 2 Z v b 2 R f c H J p Y 2 V f c m 9 1 b m R f Y X Z n X 2 F 2 Z 1 9 w c m l j Z V 9 f M j A y N T A 5 M T c x M T Q w L 1 p t x J t u x J t u w 7 0 g d H l w L n t 5 Z W F y L D B 9 J n F 1 b 3 Q 7 L C Z x d W 9 0 O 1 N l Y 3 R p b 2 4 x L 1 9 X S V R I X 3 B y a W N l X 3 d h Z 2 V z X 0 F T X 1 N F T E V D V F 9 5 Z W F y X 2 Z v b 2 R f c H J p Y 2 V f c m 9 1 b m R f Y X Z n X 2 F 2 Z 1 9 w c m l j Z V 9 f M j A y N T A 5 M T c x M T Q w L 1 p t x J t u x J t u w 7 0 g d H l w L n t h d m d f c H J p Y 2 U s M X 0 m c X V v d D s s J n F 1 b 3 Q 7 U 2 V j d G l v b j E v X 1 d J V E h f c H J p Y 2 V f d 2 F n Z X N f Q V N f U 0 V M R U N U X 3 l l Y X J f Z m 9 v Z F 9 w c m l j Z V 9 y b 3 V u Z F 9 h d m d f Y X Z n X 3 B y a W N l X 1 8 y M D I 1 M D k x N z E x N D A v W m 3 E m 2 7 E m 2 7 D v S B 0 e X A u e 2 F 2 Z 1 9 3 Y W d l c y w y f S Z x d W 9 0 O y w m c X V v d D t T Z W N 0 a W 9 u M S 9 f V 0 l U S F 9 w c m l j Z V 9 3 Y W d l c 1 9 B U 1 9 T R U x F Q 1 R f e W V h c l 9 m b 2 9 k X 3 B y a W N l X 3 J v d W 5 k X 2 F 2 Z 1 9 h d m d f c H J p Y 2 V f X z I w M j U w O T E 3 M T E 0 M C 9 a b c S b b s S b b s O 9 I H R 5 c C 5 7 b W x k X 2 d k c C w z f S Z x d W 9 0 O y w m c X V v d D t T Z W N 0 a W 9 u M S 9 f V 0 l U S F 9 w c m l j Z V 9 3 Y W d l c 1 9 B U 1 9 T R U x F Q 1 R f e W V h c l 9 m b 2 9 k X 3 B y a W N l X 3 J v d W 5 k X 2 F 2 Z 1 9 h d m d f c H J p Y 2 V f X z I w M j U w O T E 3 M T E 0 M C 9 a b c S b b s S b b s O 9 I H R 5 c C 5 7 c G N 0 X 2 l u Y 3 J l Y X N l X 3 B y a W N l L D R 9 J n F 1 b 3 Q 7 L C Z x d W 9 0 O 1 N l Y 3 R p b 2 4 x L 1 9 X S V R I X 3 B y a W N l X 3 d h Z 2 V z X 0 F T X 1 N F T E V D V F 9 5 Z W F y X 2 Z v b 2 R f c H J p Y 2 V f c m 9 1 b m R f Y X Z n X 2 F 2 Z 1 9 w c m l j Z V 9 f M j A y N T A 5 M T c x M T Q w L 1 p t x J t u x J t u w 7 0 g d H l w L n t w Y 3 R f a W 5 j c m V h c 2 V f d 2 F n Z X M s N X 0 m c X V v d D s s J n F 1 b 3 Q 7 U 2 V j d G l v b j E v X 1 d J V E h f c H J p Y 2 V f d 2 F n Z X N f Q V N f U 0 V M R U N U X 3 l l Y X J f Z m 9 v Z F 9 w c m l j Z V 9 y b 3 V u Z F 9 h d m d f Y X Z n X 3 B y a W N l X 1 8 y M D I 1 M D k x N z E x N D A v W m 3 E m 2 7 E m 2 7 D v S B 0 e X A u e 3 B j d F 9 p b m N y Z W F z Z V 9 n Z H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X 1 d J V E h f c H J p Y 2 V f d 2 F n Z X N f Q V N f U 0 V M R U N U X 3 l l Y X J f Z m 9 v Z F 9 w c m l j Z V 9 y b 3 V u Z F 9 h d m d f Y X Z n X 3 B y a W N l X 1 8 y M D I 1 M D k x N z E x N D A v W m 3 E m 2 7 E m 2 7 D v S B 0 e X A u e 3 l l Y X I s M H 0 m c X V v d D s s J n F 1 b 3 Q 7 U 2 V j d G l v b j E v X 1 d J V E h f c H J p Y 2 V f d 2 F n Z X N f Q V N f U 0 V M R U N U X 3 l l Y X J f Z m 9 v Z F 9 w c m l j Z V 9 y b 3 V u Z F 9 h d m d f Y X Z n X 3 B y a W N l X 1 8 y M D I 1 M D k x N z E x N D A v W m 3 E m 2 7 E m 2 7 D v S B 0 e X A u e 2 F 2 Z 1 9 w c m l j Z S w x f S Z x d W 9 0 O y w m c X V v d D t T Z W N 0 a W 9 u M S 9 f V 0 l U S F 9 w c m l j Z V 9 3 Y W d l c 1 9 B U 1 9 T R U x F Q 1 R f e W V h c l 9 m b 2 9 k X 3 B y a W N l X 3 J v d W 5 k X 2 F 2 Z 1 9 h d m d f c H J p Y 2 V f X z I w M j U w O T E 3 M T E 0 M C 9 a b c S b b s S b b s O 9 I H R 5 c C 5 7 Y X Z n X 3 d h Z 2 V z L D J 9 J n F 1 b 3 Q 7 L C Z x d W 9 0 O 1 N l Y 3 R p b 2 4 x L 1 9 X S V R I X 3 B y a W N l X 3 d h Z 2 V z X 0 F T X 1 N F T E V D V F 9 5 Z W F y X 2 Z v b 2 R f c H J p Y 2 V f c m 9 1 b m R f Y X Z n X 2 F 2 Z 1 9 w c m l j Z V 9 f M j A y N T A 5 M T c x M T Q w L 1 p t x J t u x J t u w 7 0 g d H l w L n t t b G R f Z 2 R w L D N 9 J n F 1 b 3 Q 7 L C Z x d W 9 0 O 1 N l Y 3 R p b 2 4 x L 1 9 X S V R I X 3 B y a W N l X 3 d h Z 2 V z X 0 F T X 1 N F T E V D V F 9 5 Z W F y X 2 Z v b 2 R f c H J p Y 2 V f c m 9 1 b m R f Y X Z n X 2 F 2 Z 1 9 w c m l j Z V 9 f M j A y N T A 5 M T c x M T Q w L 1 p t x J t u x J t u w 7 0 g d H l w L n t w Y 3 R f a W 5 j c m V h c 2 V f c H J p Y 2 U s N H 0 m c X V v d D s s J n F 1 b 3 Q 7 U 2 V j d G l v b j E v X 1 d J V E h f c H J p Y 2 V f d 2 F n Z X N f Q V N f U 0 V M R U N U X 3 l l Y X J f Z m 9 v Z F 9 w c m l j Z V 9 y b 3 V u Z F 9 h d m d f Y X Z n X 3 B y a W N l X 1 8 y M D I 1 M D k x N z E x N D A v W m 3 E m 2 7 E m 2 7 D v S B 0 e X A u e 3 B j d F 9 p b m N y Z W F z Z V 9 3 Y W d l c y w 1 f S Z x d W 9 0 O y w m c X V v d D t T Z W N 0 a W 9 u M S 9 f V 0 l U S F 9 w c m l j Z V 9 3 Y W d l c 1 9 B U 1 9 T R U x F Q 1 R f e W V h c l 9 m b 2 9 k X 3 B y a W N l X 3 J v d W 5 k X 2 F 2 Z 1 9 h d m d f c H J p Y 2 V f X z I w M j U w O T E 3 M T E 0 M C 9 a b c S b b s S b b s O 9 I H R 5 c C 5 7 c G N 0 X 2 l u Y 3 J l Y X N l X 2 d k c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d J V E h f c H J p Y 2 V f d 2 F n Z X N f Q V N f U 0 V M R U N U X 3 l l Y X J f Z m 9 v Z F 9 w c m l j Z V 9 y b 3 V u Z F 9 h d m d f Y X Z n X 3 B y a W N l X 1 8 y M D I 1 M D k x N z E x N D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3 M T E 0 M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c x M T Q w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3 M T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U y N z A 2 M z E t O T I 5 Y i 0 0 O W U 4 L T g 1 M z M t Z W I z M j M 4 N j A 0 M D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X S V R I X 3 B y a W N l X 3 d h Z 2 V z X 0 F T X 1 N F T E V D V F 9 5 Z W F y X 2 Z v b 2 R f c H J p Y 2 V f c m 9 1 b m R f Y X Z n X 2 F 2 Z 1 9 w c m l j Z V 9 f M j A y N T A 5 M T c x M T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d U M T I 6 M D M 6 M T c u M D E z N z I z N l o i I C 8 + P E V u d H J 5 I F R 5 c G U 9 I k Z p b G x D b 2 x 1 b W 5 U e X B l c y I g V m F s d W U 9 I n N B d 1 l E Q X d Z R 0 J n P T 0 i I C 8 + P E V u d H J 5 I F R 5 c G U 9 I k Z p b G x D b 2 x 1 b W 5 O Y W 1 l c y I g V m F s d W U 9 I n N b J n F 1 b 3 Q 7 e W V h c i Z x d W 9 0 O y w m c X V v d D t h d m d f c H J p Y 2 U m c X V v d D s s J n F 1 b 3 Q 7 Y X Z n X 3 d h Z 2 V z J n F 1 b 3 Q 7 L C Z x d W 9 0 O 2 1 s Z F 9 n Z H A m c X V v d D s s J n F 1 b 3 Q 7 c G N 0 X 2 l u Y 3 J l Y X N l X 3 B y a W N l J n F 1 b 3 Q 7 L C Z x d W 9 0 O 3 B j d F 9 p b m N y Z W F z Z V 9 3 Y W d l c y Z x d W 9 0 O y w m c X V v d D t w Y 3 R f a W 5 j c m V h c 2 V f Z 2 R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d J V E h f c H J p Y 2 V f d 2 F n Z X N f Q V N f U 0 V M R U N U X 3 l l Y X J f Z m 9 v Z F 9 w c m l j Z V 9 y b 3 V u Z F 9 h d m d f Y X Z n X 3 B y a W N l X 1 8 y M D I 1 M D k x N z E x N C A o M i k v W m 3 E m 2 7 E m 2 7 D v S B 0 e X A u e 3 l l Y X I s M H 0 m c X V v d D s s J n F 1 b 3 Q 7 U 2 V j d G l v b j E v X 1 d J V E h f c H J p Y 2 V f d 2 F n Z X N f Q V N f U 0 V M R U N U X 3 l l Y X J f Z m 9 v Z F 9 w c m l j Z V 9 y b 3 V u Z F 9 h d m d f Y X Z n X 3 B y a W N l X 1 8 y M D I 1 M D k x N z E x N C A o M i k v W m 3 E m 2 7 E m 2 7 D v S B 0 e X A u e 2 F 2 Z 1 9 w c m l j Z S w x f S Z x d W 9 0 O y w m c X V v d D t T Z W N 0 a W 9 u M S 9 f V 0 l U S F 9 w c m l j Z V 9 3 Y W d l c 1 9 B U 1 9 T R U x F Q 1 R f e W V h c l 9 m b 2 9 k X 3 B y a W N l X 3 J v d W 5 k X 2 F 2 Z 1 9 h d m d f c H J p Y 2 V f X z I w M j U w O T E 3 M T E 0 I C g y K S 9 a b c S b b s S b b s O 9 I H R 5 c C 5 7 Y X Z n X 3 d h Z 2 V z L D J 9 J n F 1 b 3 Q 7 L C Z x d W 9 0 O 1 N l Y 3 R p b 2 4 x L 1 9 X S V R I X 3 B y a W N l X 3 d h Z 2 V z X 0 F T X 1 N F T E V D V F 9 5 Z W F y X 2 Z v b 2 R f c H J p Y 2 V f c m 9 1 b m R f Y X Z n X 2 F 2 Z 1 9 w c m l j Z V 9 f M j A y N T A 5 M T c x M T Q g K D I p L 1 p t x J t u x J t u w 7 0 g d H l w L n t t b G R f Z 2 R w L D N 9 J n F 1 b 3 Q 7 L C Z x d W 9 0 O 1 N l Y 3 R p b 2 4 x L 1 9 X S V R I X 3 B y a W N l X 3 d h Z 2 V z X 0 F T X 1 N F T E V D V F 9 5 Z W F y X 2 Z v b 2 R f c H J p Y 2 V f c m 9 1 b m R f Y X Z n X 2 F 2 Z 1 9 w c m l j Z V 9 f M j A y N T A 5 M T c x M T Q g K D I p L 1 p t x J t u x J t u w 7 0 g d H l w L n t w Y 3 R f a W 5 j c m V h c 2 V f c H J p Y 2 U s N H 0 m c X V v d D s s J n F 1 b 3 Q 7 U 2 V j d G l v b j E v X 1 d J V E h f c H J p Y 2 V f d 2 F n Z X N f Q V N f U 0 V M R U N U X 3 l l Y X J f Z m 9 v Z F 9 w c m l j Z V 9 y b 3 V u Z F 9 h d m d f Y X Z n X 3 B y a W N l X 1 8 y M D I 1 M D k x N z E x N C A o M i k v W m 3 E m 2 7 E m 2 7 D v S B 0 e X A u e 3 B j d F 9 p b m N y Z W F z Z V 9 3 Y W d l c y w 1 f S Z x d W 9 0 O y w m c X V v d D t T Z W N 0 a W 9 u M S 9 f V 0 l U S F 9 w c m l j Z V 9 3 Y W d l c 1 9 B U 1 9 T R U x F Q 1 R f e W V h c l 9 m b 2 9 k X 3 B y a W N l X 3 J v d W 5 k X 2 F 2 Z 1 9 h d m d f c H J p Y 2 V f X z I w M j U w O T E 3 M T E 0 I C g y K S 9 a b c S b b s S b b s O 9 I H R 5 c C 5 7 c G N 0 X 2 l u Y 3 J l Y X N l X 2 d k c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V 0 l U S F 9 w c m l j Z V 9 3 Y W d l c 1 9 B U 1 9 T R U x F Q 1 R f e W V h c l 9 m b 2 9 k X 3 B y a W N l X 3 J v d W 5 k X 2 F 2 Z 1 9 h d m d f c H J p Y 2 V f X z I w M j U w O T E 3 M T E 0 I C g y K S 9 a b c S b b s S b b s O 9 I H R 5 c C 5 7 e W V h c i w w f S Z x d W 9 0 O y w m c X V v d D t T Z W N 0 a W 9 u M S 9 f V 0 l U S F 9 w c m l j Z V 9 3 Y W d l c 1 9 B U 1 9 T R U x F Q 1 R f e W V h c l 9 m b 2 9 k X 3 B y a W N l X 3 J v d W 5 k X 2 F 2 Z 1 9 h d m d f c H J p Y 2 V f X z I w M j U w O T E 3 M T E 0 I C g y K S 9 a b c S b b s S b b s O 9 I H R 5 c C 5 7 Y X Z n X 3 B y a W N l L D F 9 J n F 1 b 3 Q 7 L C Z x d W 9 0 O 1 N l Y 3 R p b 2 4 x L 1 9 X S V R I X 3 B y a W N l X 3 d h Z 2 V z X 0 F T X 1 N F T E V D V F 9 5 Z W F y X 2 Z v b 2 R f c H J p Y 2 V f c m 9 1 b m R f Y X Z n X 2 F 2 Z 1 9 w c m l j Z V 9 f M j A y N T A 5 M T c x M T Q g K D I p L 1 p t x J t u x J t u w 7 0 g d H l w L n t h d m d f d 2 F n Z X M s M n 0 m c X V v d D s s J n F 1 b 3 Q 7 U 2 V j d G l v b j E v X 1 d J V E h f c H J p Y 2 V f d 2 F n Z X N f Q V N f U 0 V M R U N U X 3 l l Y X J f Z m 9 v Z F 9 w c m l j Z V 9 y b 3 V u Z F 9 h d m d f Y X Z n X 3 B y a W N l X 1 8 y M D I 1 M D k x N z E x N C A o M i k v W m 3 E m 2 7 E m 2 7 D v S B 0 e X A u e 2 1 s Z F 9 n Z H A s M 3 0 m c X V v d D s s J n F 1 b 3 Q 7 U 2 V j d G l v b j E v X 1 d J V E h f c H J p Y 2 V f d 2 F n Z X N f Q V N f U 0 V M R U N U X 3 l l Y X J f Z m 9 v Z F 9 w c m l j Z V 9 y b 3 V u Z F 9 h d m d f Y X Z n X 3 B y a W N l X 1 8 y M D I 1 M D k x N z E x N C A o M i k v W m 3 E m 2 7 E m 2 7 D v S B 0 e X A u e 3 B j d F 9 p b m N y Z W F z Z V 9 w c m l j Z S w 0 f S Z x d W 9 0 O y w m c X V v d D t T Z W N 0 a W 9 u M S 9 f V 0 l U S F 9 w c m l j Z V 9 3 Y W d l c 1 9 B U 1 9 T R U x F Q 1 R f e W V h c l 9 m b 2 9 k X 3 B y a W N l X 3 J v d W 5 k X 2 F 2 Z 1 9 h d m d f c H J p Y 2 V f X z I w M j U w O T E 3 M T E 0 I C g y K S 9 a b c S b b s S b b s O 9 I H R 5 c C 5 7 c G N 0 X 2 l u Y 3 J l Y X N l X 3 d h Z 2 V z L D V 9 J n F 1 b 3 Q 7 L C Z x d W 9 0 O 1 N l Y 3 R p b 2 4 x L 1 9 X S V R I X 3 B y a W N l X 3 d h Z 2 V z X 0 F T X 1 N F T E V D V F 9 5 Z W F y X 2 Z v b 2 R f c H J p Y 2 V f c m 9 1 b m R f Y X Z n X 2 F 2 Z 1 9 w c m l j Z V 9 f M j A y N T A 5 M T c x M T Q g K D I p L 1 p t x J t u x J t u w 7 0 g d H l w L n t w Y 3 R f a W 5 j c m V h c 2 V f Z 2 R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0 l U S F 9 w c m l j Z V 9 3 Y W d l c 1 9 B U 1 9 T R U x F Q 1 R f e W V h c l 9 m b 2 9 k X 3 B y a W N l X 3 J v d W 5 k X 2 F 2 Z 1 9 h d m d f c H J p Y 2 V f X z I w M j U w O T E 3 M T E 0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J V E h f c H J p Y 2 V f d 2 F n Z X N f Q V N f U 0 V M R U N U X 3 l l Y X J f Z m 9 v Z F 9 w c m l j Z V 9 y b 3 V u Z F 9 h d m d f Y X Z n X 3 B y a W N l X 1 8 y M D I 1 M D k x N z E x N C U y M C g y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3 B y a W N l X 3 d h Z 2 V z X 0 F T X 1 N F T E V D V F 9 5 Z W F y X 2 Z v b 2 R f c H J p Y 2 V f c m 9 1 b m R f Y X Z n X 2 F 2 Z 1 9 w c m l j Z V 9 f M j A y N T A 5 M T c x M T Q l M j A o M i k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X / t 3 J 1 R W Q q T + 8 g y O Y 4 6 q A A A A A A I A A A A A A B B m A A A A A Q A A I A A A A J f L a 5 u k I p i + / g 3 D i 6 q r 4 p 8 o L J P H 3 9 2 D U C p E m Y 8 Y T Z 9 / A A A A A A 6 A A A A A A g A A I A A A A L T / 6 X U X 4 3 / W w U I M G K f m 5 X / x e h E n w D h d o N r v e y q L Y 5 w Y U A A A A G 1 i 8 2 8 z e R s l 7 5 P w 9 p Q 7 H j y w v H k 1 k v y e c R M V d C X j t u R U C 9 2 I W 0 E z i 1 a A u p d M z Q s K V q 5 V 2 k Q Q v M K R z + 9 z 4 q R t d 3 H V F j v 8 1 0 S Q k J 7 C c + 5 b j H v i Q A A A A I V P 3 F J Z I 5 d a t S v O N m X Y w T 7 p S a w H E b N y a f T e B d q h / S g 4 Y 7 x M o N M A C 5 J C V 0 2 A Z N b m f 3 J O N X v 6 5 u L X A M Y C t r J d e a I = < / D a t a M a s h u p > 
</file>

<file path=customXml/itemProps1.xml><?xml version="1.0" encoding="utf-8"?>
<ds:datastoreItem xmlns:ds="http://schemas.openxmlformats.org/officeDocument/2006/customXml" ds:itemID="{A734C96A-2397-479D-8A03-2356766372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Otazka_1_graf</vt:lpstr>
      <vt:lpstr>Otazka_1_souhrn</vt:lpstr>
      <vt:lpstr>Otazka_1_tab</vt:lpstr>
      <vt:lpstr>Otazka_2</vt:lpstr>
      <vt:lpstr>Otazka_3_souhrn</vt:lpstr>
      <vt:lpstr>Otazka_3_tab</vt:lpstr>
      <vt:lpstr>Otazka_4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2025-08-12T09:17:29Z</dcterms:created>
  <dcterms:modified xsi:type="dcterms:W3CDTF">2025-09-17T18:37:57Z</dcterms:modified>
</cp:coreProperties>
</file>