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Delta-paper\"/>
    </mc:Choice>
  </mc:AlternateContent>
  <xr:revisionPtr revIDLastSave="0" documentId="13_ncr:1_{B8500C4F-4E02-4184-B160-ABA6B02C8FCD}" xr6:coauthVersionLast="36" xr6:coauthVersionMax="36" xr10:uidLastSave="{00000000-0000-0000-0000-000000000000}"/>
  <bookViews>
    <workbookView xWindow="0" yWindow="0" windowWidth="28800" windowHeight="12225" xr2:uid="{893E4B71-44B7-4C56-B7A0-4E0DB7676AA5}"/>
  </bookViews>
  <sheets>
    <sheet name="Slovakia-E&amp;W" sheetId="3" r:id="rId1"/>
  </sheets>
  <calcPr calcId="191029"/>
</workbook>
</file>

<file path=xl/calcChain.xml><?xml version="1.0" encoding="utf-8"?>
<calcChain xmlns="http://schemas.openxmlformats.org/spreadsheetml/2006/main">
  <c r="BJ32" i="3" l="1"/>
  <c r="BJ31" i="3"/>
  <c r="AA32" i="3"/>
  <c r="AA31" i="3"/>
  <c r="BF55" i="3"/>
  <c r="AY55" i="3"/>
  <c r="AX55" i="3"/>
  <c r="AN55" i="3"/>
  <c r="AM55" i="3"/>
  <c r="W55" i="3"/>
  <c r="P55" i="3"/>
  <c r="O55" i="3"/>
  <c r="E55" i="3"/>
  <c r="D55" i="3"/>
  <c r="BF54" i="3"/>
  <c r="AX54" i="3"/>
  <c r="AW54" i="3"/>
  <c r="AY54" i="3" s="1"/>
  <c r="AM54" i="3"/>
  <c r="AL54" i="3"/>
  <c r="AN54" i="3" s="1"/>
  <c r="W54" i="3"/>
  <c r="O54" i="3"/>
  <c r="N54" i="3" s="1"/>
  <c r="P54" i="3" s="1"/>
  <c r="D54" i="3"/>
  <c r="C54" i="3" s="1"/>
  <c r="E54" i="3" s="1"/>
  <c r="BF53" i="3"/>
  <c r="AX53" i="3"/>
  <c r="AW53" i="3" s="1"/>
  <c r="AY53" i="3" s="1"/>
  <c r="AM53" i="3"/>
  <c r="AL53" i="3" s="1"/>
  <c r="AN53" i="3" s="1"/>
  <c r="W53" i="3"/>
  <c r="O53" i="3"/>
  <c r="N53" i="3" s="1"/>
  <c r="P53" i="3" s="1"/>
  <c r="D53" i="3"/>
  <c r="C53" i="3" s="1"/>
  <c r="E53" i="3" s="1"/>
  <c r="BF52" i="3"/>
  <c r="AX52" i="3"/>
  <c r="AW52" i="3"/>
  <c r="AY52" i="3" s="1"/>
  <c r="AM52" i="3"/>
  <c r="AL52" i="3"/>
  <c r="AN52" i="3" s="1"/>
  <c r="W52" i="3"/>
  <c r="O52" i="3"/>
  <c r="N52" i="3"/>
  <c r="P52" i="3" s="1"/>
  <c r="D52" i="3"/>
  <c r="C52" i="3"/>
  <c r="E52" i="3" s="1"/>
  <c r="BF51" i="3"/>
  <c r="AY51" i="3"/>
  <c r="AX51" i="3"/>
  <c r="AW51" i="3" s="1"/>
  <c r="AN51" i="3"/>
  <c r="AM51" i="3"/>
  <c r="AL51" i="3" s="1"/>
  <c r="W51" i="3"/>
  <c r="P51" i="3"/>
  <c r="O51" i="3"/>
  <c r="N51" i="3" s="1"/>
  <c r="D51" i="3"/>
  <c r="C51" i="3" s="1"/>
  <c r="E51" i="3" s="1"/>
  <c r="BF50" i="3"/>
  <c r="AX50" i="3"/>
  <c r="AW50" i="3"/>
  <c r="AY50" i="3" s="1"/>
  <c r="AM50" i="3"/>
  <c r="AL50" i="3"/>
  <c r="AN50" i="3" s="1"/>
  <c r="W50" i="3"/>
  <c r="O50" i="3"/>
  <c r="N50" i="3"/>
  <c r="P50" i="3" s="1"/>
  <c r="D50" i="3"/>
  <c r="C50" i="3"/>
  <c r="E50" i="3" s="1"/>
  <c r="BF49" i="3"/>
  <c r="AY49" i="3"/>
  <c r="AX49" i="3"/>
  <c r="AW49" i="3" s="1"/>
  <c r="AN49" i="3"/>
  <c r="AM49" i="3"/>
  <c r="AL49" i="3" s="1"/>
  <c r="W49" i="3"/>
  <c r="O49" i="3"/>
  <c r="N49" i="3" s="1"/>
  <c r="P49" i="3" s="1"/>
  <c r="D49" i="3"/>
  <c r="C49" i="3" s="1"/>
  <c r="E49" i="3" s="1"/>
  <c r="BF48" i="3"/>
  <c r="AX48" i="3"/>
  <c r="AW48" i="3"/>
  <c r="AY48" i="3" s="1"/>
  <c r="AM48" i="3"/>
  <c r="AL48" i="3"/>
  <c r="AN48" i="3" s="1"/>
  <c r="W48" i="3"/>
  <c r="O48" i="3"/>
  <c r="N48" i="3"/>
  <c r="P48" i="3" s="1"/>
  <c r="D48" i="3"/>
  <c r="C48" i="3"/>
  <c r="E48" i="3" s="1"/>
  <c r="BF47" i="3"/>
  <c r="AY47" i="3"/>
  <c r="AX47" i="3"/>
  <c r="AW47" i="3" s="1"/>
  <c r="AN47" i="3"/>
  <c r="AM47" i="3"/>
  <c r="AL47" i="3" s="1"/>
  <c r="W47" i="3"/>
  <c r="O47" i="3"/>
  <c r="N47" i="3" s="1"/>
  <c r="P47" i="3" s="1"/>
  <c r="D47" i="3"/>
  <c r="C47" i="3" s="1"/>
  <c r="E47" i="3" s="1"/>
  <c r="BF46" i="3"/>
  <c r="AX46" i="3"/>
  <c r="AW46" i="3"/>
  <c r="AY46" i="3" s="1"/>
  <c r="AN46" i="3"/>
  <c r="AM46" i="3"/>
  <c r="AL46" i="3"/>
  <c r="W46" i="3"/>
  <c r="O46" i="3"/>
  <c r="N46" i="3" s="1"/>
  <c r="P46" i="3" s="1"/>
  <c r="D46" i="3"/>
  <c r="C46" i="3"/>
  <c r="E46" i="3" s="1"/>
  <c r="BF45" i="3"/>
  <c r="AX45" i="3"/>
  <c r="AW45" i="3" s="1"/>
  <c r="AY45" i="3" s="1"/>
  <c r="AM45" i="3"/>
  <c r="AL45" i="3"/>
  <c r="AN45" i="3" s="1"/>
  <c r="W45" i="3"/>
  <c r="O45" i="3"/>
  <c r="N45" i="3" s="1"/>
  <c r="P45" i="3" s="1"/>
  <c r="E45" i="3"/>
  <c r="D45" i="3"/>
  <c r="C45" i="3" s="1"/>
  <c r="BF44" i="3"/>
  <c r="AY44" i="3"/>
  <c r="AX44" i="3"/>
  <c r="AW44" i="3"/>
  <c r="AM44" i="3"/>
  <c r="AL44" i="3"/>
  <c r="AN44" i="3" s="1"/>
  <c r="W44" i="3"/>
  <c r="O44" i="3"/>
  <c r="N44" i="3"/>
  <c r="P44" i="3" s="1"/>
  <c r="D44" i="3"/>
  <c r="C44" i="3" s="1"/>
  <c r="E44" i="3" s="1"/>
  <c r="BF43" i="3"/>
  <c r="AX43" i="3"/>
  <c r="AW43" i="3"/>
  <c r="AY43" i="3" s="1"/>
  <c r="AM43" i="3"/>
  <c r="AL43" i="3" s="1"/>
  <c r="AN43" i="3" s="1"/>
  <c r="W43" i="3"/>
  <c r="O43" i="3"/>
  <c r="N43" i="3"/>
  <c r="P43" i="3" s="1"/>
  <c r="D43" i="3"/>
  <c r="C43" i="3"/>
  <c r="E43" i="3" s="1"/>
  <c r="BF42" i="3"/>
  <c r="AX42" i="3"/>
  <c r="AW42" i="3"/>
  <c r="AY42" i="3" s="1"/>
  <c r="AM42" i="3"/>
  <c r="AL42" i="3"/>
  <c r="AN42" i="3" s="1"/>
  <c r="W42" i="3"/>
  <c r="O42" i="3"/>
  <c r="N42" i="3" s="1"/>
  <c r="P42" i="3" s="1"/>
  <c r="D42" i="3"/>
  <c r="C42" i="3" s="1"/>
  <c r="E42" i="3" s="1"/>
  <c r="BF41" i="3"/>
  <c r="AY41" i="3"/>
  <c r="AX41" i="3"/>
  <c r="AW41" i="3" s="1"/>
  <c r="AN41" i="3"/>
  <c r="AM41" i="3"/>
  <c r="AL41" i="3" s="1"/>
  <c r="W41" i="3"/>
  <c r="O41" i="3"/>
  <c r="N41" i="3"/>
  <c r="P41" i="3" s="1"/>
  <c r="D41" i="3"/>
  <c r="C41" i="3"/>
  <c r="E41" i="3" s="1"/>
  <c r="BF40" i="3"/>
  <c r="AX40" i="3"/>
  <c r="AW40" i="3"/>
  <c r="AY40" i="3" s="1"/>
  <c r="AM40" i="3"/>
  <c r="AL40" i="3"/>
  <c r="AN40" i="3" s="1"/>
  <c r="W40" i="3"/>
  <c r="P40" i="3"/>
  <c r="O40" i="3"/>
  <c r="N40" i="3" s="1"/>
  <c r="E40" i="3"/>
  <c r="D40" i="3"/>
  <c r="C40" i="3" s="1"/>
  <c r="BF39" i="3"/>
  <c r="AX39" i="3"/>
  <c r="AW39" i="3" s="1"/>
  <c r="AY39" i="3" s="1"/>
  <c r="AM39" i="3"/>
  <c r="AL39" i="3" s="1"/>
  <c r="AN39" i="3" s="1"/>
  <c r="W39" i="3"/>
  <c r="O39" i="3"/>
  <c r="N39" i="3"/>
  <c r="P39" i="3" s="1"/>
  <c r="D39" i="3"/>
  <c r="C39" i="3"/>
  <c r="E39" i="3" s="1"/>
  <c r="BF38" i="3"/>
  <c r="AX38" i="3"/>
  <c r="AW38" i="3"/>
  <c r="AY38" i="3" s="1"/>
  <c r="AM38" i="3"/>
  <c r="AL38" i="3"/>
  <c r="AN38" i="3" s="1"/>
  <c r="W38" i="3"/>
  <c r="P38" i="3"/>
  <c r="O38" i="3"/>
  <c r="N38" i="3" s="1"/>
  <c r="E38" i="3"/>
  <c r="D38" i="3"/>
  <c r="C38" i="3" s="1"/>
  <c r="BF37" i="3"/>
  <c r="AX37" i="3"/>
  <c r="AW37" i="3" s="1"/>
  <c r="AY37" i="3" s="1"/>
  <c r="AM37" i="3"/>
  <c r="AL37" i="3" s="1"/>
  <c r="AN37" i="3" s="1"/>
  <c r="W37" i="3"/>
  <c r="O37" i="3"/>
  <c r="N37" i="3"/>
  <c r="P37" i="3" s="1"/>
  <c r="D37" i="3"/>
  <c r="C37" i="3"/>
  <c r="E37" i="3" s="1"/>
  <c r="BF36" i="3"/>
  <c r="AX36" i="3"/>
  <c r="AW36" i="3" s="1"/>
  <c r="AY36" i="3" s="1"/>
  <c r="AM36" i="3"/>
  <c r="AL36" i="3" s="1"/>
  <c r="AN36" i="3" s="1"/>
  <c r="W36" i="3"/>
  <c r="O36" i="3"/>
  <c r="N36" i="3" s="1"/>
  <c r="P36" i="3" s="1"/>
  <c r="D36" i="3"/>
  <c r="C36" i="3" s="1"/>
  <c r="E36" i="3" s="1"/>
  <c r="BF35" i="3"/>
  <c r="AY35" i="3"/>
  <c r="AW35" i="3"/>
  <c r="AN35" i="3"/>
  <c r="AL35" i="3"/>
  <c r="W35" i="3"/>
  <c r="P35" i="3"/>
  <c r="N35" i="3"/>
  <c r="C35" i="3"/>
  <c r="E35" i="3" s="1"/>
  <c r="BF34" i="3"/>
  <c r="AX34" i="3"/>
  <c r="AW34" i="3"/>
  <c r="AY34" i="3" s="1"/>
  <c r="AM34" i="3"/>
  <c r="AL34" i="3"/>
  <c r="AO35" i="3" s="1"/>
  <c r="W34" i="3"/>
  <c r="O34" i="3"/>
  <c r="N34" i="3"/>
  <c r="Q35" i="3" s="1"/>
  <c r="D34" i="3"/>
  <c r="C34" i="3" s="1"/>
  <c r="BL27" i="3"/>
  <c r="BK27" i="3"/>
  <c r="BI27" i="3"/>
  <c r="BF27" i="3"/>
  <c r="AY27" i="3"/>
  <c r="AX27" i="3"/>
  <c r="AN27" i="3"/>
  <c r="AM27" i="3"/>
  <c r="AC27" i="3"/>
  <c r="AB27" i="3"/>
  <c r="Z27" i="3"/>
  <c r="W27" i="3"/>
  <c r="P27" i="3"/>
  <c r="O27" i="3"/>
  <c r="E27" i="3"/>
  <c r="D27" i="3"/>
  <c r="BK26" i="3"/>
  <c r="BJ26" i="3"/>
  <c r="BL26" i="3" s="1"/>
  <c r="BI26" i="3"/>
  <c r="BF26" i="3"/>
  <c r="AY26" i="3"/>
  <c r="AX26" i="3"/>
  <c r="AW26" i="3" s="1"/>
  <c r="AM26" i="3"/>
  <c r="AL26" i="3" s="1"/>
  <c r="AN26" i="3" s="1"/>
  <c r="Z26" i="3"/>
  <c r="W26" i="3"/>
  <c r="O26" i="3"/>
  <c r="N26" i="3"/>
  <c r="P26" i="3" s="1"/>
  <c r="D26" i="3"/>
  <c r="C26" i="3"/>
  <c r="E26" i="3" s="1"/>
  <c r="BK25" i="3"/>
  <c r="BJ25" i="3"/>
  <c r="BL25" i="3" s="1"/>
  <c r="BI25" i="3"/>
  <c r="BF25" i="3"/>
  <c r="AY25" i="3"/>
  <c r="AX25" i="3"/>
  <c r="AW25" i="3"/>
  <c r="AN25" i="3"/>
  <c r="AM25" i="3"/>
  <c r="AL25" i="3"/>
  <c r="Z25" i="3"/>
  <c r="W25" i="3"/>
  <c r="O25" i="3"/>
  <c r="N25" i="3"/>
  <c r="P25" i="3" s="1"/>
  <c r="D25" i="3"/>
  <c r="C25" i="3" s="1"/>
  <c r="E25" i="3" s="1"/>
  <c r="BK24" i="3"/>
  <c r="BJ24" i="3" s="1"/>
  <c r="BL24" i="3" s="1"/>
  <c r="BI24" i="3"/>
  <c r="BF24" i="3"/>
  <c r="AY24" i="3"/>
  <c r="AX24" i="3"/>
  <c r="AW24" i="3"/>
  <c r="AN24" i="3"/>
  <c r="AM24" i="3"/>
  <c r="AL24" i="3"/>
  <c r="Z24" i="3"/>
  <c r="W24" i="3"/>
  <c r="O24" i="3"/>
  <c r="N24" i="3" s="1"/>
  <c r="P24" i="3" s="1"/>
  <c r="D24" i="3"/>
  <c r="C24" i="3" s="1"/>
  <c r="E24" i="3" s="1"/>
  <c r="BK23" i="3"/>
  <c r="BJ23" i="3" s="1"/>
  <c r="BL23" i="3" s="1"/>
  <c r="BI23" i="3"/>
  <c r="BF23" i="3"/>
  <c r="AY23" i="3"/>
  <c r="AX23" i="3"/>
  <c r="AW23" i="3"/>
  <c r="AN23" i="3"/>
  <c r="AM23" i="3"/>
  <c r="AL23" i="3"/>
  <c r="Z23" i="3"/>
  <c r="W23" i="3"/>
  <c r="O23" i="3"/>
  <c r="N23" i="3" s="1"/>
  <c r="P23" i="3" s="1"/>
  <c r="D23" i="3"/>
  <c r="C23" i="3" s="1"/>
  <c r="E23" i="3" s="1"/>
  <c r="BL22" i="3"/>
  <c r="BK22" i="3"/>
  <c r="BJ22" i="3"/>
  <c r="BI22" i="3"/>
  <c r="BF22" i="3"/>
  <c r="AX22" i="3"/>
  <c r="AW22" i="3" s="1"/>
  <c r="AY22" i="3" s="1"/>
  <c r="AM22" i="3"/>
  <c r="AL22" i="3" s="1"/>
  <c r="AN22" i="3" s="1"/>
  <c r="Z22" i="3"/>
  <c r="AB22" i="3" s="1"/>
  <c r="W22" i="3"/>
  <c r="O22" i="3"/>
  <c r="N22" i="3" s="1"/>
  <c r="P22" i="3" s="1"/>
  <c r="D22" i="3"/>
  <c r="C22" i="3" s="1"/>
  <c r="E22" i="3" s="1"/>
  <c r="BK21" i="3"/>
  <c r="BI21" i="3"/>
  <c r="BJ21" i="3" s="1"/>
  <c r="BL21" i="3" s="1"/>
  <c r="BF21" i="3"/>
  <c r="AX21" i="3"/>
  <c r="AW21" i="3" s="1"/>
  <c r="AY21" i="3" s="1"/>
  <c r="AM21" i="3"/>
  <c r="AL21" i="3" s="1"/>
  <c r="AN21" i="3" s="1"/>
  <c r="Z21" i="3"/>
  <c r="AB21" i="3" s="1"/>
  <c r="W21" i="3"/>
  <c r="O21" i="3"/>
  <c r="N21" i="3" s="1"/>
  <c r="P21" i="3" s="1"/>
  <c r="D21" i="3"/>
  <c r="C21" i="3" s="1"/>
  <c r="E21" i="3" s="1"/>
  <c r="BK20" i="3"/>
  <c r="BI20" i="3"/>
  <c r="BJ20" i="3" s="1"/>
  <c r="BL20" i="3" s="1"/>
  <c r="BF20" i="3"/>
  <c r="AX20" i="3"/>
  <c r="AW20" i="3" s="1"/>
  <c r="AY20" i="3" s="1"/>
  <c r="AM20" i="3"/>
  <c r="AL20" i="3" s="1"/>
  <c r="AN20" i="3" s="1"/>
  <c r="Z20" i="3"/>
  <c r="AB20" i="3" s="1"/>
  <c r="W20" i="3"/>
  <c r="O20" i="3"/>
  <c r="N20" i="3" s="1"/>
  <c r="P20" i="3" s="1"/>
  <c r="D20" i="3"/>
  <c r="C20" i="3" s="1"/>
  <c r="E20" i="3" s="1"/>
  <c r="BK19" i="3"/>
  <c r="BI19" i="3"/>
  <c r="BJ19" i="3" s="1"/>
  <c r="BL19" i="3" s="1"/>
  <c r="BF19" i="3"/>
  <c r="AX19" i="3"/>
  <c r="AW19" i="3" s="1"/>
  <c r="AY19" i="3" s="1"/>
  <c r="AM19" i="3"/>
  <c r="AL19" i="3" s="1"/>
  <c r="AN19" i="3" s="1"/>
  <c r="Z19" i="3"/>
  <c r="AB19" i="3" s="1"/>
  <c r="W19" i="3"/>
  <c r="O19" i="3"/>
  <c r="N19" i="3" s="1"/>
  <c r="P19" i="3" s="1"/>
  <c r="D19" i="3"/>
  <c r="C19" i="3" s="1"/>
  <c r="E19" i="3" s="1"/>
  <c r="BK18" i="3"/>
  <c r="BI18" i="3"/>
  <c r="BF18" i="3"/>
  <c r="AX18" i="3"/>
  <c r="AW18" i="3" s="1"/>
  <c r="AY18" i="3" s="1"/>
  <c r="AM18" i="3"/>
  <c r="AL18" i="3" s="1"/>
  <c r="AN18" i="3" s="1"/>
  <c r="Z18" i="3"/>
  <c r="W18" i="3"/>
  <c r="O18" i="3"/>
  <c r="N18" i="3" s="1"/>
  <c r="P18" i="3" s="1"/>
  <c r="D18" i="3"/>
  <c r="C18" i="3" s="1"/>
  <c r="E18" i="3" s="1"/>
  <c r="BI17" i="3"/>
  <c r="BK17" i="3" s="1"/>
  <c r="BF17" i="3"/>
  <c r="AX17" i="3"/>
  <c r="AW17" i="3" s="1"/>
  <c r="AY17" i="3" s="1"/>
  <c r="AM17" i="3"/>
  <c r="AL17" i="3" s="1"/>
  <c r="AN17" i="3" s="1"/>
  <c r="Z17" i="3"/>
  <c r="W17" i="3"/>
  <c r="O17" i="3"/>
  <c r="N17" i="3" s="1"/>
  <c r="P17" i="3" s="1"/>
  <c r="D17" i="3"/>
  <c r="C17" i="3" s="1"/>
  <c r="E17" i="3" s="1"/>
  <c r="BK16" i="3"/>
  <c r="BI16" i="3"/>
  <c r="BF16" i="3"/>
  <c r="AX16" i="3"/>
  <c r="AW16" i="3" s="1"/>
  <c r="AY16" i="3" s="1"/>
  <c r="AM16" i="3"/>
  <c r="AL16" i="3" s="1"/>
  <c r="AN16" i="3" s="1"/>
  <c r="Z16" i="3"/>
  <c r="AB16" i="3" s="1"/>
  <c r="W16" i="3"/>
  <c r="O16" i="3"/>
  <c r="N16" i="3" s="1"/>
  <c r="P16" i="3" s="1"/>
  <c r="D16" i="3"/>
  <c r="C16" i="3" s="1"/>
  <c r="E16" i="3" s="1"/>
  <c r="BK15" i="3"/>
  <c r="BI15" i="3"/>
  <c r="BJ15" i="3" s="1"/>
  <c r="BL15" i="3" s="1"/>
  <c r="BF15" i="3"/>
  <c r="AX15" i="3"/>
  <c r="AW15" i="3" s="1"/>
  <c r="AY15" i="3" s="1"/>
  <c r="AM15" i="3"/>
  <c r="AL15" i="3" s="1"/>
  <c r="AN15" i="3" s="1"/>
  <c r="Z15" i="3"/>
  <c r="AB15" i="3" s="1"/>
  <c r="W15" i="3"/>
  <c r="O15" i="3"/>
  <c r="N15" i="3" s="1"/>
  <c r="P15" i="3" s="1"/>
  <c r="D15" i="3"/>
  <c r="C15" i="3" s="1"/>
  <c r="E15" i="3" s="1"/>
  <c r="BK14" i="3"/>
  <c r="BI14" i="3"/>
  <c r="BJ14" i="3" s="1"/>
  <c r="BL14" i="3" s="1"/>
  <c r="BF14" i="3"/>
  <c r="AX14" i="3"/>
  <c r="AW14" i="3" s="1"/>
  <c r="AY14" i="3" s="1"/>
  <c r="AM14" i="3"/>
  <c r="AL14" i="3" s="1"/>
  <c r="AN14" i="3" s="1"/>
  <c r="Z14" i="3"/>
  <c r="AB14" i="3" s="1"/>
  <c r="W14" i="3"/>
  <c r="O14" i="3"/>
  <c r="N14" i="3" s="1"/>
  <c r="P14" i="3" s="1"/>
  <c r="D14" i="3"/>
  <c r="C14" i="3" s="1"/>
  <c r="E14" i="3" s="1"/>
  <c r="BK13" i="3"/>
  <c r="BI13" i="3"/>
  <c r="BJ13" i="3" s="1"/>
  <c r="BL13" i="3" s="1"/>
  <c r="BF13" i="3"/>
  <c r="AX13" i="3"/>
  <c r="AW13" i="3" s="1"/>
  <c r="AY13" i="3" s="1"/>
  <c r="AM13" i="3"/>
  <c r="AL13" i="3" s="1"/>
  <c r="AN13" i="3" s="1"/>
  <c r="Z13" i="3"/>
  <c r="AB13" i="3" s="1"/>
  <c r="W13" i="3"/>
  <c r="O13" i="3"/>
  <c r="N13" i="3" s="1"/>
  <c r="P13" i="3" s="1"/>
  <c r="D13" i="3"/>
  <c r="C13" i="3" s="1"/>
  <c r="E13" i="3" s="1"/>
  <c r="BK12" i="3"/>
  <c r="BI12" i="3"/>
  <c r="BJ12" i="3" s="1"/>
  <c r="BL12" i="3" s="1"/>
  <c r="BF12" i="3"/>
  <c r="AX12" i="3"/>
  <c r="AW12" i="3" s="1"/>
  <c r="AY12" i="3" s="1"/>
  <c r="AM12" i="3"/>
  <c r="AL12" i="3" s="1"/>
  <c r="AN12" i="3" s="1"/>
  <c r="Z12" i="3"/>
  <c r="AB12" i="3" s="1"/>
  <c r="W12" i="3"/>
  <c r="O12" i="3"/>
  <c r="N12" i="3" s="1"/>
  <c r="P12" i="3" s="1"/>
  <c r="D12" i="3"/>
  <c r="C12" i="3" s="1"/>
  <c r="E12" i="3" s="1"/>
  <c r="BK11" i="3"/>
  <c r="BI11" i="3"/>
  <c r="BJ11" i="3" s="1"/>
  <c r="BL11" i="3" s="1"/>
  <c r="BF11" i="3"/>
  <c r="AX11" i="3"/>
  <c r="AW11" i="3" s="1"/>
  <c r="AY11" i="3" s="1"/>
  <c r="AM11" i="3"/>
  <c r="AL11" i="3" s="1"/>
  <c r="AN11" i="3" s="1"/>
  <c r="Z11" i="3"/>
  <c r="AB11" i="3" s="1"/>
  <c r="W11" i="3"/>
  <c r="O11" i="3"/>
  <c r="N11" i="3" s="1"/>
  <c r="P11" i="3" s="1"/>
  <c r="D11" i="3"/>
  <c r="C11" i="3" s="1"/>
  <c r="E11" i="3" s="1"/>
  <c r="BK10" i="3"/>
  <c r="BI10" i="3"/>
  <c r="BJ10" i="3" s="1"/>
  <c r="BL10" i="3" s="1"/>
  <c r="BF10" i="3"/>
  <c r="AX10" i="3"/>
  <c r="AW10" i="3" s="1"/>
  <c r="AY10" i="3" s="1"/>
  <c r="AM10" i="3"/>
  <c r="AL10" i="3" s="1"/>
  <c r="AN10" i="3" s="1"/>
  <c r="Z10" i="3"/>
  <c r="AB10" i="3" s="1"/>
  <c r="W10" i="3"/>
  <c r="O10" i="3"/>
  <c r="N10" i="3" s="1"/>
  <c r="P10" i="3" s="1"/>
  <c r="D10" i="3"/>
  <c r="C10" i="3" s="1"/>
  <c r="E10" i="3" s="1"/>
  <c r="BK9" i="3"/>
  <c r="BI9" i="3"/>
  <c r="BJ9" i="3" s="1"/>
  <c r="BL9" i="3" s="1"/>
  <c r="BF9" i="3"/>
  <c r="AX9" i="3"/>
  <c r="AW9" i="3" s="1"/>
  <c r="AY9" i="3" s="1"/>
  <c r="AM9" i="3"/>
  <c r="AL9" i="3" s="1"/>
  <c r="AN9" i="3" s="1"/>
  <c r="Z9" i="3"/>
  <c r="AB9" i="3" s="1"/>
  <c r="W9" i="3"/>
  <c r="O9" i="3"/>
  <c r="N9" i="3" s="1"/>
  <c r="P9" i="3" s="1"/>
  <c r="D9" i="3"/>
  <c r="C9" i="3" s="1"/>
  <c r="E9" i="3" s="1"/>
  <c r="BK8" i="3"/>
  <c r="BI8" i="3"/>
  <c r="BJ8" i="3" s="1"/>
  <c r="BL8" i="3" s="1"/>
  <c r="BF8" i="3"/>
  <c r="AX8" i="3"/>
  <c r="AW8" i="3" s="1"/>
  <c r="AY8" i="3" s="1"/>
  <c r="AM8" i="3"/>
  <c r="AL8" i="3" s="1"/>
  <c r="AN8" i="3" s="1"/>
  <c r="Z8" i="3"/>
  <c r="W8" i="3"/>
  <c r="O8" i="3"/>
  <c r="N8" i="3" s="1"/>
  <c r="P8" i="3" s="1"/>
  <c r="D8" i="3"/>
  <c r="C8" i="3" s="1"/>
  <c r="E8" i="3" s="1"/>
  <c r="BJ7" i="3"/>
  <c r="BL7" i="3" s="1"/>
  <c r="BI7" i="3"/>
  <c r="BF7" i="3"/>
  <c r="AY7" i="3"/>
  <c r="AW7" i="3"/>
  <c r="AL7" i="3"/>
  <c r="AN7" i="3" s="1"/>
  <c r="Z7" i="3"/>
  <c r="AA7" i="3" s="1"/>
  <c r="AC7" i="3" s="1"/>
  <c r="W7" i="3"/>
  <c r="N7" i="3"/>
  <c r="P7" i="3" s="1"/>
  <c r="E7" i="3"/>
  <c r="C7" i="3"/>
  <c r="BI6" i="3"/>
  <c r="BK6" i="3" s="1"/>
  <c r="BJ6" i="3" s="1"/>
  <c r="BF6" i="3"/>
  <c r="AX6" i="3"/>
  <c r="AW6" i="3" s="1"/>
  <c r="AN6" i="3"/>
  <c r="AM6" i="3"/>
  <c r="AL6" i="3"/>
  <c r="AO7" i="3" s="1"/>
  <c r="AB6" i="3"/>
  <c r="Z6" i="3"/>
  <c r="AA6" i="3" s="1"/>
  <c r="W6" i="3"/>
  <c r="P6" i="3"/>
  <c r="O6" i="3"/>
  <c r="N6" i="3"/>
  <c r="Q7" i="3" s="1"/>
  <c r="D6" i="3"/>
  <c r="C6" i="3" s="1"/>
  <c r="BL6" i="3" l="1"/>
  <c r="BM7" i="3"/>
  <c r="AC6" i="3"/>
  <c r="AD7" i="3"/>
  <c r="AZ7" i="3"/>
  <c r="AY6" i="3"/>
  <c r="E6" i="3"/>
  <c r="F7" i="3"/>
  <c r="Q8" i="3"/>
  <c r="R6" i="3"/>
  <c r="R7" i="3"/>
  <c r="S6" i="3"/>
  <c r="AQ6" i="3"/>
  <c r="AP6" i="3"/>
  <c r="AO8" i="3"/>
  <c r="AB8" i="3"/>
  <c r="AA8" i="3" s="1"/>
  <c r="AC8" i="3" s="1"/>
  <c r="AB18" i="3"/>
  <c r="AA18" i="3"/>
  <c r="AC18" i="3" s="1"/>
  <c r="AA9" i="3"/>
  <c r="AC9" i="3" s="1"/>
  <c r="AA10" i="3"/>
  <c r="AC10" i="3" s="1"/>
  <c r="AA11" i="3"/>
  <c r="AC11" i="3" s="1"/>
  <c r="AA12" i="3"/>
  <c r="AC12" i="3" s="1"/>
  <c r="AA13" i="3"/>
  <c r="AC13" i="3" s="1"/>
  <c r="AA14" i="3"/>
  <c r="AC14" i="3" s="1"/>
  <c r="AA15" i="3"/>
  <c r="AC15" i="3" s="1"/>
  <c r="AA16" i="3"/>
  <c r="AC16" i="3" s="1"/>
  <c r="BJ16" i="3"/>
  <c r="BL16" i="3" s="1"/>
  <c r="AB17" i="3"/>
  <c r="AA17" i="3" s="1"/>
  <c r="AC17" i="3" s="1"/>
  <c r="BJ18" i="3"/>
  <c r="BL18" i="3" s="1"/>
  <c r="BJ17" i="3"/>
  <c r="BL17" i="3" s="1"/>
  <c r="AA23" i="3"/>
  <c r="AC23" i="3" s="1"/>
  <c r="AB23" i="3"/>
  <c r="AA24" i="3"/>
  <c r="AC24" i="3" s="1"/>
  <c r="AB24" i="3"/>
  <c r="AA19" i="3"/>
  <c r="AC19" i="3" s="1"/>
  <c r="AA20" i="3"/>
  <c r="AC20" i="3" s="1"/>
  <c r="AA21" i="3"/>
  <c r="AC21" i="3" s="1"/>
  <c r="AA22" i="3"/>
  <c r="AC22" i="3" s="1"/>
  <c r="F35" i="3"/>
  <c r="E34" i="3"/>
  <c r="AO36" i="3"/>
  <c r="AQ34" i="3"/>
  <c r="AP34" i="3"/>
  <c r="Q36" i="3"/>
  <c r="S34" i="3"/>
  <c r="R34" i="3"/>
  <c r="AB25" i="3"/>
  <c r="AA25" i="3" s="1"/>
  <c r="AC25" i="3" s="1"/>
  <c r="AB26" i="3"/>
  <c r="AA26" i="3" s="1"/>
  <c r="AC26" i="3" s="1"/>
  <c r="P34" i="3"/>
  <c r="AN34" i="3"/>
  <c r="AZ35" i="3"/>
  <c r="AO37" i="3" l="1"/>
  <c r="AP36" i="3"/>
  <c r="AQ35" i="3"/>
  <c r="AO9" i="3"/>
  <c r="AQ7" i="3"/>
  <c r="G6" i="3"/>
  <c r="G7" i="3"/>
  <c r="H6" i="3"/>
  <c r="F8" i="3"/>
  <c r="AD8" i="3"/>
  <c r="AF6" i="3"/>
  <c r="AE6" i="3"/>
  <c r="AE7" i="3"/>
  <c r="AZ36" i="3"/>
  <c r="BA35" i="3" s="1"/>
  <c r="BB34" i="3"/>
  <c r="BA34" i="3"/>
  <c r="Q37" i="3"/>
  <c r="S35" i="3"/>
  <c r="H34" i="3"/>
  <c r="F36" i="3"/>
  <c r="G34" i="3"/>
  <c r="BN6" i="3"/>
  <c r="BM8" i="3"/>
  <c r="BO6" i="3"/>
  <c r="R35" i="3"/>
  <c r="AP35" i="3"/>
  <c r="AP7" i="3"/>
  <c r="S7" i="3"/>
  <c r="Q9" i="3"/>
  <c r="BB6" i="3"/>
  <c r="AZ8" i="3"/>
  <c r="BA6" i="3"/>
  <c r="BA7" i="3"/>
  <c r="Q10" i="3" l="1"/>
  <c r="S8" i="3"/>
  <c r="R9" i="3"/>
  <c r="G36" i="3"/>
  <c r="H35" i="3"/>
  <c r="F37" i="3"/>
  <c r="Q38" i="3"/>
  <c r="R37" i="3"/>
  <c r="S36" i="3"/>
  <c r="AZ9" i="3"/>
  <c r="BB7" i="3"/>
  <c r="R8" i="3"/>
  <c r="BM9" i="3"/>
  <c r="BO7" i="3"/>
  <c r="AF7" i="3"/>
  <c r="AD9" i="3"/>
  <c r="AO10" i="3"/>
  <c r="AQ8" i="3"/>
  <c r="BN7" i="3"/>
  <c r="G35" i="3"/>
  <c r="R36" i="3"/>
  <c r="H7" i="3"/>
  <c r="F9" i="3"/>
  <c r="AP8" i="3"/>
  <c r="AO38" i="3"/>
  <c r="AP37" i="3"/>
  <c r="AQ36" i="3"/>
  <c r="BB35" i="3"/>
  <c r="AZ37" i="3"/>
  <c r="F10" i="3" l="1"/>
  <c r="H8" i="3"/>
  <c r="BM10" i="3"/>
  <c r="BO8" i="3"/>
  <c r="BB8" i="3"/>
  <c r="AZ10" i="3"/>
  <c r="AZ38" i="3"/>
  <c r="BA37" i="3"/>
  <c r="BB36" i="3"/>
  <c r="AQ37" i="3"/>
  <c r="AO39" i="3"/>
  <c r="AP38" i="3"/>
  <c r="G8" i="3"/>
  <c r="AF8" i="3"/>
  <c r="AD10" i="3"/>
  <c r="BN8" i="3"/>
  <c r="BA8" i="3"/>
  <c r="AP10" i="3"/>
  <c r="AO11" i="3"/>
  <c r="AQ9" i="3"/>
  <c r="R38" i="3"/>
  <c r="S37" i="3"/>
  <c r="Q39" i="3"/>
  <c r="BA36" i="3"/>
  <c r="AP9" i="3"/>
  <c r="AE8" i="3"/>
  <c r="F38" i="3"/>
  <c r="G37" i="3"/>
  <c r="H36" i="3"/>
  <c r="Q11" i="3"/>
  <c r="S9" i="3"/>
  <c r="R10" i="3"/>
  <c r="H37" i="3" l="1"/>
  <c r="F39" i="3"/>
  <c r="G38" i="3" s="1"/>
  <c r="AF9" i="3"/>
  <c r="AD11" i="3"/>
  <c r="BM11" i="3"/>
  <c r="BO9" i="3"/>
  <c r="Q40" i="3"/>
  <c r="S38" i="3"/>
  <c r="AE9" i="3"/>
  <c r="AO40" i="3"/>
  <c r="AP39" i="3"/>
  <c r="AQ38" i="3"/>
  <c r="BN9" i="3"/>
  <c r="AQ10" i="3"/>
  <c r="AO12" i="3"/>
  <c r="BB9" i="3"/>
  <c r="AZ11" i="3"/>
  <c r="BA10" i="3" s="1"/>
  <c r="F11" i="3"/>
  <c r="H9" i="3"/>
  <c r="G10" i="3"/>
  <c r="Q12" i="3"/>
  <c r="S10" i="3"/>
  <c r="R11" i="3"/>
  <c r="BB37" i="3"/>
  <c r="AZ39" i="3"/>
  <c r="BA9" i="3"/>
  <c r="G9" i="3"/>
  <c r="AQ11" i="3" l="1"/>
  <c r="AO13" i="3"/>
  <c r="AO41" i="3"/>
  <c r="AQ39" i="3"/>
  <c r="AP40" i="3"/>
  <c r="R40" i="3"/>
  <c r="S39" i="3"/>
  <c r="Q41" i="3"/>
  <c r="AF10" i="3"/>
  <c r="AE11" i="3"/>
  <c r="AD12" i="3"/>
  <c r="F40" i="3"/>
  <c r="H38" i="3"/>
  <c r="BB10" i="3"/>
  <c r="BA11" i="3"/>
  <c r="AZ12" i="3"/>
  <c r="BM12" i="3"/>
  <c r="BO10" i="3"/>
  <c r="AZ40" i="3"/>
  <c r="BA39" i="3"/>
  <c r="BB38" i="3"/>
  <c r="BA38" i="3"/>
  <c r="Q13" i="3"/>
  <c r="S11" i="3"/>
  <c r="F12" i="3"/>
  <c r="H10" i="3"/>
  <c r="AP11" i="3"/>
  <c r="R39" i="3"/>
  <c r="BN10" i="3"/>
  <c r="AE10" i="3"/>
  <c r="F13" i="3" l="1"/>
  <c r="H11" i="3"/>
  <c r="G12" i="3"/>
  <c r="Q14" i="3"/>
  <c r="S12" i="3"/>
  <c r="R13" i="3"/>
  <c r="BM13" i="3"/>
  <c r="BO11" i="3"/>
  <c r="BN12" i="3"/>
  <c r="G40" i="3"/>
  <c r="H39" i="3"/>
  <c r="F41" i="3"/>
  <c r="AQ12" i="3"/>
  <c r="AP13" i="3"/>
  <c r="AO14" i="3"/>
  <c r="G11" i="3"/>
  <c r="R12" i="3"/>
  <c r="BN11" i="3"/>
  <c r="G39" i="3"/>
  <c r="AP12" i="3"/>
  <c r="AZ41" i="3"/>
  <c r="BB39" i="3"/>
  <c r="BA40" i="3"/>
  <c r="BB11" i="3"/>
  <c r="BA12" i="3"/>
  <c r="AZ13" i="3"/>
  <c r="AF11" i="3"/>
  <c r="AD13" i="3"/>
  <c r="Q42" i="3"/>
  <c r="S40" i="3"/>
  <c r="AO42" i="3"/>
  <c r="AP41" i="3"/>
  <c r="AQ40" i="3"/>
  <c r="AZ42" i="3" l="1"/>
  <c r="BA41" i="3"/>
  <c r="BB40" i="3"/>
  <c r="AF12" i="3"/>
  <c r="AD14" i="3"/>
  <c r="AO43" i="3"/>
  <c r="AP42" i="3"/>
  <c r="AQ41" i="3"/>
  <c r="Q43" i="3"/>
  <c r="R42" i="3"/>
  <c r="S41" i="3"/>
  <c r="AE12" i="3"/>
  <c r="R41" i="3"/>
  <c r="BB12" i="3"/>
  <c r="BA13" i="3"/>
  <c r="AZ14" i="3"/>
  <c r="AQ13" i="3"/>
  <c r="AO15" i="3"/>
  <c r="F42" i="3"/>
  <c r="H40" i="3"/>
  <c r="BM14" i="3"/>
  <c r="BO12" i="3"/>
  <c r="Q15" i="3"/>
  <c r="S13" i="3"/>
  <c r="F14" i="3"/>
  <c r="H12" i="3"/>
  <c r="F15" i="3" l="1"/>
  <c r="H13" i="3"/>
  <c r="Q16" i="3"/>
  <c r="S14" i="3"/>
  <c r="BM15" i="3"/>
  <c r="BO13" i="3"/>
  <c r="AQ14" i="3"/>
  <c r="AO16" i="3"/>
  <c r="AF13" i="3"/>
  <c r="AE14" i="3"/>
  <c r="AD15" i="3"/>
  <c r="G13" i="3"/>
  <c r="R14" i="3"/>
  <c r="BN13" i="3"/>
  <c r="F43" i="3"/>
  <c r="G42" i="3"/>
  <c r="H41" i="3"/>
  <c r="AP14" i="3"/>
  <c r="R43" i="3"/>
  <c r="S42" i="3"/>
  <c r="Q44" i="3"/>
  <c r="AP43" i="3"/>
  <c r="AQ42" i="3"/>
  <c r="AO44" i="3"/>
  <c r="AE13" i="3"/>
  <c r="G41" i="3"/>
  <c r="BB13" i="3"/>
  <c r="BA14" i="3"/>
  <c r="AZ15" i="3"/>
  <c r="AZ43" i="3"/>
  <c r="BA42" i="3"/>
  <c r="BB41" i="3"/>
  <c r="AO17" i="3" l="1"/>
  <c r="AQ15" i="3"/>
  <c r="AP16" i="3"/>
  <c r="BB14" i="3"/>
  <c r="AZ16" i="3"/>
  <c r="AP15" i="3"/>
  <c r="BM16" i="3"/>
  <c r="BO14" i="3"/>
  <c r="BN15" i="3"/>
  <c r="Q17" i="3"/>
  <c r="S15" i="3"/>
  <c r="R16" i="3"/>
  <c r="F16" i="3"/>
  <c r="H14" i="3"/>
  <c r="G15" i="3"/>
  <c r="BB42" i="3"/>
  <c r="BA43" i="3"/>
  <c r="AZ44" i="3"/>
  <c r="AO45" i="3"/>
  <c r="AP44" i="3" s="1"/>
  <c r="AQ43" i="3"/>
  <c r="R44" i="3"/>
  <c r="Q45" i="3"/>
  <c r="S43" i="3"/>
  <c r="F44" i="3"/>
  <c r="G43" i="3" s="1"/>
  <c r="H42" i="3"/>
  <c r="AF14" i="3"/>
  <c r="AD16" i="3"/>
  <c r="BN14" i="3"/>
  <c r="R15" i="3"/>
  <c r="G14" i="3"/>
  <c r="R45" i="3" l="1"/>
  <c r="Q46" i="3"/>
  <c r="S44" i="3"/>
  <c r="F45" i="3"/>
  <c r="H43" i="3"/>
  <c r="AQ44" i="3"/>
  <c r="AO46" i="3"/>
  <c r="AP45" i="3"/>
  <c r="AD17" i="3"/>
  <c r="AF15" i="3"/>
  <c r="Q18" i="3"/>
  <c r="S16" i="3"/>
  <c r="BM17" i="3"/>
  <c r="BO15" i="3"/>
  <c r="AZ17" i="3"/>
  <c r="BB15" i="3"/>
  <c r="AP17" i="3"/>
  <c r="AQ16" i="3"/>
  <c r="AO18" i="3"/>
  <c r="AE15" i="3"/>
  <c r="AZ45" i="3"/>
  <c r="BB43" i="3"/>
  <c r="BA44" i="3"/>
  <c r="F17" i="3"/>
  <c r="H15" i="3"/>
  <c r="G16" i="3"/>
  <c r="BA15" i="3"/>
  <c r="AF16" i="3" l="1"/>
  <c r="AD18" i="3"/>
  <c r="Q19" i="3"/>
  <c r="S17" i="3"/>
  <c r="F46" i="3"/>
  <c r="G45" i="3" s="1"/>
  <c r="H44" i="3"/>
  <c r="BM18" i="3"/>
  <c r="BO16" i="3"/>
  <c r="AE16" i="3"/>
  <c r="AO19" i="3"/>
  <c r="AQ17" i="3"/>
  <c r="AZ18" i="3"/>
  <c r="BB16" i="3"/>
  <c r="F18" i="3"/>
  <c r="H16" i="3"/>
  <c r="BB44" i="3"/>
  <c r="AZ46" i="3"/>
  <c r="BA45" i="3" s="1"/>
  <c r="BA16" i="3"/>
  <c r="BN16" i="3"/>
  <c r="R17" i="3"/>
  <c r="AO47" i="3"/>
  <c r="AQ45" i="3"/>
  <c r="AP46" i="3"/>
  <c r="G44" i="3"/>
  <c r="S45" i="3"/>
  <c r="Q47" i="3"/>
  <c r="R46" i="3"/>
  <c r="F19" i="3" l="1"/>
  <c r="H17" i="3"/>
  <c r="AZ19" i="3"/>
  <c r="BB17" i="3"/>
  <c r="AQ18" i="3"/>
  <c r="AO20" i="3"/>
  <c r="BM19" i="3"/>
  <c r="BO17" i="3"/>
  <c r="Q20" i="3"/>
  <c r="S18" i="3"/>
  <c r="AD19" i="3"/>
  <c r="AF17" i="3"/>
  <c r="G17" i="3"/>
  <c r="BA17" i="3"/>
  <c r="AP18" i="3"/>
  <c r="BN17" i="3"/>
  <c r="F47" i="3"/>
  <c r="H45" i="3"/>
  <c r="R18" i="3"/>
  <c r="Q48" i="3"/>
  <c r="S46" i="3"/>
  <c r="AP47" i="3"/>
  <c r="AQ46" i="3"/>
  <c r="AO48" i="3"/>
  <c r="AZ47" i="3"/>
  <c r="BB45" i="3"/>
  <c r="AE17" i="3"/>
  <c r="BA47" i="3" l="1"/>
  <c r="BB46" i="3"/>
  <c r="AZ48" i="3"/>
  <c r="F48" i="3"/>
  <c r="G47" i="3" s="1"/>
  <c r="H46" i="3"/>
  <c r="F20" i="3"/>
  <c r="G19" i="3" s="1"/>
  <c r="H18" i="3"/>
  <c r="G46" i="3"/>
  <c r="AF18" i="3"/>
  <c r="AD20" i="3"/>
  <c r="AE19" i="3" s="1"/>
  <c r="AQ19" i="3"/>
  <c r="AO21" i="3"/>
  <c r="AP20" i="3" s="1"/>
  <c r="G18" i="3"/>
  <c r="AO49" i="3"/>
  <c r="AQ47" i="3"/>
  <c r="Q21" i="3"/>
  <c r="S19" i="3"/>
  <c r="AE18" i="3"/>
  <c r="R19" i="3"/>
  <c r="BM20" i="3"/>
  <c r="BN19" i="3" s="1"/>
  <c r="BO18" i="3"/>
  <c r="AP19" i="3"/>
  <c r="BB18" i="3"/>
  <c r="AZ20" i="3"/>
  <c r="S47" i="3"/>
  <c r="Q49" i="3"/>
  <c r="R48" i="3" s="1"/>
  <c r="BA46" i="3"/>
  <c r="R47" i="3"/>
  <c r="BN18" i="3"/>
  <c r="BA18" i="3"/>
  <c r="BB19" i="3" l="1"/>
  <c r="AZ21" i="3"/>
  <c r="R21" i="3"/>
  <c r="Q22" i="3"/>
  <c r="S20" i="3"/>
  <c r="H47" i="3"/>
  <c r="F49" i="3"/>
  <c r="BA19" i="3"/>
  <c r="R20" i="3"/>
  <c r="AP49" i="3"/>
  <c r="AQ48" i="3"/>
  <c r="AO50" i="3"/>
  <c r="AZ49" i="3"/>
  <c r="BB47" i="3"/>
  <c r="Q50" i="3"/>
  <c r="R49" i="3"/>
  <c r="S48" i="3"/>
  <c r="BM21" i="3"/>
  <c r="BO19" i="3"/>
  <c r="AP48" i="3"/>
  <c r="AQ20" i="3"/>
  <c r="AO22" i="3"/>
  <c r="AP21" i="3" s="1"/>
  <c r="AF19" i="3"/>
  <c r="AD21" i="3"/>
  <c r="F21" i="3"/>
  <c r="H19" i="3"/>
  <c r="AF20" i="3" l="1"/>
  <c r="AD22" i="3"/>
  <c r="BA49" i="3"/>
  <c r="BB48" i="3"/>
  <c r="AZ50" i="3"/>
  <c r="F50" i="3"/>
  <c r="G49" i="3" s="1"/>
  <c r="H48" i="3"/>
  <c r="BB20" i="3"/>
  <c r="AZ22" i="3"/>
  <c r="BA20" i="3"/>
  <c r="BM22" i="3"/>
  <c r="BN21" i="3" s="1"/>
  <c r="BO20" i="3"/>
  <c r="F22" i="3"/>
  <c r="H20" i="3"/>
  <c r="BN20" i="3"/>
  <c r="G20" i="3"/>
  <c r="AQ21" i="3"/>
  <c r="AP22" i="3"/>
  <c r="AO23" i="3"/>
  <c r="AE20" i="3"/>
  <c r="AO51" i="3"/>
  <c r="AQ49" i="3"/>
  <c r="AP50" i="3"/>
  <c r="S49" i="3"/>
  <c r="Q51" i="3"/>
  <c r="R50" i="3"/>
  <c r="BA48" i="3"/>
  <c r="G48" i="3"/>
  <c r="Q23" i="3"/>
  <c r="R22" i="3"/>
  <c r="S21" i="3"/>
  <c r="AP51" i="3" l="1"/>
  <c r="AQ50" i="3"/>
  <c r="AO52" i="3"/>
  <c r="F23" i="3"/>
  <c r="H21" i="3"/>
  <c r="H49" i="3"/>
  <c r="F51" i="3"/>
  <c r="G50" i="3"/>
  <c r="Q52" i="3"/>
  <c r="R51" i="3" s="1"/>
  <c r="S50" i="3"/>
  <c r="G21" i="3"/>
  <c r="BM23" i="3"/>
  <c r="BN22" i="3" s="1"/>
  <c r="BO21" i="3"/>
  <c r="AZ23" i="3"/>
  <c r="BB21" i="3"/>
  <c r="BA22" i="3"/>
  <c r="AZ51" i="3"/>
  <c r="BA50" i="3"/>
  <c r="BB49" i="3"/>
  <c r="AD23" i="3"/>
  <c r="AF21" i="3"/>
  <c r="AE22" i="3"/>
  <c r="Q24" i="3"/>
  <c r="R23" i="3"/>
  <c r="S22" i="3"/>
  <c r="AP23" i="3"/>
  <c r="AQ22" i="3"/>
  <c r="AO24" i="3"/>
  <c r="BA21" i="3"/>
  <c r="AE21" i="3"/>
  <c r="BA23" i="3" l="1"/>
  <c r="BB22" i="3"/>
  <c r="AZ24" i="3"/>
  <c r="F24" i="3"/>
  <c r="H22" i="3"/>
  <c r="F52" i="3"/>
  <c r="H50" i="3"/>
  <c r="AO53" i="3"/>
  <c r="AQ51" i="3"/>
  <c r="AP52" i="3"/>
  <c r="BM24" i="3"/>
  <c r="BO22" i="3"/>
  <c r="S51" i="3"/>
  <c r="Q53" i="3"/>
  <c r="AP24" i="3"/>
  <c r="AO25" i="3"/>
  <c r="AQ23" i="3"/>
  <c r="Q25" i="3"/>
  <c r="S23" i="3"/>
  <c r="AE23" i="3"/>
  <c r="AD24" i="3"/>
  <c r="AF22" i="3"/>
  <c r="BA51" i="3"/>
  <c r="BB50" i="3"/>
  <c r="AZ52" i="3"/>
  <c r="G22" i="3"/>
  <c r="AD25" i="3" l="1"/>
  <c r="AF23" i="3"/>
  <c r="AO26" i="3"/>
  <c r="AQ24" i="3"/>
  <c r="Q54" i="3"/>
  <c r="R53" i="3"/>
  <c r="S52" i="3"/>
  <c r="AQ52" i="3"/>
  <c r="AO54" i="3"/>
  <c r="AP53" i="3" s="1"/>
  <c r="H51" i="3"/>
  <c r="F53" i="3"/>
  <c r="G52" i="3" s="1"/>
  <c r="F25" i="3"/>
  <c r="H23" i="3"/>
  <c r="Q26" i="3"/>
  <c r="S24" i="3"/>
  <c r="R25" i="3"/>
  <c r="AZ53" i="3"/>
  <c r="BB51" i="3"/>
  <c r="BA52" i="3"/>
  <c r="R24" i="3"/>
  <c r="BM25" i="3"/>
  <c r="BO23" i="3"/>
  <c r="G23" i="3"/>
  <c r="R52" i="3"/>
  <c r="BN23" i="3"/>
  <c r="G51" i="3"/>
  <c r="BA24" i="3"/>
  <c r="AZ25" i="3"/>
  <c r="BB23" i="3"/>
  <c r="Q27" i="3" l="1"/>
  <c r="S25" i="3"/>
  <c r="AO55" i="3"/>
  <c r="AQ53" i="3"/>
  <c r="BM26" i="3"/>
  <c r="BO24" i="3"/>
  <c r="BN25" i="3"/>
  <c r="F26" i="3"/>
  <c r="H24" i="3"/>
  <c r="G25" i="3"/>
  <c r="F54" i="3"/>
  <c r="G53" i="3"/>
  <c r="H52" i="3"/>
  <c r="AP26" i="3"/>
  <c r="AO27" i="3"/>
  <c r="AQ25" i="3"/>
  <c r="AE25" i="3"/>
  <c r="AD26" i="3"/>
  <c r="AF24" i="3"/>
  <c r="BA25" i="3"/>
  <c r="AZ26" i="3"/>
  <c r="BB24" i="3"/>
  <c r="BN24" i="3"/>
  <c r="BA53" i="3"/>
  <c r="BB52" i="3"/>
  <c r="AZ54" i="3"/>
  <c r="G24" i="3"/>
  <c r="Q55" i="3"/>
  <c r="S53" i="3"/>
  <c r="R54" i="3"/>
  <c r="AP25" i="3"/>
  <c r="AE24" i="3"/>
  <c r="AZ27" i="3" l="1"/>
  <c r="BB25" i="3"/>
  <c r="AD27" i="3"/>
  <c r="AE26" i="3"/>
  <c r="AF25" i="3"/>
  <c r="AP27" i="3"/>
  <c r="AQ27" i="3"/>
  <c r="AQ26" i="3"/>
  <c r="BM27" i="3"/>
  <c r="BO25" i="3"/>
  <c r="AR21" i="3"/>
  <c r="AS21" i="3" s="1"/>
  <c r="AR25" i="3"/>
  <c r="AS25" i="3" s="1"/>
  <c r="AR23" i="3"/>
  <c r="AS23" i="3" s="1"/>
  <c r="AR22" i="3"/>
  <c r="AS22" i="3" s="1"/>
  <c r="AQ54" i="3"/>
  <c r="AQ55" i="3"/>
  <c r="AR46" i="3" s="1"/>
  <c r="AS46" i="3" s="1"/>
  <c r="AP55" i="3"/>
  <c r="R27" i="3"/>
  <c r="S26" i="3"/>
  <c r="T25" i="3" s="1"/>
  <c r="U25" i="3" s="1"/>
  <c r="S27" i="3"/>
  <c r="AR24" i="3"/>
  <c r="AS24" i="3" s="1"/>
  <c r="R55" i="3"/>
  <c r="S54" i="3"/>
  <c r="T53" i="3" s="1"/>
  <c r="U53" i="3" s="1"/>
  <c r="S55" i="3"/>
  <c r="T52" i="3" s="1"/>
  <c r="U52" i="3" s="1"/>
  <c r="AZ55" i="3"/>
  <c r="BA54" i="3" s="1"/>
  <c r="BB53" i="3"/>
  <c r="AR52" i="3"/>
  <c r="AS52" i="3" s="1"/>
  <c r="H53" i="3"/>
  <c r="F55" i="3"/>
  <c r="G54" i="3"/>
  <c r="F27" i="3"/>
  <c r="H25" i="3"/>
  <c r="G26" i="3"/>
  <c r="AP54" i="3"/>
  <c r="R26" i="3"/>
  <c r="T47" i="3"/>
  <c r="U47" i="3" s="1"/>
  <c r="H55" i="3" l="1"/>
  <c r="G55" i="3"/>
  <c r="H54" i="3"/>
  <c r="I54" i="3" s="1"/>
  <c r="J54" i="3" s="1"/>
  <c r="AR54" i="3"/>
  <c r="AS54" i="3" s="1"/>
  <c r="AR48" i="3"/>
  <c r="AS48" i="3" s="1"/>
  <c r="T23" i="3"/>
  <c r="U23" i="3" s="1"/>
  <c r="T51" i="3"/>
  <c r="U51" i="3" s="1"/>
  <c r="AR53" i="3"/>
  <c r="AS53" i="3" s="1"/>
  <c r="AR27" i="3"/>
  <c r="AS27" i="3" s="1"/>
  <c r="AR6" i="3"/>
  <c r="AS6" i="3" s="1"/>
  <c r="AR7" i="3"/>
  <c r="AS7" i="3" s="1"/>
  <c r="AR9" i="3"/>
  <c r="AS9" i="3" s="1"/>
  <c r="AR8" i="3"/>
  <c r="AS8" i="3" s="1"/>
  <c r="AR10" i="3"/>
  <c r="AS10" i="3" s="1"/>
  <c r="AR12" i="3"/>
  <c r="AS12" i="3" s="1"/>
  <c r="AR15" i="3"/>
  <c r="AS15" i="3" s="1"/>
  <c r="AR11" i="3"/>
  <c r="AS11" i="3" s="1"/>
  <c r="AR14" i="3"/>
  <c r="AS14" i="3" s="1"/>
  <c r="AR13" i="3"/>
  <c r="AS13" i="3" s="1"/>
  <c r="AR18" i="3"/>
  <c r="AS18" i="3" s="1"/>
  <c r="AR19" i="3"/>
  <c r="AS19" i="3" s="1"/>
  <c r="AR16" i="3"/>
  <c r="AS16" i="3" s="1"/>
  <c r="AR17" i="3"/>
  <c r="AS17" i="3" s="1"/>
  <c r="BB27" i="3"/>
  <c r="BA27" i="3"/>
  <c r="BB26" i="3"/>
  <c r="I51" i="3"/>
  <c r="J51" i="3" s="1"/>
  <c r="I49" i="3"/>
  <c r="J49" i="3" s="1"/>
  <c r="T55" i="3"/>
  <c r="U55" i="3" s="1"/>
  <c r="T36" i="3"/>
  <c r="U36" i="3" s="1"/>
  <c r="T34" i="3"/>
  <c r="U34" i="3" s="1"/>
  <c r="T35" i="3"/>
  <c r="U35" i="3" s="1"/>
  <c r="T37" i="3"/>
  <c r="U37" i="3" s="1"/>
  <c r="T38" i="3"/>
  <c r="U38" i="3" s="1"/>
  <c r="T40" i="3"/>
  <c r="U40" i="3" s="1"/>
  <c r="T41" i="3"/>
  <c r="U41" i="3" s="1"/>
  <c r="T39" i="3"/>
  <c r="U39" i="3" s="1"/>
  <c r="T42" i="3"/>
  <c r="U42" i="3" s="1"/>
  <c r="T45" i="3"/>
  <c r="U45" i="3" s="1"/>
  <c r="T44" i="3"/>
  <c r="U44" i="3" s="1"/>
  <c r="T43" i="3"/>
  <c r="U43" i="3" s="1"/>
  <c r="T46" i="3"/>
  <c r="U46" i="3" s="1"/>
  <c r="T48" i="3"/>
  <c r="U48" i="3" s="1"/>
  <c r="I50" i="3"/>
  <c r="J50" i="3" s="1"/>
  <c r="AR49" i="3"/>
  <c r="AS49" i="3" s="1"/>
  <c r="BN27" i="3"/>
  <c r="BO26" i="3"/>
  <c r="BO27" i="3"/>
  <c r="H26" i="3"/>
  <c r="I25" i="3" s="1"/>
  <c r="J25" i="3" s="1"/>
  <c r="G27" i="3"/>
  <c r="H27" i="3"/>
  <c r="I20" i="3" s="1"/>
  <c r="J20" i="3" s="1"/>
  <c r="T54" i="3"/>
  <c r="U54" i="3" s="1"/>
  <c r="T27" i="3"/>
  <c r="U27" i="3" s="1"/>
  <c r="T7" i="3"/>
  <c r="U7" i="3" s="1"/>
  <c r="T6" i="3"/>
  <c r="U6" i="3" s="1"/>
  <c r="T8" i="3"/>
  <c r="U8" i="3" s="1"/>
  <c r="T10" i="3"/>
  <c r="U10" i="3" s="1"/>
  <c r="T9" i="3"/>
  <c r="U9" i="3" s="1"/>
  <c r="T11" i="3"/>
  <c r="U11" i="3" s="1"/>
  <c r="T12" i="3"/>
  <c r="U12" i="3" s="1"/>
  <c r="T14" i="3"/>
  <c r="U14" i="3" s="1"/>
  <c r="T13" i="3"/>
  <c r="U13" i="3" s="1"/>
  <c r="T16" i="3"/>
  <c r="U16" i="3" s="1"/>
  <c r="T15" i="3"/>
  <c r="U15" i="3" s="1"/>
  <c r="T17" i="3"/>
  <c r="U17" i="3" s="1"/>
  <c r="T18" i="3"/>
  <c r="U18" i="3" s="1"/>
  <c r="T20" i="3"/>
  <c r="U20" i="3" s="1"/>
  <c r="T22" i="3"/>
  <c r="U22" i="3" s="1"/>
  <c r="I24" i="3"/>
  <c r="J24" i="3" s="1"/>
  <c r="I52" i="3"/>
  <c r="J52" i="3" s="1"/>
  <c r="AR51" i="3"/>
  <c r="AS51" i="3" s="1"/>
  <c r="BN26" i="3"/>
  <c r="AE27" i="3"/>
  <c r="AF26" i="3"/>
  <c r="AF27" i="3"/>
  <c r="BA26" i="3"/>
  <c r="BA55" i="3"/>
  <c r="BB54" i="3"/>
  <c r="BB55" i="3"/>
  <c r="T26" i="3"/>
  <c r="U26" i="3" s="1"/>
  <c r="T24" i="3"/>
  <c r="U24" i="3" s="1"/>
  <c r="T21" i="3"/>
  <c r="U21" i="3" s="1"/>
  <c r="T19" i="3"/>
  <c r="U19" i="3" s="1"/>
  <c r="AR55" i="3"/>
  <c r="AS55" i="3" s="1"/>
  <c r="AR35" i="3"/>
  <c r="AS35" i="3" s="1"/>
  <c r="AR34" i="3"/>
  <c r="AS34" i="3" s="1"/>
  <c r="AR36" i="3"/>
  <c r="AS36" i="3" s="1"/>
  <c r="AR37" i="3"/>
  <c r="AS37" i="3" s="1"/>
  <c r="AR39" i="3"/>
  <c r="AS39" i="3" s="1"/>
  <c r="AR40" i="3"/>
  <c r="AS40" i="3" s="1"/>
  <c r="AR38" i="3"/>
  <c r="AS38" i="3" s="1"/>
  <c r="AR44" i="3"/>
  <c r="AS44" i="3" s="1"/>
  <c r="AR42" i="3"/>
  <c r="AS42" i="3" s="1"/>
  <c r="AR41" i="3"/>
  <c r="AS41" i="3" s="1"/>
  <c r="AR43" i="3"/>
  <c r="AS43" i="3" s="1"/>
  <c r="AR45" i="3"/>
  <c r="AS45" i="3" s="1"/>
  <c r="AR47" i="3"/>
  <c r="AS47" i="3" s="1"/>
  <c r="I22" i="3"/>
  <c r="J22" i="3" s="1"/>
  <c r="T49" i="3"/>
  <c r="U49" i="3" s="1"/>
  <c r="AR50" i="3"/>
  <c r="AS50" i="3" s="1"/>
  <c r="AR26" i="3"/>
  <c r="AS26" i="3" s="1"/>
  <c r="AG25" i="3"/>
  <c r="AH25" i="3" s="1"/>
  <c r="BC25" i="3"/>
  <c r="BD25" i="3" s="1"/>
  <c r="T50" i="3"/>
  <c r="U50" i="3" s="1"/>
  <c r="AR20" i="3"/>
  <c r="AS20" i="3" s="1"/>
  <c r="BC54" i="3" l="1"/>
  <c r="BD54" i="3" s="1"/>
  <c r="BC51" i="3"/>
  <c r="BD51" i="3" s="1"/>
  <c r="BP27" i="3"/>
  <c r="BQ27" i="3" s="1"/>
  <c r="BP6" i="3"/>
  <c r="BQ6" i="3" s="1"/>
  <c r="BP7" i="3"/>
  <c r="BQ7" i="3" s="1"/>
  <c r="BP9" i="3"/>
  <c r="BQ9" i="3" s="1"/>
  <c r="BP8" i="3"/>
  <c r="BQ8" i="3" s="1"/>
  <c r="BP11" i="3"/>
  <c r="BQ11" i="3" s="1"/>
  <c r="BP12" i="3"/>
  <c r="BQ12" i="3" s="1"/>
  <c r="BP13" i="3"/>
  <c r="BQ13" i="3" s="1"/>
  <c r="BP10" i="3"/>
  <c r="BQ10" i="3" s="1"/>
  <c r="BP14" i="3"/>
  <c r="BQ14" i="3" s="1"/>
  <c r="BP15" i="3"/>
  <c r="BQ15" i="3" s="1"/>
  <c r="BP16" i="3"/>
  <c r="BQ16" i="3" s="1"/>
  <c r="BP18" i="3"/>
  <c r="BQ18" i="3" s="1"/>
  <c r="BP17" i="3"/>
  <c r="BQ17" i="3" s="1"/>
  <c r="I55" i="3"/>
  <c r="J55" i="3" s="1"/>
  <c r="I35" i="3"/>
  <c r="J35" i="3" s="1"/>
  <c r="I34" i="3"/>
  <c r="J34" i="3" s="1"/>
  <c r="U31" i="3" s="1"/>
  <c r="I36" i="3"/>
  <c r="J36" i="3" s="1"/>
  <c r="I38" i="3"/>
  <c r="J38" i="3" s="1"/>
  <c r="I37" i="3"/>
  <c r="J37" i="3" s="1"/>
  <c r="I41" i="3"/>
  <c r="J41" i="3" s="1"/>
  <c r="I40" i="3"/>
  <c r="J40" i="3" s="1"/>
  <c r="I39" i="3"/>
  <c r="J39" i="3" s="1"/>
  <c r="I43" i="3"/>
  <c r="J43" i="3" s="1"/>
  <c r="I42" i="3"/>
  <c r="J42" i="3" s="1"/>
  <c r="I44" i="3"/>
  <c r="J44" i="3" s="1"/>
  <c r="I48" i="3"/>
  <c r="J48" i="3" s="1"/>
  <c r="I46" i="3"/>
  <c r="J46" i="3" s="1"/>
  <c r="AG27" i="3"/>
  <c r="AH27" i="3" s="1"/>
  <c r="AG6" i="3"/>
  <c r="AH6" i="3" s="1"/>
  <c r="AG10" i="3"/>
  <c r="AH10" i="3" s="1"/>
  <c r="AG7" i="3"/>
  <c r="AH7" i="3" s="1"/>
  <c r="AG9" i="3"/>
  <c r="AH9" i="3" s="1"/>
  <c r="AG8" i="3"/>
  <c r="AH8" i="3" s="1"/>
  <c r="AG11" i="3"/>
  <c r="AH11" i="3" s="1"/>
  <c r="AG14" i="3"/>
  <c r="AH14" i="3" s="1"/>
  <c r="AG12" i="3"/>
  <c r="AH12" i="3" s="1"/>
  <c r="AG13" i="3"/>
  <c r="AH13" i="3" s="1"/>
  <c r="AG16" i="3"/>
  <c r="AH16" i="3" s="1"/>
  <c r="AG15" i="3"/>
  <c r="AH15" i="3" s="1"/>
  <c r="AG19" i="3"/>
  <c r="AH19" i="3" s="1"/>
  <c r="AG17" i="3"/>
  <c r="AH17" i="3" s="1"/>
  <c r="AG20" i="3"/>
  <c r="AH20" i="3" s="1"/>
  <c r="AG18" i="3"/>
  <c r="AH18" i="3" s="1"/>
  <c r="I26" i="3"/>
  <c r="J26" i="3" s="1"/>
  <c r="I21" i="3"/>
  <c r="J21" i="3" s="1"/>
  <c r="BP26" i="3"/>
  <c r="BQ26" i="3" s="1"/>
  <c r="BP24" i="3"/>
  <c r="BQ24" i="3" s="1"/>
  <c r="BP19" i="3"/>
  <c r="BQ19" i="3" s="1"/>
  <c r="BP23" i="3"/>
  <c r="BQ23" i="3" s="1"/>
  <c r="BC27" i="3"/>
  <c r="BD27" i="3" s="1"/>
  <c r="BC6" i="3"/>
  <c r="BD6" i="3" s="1"/>
  <c r="BC7" i="3"/>
  <c r="BD7" i="3" s="1"/>
  <c r="BC8" i="3"/>
  <c r="BD8" i="3" s="1"/>
  <c r="BC12" i="3"/>
  <c r="BD12" i="3" s="1"/>
  <c r="BC9" i="3"/>
  <c r="BD9" i="3" s="1"/>
  <c r="BC10" i="3"/>
  <c r="BD10" i="3" s="1"/>
  <c r="BC11" i="3"/>
  <c r="BD11" i="3" s="1"/>
  <c r="BC13" i="3"/>
  <c r="BD13" i="3" s="1"/>
  <c r="BC16" i="3"/>
  <c r="BD16" i="3" s="1"/>
  <c r="BC14" i="3"/>
  <c r="BD14" i="3" s="1"/>
  <c r="BC15" i="3"/>
  <c r="BD15" i="3" s="1"/>
  <c r="BC17" i="3"/>
  <c r="BD17" i="3" s="1"/>
  <c r="BC18" i="3"/>
  <c r="BD18" i="3" s="1"/>
  <c r="BC20" i="3"/>
  <c r="BD20" i="3" s="1"/>
  <c r="BP22" i="3"/>
  <c r="BQ22" i="3" s="1"/>
  <c r="AG23" i="3"/>
  <c r="AH23" i="3" s="1"/>
  <c r="BC50" i="3"/>
  <c r="BD50" i="3" s="1"/>
  <c r="AG26" i="3"/>
  <c r="AH26" i="3" s="1"/>
  <c r="AG22" i="3"/>
  <c r="AH22" i="3" s="1"/>
  <c r="AG24" i="3"/>
  <c r="AH24" i="3" s="1"/>
  <c r="AG21" i="3"/>
  <c r="AH21" i="3" s="1"/>
  <c r="I19" i="3"/>
  <c r="J19" i="3" s="1"/>
  <c r="BC48" i="3"/>
  <c r="BD48" i="3" s="1"/>
  <c r="I45" i="3"/>
  <c r="J45" i="3" s="1"/>
  <c r="BC26" i="3"/>
  <c r="BD26" i="3" s="1"/>
  <c r="BC24" i="3"/>
  <c r="BD24" i="3" s="1"/>
  <c r="BC22" i="3"/>
  <c r="BD22" i="3" s="1"/>
  <c r="BC19" i="3"/>
  <c r="BD19" i="3" s="1"/>
  <c r="BC21" i="3"/>
  <c r="BD21" i="3" s="1"/>
  <c r="BC23" i="3"/>
  <c r="BD23" i="3" s="1"/>
  <c r="BP20" i="3"/>
  <c r="BQ20" i="3" s="1"/>
  <c r="BC55" i="3"/>
  <c r="BD55" i="3" s="1"/>
  <c r="BC34" i="3"/>
  <c r="BD34" i="3" s="1"/>
  <c r="BD31" i="3" s="1"/>
  <c r="BC35" i="3"/>
  <c r="BD35" i="3" s="1"/>
  <c r="BC36" i="3"/>
  <c r="BD36" i="3" s="1"/>
  <c r="BC38" i="3"/>
  <c r="BD38" i="3" s="1"/>
  <c r="BC37" i="3"/>
  <c r="BD37" i="3" s="1"/>
  <c r="BC39" i="3"/>
  <c r="BD39" i="3" s="1"/>
  <c r="BC40" i="3"/>
  <c r="BD40" i="3" s="1"/>
  <c r="BC43" i="3"/>
  <c r="BD43" i="3" s="1"/>
  <c r="BC41" i="3"/>
  <c r="BD41" i="3" s="1"/>
  <c r="BC42" i="3"/>
  <c r="BD42" i="3" s="1"/>
  <c r="BC44" i="3"/>
  <c r="BD44" i="3" s="1"/>
  <c r="BC45" i="3"/>
  <c r="BD45" i="3" s="1"/>
  <c r="BC47" i="3"/>
  <c r="BD47" i="3" s="1"/>
  <c r="BC46" i="3"/>
  <c r="BD46" i="3" s="1"/>
  <c r="BC49" i="3"/>
  <c r="BD49" i="3" s="1"/>
  <c r="I23" i="3"/>
  <c r="J23" i="3" s="1"/>
  <c r="BP21" i="3"/>
  <c r="BQ21" i="3" s="1"/>
  <c r="I27" i="3"/>
  <c r="J27" i="3" s="1"/>
  <c r="I8" i="3"/>
  <c r="J8" i="3" s="1"/>
  <c r="I6" i="3"/>
  <c r="J6" i="3" s="1"/>
  <c r="I7" i="3"/>
  <c r="J7" i="3" s="1"/>
  <c r="I11" i="3"/>
  <c r="J11" i="3" s="1"/>
  <c r="I10" i="3"/>
  <c r="J10" i="3" s="1"/>
  <c r="I13" i="3"/>
  <c r="J13" i="3" s="1"/>
  <c r="I9" i="3"/>
  <c r="J9" i="3" s="1"/>
  <c r="I14" i="3"/>
  <c r="J14" i="3" s="1"/>
  <c r="I12" i="3"/>
  <c r="J12" i="3" s="1"/>
  <c r="I15" i="3"/>
  <c r="J15" i="3" s="1"/>
  <c r="I18" i="3"/>
  <c r="J18" i="3" s="1"/>
  <c r="I16" i="3"/>
  <c r="J16" i="3" s="1"/>
  <c r="I17" i="3"/>
  <c r="J17" i="3" s="1"/>
  <c r="BC52" i="3"/>
  <c r="BD52" i="3" s="1"/>
  <c r="BC53" i="3"/>
  <c r="BD53" i="3" s="1"/>
  <c r="I53" i="3"/>
  <c r="J53" i="3" s="1"/>
  <c r="BQ3" i="3"/>
  <c r="BD3" i="3"/>
  <c r="BP25" i="3"/>
  <c r="BQ25" i="3" s="1"/>
  <c r="I47" i="3"/>
  <c r="J47" i="3" s="1"/>
  <c r="BI31" i="3" l="1"/>
  <c r="BI30" i="3"/>
  <c r="AH3" i="3"/>
  <c r="Z32" i="3" s="1"/>
  <c r="U3" i="3"/>
  <c r="BI32" i="3"/>
  <c r="Z30" i="3" l="1"/>
  <c r="Z31" i="3"/>
</calcChain>
</file>

<file path=xl/sharedStrings.xml><?xml version="1.0" encoding="utf-8"?>
<sst xmlns="http://schemas.openxmlformats.org/spreadsheetml/2006/main" count="129" uniqueCount="27">
  <si>
    <t>TARGET POPULATION</t>
  </si>
  <si>
    <t>Losses</t>
  </si>
  <si>
    <t>x</t>
  </si>
  <si>
    <t>m(x)</t>
  </si>
  <si>
    <t>q(x)</t>
  </si>
  <si>
    <t>a(x)</t>
  </si>
  <si>
    <t>p(x)</t>
  </si>
  <si>
    <t>l(x)</t>
  </si>
  <si>
    <t>d(x)</t>
  </si>
  <si>
    <t>L(x)</t>
  </si>
  <si>
    <t>T(x)</t>
  </si>
  <si>
    <t>e(x)</t>
  </si>
  <si>
    <t>k(x)</t>
  </si>
  <si>
    <t>REFERENCE POPULATION</t>
  </si>
  <si>
    <t>DELTA_D</t>
  </si>
  <si>
    <t>DELTA_L</t>
  </si>
  <si>
    <t>DELTA_TGT-REF</t>
  </si>
  <si>
    <t>Slovakia, males, baseline, 2021</t>
  </si>
  <si>
    <t>Slovakia, males, observed, 2021</t>
  </si>
  <si>
    <t>Slovakia, females, baseline, 2021</t>
  </si>
  <si>
    <t>Slovakia, females, observed, 2021</t>
  </si>
  <si>
    <t>England and Wales, males, baseline, 2021</t>
  </si>
  <si>
    <t>England and Wales, males, observed, 2021</t>
  </si>
  <si>
    <t>England and Wales, females, baseline, 2021</t>
  </si>
  <si>
    <t>.</t>
  </si>
  <si>
    <t>England and Wales, females, observed, 2021</t>
  </si>
  <si>
    <t>DELTA_C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</si>
</sst>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name val="Arial Cyr"/>
      <charset val="204"/>
    </font>
    <font>
      <sz val="11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1" applyFont="1" applyFill="1" applyAlignment="1">
      <alignment horizontal="right"/>
    </xf>
    <xf numFmtId="2" fontId="3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5" fillId="0" borderId="0" xfId="1" quotePrefix="1" applyFont="1" applyAlignment="1">
      <alignment horizontal="right"/>
    </xf>
    <xf numFmtId="0" fontId="5" fillId="0" borderId="0" xfId="0" applyFont="1"/>
    <xf numFmtId="164" fontId="5" fillId="0" borderId="0" xfId="1" applyNumberFormat="1" applyFont="1"/>
    <xf numFmtId="2" fontId="5" fillId="0" borderId="0" xfId="1" applyNumberFormat="1" applyFont="1"/>
    <xf numFmtId="1" fontId="5" fillId="0" borderId="0" xfId="1" applyNumberFormat="1" applyFont="1" applyFill="1" applyProtection="1">
      <protection locked="0"/>
    </xf>
    <xf numFmtId="2" fontId="5" fillId="0" borderId="0" xfId="1" applyNumberFormat="1" applyFont="1" applyFill="1" applyProtection="1">
      <protection locked="0"/>
    </xf>
    <xf numFmtId="165" fontId="3" fillId="0" borderId="0" xfId="0" applyNumberFormat="1" applyFont="1"/>
    <xf numFmtId="0" fontId="6" fillId="0" borderId="0" xfId="0" applyFont="1"/>
    <xf numFmtId="164" fontId="5" fillId="0" borderId="0" xfId="0" applyNumberFormat="1" applyFont="1"/>
    <xf numFmtId="2" fontId="5" fillId="0" borderId="0" xfId="1" applyNumberFormat="1" applyFont="1" applyFill="1"/>
    <xf numFmtId="0" fontId="7" fillId="0" borderId="0" xfId="0" applyFont="1"/>
    <xf numFmtId="0" fontId="7" fillId="0" borderId="0" xfId="1" applyFont="1" applyFill="1" applyAlignment="1">
      <alignment horizontal="right"/>
    </xf>
    <xf numFmtId="0" fontId="1" fillId="2" borderId="0" xfId="0" applyFont="1" applyFill="1"/>
    <xf numFmtId="2" fontId="1" fillId="2" borderId="0" xfId="0" applyNumberFormat="1" applyFont="1" applyFill="1"/>
    <xf numFmtId="2" fontId="7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0" fontId="6" fillId="0" borderId="0" xfId="1" quotePrefix="1" applyFont="1" applyAlignment="1">
      <alignment horizontal="right"/>
    </xf>
    <xf numFmtId="164" fontId="6" fillId="0" borderId="0" xfId="1" applyNumberFormat="1" applyFont="1"/>
    <xf numFmtId="2" fontId="6" fillId="0" borderId="0" xfId="1" applyNumberFormat="1" applyFont="1"/>
    <xf numFmtId="1" fontId="6" fillId="0" borderId="0" xfId="1" applyNumberFormat="1" applyFont="1" applyFill="1" applyProtection="1">
      <protection locked="0"/>
    </xf>
    <xf numFmtId="2" fontId="6" fillId="0" borderId="0" xfId="1" applyNumberFormat="1" applyFont="1" applyFill="1" applyProtection="1">
      <protection locked="0"/>
    </xf>
    <xf numFmtId="165" fontId="7" fillId="0" borderId="0" xfId="0" applyNumberFormat="1" applyFont="1"/>
    <xf numFmtId="164" fontId="6" fillId="0" borderId="0" xfId="0" applyNumberFormat="1" applyFont="1"/>
    <xf numFmtId="2" fontId="6" fillId="0" borderId="0" xfId="1" applyNumberFormat="1" applyFont="1" applyFill="1"/>
    <xf numFmtId="2" fontId="0" fillId="0" borderId="0" xfId="0" applyNumberFormat="1"/>
    <xf numFmtId="166" fontId="1" fillId="2" borderId="0" xfId="0" applyNumberFormat="1" applyFont="1" applyFill="1"/>
  </cellXfs>
  <cellStyles count="2">
    <cellStyle name="Normal" xfId="0" builtinId="0"/>
    <cellStyle name="Normal_LTCD1980-2006" xfId="1" xr:uid="{0BA70860-18D8-4E55-A806-345A895A551F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35EA-8944-4032-81CF-AC8AE785C500}">
  <dimension ref="A1:BQ59"/>
  <sheetViews>
    <sheetView tabSelected="1" zoomScale="75" zoomScaleNormal="75" workbookViewId="0">
      <selection activeCell="Y32" sqref="Y32"/>
    </sheetView>
  </sheetViews>
  <sheetFormatPr defaultRowHeight="15" x14ac:dyDescent="0.25"/>
  <cols>
    <col min="11" max="11" width="3.5703125" customWidth="1"/>
    <col min="22" max="22" width="4" customWidth="1"/>
    <col min="24" max="24" width="4.7109375" customWidth="1"/>
    <col min="25" max="25" width="15.42578125" customWidth="1"/>
    <col min="46" max="46" width="3.5703125" customWidth="1"/>
    <col min="57" max="57" width="4" customWidth="1"/>
    <col min="59" max="59" width="4.7109375" customWidth="1"/>
    <col min="60" max="60" width="16" customWidth="1"/>
  </cols>
  <sheetData>
    <row r="1" spans="1:69" x14ac:dyDescent="0.25">
      <c r="B1" s="2"/>
      <c r="AK1" s="2"/>
    </row>
    <row r="2" spans="1:69" x14ac:dyDescent="0.25">
      <c r="B2" s="3" t="s">
        <v>0</v>
      </c>
      <c r="U2" s="4" t="s">
        <v>1</v>
      </c>
      <c r="AH2" s="4" t="s">
        <v>1</v>
      </c>
      <c r="AK2" s="3" t="s">
        <v>0</v>
      </c>
      <c r="BD2" s="4" t="s">
        <v>1</v>
      </c>
      <c r="BQ2" s="4" t="s">
        <v>1</v>
      </c>
    </row>
    <row r="3" spans="1:69" x14ac:dyDescent="0.25">
      <c r="U3" s="5">
        <f>+J6-U6</f>
        <v>3.5028643913522615</v>
      </c>
      <c r="AH3" s="5">
        <f>+J6-AH6</f>
        <v>1.8494218362599497</v>
      </c>
      <c r="BD3" s="5">
        <f>+AS6-BD6</f>
        <v>3.0940475392931432</v>
      </c>
      <c r="BQ3" s="5">
        <f>+AS6-BQ6</f>
        <v>1.1388064413254568</v>
      </c>
    </row>
    <row r="4" spans="1:69" x14ac:dyDescent="0.25">
      <c r="B4" s="3" t="s">
        <v>17</v>
      </c>
      <c r="L4" s="3" t="s">
        <v>18</v>
      </c>
      <c r="AK4" s="3" t="s">
        <v>19</v>
      </c>
      <c r="AU4" s="3" t="s">
        <v>20</v>
      </c>
    </row>
    <row r="5" spans="1:69" x14ac:dyDescent="0.25">
      <c r="A5" s="6" t="s">
        <v>2</v>
      </c>
      <c r="B5" s="6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L5" s="6" t="s">
        <v>2</v>
      </c>
      <c r="M5" s="6" t="s">
        <v>3</v>
      </c>
      <c r="N5" s="7" t="s">
        <v>4</v>
      </c>
      <c r="O5" s="7" t="s">
        <v>5</v>
      </c>
      <c r="P5" s="8" t="s">
        <v>6</v>
      </c>
      <c r="Q5" s="7" t="s">
        <v>7</v>
      </c>
      <c r="R5" s="7" t="s">
        <v>8</v>
      </c>
      <c r="S5" s="7" t="s">
        <v>9</v>
      </c>
      <c r="T5" s="7" t="s">
        <v>10</v>
      </c>
      <c r="U5" s="7" t="s">
        <v>11</v>
      </c>
      <c r="W5" s="4" t="s">
        <v>12</v>
      </c>
      <c r="Y5" s="6" t="s">
        <v>2</v>
      </c>
      <c r="Z5" s="6" t="s">
        <v>3</v>
      </c>
      <c r="AA5" s="7" t="s">
        <v>4</v>
      </c>
      <c r="AB5" s="7" t="s">
        <v>5</v>
      </c>
      <c r="AC5" s="8" t="s">
        <v>6</v>
      </c>
      <c r="AD5" s="7" t="s">
        <v>7</v>
      </c>
      <c r="AE5" s="7" t="s">
        <v>8</v>
      </c>
      <c r="AF5" s="7" t="s">
        <v>9</v>
      </c>
      <c r="AG5" s="7" t="s">
        <v>10</v>
      </c>
      <c r="AH5" s="7" t="s">
        <v>11</v>
      </c>
      <c r="AJ5" s="6" t="s">
        <v>2</v>
      </c>
      <c r="AK5" s="6" t="s">
        <v>3</v>
      </c>
      <c r="AL5" s="7" t="s">
        <v>4</v>
      </c>
      <c r="AM5" s="7" t="s">
        <v>5</v>
      </c>
      <c r="AN5" s="8" t="s">
        <v>6</v>
      </c>
      <c r="AO5" s="7" t="s">
        <v>7</v>
      </c>
      <c r="AP5" s="7" t="s">
        <v>8</v>
      </c>
      <c r="AQ5" s="7" t="s">
        <v>9</v>
      </c>
      <c r="AR5" s="7" t="s">
        <v>10</v>
      </c>
      <c r="AS5" s="7" t="s">
        <v>11</v>
      </c>
      <c r="AU5" s="6" t="s">
        <v>2</v>
      </c>
      <c r="AV5" s="6" t="s">
        <v>3</v>
      </c>
      <c r="AW5" s="7" t="s">
        <v>4</v>
      </c>
      <c r="AX5" s="7" t="s">
        <v>5</v>
      </c>
      <c r="AY5" s="8" t="s">
        <v>6</v>
      </c>
      <c r="AZ5" s="7" t="s">
        <v>7</v>
      </c>
      <c r="BA5" s="7" t="s">
        <v>8</v>
      </c>
      <c r="BB5" s="7" t="s">
        <v>9</v>
      </c>
      <c r="BC5" s="7" t="s">
        <v>10</v>
      </c>
      <c r="BD5" s="7" t="s">
        <v>11</v>
      </c>
      <c r="BF5" s="4" t="s">
        <v>12</v>
      </c>
      <c r="BH5" s="6" t="s">
        <v>2</v>
      </c>
      <c r="BI5" s="6" t="s">
        <v>3</v>
      </c>
      <c r="BJ5" s="7" t="s">
        <v>4</v>
      </c>
      <c r="BK5" s="7" t="s">
        <v>5</v>
      </c>
      <c r="BL5" s="8" t="s">
        <v>6</v>
      </c>
      <c r="BM5" s="7" t="s">
        <v>7</v>
      </c>
      <c r="BN5" s="7" t="s">
        <v>8</v>
      </c>
      <c r="BO5" s="7" t="s">
        <v>9</v>
      </c>
      <c r="BP5" s="7" t="s">
        <v>10</v>
      </c>
      <c r="BQ5" s="7" t="s">
        <v>11</v>
      </c>
    </row>
    <row r="6" spans="1:69" x14ac:dyDescent="0.25">
      <c r="A6" s="9">
        <v>0</v>
      </c>
      <c r="B6" s="16">
        <v>5.01813E-3</v>
      </c>
      <c r="C6" s="10">
        <f t="shared" ref="C6:C25" si="0">(A7-A6)*B6/(1+(A7-A6)*(1-D6)*B6)</f>
        <v>4.9963892717980333E-3</v>
      </c>
      <c r="D6" s="11">
        <f>+IF(B6&lt;0.023,0.1429-1.99545*B6,IF(B6&gt;=0.023&amp;B6&lt;0.08307,0.02832+3.26021*B6,0.29915))</f>
        <v>0.13288657249149999</v>
      </c>
      <c r="E6" s="10">
        <f t="shared" ref="E6:E27" si="1">1-C6</f>
        <v>0.99500361072820198</v>
      </c>
      <c r="F6" s="12">
        <v>100000</v>
      </c>
      <c r="G6" s="12">
        <f t="shared" ref="G6:G27" si="2">F6-F7</f>
        <v>499.63892717979616</v>
      </c>
      <c r="H6" s="12">
        <f t="shared" ref="H6:H26" si="3">F7*(A7-A6)+(F6-F7)*(A7-A6)*D6</f>
        <v>99566.756377336453</v>
      </c>
      <c r="I6" s="12">
        <f>SUM(H6:H$27)</f>
        <v>7480296.6291057626</v>
      </c>
      <c r="J6" s="13">
        <f t="shared" ref="J6:J27" si="4">IF(F6&gt;0.0000001,I6/F6,0)</f>
        <v>74.802966291057629</v>
      </c>
      <c r="L6" s="9">
        <v>0</v>
      </c>
      <c r="M6" s="16">
        <v>5.0457399999999999E-3</v>
      </c>
      <c r="N6" s="10">
        <f t="shared" ref="N6:N25" si="5">(L7-L6)*M6/(1+(L7-L6)*(1-O6)*M6)</f>
        <v>5.023758509987643E-3</v>
      </c>
      <c r="O6" s="11">
        <f>+IF(M6&lt;0.023,0.1429-1.99545*M6,IF(M6&gt;=0.023&amp;M6&lt;0.08307,0.02832+3.26021*M6,0.29915))</f>
        <v>0.132831478117</v>
      </c>
      <c r="P6" s="10">
        <f t="shared" ref="P6:P27" si="6">1-N6</f>
        <v>0.9949762414900124</v>
      </c>
      <c r="Q6" s="12">
        <v>100000</v>
      </c>
      <c r="R6" s="12">
        <f t="shared" ref="R6:R26" si="7">Q6-Q7</f>
        <v>502.37585099875287</v>
      </c>
      <c r="S6" s="12">
        <f t="shared" ref="S6:S26" si="8">Q7*(L7-L6)+(Q6-Q7)*(L7-L6)*O6</f>
        <v>99564.355475859702</v>
      </c>
      <c r="T6" s="12">
        <f>SUM(S6:S$27)</f>
        <v>7130010.1899705362</v>
      </c>
      <c r="U6" s="13">
        <f t="shared" ref="U6:U27" si="9">IF(Q6&gt;0.0000001,T6/Q6,0)</f>
        <v>71.300101899705368</v>
      </c>
      <c r="W6" s="14">
        <f>+M6/B6</f>
        <v>1.0055020495682654</v>
      </c>
      <c r="Y6" s="9">
        <v>0</v>
      </c>
      <c r="Z6" s="32">
        <f>+B6*W34</f>
        <v>5.8429023564503923E-3</v>
      </c>
      <c r="AA6" s="10">
        <f t="shared" ref="AA6:AA25" si="10">(Y7-Y6)*Z6/(1+(Y7-Y6)*(1-AB6)*Z6)</f>
        <v>5.8133931352008228E-3</v>
      </c>
      <c r="AB6" s="11">
        <f>+IF(Z6&lt;0.023,0.1429-1.99545*Z6,IF(Z6&gt;=0.023&amp;Z6&lt;0.08307,0.02832+3.26021*Z6,0.29915))</f>
        <v>0.13124078049282106</v>
      </c>
      <c r="AC6" s="10">
        <f t="shared" ref="AC6:AC27" si="11">1-AA6</f>
        <v>0.9941866068647992</v>
      </c>
      <c r="AD6" s="12">
        <v>100000</v>
      </c>
      <c r="AE6" s="12">
        <f t="shared" ref="AE6:AE26" si="12">AD6-AD7</f>
        <v>581.33931352007494</v>
      </c>
      <c r="AF6" s="12">
        <f t="shared" ref="AF6:AF26" si="13">AD7*(Y7-Y6)+(AD6-AD7)*(Y7-Y6)*AB6</f>
        <v>99494.95611171746</v>
      </c>
      <c r="AG6" s="12">
        <f>SUM(AF6:AF$27)</f>
        <v>7295354.4454797674</v>
      </c>
      <c r="AH6" s="13">
        <f t="shared" ref="AH6:AH27" si="14">IF(AD6&gt;0.0000001,AG6/AD6,0)</f>
        <v>72.953544454797679</v>
      </c>
      <c r="AJ6" s="9">
        <v>0</v>
      </c>
      <c r="AK6" s="16">
        <v>4.2058299999999998E-3</v>
      </c>
      <c r="AL6" s="10">
        <f t="shared" ref="AL6:AL25" si="15">(AJ7-AJ6)*AK6/(1+(AJ7-AJ6)*(1-AM6)*AK6)</f>
        <v>4.1906790573292942E-3</v>
      </c>
      <c r="AM6" s="11">
        <f>+IF(AK6&lt;0.01724,0.14903-2.05527*AK6,IF(AK6&gt;=0.01724&amp;AK6&lt;0.06891,0.037495+3.57055*AK6,0.301411))</f>
        <v>0.1403858837759</v>
      </c>
      <c r="AN6" s="10">
        <f t="shared" ref="AN6:AN27" si="16">1-AL6</f>
        <v>0.99580932094267072</v>
      </c>
      <c r="AO6" s="12">
        <v>100000</v>
      </c>
      <c r="AP6" s="12">
        <f t="shared" ref="AP6:AP27" si="17">AO6-AO7</f>
        <v>419.06790573292528</v>
      </c>
      <c r="AQ6" s="12">
        <f t="shared" ref="AQ6:AQ26" si="18">AO7*(AJ7-AJ6)+(AO6-AO7)*(AJ7-AJ6)*AM6</f>
        <v>99639.763312575509</v>
      </c>
      <c r="AR6" s="12">
        <f>SUM(AQ6:AQ$27)</f>
        <v>8141203.6880892133</v>
      </c>
      <c r="AS6" s="13">
        <f t="shared" ref="AS6:AS27" si="19">IF(AO6&gt;0.0000001,AR6/AO6,0)</f>
        <v>81.412036880892131</v>
      </c>
      <c r="AU6" s="9">
        <v>0</v>
      </c>
      <c r="AV6" s="16">
        <v>4.3056300000000004E-3</v>
      </c>
      <c r="AW6" s="10">
        <f t="shared" ref="AW6:AW25" si="20">(AU7-AU6)*AV6/(1+(AU7-AU6)*(1-AX6)*AV6)</f>
        <v>4.2897490766025358E-3</v>
      </c>
      <c r="AX6" s="11">
        <f>+IF(AV6&lt;0.01724,0.14903-2.05527*AV6,IF(AV6&gt;=0.01724&amp;AV6&lt;0.06891,0.037495+3.57055*AV6,0.301411))</f>
        <v>0.14018076782989999</v>
      </c>
      <c r="AY6" s="10">
        <f t="shared" ref="AY6:AY27" si="21">1-AW6</f>
        <v>0.99571025092339749</v>
      </c>
      <c r="AZ6" s="12">
        <v>100000</v>
      </c>
      <c r="BA6" s="12">
        <f t="shared" ref="BA6:BA26" si="22">AZ6-AZ7</f>
        <v>428.97490766024566</v>
      </c>
      <c r="BB6" s="12">
        <f t="shared" ref="BB6:BB26" si="23">AZ7*(AU7-AU6)+(AZ6-AZ7)*(AU7-AU6)*AX6</f>
        <v>99631.159124275335</v>
      </c>
      <c r="BC6" s="12">
        <f>SUM(BB6:BB$27)</f>
        <v>7831798.9341598991</v>
      </c>
      <c r="BD6" s="13">
        <f t="shared" ref="BD6:BD27" si="24">IF(AZ6&gt;0.0000001,BC6/AZ6,0)</f>
        <v>78.317989341598988</v>
      </c>
      <c r="BF6" s="14">
        <f>+AV6/AK6</f>
        <v>1.023728966696229</v>
      </c>
      <c r="BH6" s="9">
        <v>0</v>
      </c>
      <c r="BI6" s="32">
        <f>+AK6*BF34</f>
        <v>4.9702334683405661E-3</v>
      </c>
      <c r="BJ6" s="10">
        <f t="shared" ref="BJ6:BJ25" si="25">(BH7-BH6)*BI6/(1+(BH7-BH6)*(1-BK6)*BI6)</f>
        <v>4.9490500919767092E-3</v>
      </c>
      <c r="BK6" s="11">
        <f>+IF(BI6&lt;0.01724,0.14903-2.05527*BI6,IF(BI6&gt;=0.01724&amp;BI6&lt;0.06891,0.037495+3.57055*BI6,0.301411))</f>
        <v>0.13881482825952368</v>
      </c>
      <c r="BL6" s="10">
        <f t="shared" ref="BL6:BL27" si="26">1-BJ6</f>
        <v>0.99505094990802334</v>
      </c>
      <c r="BM6" s="12">
        <v>100000</v>
      </c>
      <c r="BN6" s="12">
        <f t="shared" ref="BN6:BN26" si="27">BM6-BM7</f>
        <v>494.90500919766782</v>
      </c>
      <c r="BO6" s="12">
        <f t="shared" ref="BO6:BO26" si="28">BM7*(BH7-BH6)+(BM6-BM7)*(BH7-BH6)*BK6</f>
        <v>99573.795144658885</v>
      </c>
      <c r="BP6" s="12">
        <f>SUM(BO6:BO$27)</f>
        <v>8027323.0439566672</v>
      </c>
      <c r="BQ6" s="13">
        <f t="shared" ref="BQ6:BQ27" si="29">IF(BM6&gt;0.0000001,BP6/BM6,0)</f>
        <v>80.273230439566674</v>
      </c>
    </row>
    <row r="7" spans="1:69" x14ac:dyDescent="0.25">
      <c r="A7" s="9">
        <v>1</v>
      </c>
      <c r="B7" s="16">
        <v>2.6193000000000001E-4</v>
      </c>
      <c r="C7" s="10">
        <f t="shared" si="0"/>
        <v>1.0469521610972426E-3</v>
      </c>
      <c r="D7" s="11">
        <v>0.3</v>
      </c>
      <c r="E7" s="10">
        <f t="shared" si="1"/>
        <v>0.99895304783890271</v>
      </c>
      <c r="F7" s="12">
        <f t="shared" ref="F7:F27" si="30">F6*(1-C6)</f>
        <v>99500.361072820204</v>
      </c>
      <c r="G7" s="12">
        <f t="shared" si="2"/>
        <v>104.17211805515399</v>
      </c>
      <c r="H7" s="12">
        <f t="shared" si="3"/>
        <v>397709.76236072637</v>
      </c>
      <c r="I7" s="12">
        <f>SUM(H7:H$27)</f>
        <v>7380729.872728426</v>
      </c>
      <c r="J7" s="13">
        <f t="shared" si="4"/>
        <v>74.177920493441974</v>
      </c>
      <c r="L7" s="9">
        <v>1</v>
      </c>
      <c r="M7" s="16">
        <v>2.3934999999999999E-4</v>
      </c>
      <c r="N7" s="10">
        <f t="shared" si="5"/>
        <v>9.5675879938782627E-4</v>
      </c>
      <c r="O7" s="11">
        <v>0.3</v>
      </c>
      <c r="P7" s="10">
        <f t="shared" si="6"/>
        <v>0.99904324120061216</v>
      </c>
      <c r="Q7" s="12">
        <f t="shared" ref="Q7:Q27" si="31">Q6*(1-N6)</f>
        <v>99497.624149001247</v>
      </c>
      <c r="R7" s="12">
        <f t="shared" si="7"/>
        <v>95.195227422736934</v>
      </c>
      <c r="S7" s="12">
        <f t="shared" si="8"/>
        <v>397723.9499592213</v>
      </c>
      <c r="T7" s="12">
        <f>SUM(S7:S$27)</f>
        <v>7030445.8344946764</v>
      </c>
      <c r="U7" s="13">
        <f t="shared" si="9"/>
        <v>70.659434279217891</v>
      </c>
      <c r="W7" s="14">
        <f t="shared" ref="W7:W27" si="32">+M7/B7</f>
        <v>0.91379376169205506</v>
      </c>
      <c r="Y7" s="9">
        <v>1</v>
      </c>
      <c r="Z7" s="32">
        <f t="shared" ref="Z7:Z27" si="33">+B7*W35</f>
        <v>2.4025329447322971E-4</v>
      </c>
      <c r="AA7" s="10">
        <f t="shared" si="10"/>
        <v>9.6036713006559301E-4</v>
      </c>
      <c r="AB7" s="11">
        <v>0.3</v>
      </c>
      <c r="AC7" s="10">
        <f t="shared" si="11"/>
        <v>0.99903963286993436</v>
      </c>
      <c r="AD7" s="12">
        <f t="shared" ref="AD7:AD27" si="34">AD6*(1-AA6)</f>
        <v>99418.660686479925</v>
      </c>
      <c r="AE7" s="12">
        <f t="shared" si="12"/>
        <v>95.478413838442066</v>
      </c>
      <c r="AF7" s="12">
        <f t="shared" si="13"/>
        <v>397407.30318717204</v>
      </c>
      <c r="AG7" s="12">
        <f>SUM(AF7:AF$27)</f>
        <v>7195859.4893680494</v>
      </c>
      <c r="AH7" s="13">
        <f t="shared" si="14"/>
        <v>72.379364594946949</v>
      </c>
      <c r="AJ7" s="9">
        <v>1</v>
      </c>
      <c r="AK7" s="16">
        <v>1.7971999999999999E-4</v>
      </c>
      <c r="AL7" s="10">
        <f t="shared" si="15"/>
        <v>7.1851843002971412E-4</v>
      </c>
      <c r="AM7" s="11">
        <v>0.3</v>
      </c>
      <c r="AN7" s="10">
        <f t="shared" si="16"/>
        <v>0.99928148156997032</v>
      </c>
      <c r="AO7" s="12">
        <f t="shared" ref="AO7:AO27" si="35">AO6*(1-AL6)</f>
        <v>99580.932094267075</v>
      </c>
      <c r="AP7" s="12">
        <f t="shared" si="17"/>
        <v>71.550734989257762</v>
      </c>
      <c r="AQ7" s="12">
        <f t="shared" si="18"/>
        <v>398123.38631909835</v>
      </c>
      <c r="AR7" s="12">
        <f>SUM(AQ7:AQ$27)</f>
        <v>8041563.924776637</v>
      </c>
      <c r="AS7" s="13">
        <f t="shared" si="19"/>
        <v>80.754053568851802</v>
      </c>
      <c r="AU7" s="9">
        <v>1</v>
      </c>
      <c r="AV7" s="16">
        <v>1.8783999999999999E-4</v>
      </c>
      <c r="AW7" s="10">
        <f t="shared" si="20"/>
        <v>7.5096502844136117E-4</v>
      </c>
      <c r="AX7" s="11">
        <v>0.3</v>
      </c>
      <c r="AY7" s="10">
        <f t="shared" si="21"/>
        <v>0.99924903497155859</v>
      </c>
      <c r="AZ7" s="12">
        <f t="shared" ref="AZ7:AZ27" si="36">AZ6*(1-AW6)</f>
        <v>99571.025092339754</v>
      </c>
      <c r="BA7" s="12">
        <f t="shared" si="22"/>
        <v>74.774357690403122</v>
      </c>
      <c r="BB7" s="12">
        <f t="shared" si="23"/>
        <v>398074.73216782592</v>
      </c>
      <c r="BC7" s="12">
        <f>SUM(BB7:BB$27)</f>
        <v>7732167.7750356235</v>
      </c>
      <c r="BD7" s="13">
        <f t="shared" si="24"/>
        <v>77.654797345563111</v>
      </c>
      <c r="BF7" s="14">
        <f t="shared" ref="BF7:BF27" si="37">+AV7/AK7</f>
        <v>1.0451813932784331</v>
      </c>
      <c r="BH7" s="9">
        <v>1</v>
      </c>
      <c r="BI7" s="32">
        <f t="shared" ref="BI7:BI27" si="38">+AK7*BF35</f>
        <v>1.7361664822538087E-4</v>
      </c>
      <c r="BJ7" s="10">
        <f t="shared" si="25"/>
        <v>6.9412915824343217E-4</v>
      </c>
      <c r="BK7" s="11">
        <v>0.3</v>
      </c>
      <c r="BL7" s="10">
        <f t="shared" si="26"/>
        <v>0.99930587084175659</v>
      </c>
      <c r="BM7" s="12">
        <f t="shared" ref="BM7:BM27" si="39">BM6*(1-BJ6)</f>
        <v>99505.094990802332</v>
      </c>
      <c r="BN7" s="12">
        <f t="shared" si="27"/>
        <v>69.069387826893944</v>
      </c>
      <c r="BO7" s="12">
        <f t="shared" si="28"/>
        <v>397826.98567729403</v>
      </c>
      <c r="BP7" s="12">
        <f>SUM(BO7:BO$27)</f>
        <v>7927749.2488120086</v>
      </c>
      <c r="BQ7" s="13">
        <f t="shared" si="29"/>
        <v>79.671792178529188</v>
      </c>
    </row>
    <row r="8" spans="1:69" x14ac:dyDescent="0.25">
      <c r="A8" s="9">
        <v>5</v>
      </c>
      <c r="B8" s="16">
        <v>9.9710000000000006E-5</v>
      </c>
      <c r="C8" s="10">
        <f t="shared" si="0"/>
        <v>4.9842575491994235E-4</v>
      </c>
      <c r="D8" s="11">
        <f t="shared" ref="D8:D26" si="40">MIN(0.5,1/(A9-A8)/B8)</f>
        <v>0.5</v>
      </c>
      <c r="E8" s="10">
        <f t="shared" si="1"/>
        <v>0.99950157424508002</v>
      </c>
      <c r="F8" s="12">
        <f t="shared" si="30"/>
        <v>99396.18895476505</v>
      </c>
      <c r="G8" s="12">
        <f t="shared" si="2"/>
        <v>49.541620515941759</v>
      </c>
      <c r="H8" s="12">
        <f t="shared" si="3"/>
        <v>496857.09072253539</v>
      </c>
      <c r="I8" s="12">
        <f>SUM(H8:H$27)</f>
        <v>6983020.1103677005</v>
      </c>
      <c r="J8" s="13">
        <f t="shared" si="4"/>
        <v>70.254404960593163</v>
      </c>
      <c r="L8" s="9">
        <v>5</v>
      </c>
      <c r="M8" s="16">
        <v>1.5587000000000001E-4</v>
      </c>
      <c r="N8" s="10">
        <f t="shared" si="5"/>
        <v>7.7904642508430525E-4</v>
      </c>
      <c r="O8" s="11">
        <f t="shared" ref="O8:O26" si="41">MIN(0.5,1/(L9-L8)/M8)</f>
        <v>0.5</v>
      </c>
      <c r="P8" s="10">
        <f t="shared" si="6"/>
        <v>0.99922095357491569</v>
      </c>
      <c r="Q8" s="12">
        <f t="shared" si="31"/>
        <v>99402.42892157851</v>
      </c>
      <c r="R8" s="12">
        <f t="shared" si="7"/>
        <v>77.439106896054</v>
      </c>
      <c r="S8" s="12">
        <f t="shared" si="8"/>
        <v>496818.54684065242</v>
      </c>
      <c r="T8" s="12">
        <f>SUM(S8:S$27)</f>
        <v>6632721.8845354561</v>
      </c>
      <c r="U8" s="13">
        <f t="shared" si="9"/>
        <v>66.725953847347185</v>
      </c>
      <c r="W8" s="14">
        <f t="shared" si="32"/>
        <v>1.5632333767926989</v>
      </c>
      <c r="Y8" s="9">
        <v>5</v>
      </c>
      <c r="Z8" s="32">
        <f t="shared" si="33"/>
        <v>8.5025107983837251E-5</v>
      </c>
      <c r="AA8" s="10">
        <f t="shared" si="10"/>
        <v>4.2503519326117631E-4</v>
      </c>
      <c r="AB8" s="11">
        <f t="shared" ref="AB8:AB26" si="42">MIN(0.5,1/(Y9-Y8)/Z8)</f>
        <v>0.5</v>
      </c>
      <c r="AC8" s="10">
        <f t="shared" si="11"/>
        <v>0.9995749648067388</v>
      </c>
      <c r="AD8" s="12">
        <f t="shared" si="34"/>
        <v>99323.182272641483</v>
      </c>
      <c r="AE8" s="12">
        <f t="shared" si="12"/>
        <v>42.215847972576739</v>
      </c>
      <c r="AF8" s="12">
        <f t="shared" si="13"/>
        <v>496510.37174327596</v>
      </c>
      <c r="AG8" s="12">
        <f>SUM(AF8:AF$27)</f>
        <v>6798452.1861808766</v>
      </c>
      <c r="AH8" s="13">
        <f t="shared" si="14"/>
        <v>68.447788629236328</v>
      </c>
      <c r="AJ8" s="9">
        <v>5</v>
      </c>
      <c r="AK8" s="16">
        <v>8.8809999999999998E-5</v>
      </c>
      <c r="AL8" s="10">
        <f t="shared" si="15"/>
        <v>4.4395143168338049E-4</v>
      </c>
      <c r="AM8" s="11">
        <f t="shared" ref="AM8:AM26" si="43">MIN(0.5,1/(AJ9-AJ8)/AK8)</f>
        <v>0.5</v>
      </c>
      <c r="AN8" s="10">
        <f t="shared" si="16"/>
        <v>0.99955604856831659</v>
      </c>
      <c r="AO8" s="12">
        <f t="shared" si="35"/>
        <v>99509.381359277817</v>
      </c>
      <c r="AP8" s="12">
        <f t="shared" si="17"/>
        <v>44.177332320381538</v>
      </c>
      <c r="AQ8" s="12">
        <f t="shared" si="18"/>
        <v>497436.46346558817</v>
      </c>
      <c r="AR8" s="12">
        <f>SUM(AQ8:AQ$27)</f>
        <v>7643440.538457538</v>
      </c>
      <c r="AS8" s="13">
        <f t="shared" si="19"/>
        <v>76.811255723326809</v>
      </c>
      <c r="AU8" s="9">
        <v>5</v>
      </c>
      <c r="AV8" s="16">
        <v>8.6799999999999996E-5</v>
      </c>
      <c r="AW8" s="10">
        <f t="shared" si="20"/>
        <v>4.3390584243219226E-4</v>
      </c>
      <c r="AX8" s="11">
        <f t="shared" ref="AX8:AX26" si="44">MIN(0.5,1/(AU9-AU8)/AV8)</f>
        <v>0.5</v>
      </c>
      <c r="AY8" s="10">
        <f t="shared" si="21"/>
        <v>0.99956609415756781</v>
      </c>
      <c r="AZ8" s="12">
        <f t="shared" si="36"/>
        <v>99496.250734649351</v>
      </c>
      <c r="BA8" s="12">
        <f t="shared" si="22"/>
        <v>43.172004493855638</v>
      </c>
      <c r="BB8" s="12">
        <f t="shared" si="23"/>
        <v>497373.32366201212</v>
      </c>
      <c r="BC8" s="12">
        <f>SUM(BB8:BB$27)</f>
        <v>7334093.0428677965</v>
      </c>
      <c r="BD8" s="13">
        <f t="shared" si="24"/>
        <v>73.712255373595852</v>
      </c>
      <c r="BF8" s="14">
        <f t="shared" si="37"/>
        <v>0.97736741357955181</v>
      </c>
      <c r="BH8" s="9">
        <v>5</v>
      </c>
      <c r="BI8" s="32">
        <f t="shared" si="38"/>
        <v>8.3630231095739669E-5</v>
      </c>
      <c r="BJ8" s="10">
        <f t="shared" si="25"/>
        <v>4.180637485589365E-4</v>
      </c>
      <c r="BK8" s="11">
        <f t="shared" ref="BK8:BK26" si="45">MIN(0.5,1/(BH9-BH8)/BI8)</f>
        <v>0.5</v>
      </c>
      <c r="BL8" s="10">
        <f t="shared" si="26"/>
        <v>0.99958193625144109</v>
      </c>
      <c r="BM8" s="12">
        <f t="shared" si="39"/>
        <v>99436.025602975438</v>
      </c>
      <c r="BN8" s="12">
        <f t="shared" si="27"/>
        <v>41.570597605372313</v>
      </c>
      <c r="BO8" s="12">
        <f t="shared" si="28"/>
        <v>497076.2015208638</v>
      </c>
      <c r="BP8" s="12">
        <f>SUM(BO8:BO$27)</f>
        <v>7529922.2631347142</v>
      </c>
      <c r="BQ8" s="13">
        <f t="shared" si="29"/>
        <v>75.726299572751586</v>
      </c>
    </row>
    <row r="9" spans="1:69" x14ac:dyDescent="0.25">
      <c r="A9" s="9">
        <v>10</v>
      </c>
      <c r="B9" s="16">
        <v>1.5451000000000001E-4</v>
      </c>
      <c r="C9" s="10">
        <f t="shared" si="0"/>
        <v>7.7225169847517153E-4</v>
      </c>
      <c r="D9" s="11">
        <f t="shared" si="40"/>
        <v>0.5</v>
      </c>
      <c r="E9" s="10">
        <f t="shared" si="1"/>
        <v>0.99922774830152483</v>
      </c>
      <c r="F9" s="12">
        <f t="shared" si="30"/>
        <v>99346.647334249108</v>
      </c>
      <c r="G9" s="12">
        <f t="shared" si="2"/>
        <v>76.720617141691037</v>
      </c>
      <c r="H9" s="12">
        <f t="shared" si="3"/>
        <v>496541.43512839131</v>
      </c>
      <c r="I9" s="12">
        <f>SUM(H9:H$27)</f>
        <v>6486163.0196451638</v>
      </c>
      <c r="J9" s="13">
        <f t="shared" si="4"/>
        <v>65.288192341535634</v>
      </c>
      <c r="L9" s="9">
        <v>10</v>
      </c>
      <c r="M9" s="16">
        <v>1.2957999999999999E-4</v>
      </c>
      <c r="N9" s="10">
        <f t="shared" si="5"/>
        <v>6.4769018076594076E-4</v>
      </c>
      <c r="O9" s="11">
        <f t="shared" si="41"/>
        <v>0.5</v>
      </c>
      <c r="P9" s="10">
        <f t="shared" si="6"/>
        <v>0.99935230981923406</v>
      </c>
      <c r="Q9" s="12">
        <f t="shared" si="31"/>
        <v>99324.989814682456</v>
      </c>
      <c r="R9" s="12">
        <f t="shared" si="7"/>
        <v>64.331820607651025</v>
      </c>
      <c r="S9" s="12">
        <f t="shared" si="8"/>
        <v>496464.11952189315</v>
      </c>
      <c r="T9" s="12">
        <f>SUM(S9:S$27)</f>
        <v>6135903.3376948033</v>
      </c>
      <c r="U9" s="13">
        <f t="shared" si="9"/>
        <v>61.776027857067845</v>
      </c>
      <c r="W9" s="14">
        <f t="shared" si="32"/>
        <v>0.83865121998576131</v>
      </c>
      <c r="Y9" s="9">
        <v>10</v>
      </c>
      <c r="Z9" s="32">
        <f t="shared" si="33"/>
        <v>1.317580537286813E-4</v>
      </c>
      <c r="AA9" s="10">
        <f t="shared" si="10"/>
        <v>6.5857333779034428E-4</v>
      </c>
      <c r="AB9" s="11">
        <f t="shared" si="42"/>
        <v>0.5</v>
      </c>
      <c r="AC9" s="10">
        <f t="shared" si="11"/>
        <v>0.99934142666220971</v>
      </c>
      <c r="AD9" s="12">
        <f t="shared" si="34"/>
        <v>99280.966424668906</v>
      </c>
      <c r="AE9" s="12">
        <f t="shared" si="12"/>
        <v>65.383797437345493</v>
      </c>
      <c r="AF9" s="12">
        <f t="shared" si="13"/>
        <v>496241.37262975116</v>
      </c>
      <c r="AG9" s="12">
        <f>SUM(AF9:AF$27)</f>
        <v>6301941.8144376017</v>
      </c>
      <c r="AH9" s="13">
        <f t="shared" si="14"/>
        <v>63.475830679179637</v>
      </c>
      <c r="AJ9" s="9">
        <v>10</v>
      </c>
      <c r="AK9" s="16">
        <v>9.9549999999999994E-5</v>
      </c>
      <c r="AL9" s="10">
        <f t="shared" si="15"/>
        <v>4.9762615329109958E-4</v>
      </c>
      <c r="AM9" s="11">
        <f t="shared" si="43"/>
        <v>0.5</v>
      </c>
      <c r="AN9" s="10">
        <f t="shared" si="16"/>
        <v>0.99950237384670892</v>
      </c>
      <c r="AO9" s="12">
        <f t="shared" si="35"/>
        <v>99465.204026957435</v>
      </c>
      <c r="AP9" s="12">
        <f t="shared" si="17"/>
        <v>49.496486866250052</v>
      </c>
      <c r="AQ9" s="12">
        <f t="shared" si="18"/>
        <v>497202.27891762153</v>
      </c>
      <c r="AR9" s="12">
        <f>SUM(AQ9:AQ$27)</f>
        <v>7146004.0749919517</v>
      </c>
      <c r="AS9" s="13">
        <f t="shared" si="19"/>
        <v>71.844260964419419</v>
      </c>
      <c r="AU9" s="9">
        <v>10</v>
      </c>
      <c r="AV9" s="16">
        <v>1.1457E-4</v>
      </c>
      <c r="AW9" s="10">
        <f t="shared" si="20"/>
        <v>5.7268596842149477E-4</v>
      </c>
      <c r="AX9" s="11">
        <f t="shared" si="44"/>
        <v>0.5</v>
      </c>
      <c r="AY9" s="10">
        <f t="shared" si="21"/>
        <v>0.99942731403157847</v>
      </c>
      <c r="AZ9" s="12">
        <f t="shared" si="36"/>
        <v>99453.078730155496</v>
      </c>
      <c r="BA9" s="12">
        <f t="shared" si="22"/>
        <v>56.955382705084048</v>
      </c>
      <c r="BB9" s="12">
        <f t="shared" si="23"/>
        <v>497123.00519401475</v>
      </c>
      <c r="BC9" s="12">
        <f>SUM(BB9:BB$27)</f>
        <v>6836719.7192057855</v>
      </c>
      <c r="BD9" s="13">
        <f t="shared" si="24"/>
        <v>68.743168200511434</v>
      </c>
      <c r="BF9" s="14">
        <f t="shared" si="37"/>
        <v>1.1508789552988448</v>
      </c>
      <c r="BH9" s="9">
        <v>10</v>
      </c>
      <c r="BI9" s="32">
        <f t="shared" si="38"/>
        <v>1.1140047069541453E-4</v>
      </c>
      <c r="BJ9" s="10">
        <f t="shared" si="25"/>
        <v>5.568472708568753E-4</v>
      </c>
      <c r="BK9" s="11">
        <f t="shared" si="45"/>
        <v>0.5</v>
      </c>
      <c r="BL9" s="10">
        <f t="shared" si="26"/>
        <v>0.99944315272914308</v>
      </c>
      <c r="BM9" s="12">
        <f t="shared" si="39"/>
        <v>99394.455005370066</v>
      </c>
      <c r="BN9" s="12">
        <f t="shared" si="27"/>
        <v>55.34753100805392</v>
      </c>
      <c r="BO9" s="12">
        <f t="shared" si="28"/>
        <v>496833.90619933017</v>
      </c>
      <c r="BP9" s="12">
        <f>SUM(BO9:BO$27)</f>
        <v>7032846.0616138503</v>
      </c>
      <c r="BQ9" s="13">
        <f t="shared" si="29"/>
        <v>70.756925637691566</v>
      </c>
    </row>
    <row r="10" spans="1:69" x14ac:dyDescent="0.25">
      <c r="A10" s="9">
        <v>15</v>
      </c>
      <c r="B10" s="16">
        <v>4.2836000000000003E-4</v>
      </c>
      <c r="C10" s="10">
        <f t="shared" si="0"/>
        <v>2.1395088000260524E-3</v>
      </c>
      <c r="D10" s="11">
        <f t="shared" si="40"/>
        <v>0.5</v>
      </c>
      <c r="E10" s="10">
        <f t="shared" si="1"/>
        <v>0.997860491199974</v>
      </c>
      <c r="F10" s="12">
        <f t="shared" si="30"/>
        <v>99269.926717107417</v>
      </c>
      <c r="G10" s="12">
        <f t="shared" si="2"/>
        <v>212.38888178918569</v>
      </c>
      <c r="H10" s="12">
        <f t="shared" si="3"/>
        <v>495818.66138106416</v>
      </c>
      <c r="I10" s="12">
        <f>SUM(H10:H$27)</f>
        <v>5989621.584516773</v>
      </c>
      <c r="J10" s="13">
        <f t="shared" si="4"/>
        <v>60.336718103817915</v>
      </c>
      <c r="L10" s="9">
        <v>15</v>
      </c>
      <c r="M10" s="16">
        <v>4.5532E-4</v>
      </c>
      <c r="N10" s="10">
        <f t="shared" si="5"/>
        <v>2.2740114927178394E-3</v>
      </c>
      <c r="O10" s="11">
        <f t="shared" si="41"/>
        <v>0.5</v>
      </c>
      <c r="P10" s="10">
        <f t="shared" si="6"/>
        <v>0.99772598850728211</v>
      </c>
      <c r="Q10" s="12">
        <f t="shared" si="31"/>
        <v>99260.657994074805</v>
      </c>
      <c r="R10" s="12">
        <f t="shared" si="7"/>
        <v>225.71987705327047</v>
      </c>
      <c r="S10" s="12">
        <f t="shared" si="8"/>
        <v>495738.99027774081</v>
      </c>
      <c r="T10" s="12">
        <f>SUM(S10:S$27)</f>
        <v>5639439.2181729097</v>
      </c>
      <c r="U10" s="13">
        <f t="shared" si="9"/>
        <v>56.814445240827908</v>
      </c>
      <c r="W10" s="14">
        <f t="shared" si="32"/>
        <v>1.0629377159398636</v>
      </c>
      <c r="Y10" s="9">
        <v>15</v>
      </c>
      <c r="Z10" s="32">
        <f t="shared" si="33"/>
        <v>5.7141877878033609E-4</v>
      </c>
      <c r="AA10" s="10">
        <f t="shared" si="10"/>
        <v>2.8530182234290059E-3</v>
      </c>
      <c r="AB10" s="11">
        <f t="shared" si="42"/>
        <v>0.5</v>
      </c>
      <c r="AC10" s="10">
        <f t="shared" si="11"/>
        <v>0.99714698177657102</v>
      </c>
      <c r="AD10" s="12">
        <f t="shared" si="34"/>
        <v>99215.582627231561</v>
      </c>
      <c r="AE10" s="12">
        <f t="shared" si="12"/>
        <v>283.06386528362054</v>
      </c>
      <c r="AF10" s="12">
        <f t="shared" si="13"/>
        <v>495370.25347294874</v>
      </c>
      <c r="AG10" s="12">
        <f>SUM(AF10:AF$27)</f>
        <v>5805700.4418078493</v>
      </c>
      <c r="AH10" s="13">
        <f t="shared" si="14"/>
        <v>58.516014199309524</v>
      </c>
      <c r="AJ10" s="9">
        <v>15</v>
      </c>
      <c r="AK10" s="16">
        <v>2.3714E-4</v>
      </c>
      <c r="AL10" s="10">
        <f t="shared" si="15"/>
        <v>1.1849974742473924E-3</v>
      </c>
      <c r="AM10" s="11">
        <f t="shared" si="43"/>
        <v>0.5</v>
      </c>
      <c r="AN10" s="10">
        <f t="shared" si="16"/>
        <v>0.99881500252575262</v>
      </c>
      <c r="AO10" s="12">
        <f t="shared" si="35"/>
        <v>99415.707540091185</v>
      </c>
      <c r="AP10" s="12">
        <f t="shared" si="17"/>
        <v>117.80736233553034</v>
      </c>
      <c r="AQ10" s="12">
        <f t="shared" si="18"/>
        <v>496784.01929461706</v>
      </c>
      <c r="AR10" s="12">
        <f>SUM(AQ10:AQ$27)</f>
        <v>6648801.7960743299</v>
      </c>
      <c r="AS10" s="13">
        <f t="shared" si="19"/>
        <v>66.878785662648738</v>
      </c>
      <c r="AU10" s="9">
        <v>15</v>
      </c>
      <c r="AV10" s="16">
        <v>2.1934E-4</v>
      </c>
      <c r="AW10" s="10">
        <f t="shared" si="20"/>
        <v>1.096098954138498E-3</v>
      </c>
      <c r="AX10" s="11">
        <f t="shared" si="44"/>
        <v>0.5</v>
      </c>
      <c r="AY10" s="10">
        <f t="shared" si="21"/>
        <v>0.99890390104586146</v>
      </c>
      <c r="AZ10" s="12">
        <f t="shared" si="36"/>
        <v>99396.123347450412</v>
      </c>
      <c r="BA10" s="12">
        <f t="shared" si="22"/>
        <v>108.94798684657144</v>
      </c>
      <c r="BB10" s="12">
        <f t="shared" si="23"/>
        <v>496708.24677013565</v>
      </c>
      <c r="BC10" s="12">
        <f>SUM(BB10:BB$27)</f>
        <v>6339596.7140117697</v>
      </c>
      <c r="BD10" s="13">
        <f t="shared" si="24"/>
        <v>63.781126471612893</v>
      </c>
      <c r="BF10" s="14">
        <f t="shared" si="37"/>
        <v>0.92493885468499626</v>
      </c>
      <c r="BH10" s="9">
        <v>15</v>
      </c>
      <c r="BI10" s="32">
        <f t="shared" si="38"/>
        <v>2.6427141846980623E-4</v>
      </c>
      <c r="BJ10" s="10">
        <f t="shared" si="25"/>
        <v>1.3204846764527467E-3</v>
      </c>
      <c r="BK10" s="11">
        <f t="shared" si="45"/>
        <v>0.5</v>
      </c>
      <c r="BL10" s="10">
        <f t="shared" si="26"/>
        <v>0.99867951532354726</v>
      </c>
      <c r="BM10" s="12">
        <f t="shared" si="39"/>
        <v>99339.107474362012</v>
      </c>
      <c r="BN10" s="12">
        <f t="shared" si="27"/>
        <v>131.17576919238491</v>
      </c>
      <c r="BO10" s="12">
        <f t="shared" si="28"/>
        <v>496367.59794882906</v>
      </c>
      <c r="BP10" s="12">
        <f>SUM(BO10:BO$27)</f>
        <v>6536012.1554145198</v>
      </c>
      <c r="BQ10" s="13">
        <f t="shared" si="29"/>
        <v>65.79495549727352</v>
      </c>
    </row>
    <row r="11" spans="1:69" x14ac:dyDescent="0.25">
      <c r="A11" s="9">
        <v>20</v>
      </c>
      <c r="B11" s="16">
        <v>6.8796999999999999E-4</v>
      </c>
      <c r="C11" s="10">
        <f t="shared" si="0"/>
        <v>3.433943874082369E-3</v>
      </c>
      <c r="D11" s="11">
        <f t="shared" si="40"/>
        <v>0.5</v>
      </c>
      <c r="E11" s="10">
        <f t="shared" si="1"/>
        <v>0.99656605612591764</v>
      </c>
      <c r="F11" s="12">
        <f t="shared" si="30"/>
        <v>99057.537835318231</v>
      </c>
      <c r="G11" s="12">
        <f t="shared" si="2"/>
        <v>340.15802523127059</v>
      </c>
      <c r="H11" s="12">
        <f t="shared" si="3"/>
        <v>494437.29411351297</v>
      </c>
      <c r="I11" s="12">
        <f>SUM(H11:H$27)</f>
        <v>5493802.9231357099</v>
      </c>
      <c r="J11" s="13">
        <f t="shared" si="4"/>
        <v>55.460725586265632</v>
      </c>
      <c r="L11" s="9">
        <v>20</v>
      </c>
      <c r="M11" s="16">
        <v>6.9141000000000005E-4</v>
      </c>
      <c r="N11" s="10">
        <f t="shared" si="5"/>
        <v>3.4510847137950874E-3</v>
      </c>
      <c r="O11" s="11">
        <f t="shared" si="41"/>
        <v>0.5</v>
      </c>
      <c r="P11" s="10">
        <f t="shared" si="6"/>
        <v>0.99654891528620493</v>
      </c>
      <c r="Q11" s="12">
        <f t="shared" si="31"/>
        <v>99034.938117021535</v>
      </c>
      <c r="R11" s="12">
        <f t="shared" si="7"/>
        <v>341.77796106728783</v>
      </c>
      <c r="S11" s="12">
        <f t="shared" si="8"/>
        <v>494320.24568243948</v>
      </c>
      <c r="T11" s="12">
        <f>SUM(S11:S$27)</f>
        <v>5143700.2278951705</v>
      </c>
      <c r="U11" s="13">
        <f t="shared" si="9"/>
        <v>51.938238420639777</v>
      </c>
      <c r="W11" s="14">
        <f t="shared" si="32"/>
        <v>1.0050002180327631</v>
      </c>
      <c r="Y11" s="9">
        <v>20</v>
      </c>
      <c r="Z11" s="32">
        <f t="shared" si="33"/>
        <v>8.2960856799725493E-4</v>
      </c>
      <c r="AA11" s="10">
        <f t="shared" si="10"/>
        <v>4.1394575164300463E-3</v>
      </c>
      <c r="AB11" s="11">
        <f t="shared" si="42"/>
        <v>0.5</v>
      </c>
      <c r="AC11" s="10">
        <f t="shared" si="11"/>
        <v>0.99586054248356992</v>
      </c>
      <c r="AD11" s="12">
        <f t="shared" si="34"/>
        <v>98932.51876194794</v>
      </c>
      <c r="AE11" s="12">
        <f t="shared" si="12"/>
        <v>409.52695840850356</v>
      </c>
      <c r="AF11" s="12">
        <f t="shared" si="13"/>
        <v>493638.77641371847</v>
      </c>
      <c r="AG11" s="12">
        <f>SUM(AF11:AF$27)</f>
        <v>5310330.1883349009</v>
      </c>
      <c r="AH11" s="13">
        <f t="shared" si="14"/>
        <v>53.676286167469883</v>
      </c>
      <c r="AJ11" s="9">
        <v>20</v>
      </c>
      <c r="AK11" s="16">
        <v>2.4856999999999999E-4</v>
      </c>
      <c r="AL11" s="10">
        <f t="shared" si="15"/>
        <v>1.2420781415908618E-3</v>
      </c>
      <c r="AM11" s="11">
        <f t="shared" si="43"/>
        <v>0.5</v>
      </c>
      <c r="AN11" s="10">
        <f t="shared" si="16"/>
        <v>0.99875792185840917</v>
      </c>
      <c r="AO11" s="12">
        <f t="shared" si="35"/>
        <v>99297.900177755655</v>
      </c>
      <c r="AP11" s="12">
        <f t="shared" si="17"/>
        <v>123.33575131665566</v>
      </c>
      <c r="AQ11" s="12">
        <f t="shared" si="18"/>
        <v>496181.16151048662</v>
      </c>
      <c r="AR11" s="12">
        <f>SUM(AQ11:AQ$27)</f>
        <v>6152017.7767797122</v>
      </c>
      <c r="AS11" s="13">
        <f t="shared" si="19"/>
        <v>61.955164870222141</v>
      </c>
      <c r="AU11" s="9">
        <v>20</v>
      </c>
      <c r="AV11" s="16">
        <v>2.7146000000000001E-4</v>
      </c>
      <c r="AW11" s="10">
        <f t="shared" si="20"/>
        <v>1.3563794930570368E-3</v>
      </c>
      <c r="AX11" s="11">
        <f t="shared" si="44"/>
        <v>0.5</v>
      </c>
      <c r="AY11" s="10">
        <f t="shared" si="21"/>
        <v>0.998643620506943</v>
      </c>
      <c r="AZ11" s="12">
        <f t="shared" si="36"/>
        <v>99287.17536060384</v>
      </c>
      <c r="BA11" s="12">
        <f t="shared" si="22"/>
        <v>134.67108858267602</v>
      </c>
      <c r="BB11" s="12">
        <f t="shared" si="23"/>
        <v>496099.19908156252</v>
      </c>
      <c r="BC11" s="12">
        <f>SUM(BB11:BB$27)</f>
        <v>5842888.4672416355</v>
      </c>
      <c r="BD11" s="13">
        <f t="shared" si="24"/>
        <v>58.848370356198444</v>
      </c>
      <c r="BF11" s="14">
        <f t="shared" si="37"/>
        <v>1.0920867361306674</v>
      </c>
      <c r="BH11" s="9">
        <v>20</v>
      </c>
      <c r="BI11" s="32">
        <f t="shared" si="38"/>
        <v>3.1987626603151336E-4</v>
      </c>
      <c r="BJ11" s="10">
        <f t="shared" si="25"/>
        <v>1.5981033418332718E-3</v>
      </c>
      <c r="BK11" s="11">
        <f t="shared" si="45"/>
        <v>0.5</v>
      </c>
      <c r="BL11" s="10">
        <f t="shared" si="26"/>
        <v>0.9984018966581667</v>
      </c>
      <c r="BM11" s="12">
        <f t="shared" si="39"/>
        <v>99207.931705169627</v>
      </c>
      <c r="BN11" s="12">
        <f t="shared" si="27"/>
        <v>158.54452719440451</v>
      </c>
      <c r="BO11" s="12">
        <f t="shared" si="28"/>
        <v>495643.29720786214</v>
      </c>
      <c r="BP11" s="12">
        <f>SUM(BO11:BO$27)</f>
        <v>6039644.5574656911</v>
      </c>
      <c r="BQ11" s="13">
        <f t="shared" si="29"/>
        <v>60.878646028168042</v>
      </c>
    </row>
    <row r="12" spans="1:69" x14ac:dyDescent="0.25">
      <c r="A12" s="9">
        <v>25</v>
      </c>
      <c r="B12" s="16">
        <v>7.5436999999999998E-4</v>
      </c>
      <c r="C12" s="10">
        <f t="shared" si="0"/>
        <v>3.7647499639242854E-3</v>
      </c>
      <c r="D12" s="11">
        <f t="shared" si="40"/>
        <v>0.5</v>
      </c>
      <c r="E12" s="10">
        <f t="shared" si="1"/>
        <v>0.99623525003607571</v>
      </c>
      <c r="F12" s="12">
        <f t="shared" si="30"/>
        <v>98717.379810086961</v>
      </c>
      <c r="G12" s="12">
        <f t="shared" si="2"/>
        <v>371.64625207873178</v>
      </c>
      <c r="H12" s="12">
        <f t="shared" si="3"/>
        <v>492657.78342023795</v>
      </c>
      <c r="I12" s="12">
        <f>SUM(H12:H$27)</f>
        <v>4999365.6290221969</v>
      </c>
      <c r="J12" s="13">
        <f t="shared" si="4"/>
        <v>50.643216408701328</v>
      </c>
      <c r="L12" s="9">
        <v>25</v>
      </c>
      <c r="M12" s="16">
        <v>1.0205100000000001E-3</v>
      </c>
      <c r="N12" s="10">
        <f t="shared" si="5"/>
        <v>5.0895651197491124E-3</v>
      </c>
      <c r="O12" s="11">
        <f t="shared" si="41"/>
        <v>0.5</v>
      </c>
      <c r="P12" s="10">
        <f t="shared" si="6"/>
        <v>0.99491043488025088</v>
      </c>
      <c r="Q12" s="12">
        <f t="shared" si="31"/>
        <v>98693.160155954247</v>
      </c>
      <c r="R12" s="12">
        <f t="shared" si="7"/>
        <v>502.30526548756461</v>
      </c>
      <c r="S12" s="12">
        <f t="shared" si="8"/>
        <v>492210.03761605232</v>
      </c>
      <c r="T12" s="12">
        <f>SUM(S12:S$27)</f>
        <v>4649379.9822127307</v>
      </c>
      <c r="U12" s="13">
        <f t="shared" si="9"/>
        <v>47.109444817308642</v>
      </c>
      <c r="W12" s="14">
        <f t="shared" si="32"/>
        <v>1.3527976987419967</v>
      </c>
      <c r="Y12" s="9">
        <v>25</v>
      </c>
      <c r="Z12" s="32">
        <f t="shared" si="33"/>
        <v>8.5605409633534408E-4</v>
      </c>
      <c r="AA12" s="10">
        <f t="shared" si="10"/>
        <v>4.271129686516416E-3</v>
      </c>
      <c r="AB12" s="11">
        <f t="shared" si="42"/>
        <v>0.5</v>
      </c>
      <c r="AC12" s="10">
        <f t="shared" si="11"/>
        <v>0.99572887031348356</v>
      </c>
      <c r="AD12" s="12">
        <f t="shared" si="34"/>
        <v>98522.991803539437</v>
      </c>
      <c r="AE12" s="12">
        <f t="shared" si="12"/>
        <v>420.80447509652004</v>
      </c>
      <c r="AF12" s="12">
        <f t="shared" si="13"/>
        <v>491562.9478299559</v>
      </c>
      <c r="AG12" s="12">
        <f>SUM(AF12:AF$27)</f>
        <v>4816691.4119211826</v>
      </c>
      <c r="AH12" s="13">
        <f t="shared" si="14"/>
        <v>48.889008786151614</v>
      </c>
      <c r="AJ12" s="9">
        <v>25</v>
      </c>
      <c r="AK12" s="16">
        <v>3.0259999999999998E-4</v>
      </c>
      <c r="AL12" s="10">
        <f t="shared" si="15"/>
        <v>1.5118562807236325E-3</v>
      </c>
      <c r="AM12" s="11">
        <f t="shared" si="43"/>
        <v>0.5</v>
      </c>
      <c r="AN12" s="10">
        <f t="shared" si="16"/>
        <v>0.99848814371927641</v>
      </c>
      <c r="AO12" s="12">
        <f t="shared" si="35"/>
        <v>99174.564426438999</v>
      </c>
      <c r="AP12" s="12">
        <f t="shared" si="17"/>
        <v>149.93768811614427</v>
      </c>
      <c r="AQ12" s="12">
        <f t="shared" si="18"/>
        <v>495497.97791190463</v>
      </c>
      <c r="AR12" s="12">
        <f>SUM(AQ12:AQ$27)</f>
        <v>5655836.6152692251</v>
      </c>
      <c r="AS12" s="13">
        <f t="shared" si="19"/>
        <v>57.029104669921118</v>
      </c>
      <c r="AU12" s="9">
        <v>25</v>
      </c>
      <c r="AV12" s="16">
        <v>3.5543E-4</v>
      </c>
      <c r="AW12" s="10">
        <f t="shared" si="20"/>
        <v>1.775572270869412E-3</v>
      </c>
      <c r="AX12" s="11">
        <f t="shared" si="44"/>
        <v>0.5</v>
      </c>
      <c r="AY12" s="10">
        <f t="shared" si="21"/>
        <v>0.99822442772913056</v>
      </c>
      <c r="AZ12" s="12">
        <f t="shared" si="36"/>
        <v>99152.504272021164</v>
      </c>
      <c r="BA12" s="12">
        <f t="shared" si="22"/>
        <v>176.05243717266421</v>
      </c>
      <c r="BB12" s="12">
        <f t="shared" si="23"/>
        <v>495322.39026717417</v>
      </c>
      <c r="BC12" s="12">
        <f>SUM(BB12:BB$27)</f>
        <v>5346789.2681600731</v>
      </c>
      <c r="BD12" s="13">
        <f t="shared" si="24"/>
        <v>53.924903938798742</v>
      </c>
      <c r="BF12" s="14">
        <f t="shared" si="37"/>
        <v>1.1745869134170523</v>
      </c>
      <c r="BH12" s="9">
        <v>25</v>
      </c>
      <c r="BI12" s="32">
        <f t="shared" si="38"/>
        <v>3.5998512477819304E-4</v>
      </c>
      <c r="BJ12" s="10">
        <f t="shared" si="25"/>
        <v>1.7983072142736657E-3</v>
      </c>
      <c r="BK12" s="11">
        <f t="shared" si="45"/>
        <v>0.5</v>
      </c>
      <c r="BL12" s="10">
        <f t="shared" si="26"/>
        <v>0.99820169278572635</v>
      </c>
      <c r="BM12" s="12">
        <f t="shared" si="39"/>
        <v>99049.387177975223</v>
      </c>
      <c r="BN12" s="12">
        <f t="shared" si="27"/>
        <v>178.1212275315338</v>
      </c>
      <c r="BO12" s="12">
        <f t="shared" si="28"/>
        <v>494801.63282104727</v>
      </c>
      <c r="BP12" s="12">
        <f>SUM(BO12:BO$27)</f>
        <v>5544001.260257829</v>
      </c>
      <c r="BQ12" s="13">
        <f t="shared" si="29"/>
        <v>55.972090471354292</v>
      </c>
    </row>
    <row r="13" spans="1:69" x14ac:dyDescent="0.25">
      <c r="A13" s="9">
        <v>30</v>
      </c>
      <c r="B13" s="16">
        <v>9.7596E-4</v>
      </c>
      <c r="C13" s="10">
        <f t="shared" si="0"/>
        <v>4.8679227552694184E-3</v>
      </c>
      <c r="D13" s="11">
        <f t="shared" si="40"/>
        <v>0.5</v>
      </c>
      <c r="E13" s="10">
        <f t="shared" si="1"/>
        <v>0.99513207724473063</v>
      </c>
      <c r="F13" s="12">
        <f t="shared" si="30"/>
        <v>98345.733558008229</v>
      </c>
      <c r="G13" s="12">
        <f t="shared" si="2"/>
        <v>478.73943427068298</v>
      </c>
      <c r="H13" s="12">
        <f t="shared" si="3"/>
        <v>490531.81920436444</v>
      </c>
      <c r="I13" s="12">
        <f>SUM(H13:H$27)</f>
        <v>4506707.8456019592</v>
      </c>
      <c r="J13" s="13">
        <f t="shared" si="4"/>
        <v>45.825148509810276</v>
      </c>
      <c r="L13" s="9">
        <v>30</v>
      </c>
      <c r="M13" s="16">
        <v>1.46342E-3</v>
      </c>
      <c r="N13" s="10">
        <f t="shared" si="5"/>
        <v>7.2904276060817702E-3</v>
      </c>
      <c r="O13" s="11">
        <f t="shared" si="41"/>
        <v>0.5</v>
      </c>
      <c r="P13" s="10">
        <f t="shared" si="6"/>
        <v>0.99270957239391822</v>
      </c>
      <c r="Q13" s="12">
        <f t="shared" si="31"/>
        <v>98190.854890466682</v>
      </c>
      <c r="R13" s="12">
        <f t="shared" si="7"/>
        <v>715.85331915822462</v>
      </c>
      <c r="S13" s="12">
        <f t="shared" si="8"/>
        <v>489164.64115443785</v>
      </c>
      <c r="T13" s="12">
        <f>SUM(S13:S$27)</f>
        <v>4157169.944596678</v>
      </c>
      <c r="U13" s="13">
        <f t="shared" si="9"/>
        <v>42.337648951463571</v>
      </c>
      <c r="W13" s="14">
        <f t="shared" si="32"/>
        <v>1.4994671912783311</v>
      </c>
      <c r="Y13" s="9">
        <v>30</v>
      </c>
      <c r="Z13" s="32">
        <f t="shared" si="33"/>
        <v>1.1647896758010573E-3</v>
      </c>
      <c r="AA13" s="10">
        <f t="shared" si="10"/>
        <v>5.8070384329710241E-3</v>
      </c>
      <c r="AB13" s="11">
        <f t="shared" si="42"/>
        <v>0.5</v>
      </c>
      <c r="AC13" s="10">
        <f t="shared" si="11"/>
        <v>0.99419296156702897</v>
      </c>
      <c r="AD13" s="12">
        <f t="shared" si="34"/>
        <v>98102.187328442917</v>
      </c>
      <c r="AE13" s="12">
        <f t="shared" si="12"/>
        <v>569.68317217478761</v>
      </c>
      <c r="AF13" s="12">
        <f t="shared" si="13"/>
        <v>489086.7287117776</v>
      </c>
      <c r="AG13" s="12">
        <f>SUM(AF13:AF$27)</f>
        <v>4325128.4640912265</v>
      </c>
      <c r="AH13" s="13">
        <f t="shared" si="14"/>
        <v>44.087992142426323</v>
      </c>
      <c r="AJ13" s="9">
        <v>30</v>
      </c>
      <c r="AK13" s="16">
        <v>3.9431999999999998E-4</v>
      </c>
      <c r="AL13" s="10">
        <f t="shared" si="15"/>
        <v>1.9696583108371767E-3</v>
      </c>
      <c r="AM13" s="11">
        <f t="shared" si="43"/>
        <v>0.5</v>
      </c>
      <c r="AN13" s="10">
        <f t="shared" si="16"/>
        <v>0.99803034168916283</v>
      </c>
      <c r="AO13" s="12">
        <f t="shared" si="35"/>
        <v>99024.626738322855</v>
      </c>
      <c r="AP13" s="12">
        <f t="shared" si="17"/>
        <v>195.04467903268232</v>
      </c>
      <c r="AQ13" s="12">
        <f t="shared" si="18"/>
        <v>494635.52199403255</v>
      </c>
      <c r="AR13" s="12">
        <f>SUM(AQ13:AQ$27)</f>
        <v>5160338.6373573197</v>
      </c>
      <c r="AS13" s="13">
        <f t="shared" si="19"/>
        <v>52.11166966570601</v>
      </c>
      <c r="AU13" s="9">
        <v>30</v>
      </c>
      <c r="AV13" s="16">
        <v>5.0370000000000005E-4</v>
      </c>
      <c r="AW13" s="10">
        <f t="shared" si="20"/>
        <v>2.5153325674644208E-3</v>
      </c>
      <c r="AX13" s="11">
        <f t="shared" si="44"/>
        <v>0.5</v>
      </c>
      <c r="AY13" s="10">
        <f t="shared" si="21"/>
        <v>0.99748466743253561</v>
      </c>
      <c r="AZ13" s="12">
        <f t="shared" si="36"/>
        <v>98976.4518348485</v>
      </c>
      <c r="BA13" s="12">
        <f t="shared" si="22"/>
        <v>248.9586927122582</v>
      </c>
      <c r="BB13" s="12">
        <f t="shared" si="23"/>
        <v>494259.86244246189</v>
      </c>
      <c r="BC13" s="12">
        <f>SUM(BB13:BB$27)</f>
        <v>4851466.8778928984</v>
      </c>
      <c r="BD13" s="13">
        <f t="shared" si="24"/>
        <v>49.016374985719089</v>
      </c>
      <c r="BF13" s="14">
        <f t="shared" si="37"/>
        <v>1.2773889227023738</v>
      </c>
      <c r="BH13" s="9">
        <v>30</v>
      </c>
      <c r="BI13" s="32">
        <f t="shared" si="38"/>
        <v>4.468582583317643E-4</v>
      </c>
      <c r="BJ13" s="10">
        <f t="shared" si="25"/>
        <v>2.231798048186919E-3</v>
      </c>
      <c r="BK13" s="11">
        <f t="shared" si="45"/>
        <v>0.5</v>
      </c>
      <c r="BL13" s="10">
        <f t="shared" si="26"/>
        <v>0.99776820195181304</v>
      </c>
      <c r="BM13" s="12">
        <f t="shared" si="39"/>
        <v>98871.265950443689</v>
      </c>
      <c r="BN13" s="12">
        <f t="shared" si="27"/>
        <v>220.66069836997485</v>
      </c>
      <c r="BO13" s="12">
        <f t="shared" si="28"/>
        <v>493804.67800629354</v>
      </c>
      <c r="BP13" s="12">
        <f>SUM(BO13:BO$27)</f>
        <v>5049199.6274367822</v>
      </c>
      <c r="BQ13" s="13">
        <f t="shared" si="29"/>
        <v>51.068422952807595</v>
      </c>
    </row>
    <row r="14" spans="1:69" x14ac:dyDescent="0.25">
      <c r="A14" s="9">
        <v>35</v>
      </c>
      <c r="B14" s="16">
        <v>1.3854799999999999E-3</v>
      </c>
      <c r="C14" s="10">
        <f t="shared" si="0"/>
        <v>6.903488387273002E-3</v>
      </c>
      <c r="D14" s="11">
        <f t="shared" si="40"/>
        <v>0.5</v>
      </c>
      <c r="E14" s="10">
        <f t="shared" si="1"/>
        <v>0.99309651161272705</v>
      </c>
      <c r="F14" s="12">
        <f t="shared" si="30"/>
        <v>97866.994123737546</v>
      </c>
      <c r="G14" s="12">
        <f t="shared" si="2"/>
        <v>675.6236574305367</v>
      </c>
      <c r="H14" s="12">
        <f t="shared" si="3"/>
        <v>487645.91147511144</v>
      </c>
      <c r="I14" s="12">
        <f>SUM(H14:H$27)</f>
        <v>4016176.0263975938</v>
      </c>
      <c r="J14" s="13">
        <f t="shared" si="4"/>
        <v>41.037083670106043</v>
      </c>
      <c r="L14" s="9">
        <v>35</v>
      </c>
      <c r="M14" s="16">
        <v>1.8219E-3</v>
      </c>
      <c r="N14" s="10">
        <f t="shared" si="5"/>
        <v>9.0681966313931606E-3</v>
      </c>
      <c r="O14" s="11">
        <f t="shared" si="41"/>
        <v>0.5</v>
      </c>
      <c r="P14" s="10">
        <f t="shared" si="6"/>
        <v>0.99093180336860687</v>
      </c>
      <c r="Q14" s="12">
        <f t="shared" si="31"/>
        <v>97475.001571308458</v>
      </c>
      <c r="R14" s="12">
        <f t="shared" si="7"/>
        <v>883.92248089397617</v>
      </c>
      <c r="S14" s="12">
        <f t="shared" si="8"/>
        <v>485165.20165430731</v>
      </c>
      <c r="T14" s="12">
        <f>SUM(S14:S$27)</f>
        <v>3668005.3034422407</v>
      </c>
      <c r="U14" s="13">
        <f t="shared" si="9"/>
        <v>37.630215381519008</v>
      </c>
      <c r="W14" s="14">
        <f t="shared" si="32"/>
        <v>1.3149955250166008</v>
      </c>
      <c r="Y14" s="9">
        <v>35</v>
      </c>
      <c r="Z14" s="32">
        <f t="shared" si="33"/>
        <v>1.6944704883474963E-3</v>
      </c>
      <c r="AA14" s="10">
        <f t="shared" si="10"/>
        <v>8.4366134604118258E-3</v>
      </c>
      <c r="AB14" s="11">
        <f t="shared" si="42"/>
        <v>0.5</v>
      </c>
      <c r="AC14" s="10">
        <f t="shared" si="11"/>
        <v>0.9915633865395882</v>
      </c>
      <c r="AD14" s="12">
        <f t="shared" si="34"/>
        <v>97532.504156268129</v>
      </c>
      <c r="AE14" s="12">
        <f t="shared" si="12"/>
        <v>822.84403739243862</v>
      </c>
      <c r="AF14" s="12">
        <f t="shared" si="13"/>
        <v>485605.41068785952</v>
      </c>
      <c r="AG14" s="12">
        <f>SUM(AF14:AF$27)</f>
        <v>3836041.7353794486</v>
      </c>
      <c r="AH14" s="13">
        <f t="shared" si="14"/>
        <v>39.330905820210269</v>
      </c>
      <c r="AJ14" s="9">
        <v>35</v>
      </c>
      <c r="AK14" s="16">
        <v>6.0928000000000002E-4</v>
      </c>
      <c r="AL14" s="10">
        <f t="shared" si="15"/>
        <v>3.0417667808394257E-3</v>
      </c>
      <c r="AM14" s="11">
        <f t="shared" si="43"/>
        <v>0.5</v>
      </c>
      <c r="AN14" s="10">
        <f t="shared" si="16"/>
        <v>0.99695823321916055</v>
      </c>
      <c r="AO14" s="12">
        <f t="shared" si="35"/>
        <v>98829.582059290173</v>
      </c>
      <c r="AP14" s="12">
        <f t="shared" si="17"/>
        <v>300.61653967219172</v>
      </c>
      <c r="AQ14" s="12">
        <f t="shared" si="18"/>
        <v>493396.36894727044</v>
      </c>
      <c r="AR14" s="12">
        <f>SUM(AQ14:AQ$27)</f>
        <v>4665703.1153632877</v>
      </c>
      <c r="AS14" s="13">
        <f t="shared" si="19"/>
        <v>47.209580554172774</v>
      </c>
      <c r="AU14" s="9">
        <v>35</v>
      </c>
      <c r="AV14" s="16">
        <v>9.3776999999999999E-4</v>
      </c>
      <c r="AW14" s="10">
        <f t="shared" si="20"/>
        <v>4.6778830540210765E-3</v>
      </c>
      <c r="AX14" s="11">
        <f t="shared" si="44"/>
        <v>0.5</v>
      </c>
      <c r="AY14" s="10">
        <f t="shared" si="21"/>
        <v>0.99532211694597894</v>
      </c>
      <c r="AZ14" s="12">
        <f t="shared" si="36"/>
        <v>98727.493142136242</v>
      </c>
      <c r="BA14" s="12">
        <f t="shared" si="22"/>
        <v>461.83566713557229</v>
      </c>
      <c r="BB14" s="12">
        <f t="shared" si="23"/>
        <v>492482.87654284225</v>
      </c>
      <c r="BC14" s="12">
        <f>SUM(BB14:BB$27)</f>
        <v>4357207.0154504366</v>
      </c>
      <c r="BD14" s="13">
        <f t="shared" si="24"/>
        <v>44.133674185137487</v>
      </c>
      <c r="BF14" s="14">
        <f t="shared" si="37"/>
        <v>1.5391445640756303</v>
      </c>
      <c r="BH14" s="9">
        <v>35</v>
      </c>
      <c r="BI14" s="32">
        <f t="shared" si="38"/>
        <v>7.3392846753167549E-4</v>
      </c>
      <c r="BJ14" s="10">
        <f t="shared" si="25"/>
        <v>3.6629215316922683E-3</v>
      </c>
      <c r="BK14" s="11">
        <f t="shared" si="45"/>
        <v>0.5</v>
      </c>
      <c r="BL14" s="10">
        <f t="shared" si="26"/>
        <v>0.99633707846830777</v>
      </c>
      <c r="BM14" s="12">
        <f t="shared" si="39"/>
        <v>98650.605252073714</v>
      </c>
      <c r="BN14" s="12">
        <f t="shared" si="27"/>
        <v>361.34942609228892</v>
      </c>
      <c r="BO14" s="12">
        <f t="shared" si="28"/>
        <v>492349.65269513789</v>
      </c>
      <c r="BP14" s="12">
        <f>SUM(BO14:BO$27)</f>
        <v>4555394.949430488</v>
      </c>
      <c r="BQ14" s="13">
        <f t="shared" si="29"/>
        <v>46.177060321023525</v>
      </c>
    </row>
    <row r="15" spans="1:69" x14ac:dyDescent="0.25">
      <c r="A15" s="9">
        <v>40</v>
      </c>
      <c r="B15" s="16">
        <v>2.1710399999999999E-3</v>
      </c>
      <c r="C15" s="10">
        <f t="shared" si="0"/>
        <v>1.0796600371821898E-2</v>
      </c>
      <c r="D15" s="11">
        <f t="shared" si="40"/>
        <v>0.5</v>
      </c>
      <c r="E15" s="10">
        <f t="shared" si="1"/>
        <v>0.98920339962817805</v>
      </c>
      <c r="F15" s="12">
        <f t="shared" si="30"/>
        <v>97191.370466307009</v>
      </c>
      <c r="G15" s="12">
        <f t="shared" si="2"/>
        <v>1049.3363865144202</v>
      </c>
      <c r="H15" s="12">
        <f t="shared" si="3"/>
        <v>483333.51136524894</v>
      </c>
      <c r="I15" s="12">
        <f>SUM(H15:H$27)</f>
        <v>3528530.1149224825</v>
      </c>
      <c r="J15" s="13">
        <f t="shared" si="4"/>
        <v>36.304973353017033</v>
      </c>
      <c r="L15" s="9">
        <v>40</v>
      </c>
      <c r="M15" s="16">
        <v>3.12503E-3</v>
      </c>
      <c r="N15" s="10">
        <f t="shared" si="5"/>
        <v>1.5504023652413745E-2</v>
      </c>
      <c r="O15" s="11">
        <f t="shared" si="41"/>
        <v>0.5</v>
      </c>
      <c r="P15" s="10">
        <f t="shared" si="6"/>
        <v>0.98449597634758623</v>
      </c>
      <c r="Q15" s="12">
        <f t="shared" si="31"/>
        <v>96591.079090414481</v>
      </c>
      <c r="R15" s="12">
        <f t="shared" si="7"/>
        <v>1497.5503748299525</v>
      </c>
      <c r="S15" s="12">
        <f t="shared" si="8"/>
        <v>479211.51951499755</v>
      </c>
      <c r="T15" s="12">
        <f>SUM(S15:S$27)</f>
        <v>3182840.1017879331</v>
      </c>
      <c r="U15" s="13">
        <f t="shared" si="9"/>
        <v>32.951698353101762</v>
      </c>
      <c r="W15" s="14">
        <f t="shared" si="32"/>
        <v>1.4394161323605277</v>
      </c>
      <c r="Y15" s="9">
        <v>40</v>
      </c>
      <c r="Z15" s="32">
        <f t="shared" si="33"/>
        <v>2.578605994778068E-3</v>
      </c>
      <c r="AA15" s="10">
        <f t="shared" si="10"/>
        <v>1.2810447233808125E-2</v>
      </c>
      <c r="AB15" s="11">
        <f t="shared" si="42"/>
        <v>0.5</v>
      </c>
      <c r="AC15" s="10">
        <f t="shared" si="11"/>
        <v>0.98718955276619191</v>
      </c>
      <c r="AD15" s="12">
        <f t="shared" si="34"/>
        <v>96709.66011887569</v>
      </c>
      <c r="AE15" s="12">
        <f t="shared" si="12"/>
        <v>1238.8939979523711</v>
      </c>
      <c r="AF15" s="12">
        <f t="shared" si="13"/>
        <v>480451.06559949752</v>
      </c>
      <c r="AG15" s="12">
        <f>SUM(AF15:AF$27)</f>
        <v>3350436.3246915885</v>
      </c>
      <c r="AH15" s="13">
        <f t="shared" si="14"/>
        <v>34.644277733715803</v>
      </c>
      <c r="AJ15" s="9">
        <v>40</v>
      </c>
      <c r="AK15" s="16">
        <v>9.5335000000000005E-4</v>
      </c>
      <c r="AL15" s="10">
        <f t="shared" si="15"/>
        <v>4.7554160602474079E-3</v>
      </c>
      <c r="AM15" s="11">
        <f t="shared" si="43"/>
        <v>0.5</v>
      </c>
      <c r="AN15" s="10">
        <f t="shared" si="16"/>
        <v>0.99524458393975257</v>
      </c>
      <c r="AO15" s="12">
        <f t="shared" si="35"/>
        <v>98528.965519617981</v>
      </c>
      <c r="AP15" s="12">
        <f t="shared" si="17"/>
        <v>468.54622503156133</v>
      </c>
      <c r="AQ15" s="12">
        <f t="shared" si="18"/>
        <v>491473.46203551098</v>
      </c>
      <c r="AR15" s="12">
        <f>SUM(AQ15:AQ$27)</f>
        <v>4172306.7464160169</v>
      </c>
      <c r="AS15" s="13">
        <f t="shared" si="19"/>
        <v>42.345991601680566</v>
      </c>
      <c r="AU15" s="9">
        <v>40</v>
      </c>
      <c r="AV15" s="16">
        <v>1.32226E-3</v>
      </c>
      <c r="AW15" s="10">
        <f t="shared" si="20"/>
        <v>6.5895173619325287E-3</v>
      </c>
      <c r="AX15" s="11">
        <f t="shared" si="44"/>
        <v>0.5</v>
      </c>
      <c r="AY15" s="10">
        <f t="shared" si="21"/>
        <v>0.99341048263806742</v>
      </c>
      <c r="AZ15" s="12">
        <f t="shared" si="36"/>
        <v>98265.657475000669</v>
      </c>
      <c r="BA15" s="12">
        <f t="shared" si="22"/>
        <v>647.52325601324264</v>
      </c>
      <c r="BB15" s="12">
        <f t="shared" si="23"/>
        <v>489709.47923497023</v>
      </c>
      <c r="BC15" s="12">
        <f>SUM(BB15:BB$27)</f>
        <v>3864724.1389075937</v>
      </c>
      <c r="BD15" s="13">
        <f t="shared" si="24"/>
        <v>39.329346978529109</v>
      </c>
      <c r="BF15" s="14">
        <f t="shared" si="37"/>
        <v>1.3869617664026852</v>
      </c>
      <c r="BH15" s="9">
        <v>40</v>
      </c>
      <c r="BI15" s="32">
        <f t="shared" si="38"/>
        <v>1.1220342515716997E-3</v>
      </c>
      <c r="BJ15" s="10">
        <f t="shared" si="25"/>
        <v>5.5944782672696239E-3</v>
      </c>
      <c r="BK15" s="11">
        <f t="shared" si="45"/>
        <v>0.5</v>
      </c>
      <c r="BL15" s="10">
        <f t="shared" si="26"/>
        <v>0.99440552173273034</v>
      </c>
      <c r="BM15" s="12">
        <f t="shared" si="39"/>
        <v>98289.255825981425</v>
      </c>
      <c r="BN15" s="12">
        <f t="shared" si="27"/>
        <v>549.8771056245605</v>
      </c>
      <c r="BO15" s="12">
        <f t="shared" si="28"/>
        <v>490071.58636584569</v>
      </c>
      <c r="BP15" s="12">
        <f>SUM(BO15:BO$27)</f>
        <v>4063045.29673535</v>
      </c>
      <c r="BQ15" s="13">
        <f t="shared" si="29"/>
        <v>41.337634134995042</v>
      </c>
    </row>
    <row r="16" spans="1:69" x14ac:dyDescent="0.25">
      <c r="A16" s="9">
        <v>45</v>
      </c>
      <c r="B16" s="16">
        <v>3.7751799999999999E-3</v>
      </c>
      <c r="C16" s="10">
        <f t="shared" si="0"/>
        <v>1.8699415848195525E-2</v>
      </c>
      <c r="D16" s="11">
        <f t="shared" si="40"/>
        <v>0.5</v>
      </c>
      <c r="E16" s="10">
        <f t="shared" si="1"/>
        <v>0.98130058415180443</v>
      </c>
      <c r="F16" s="12">
        <f t="shared" si="30"/>
        <v>96142.034079792589</v>
      </c>
      <c r="G16" s="12">
        <f t="shared" si="2"/>
        <v>1797.7998757494352</v>
      </c>
      <c r="H16" s="12">
        <f t="shared" si="3"/>
        <v>476215.67070958938</v>
      </c>
      <c r="I16" s="12">
        <f>SUM(H16:H$27)</f>
        <v>3045196.6035572337</v>
      </c>
      <c r="J16" s="13">
        <f t="shared" si="4"/>
        <v>31.67393567968292</v>
      </c>
      <c r="L16" s="9">
        <v>45</v>
      </c>
      <c r="M16" s="16">
        <v>5.39449E-3</v>
      </c>
      <c r="N16" s="10">
        <f t="shared" si="5"/>
        <v>2.6613533893862246E-2</v>
      </c>
      <c r="O16" s="11">
        <f t="shared" si="41"/>
        <v>0.5</v>
      </c>
      <c r="P16" s="10">
        <f t="shared" si="6"/>
        <v>0.97338646610613777</v>
      </c>
      <c r="Q16" s="12">
        <f t="shared" si="31"/>
        <v>95093.528715584529</v>
      </c>
      <c r="R16" s="12">
        <f t="shared" si="7"/>
        <v>2530.7748495591659</v>
      </c>
      <c r="S16" s="12">
        <f t="shared" si="8"/>
        <v>469140.70645402471</v>
      </c>
      <c r="T16" s="12">
        <f>SUM(S16:S$27)</f>
        <v>2703628.5822729357</v>
      </c>
      <c r="U16" s="13">
        <f t="shared" si="9"/>
        <v>28.431257297846471</v>
      </c>
      <c r="W16" s="14">
        <f t="shared" si="32"/>
        <v>1.4289358388209303</v>
      </c>
      <c r="Y16" s="9">
        <v>45</v>
      </c>
      <c r="Z16" s="32">
        <f t="shared" si="33"/>
        <v>4.7515775927619462E-3</v>
      </c>
      <c r="AA16" s="10">
        <f t="shared" si="10"/>
        <v>2.3478982446574741E-2</v>
      </c>
      <c r="AB16" s="11">
        <f t="shared" si="42"/>
        <v>0.5</v>
      </c>
      <c r="AC16" s="10">
        <f t="shared" si="11"/>
        <v>0.97652101755342524</v>
      </c>
      <c r="AD16" s="12">
        <f t="shared" si="34"/>
        <v>95470.766120923319</v>
      </c>
      <c r="AE16" s="12">
        <f t="shared" si="12"/>
        <v>2241.5564419142029</v>
      </c>
      <c r="AF16" s="12">
        <f t="shared" si="13"/>
        <v>471749.93949983106</v>
      </c>
      <c r="AG16" s="12">
        <f>SUM(AF16:AF$27)</f>
        <v>2869985.2590920911</v>
      </c>
      <c r="AH16" s="13">
        <f t="shared" si="14"/>
        <v>30.061403879978993</v>
      </c>
      <c r="AJ16" s="9">
        <v>45</v>
      </c>
      <c r="AK16" s="16">
        <v>1.6785299999999999E-3</v>
      </c>
      <c r="AL16" s="10">
        <f t="shared" si="15"/>
        <v>8.3575788827946577E-3</v>
      </c>
      <c r="AM16" s="11">
        <f t="shared" si="43"/>
        <v>0.5</v>
      </c>
      <c r="AN16" s="10">
        <f t="shared" si="16"/>
        <v>0.99164242111720535</v>
      </c>
      <c r="AO16" s="12">
        <f t="shared" si="35"/>
        <v>98060.41929458642</v>
      </c>
      <c r="AP16" s="12">
        <f t="shared" si="17"/>
        <v>819.54768953441817</v>
      </c>
      <c r="AQ16" s="12">
        <f t="shared" si="18"/>
        <v>488253.22724909609</v>
      </c>
      <c r="AR16" s="12">
        <f>SUM(AQ16:AQ$27)</f>
        <v>3680833.2843805063</v>
      </c>
      <c r="AS16" s="13">
        <f t="shared" si="19"/>
        <v>37.536381252080908</v>
      </c>
      <c r="AU16" s="9">
        <v>45</v>
      </c>
      <c r="AV16" s="16">
        <v>2.1751700000000001E-3</v>
      </c>
      <c r="AW16" s="10">
        <f t="shared" si="20"/>
        <v>1.0817027814024422E-2</v>
      </c>
      <c r="AX16" s="11">
        <f t="shared" si="44"/>
        <v>0.5</v>
      </c>
      <c r="AY16" s="10">
        <f t="shared" si="21"/>
        <v>0.98918297218597562</v>
      </c>
      <c r="AZ16" s="12">
        <f t="shared" si="36"/>
        <v>97618.134218987427</v>
      </c>
      <c r="BA16" s="12">
        <f t="shared" si="22"/>
        <v>1055.9380729999539</v>
      </c>
      <c r="BB16" s="12">
        <f t="shared" si="23"/>
        <v>485450.82591243729</v>
      </c>
      <c r="BC16" s="12">
        <f>SUM(BB16:BB$27)</f>
        <v>3375014.6596726235</v>
      </c>
      <c r="BD16" s="13">
        <f t="shared" si="24"/>
        <v>34.573644401986108</v>
      </c>
      <c r="BF16" s="14">
        <f t="shared" si="37"/>
        <v>1.2958779408172629</v>
      </c>
      <c r="BH16" s="9">
        <v>45</v>
      </c>
      <c r="BI16" s="32">
        <f t="shared" si="38"/>
        <v>2.0656903864571304E-3</v>
      </c>
      <c r="BJ16" s="10">
        <f t="shared" si="25"/>
        <v>1.0275387509297955E-2</v>
      </c>
      <c r="BK16" s="11">
        <f t="shared" si="45"/>
        <v>0.5</v>
      </c>
      <c r="BL16" s="10">
        <f t="shared" si="26"/>
        <v>0.98972461249070209</v>
      </c>
      <c r="BM16" s="12">
        <f t="shared" si="39"/>
        <v>97739.378720356865</v>
      </c>
      <c r="BN16" s="12">
        <f t="shared" si="27"/>
        <v>1004.3099912696925</v>
      </c>
      <c r="BO16" s="12">
        <f t="shared" si="28"/>
        <v>486186.11862361012</v>
      </c>
      <c r="BP16" s="12">
        <f>SUM(BO16:BO$27)</f>
        <v>3572973.7103695045</v>
      </c>
      <c r="BQ16" s="13">
        <f t="shared" si="29"/>
        <v>36.556132821267219</v>
      </c>
    </row>
    <row r="17" spans="1:69" x14ac:dyDescent="0.25">
      <c r="A17" s="9">
        <v>50</v>
      </c>
      <c r="B17" s="16">
        <v>6.92876E-3</v>
      </c>
      <c r="C17" s="10">
        <f t="shared" si="0"/>
        <v>3.4053921379260589E-2</v>
      </c>
      <c r="D17" s="11">
        <f t="shared" si="40"/>
        <v>0.5</v>
      </c>
      <c r="E17" s="10">
        <f t="shared" si="1"/>
        <v>0.96594607862073945</v>
      </c>
      <c r="F17" s="12">
        <f t="shared" si="30"/>
        <v>94344.234204043154</v>
      </c>
      <c r="G17" s="12">
        <f t="shared" si="2"/>
        <v>3212.7911341710278</v>
      </c>
      <c r="H17" s="12">
        <f t="shared" si="3"/>
        <v>463689.19318478816</v>
      </c>
      <c r="I17" s="12">
        <f>SUM(H17:H$27)</f>
        <v>2568980.9328476442</v>
      </c>
      <c r="J17" s="13">
        <f t="shared" si="4"/>
        <v>27.229866822508477</v>
      </c>
      <c r="L17" s="9">
        <v>50</v>
      </c>
      <c r="M17" s="16">
        <v>9.0965899999999999E-3</v>
      </c>
      <c r="N17" s="10">
        <f t="shared" si="5"/>
        <v>4.447160021548946E-2</v>
      </c>
      <c r="O17" s="11">
        <f t="shared" si="41"/>
        <v>0.5</v>
      </c>
      <c r="P17" s="10">
        <f t="shared" si="6"/>
        <v>0.95552839978451054</v>
      </c>
      <c r="Q17" s="12">
        <f t="shared" si="31"/>
        <v>92562.753866025363</v>
      </c>
      <c r="R17" s="12">
        <f t="shared" si="7"/>
        <v>4116.4137847746315</v>
      </c>
      <c r="S17" s="12">
        <f t="shared" si="8"/>
        <v>452522.73486819025</v>
      </c>
      <c r="T17" s="12">
        <f>SUM(S17:S$27)</f>
        <v>2234487.875818911</v>
      </c>
      <c r="U17" s="13">
        <f t="shared" si="9"/>
        <v>24.140248452991059</v>
      </c>
      <c r="W17" s="14">
        <f t="shared" si="32"/>
        <v>1.3128741650742701</v>
      </c>
      <c r="Y17" s="9">
        <v>50</v>
      </c>
      <c r="Z17" s="32">
        <f t="shared" si="33"/>
        <v>9.0616365597324926E-3</v>
      </c>
      <c r="AA17" s="10">
        <f t="shared" si="10"/>
        <v>4.4304504504221749E-2</v>
      </c>
      <c r="AB17" s="11">
        <f t="shared" si="42"/>
        <v>0.5</v>
      </c>
      <c r="AC17" s="10">
        <f t="shared" si="11"/>
        <v>0.95569549549577826</v>
      </c>
      <c r="AD17" s="12">
        <f t="shared" si="34"/>
        <v>93229.209679009116</v>
      </c>
      <c r="AE17" s="12">
        <f t="shared" si="12"/>
        <v>4130.4739401486877</v>
      </c>
      <c r="AF17" s="12">
        <f t="shared" si="13"/>
        <v>455819.86354467389</v>
      </c>
      <c r="AG17" s="12">
        <f>SUM(AF17:AF$27)</f>
        <v>2398235.3195922603</v>
      </c>
      <c r="AH17" s="13">
        <f t="shared" si="14"/>
        <v>25.724076476132904</v>
      </c>
      <c r="AJ17" s="9">
        <v>50</v>
      </c>
      <c r="AK17" s="16">
        <v>2.9697E-3</v>
      </c>
      <c r="AL17" s="10">
        <f t="shared" si="15"/>
        <v>1.4739073434057203E-2</v>
      </c>
      <c r="AM17" s="11">
        <f t="shared" si="43"/>
        <v>0.5</v>
      </c>
      <c r="AN17" s="10">
        <f t="shared" si="16"/>
        <v>0.98526092656594277</v>
      </c>
      <c r="AO17" s="12">
        <f t="shared" si="35"/>
        <v>97240.871605052002</v>
      </c>
      <c r="AP17" s="12">
        <f t="shared" si="17"/>
        <v>1433.2403473785962</v>
      </c>
      <c r="AQ17" s="12">
        <f t="shared" si="18"/>
        <v>482621.25715681352</v>
      </c>
      <c r="AR17" s="12">
        <f>SUM(AQ17:AQ$27)</f>
        <v>3192580.0571314101</v>
      </c>
      <c r="AS17" s="13">
        <f t="shared" si="19"/>
        <v>32.83166845828174</v>
      </c>
      <c r="AU17" s="9">
        <v>50</v>
      </c>
      <c r="AV17" s="16">
        <v>3.9210199999999999E-3</v>
      </c>
      <c r="AW17" s="10">
        <f t="shared" si="20"/>
        <v>1.9414785593480626E-2</v>
      </c>
      <c r="AX17" s="11">
        <f t="shared" si="44"/>
        <v>0.5</v>
      </c>
      <c r="AY17" s="10">
        <f t="shared" si="21"/>
        <v>0.98058521440651936</v>
      </c>
      <c r="AZ17" s="12">
        <f t="shared" si="36"/>
        <v>96562.196145987473</v>
      </c>
      <c r="BA17" s="12">
        <f t="shared" si="22"/>
        <v>1874.734334609966</v>
      </c>
      <c r="BB17" s="12">
        <f t="shared" si="23"/>
        <v>478124.14489341242</v>
      </c>
      <c r="BC17" s="12">
        <f>SUM(BB17:BB$27)</f>
        <v>2889563.8337601861</v>
      </c>
      <c r="BD17" s="13">
        <f t="shared" si="24"/>
        <v>29.924379820355384</v>
      </c>
      <c r="BF17" s="14">
        <f t="shared" si="37"/>
        <v>1.3203421220998754</v>
      </c>
      <c r="BH17" s="9">
        <v>50</v>
      </c>
      <c r="BI17" s="32">
        <f t="shared" si="38"/>
        <v>3.5880505712096483E-3</v>
      </c>
      <c r="BJ17" s="10">
        <f t="shared" si="25"/>
        <v>1.778075721583619E-2</v>
      </c>
      <c r="BK17" s="11">
        <f t="shared" si="45"/>
        <v>0.5</v>
      </c>
      <c r="BL17" s="10">
        <f t="shared" si="26"/>
        <v>0.98221924278416384</v>
      </c>
      <c r="BM17" s="12">
        <f t="shared" si="39"/>
        <v>96735.068729087172</v>
      </c>
      <c r="BN17" s="12">
        <f t="shared" si="27"/>
        <v>1720.0227713291242</v>
      </c>
      <c r="BO17" s="12">
        <f t="shared" si="28"/>
        <v>479375.28671711305</v>
      </c>
      <c r="BP17" s="12">
        <f>SUM(BO17:BO$27)</f>
        <v>3086787.5917458939</v>
      </c>
      <c r="BQ17" s="13">
        <f t="shared" si="29"/>
        <v>31.909705883299083</v>
      </c>
    </row>
    <row r="18" spans="1:69" x14ac:dyDescent="0.25">
      <c r="A18" s="9">
        <v>55</v>
      </c>
      <c r="B18" s="16">
        <v>1.126329E-2</v>
      </c>
      <c r="C18" s="10">
        <f t="shared" si="0"/>
        <v>5.4774108333374469E-2</v>
      </c>
      <c r="D18" s="11">
        <f t="shared" si="40"/>
        <v>0.5</v>
      </c>
      <c r="E18" s="10">
        <f t="shared" si="1"/>
        <v>0.94522589166662552</v>
      </c>
      <c r="F18" s="12">
        <f t="shared" si="30"/>
        <v>91131.443069872126</v>
      </c>
      <c r="G18" s="12">
        <f t="shared" si="2"/>
        <v>4991.6435352859262</v>
      </c>
      <c r="H18" s="12">
        <f t="shared" si="3"/>
        <v>443178.10651114583</v>
      </c>
      <c r="I18" s="12">
        <f>SUM(H18:H$27)</f>
        <v>2105291.7396628563</v>
      </c>
      <c r="J18" s="13">
        <f t="shared" si="4"/>
        <v>23.101705281334031</v>
      </c>
      <c r="L18" s="9">
        <v>55</v>
      </c>
      <c r="M18" s="16">
        <v>1.5317000000000001E-2</v>
      </c>
      <c r="N18" s="10">
        <f t="shared" si="5"/>
        <v>7.3760525092880849E-2</v>
      </c>
      <c r="O18" s="11">
        <f t="shared" si="41"/>
        <v>0.5</v>
      </c>
      <c r="P18" s="10">
        <f t="shared" si="6"/>
        <v>0.92623947490711911</v>
      </c>
      <c r="Q18" s="12">
        <f t="shared" si="31"/>
        <v>88446.340081250732</v>
      </c>
      <c r="R18" s="12">
        <f t="shared" si="7"/>
        <v>6523.8484869365784</v>
      </c>
      <c r="S18" s="12">
        <f t="shared" si="8"/>
        <v>425922.07918891223</v>
      </c>
      <c r="T18" s="12">
        <f>SUM(S18:S$27)</f>
        <v>1781965.1409507205</v>
      </c>
      <c r="U18" s="13">
        <f t="shared" si="9"/>
        <v>20.147415249898732</v>
      </c>
      <c r="W18" s="14">
        <f t="shared" si="32"/>
        <v>1.3599046104646155</v>
      </c>
      <c r="Y18" s="9">
        <v>55</v>
      </c>
      <c r="Z18" s="32">
        <f t="shared" si="33"/>
        <v>1.3616821924994678E-2</v>
      </c>
      <c r="AA18" s="10">
        <f t="shared" si="10"/>
        <v>6.5842689190547254E-2</v>
      </c>
      <c r="AB18" s="11">
        <f t="shared" si="42"/>
        <v>0.5</v>
      </c>
      <c r="AC18" s="10">
        <f t="shared" si="11"/>
        <v>0.93415731080945275</v>
      </c>
      <c r="AD18" s="12">
        <f t="shared" si="34"/>
        <v>89098.735738860429</v>
      </c>
      <c r="AE18" s="12">
        <f t="shared" si="12"/>
        <v>5866.5003645244869</v>
      </c>
      <c r="AF18" s="12">
        <f t="shared" si="13"/>
        <v>430827.42778299097</v>
      </c>
      <c r="AG18" s="12">
        <f>SUM(AF18:AF$27)</f>
        <v>1942415.4560475866</v>
      </c>
      <c r="AH18" s="13">
        <f t="shared" si="14"/>
        <v>21.80070727087098</v>
      </c>
      <c r="AJ18" s="9">
        <v>55</v>
      </c>
      <c r="AK18" s="16">
        <v>4.6098800000000002E-3</v>
      </c>
      <c r="AL18" s="10">
        <f t="shared" si="15"/>
        <v>2.2786789091754259E-2</v>
      </c>
      <c r="AM18" s="11">
        <f t="shared" si="43"/>
        <v>0.5</v>
      </c>
      <c r="AN18" s="10">
        <f t="shared" si="16"/>
        <v>0.97721321090824576</v>
      </c>
      <c r="AO18" s="12">
        <f t="shared" si="35"/>
        <v>95807.631257673405</v>
      </c>
      <c r="AP18" s="12">
        <f t="shared" si="17"/>
        <v>2183.1482868491585</v>
      </c>
      <c r="AQ18" s="12">
        <f t="shared" si="18"/>
        <v>473580.28557124414</v>
      </c>
      <c r="AR18" s="12">
        <f>SUM(AQ18:AQ$27)</f>
        <v>2709958.7999745966</v>
      </c>
      <c r="AS18" s="13">
        <f t="shared" si="19"/>
        <v>28.28541697984576</v>
      </c>
      <c r="AU18" s="9">
        <v>55</v>
      </c>
      <c r="AV18" s="16">
        <v>6.6338999999999999E-3</v>
      </c>
      <c r="AW18" s="10">
        <f t="shared" si="20"/>
        <v>3.2628366695447671E-2</v>
      </c>
      <c r="AX18" s="11">
        <f t="shared" si="44"/>
        <v>0.5</v>
      </c>
      <c r="AY18" s="10">
        <f t="shared" si="21"/>
        <v>0.96737163330455234</v>
      </c>
      <c r="AZ18" s="12">
        <f t="shared" si="36"/>
        <v>94687.461811377507</v>
      </c>
      <c r="BA18" s="12">
        <f t="shared" si="22"/>
        <v>3089.4972254428285</v>
      </c>
      <c r="BB18" s="12">
        <f t="shared" si="23"/>
        <v>465713.56599328044</v>
      </c>
      <c r="BC18" s="12">
        <f>SUM(BB18:BB$27)</f>
        <v>2411439.6888667736</v>
      </c>
      <c r="BD18" s="13">
        <f t="shared" si="24"/>
        <v>25.467360120714723</v>
      </c>
      <c r="BF18" s="14">
        <f t="shared" si="37"/>
        <v>1.4390613204682117</v>
      </c>
      <c r="BH18" s="9">
        <v>55</v>
      </c>
      <c r="BI18" s="32">
        <f t="shared" si="38"/>
        <v>5.3653688352432111E-3</v>
      </c>
      <c r="BJ18" s="10">
        <f t="shared" si="25"/>
        <v>2.6471767189485362E-2</v>
      </c>
      <c r="BK18" s="11">
        <f t="shared" si="45"/>
        <v>0.5</v>
      </c>
      <c r="BL18" s="10">
        <f t="shared" si="26"/>
        <v>0.97352823281051459</v>
      </c>
      <c r="BM18" s="12">
        <f t="shared" si="39"/>
        <v>95015.045957758048</v>
      </c>
      <c r="BN18" s="12">
        <f t="shared" si="27"/>
        <v>2515.216176092028</v>
      </c>
      <c r="BO18" s="12">
        <f t="shared" si="28"/>
        <v>468787.18934856018</v>
      </c>
      <c r="BP18" s="12">
        <f>SUM(BO18:BO$27)</f>
        <v>2607412.3050287808</v>
      </c>
      <c r="BQ18" s="13">
        <f t="shared" si="29"/>
        <v>27.442099077529139</v>
      </c>
    </row>
    <row r="19" spans="1:69" x14ac:dyDescent="0.25">
      <c r="A19" s="9">
        <v>60</v>
      </c>
      <c r="B19" s="16">
        <v>1.8421050000000001E-2</v>
      </c>
      <c r="C19" s="10">
        <f t="shared" si="0"/>
        <v>8.805030244056794E-2</v>
      </c>
      <c r="D19" s="11">
        <f t="shared" si="40"/>
        <v>0.5</v>
      </c>
      <c r="E19" s="10">
        <f t="shared" si="1"/>
        <v>0.91194969755943212</v>
      </c>
      <c r="F19" s="12">
        <f t="shared" si="30"/>
        <v>86139.7995345862</v>
      </c>
      <c r="G19" s="12">
        <f t="shared" si="2"/>
        <v>7584.6354011902004</v>
      </c>
      <c r="H19" s="12">
        <f t="shared" si="3"/>
        <v>411737.40916995553</v>
      </c>
      <c r="I19" s="12">
        <f>SUM(H19:H$27)</f>
        <v>1662113.6331517103</v>
      </c>
      <c r="J19" s="13">
        <f t="shared" si="4"/>
        <v>19.295536350584971</v>
      </c>
      <c r="L19" s="9">
        <v>60</v>
      </c>
      <c r="M19" s="16">
        <v>2.510913E-2</v>
      </c>
      <c r="N19" s="10">
        <f t="shared" si="5"/>
        <v>0.11813027868867462</v>
      </c>
      <c r="O19" s="11">
        <f t="shared" si="41"/>
        <v>0.5</v>
      </c>
      <c r="P19" s="10">
        <f t="shared" si="6"/>
        <v>0.88186972131132535</v>
      </c>
      <c r="Q19" s="12">
        <f t="shared" si="31"/>
        <v>81922.491594314153</v>
      </c>
      <c r="R19" s="12">
        <f t="shared" si="7"/>
        <v>9677.5267629069422</v>
      </c>
      <c r="S19" s="12">
        <f t="shared" si="8"/>
        <v>385418.6410643034</v>
      </c>
      <c r="T19" s="12">
        <f>SUM(S19:S$27)</f>
        <v>1356043.0617618083</v>
      </c>
      <c r="U19" s="13">
        <f t="shared" si="9"/>
        <v>16.552756579682995</v>
      </c>
      <c r="W19" s="14">
        <f t="shared" si="32"/>
        <v>1.3630672518667502</v>
      </c>
      <c r="Y19" s="9">
        <v>60</v>
      </c>
      <c r="Z19" s="32">
        <f t="shared" si="33"/>
        <v>2.1961347793256852E-2</v>
      </c>
      <c r="AA19" s="10">
        <f t="shared" si="10"/>
        <v>0.10409175109572823</v>
      </c>
      <c r="AB19" s="11">
        <f t="shared" si="42"/>
        <v>0.5</v>
      </c>
      <c r="AC19" s="10">
        <f t="shared" si="11"/>
        <v>0.89590824890427179</v>
      </c>
      <c r="AD19" s="12">
        <f t="shared" si="34"/>
        <v>83232.235374335942</v>
      </c>
      <c r="AE19" s="12">
        <f t="shared" si="12"/>
        <v>8663.7891277264425</v>
      </c>
      <c r="AF19" s="12">
        <f t="shared" si="13"/>
        <v>394501.70405236358</v>
      </c>
      <c r="AG19" s="12">
        <f>SUM(AF19:AF$27)</f>
        <v>1511588.0282645957</v>
      </c>
      <c r="AH19" s="13">
        <f t="shared" si="14"/>
        <v>18.161088927459986</v>
      </c>
      <c r="AJ19" s="9">
        <v>60</v>
      </c>
      <c r="AK19" s="16">
        <v>7.5381099999999998E-3</v>
      </c>
      <c r="AL19" s="10">
        <f t="shared" si="15"/>
        <v>3.6993399218541785E-2</v>
      </c>
      <c r="AM19" s="11">
        <f t="shared" si="43"/>
        <v>0.5</v>
      </c>
      <c r="AN19" s="10">
        <f t="shared" si="16"/>
        <v>0.96300660078145817</v>
      </c>
      <c r="AO19" s="12">
        <f t="shared" si="35"/>
        <v>93624.482970824247</v>
      </c>
      <c r="AP19" s="12">
        <f t="shared" si="17"/>
        <v>3463.487875169274</v>
      </c>
      <c r="AQ19" s="12">
        <f t="shared" si="18"/>
        <v>459463.69516619807</v>
      </c>
      <c r="AR19" s="12">
        <f>SUM(AQ19:AQ$27)</f>
        <v>2236378.5144033525</v>
      </c>
      <c r="AS19" s="13">
        <f t="shared" si="19"/>
        <v>23.886684801242261</v>
      </c>
      <c r="AU19" s="9">
        <v>60</v>
      </c>
      <c r="AV19" s="16">
        <v>1.085273E-2</v>
      </c>
      <c r="AW19" s="10">
        <f t="shared" si="20"/>
        <v>5.2830268402987116E-2</v>
      </c>
      <c r="AX19" s="11">
        <f t="shared" si="44"/>
        <v>0.5</v>
      </c>
      <c r="AY19" s="10">
        <f t="shared" si="21"/>
        <v>0.9471697315970129</v>
      </c>
      <c r="AZ19" s="12">
        <f t="shared" si="36"/>
        <v>91597.964585934678</v>
      </c>
      <c r="BA19" s="12">
        <f t="shared" si="22"/>
        <v>4839.145054242239</v>
      </c>
      <c r="BB19" s="12">
        <f t="shared" si="23"/>
        <v>445891.9602940678</v>
      </c>
      <c r="BC19" s="12">
        <f>SUM(BB19:BB$27)</f>
        <v>1945726.1228734935</v>
      </c>
      <c r="BD19" s="13">
        <f t="shared" si="24"/>
        <v>21.242023571911002</v>
      </c>
      <c r="BF19" s="14">
        <f t="shared" si="37"/>
        <v>1.4397149948727201</v>
      </c>
      <c r="BH19" s="9">
        <v>60</v>
      </c>
      <c r="BI19" s="32">
        <f t="shared" si="38"/>
        <v>8.6262124443641352E-3</v>
      </c>
      <c r="BJ19" s="10">
        <f t="shared" si="25"/>
        <v>4.2220553560492029E-2</v>
      </c>
      <c r="BK19" s="11">
        <f t="shared" si="45"/>
        <v>0.5</v>
      </c>
      <c r="BL19" s="10">
        <f t="shared" si="26"/>
        <v>0.95777944643950796</v>
      </c>
      <c r="BM19" s="12">
        <f t="shared" si="39"/>
        <v>92499.82978166602</v>
      </c>
      <c r="BN19" s="12">
        <f t="shared" si="27"/>
        <v>3905.3940176332253</v>
      </c>
      <c r="BO19" s="12">
        <f t="shared" si="28"/>
        <v>452735.66386424704</v>
      </c>
      <c r="BP19" s="12">
        <f>SUM(BO19:BO$27)</f>
        <v>2138625.115680221</v>
      </c>
      <c r="BQ19" s="13">
        <f t="shared" si="29"/>
        <v>23.120314066827703</v>
      </c>
    </row>
    <row r="20" spans="1:69" x14ac:dyDescent="0.25">
      <c r="A20" s="9">
        <v>65</v>
      </c>
      <c r="B20" s="16">
        <v>2.5922460000000001E-2</v>
      </c>
      <c r="C20" s="10">
        <f t="shared" si="0"/>
        <v>0.12172384616674127</v>
      </c>
      <c r="D20" s="11">
        <f t="shared" si="40"/>
        <v>0.5</v>
      </c>
      <c r="E20" s="10">
        <f t="shared" si="1"/>
        <v>0.87827615383325874</v>
      </c>
      <c r="F20" s="12">
        <f t="shared" si="30"/>
        <v>78555.164133396</v>
      </c>
      <c r="G20" s="12">
        <f t="shared" si="2"/>
        <v>9562.0367145766068</v>
      </c>
      <c r="H20" s="12">
        <f t="shared" si="3"/>
        <v>368870.72888053849</v>
      </c>
      <c r="I20" s="12">
        <f>SUM(H20:H$27)</f>
        <v>1250376.2239817549</v>
      </c>
      <c r="J20" s="13">
        <f t="shared" si="4"/>
        <v>15.917174100208962</v>
      </c>
      <c r="L20" s="9">
        <v>65</v>
      </c>
      <c r="M20" s="16">
        <v>3.701811E-2</v>
      </c>
      <c r="N20" s="10">
        <f t="shared" si="5"/>
        <v>0.16941224701191446</v>
      </c>
      <c r="O20" s="11">
        <f t="shared" si="41"/>
        <v>0.5</v>
      </c>
      <c r="P20" s="10">
        <f t="shared" si="6"/>
        <v>0.83058775298808551</v>
      </c>
      <c r="Q20" s="12">
        <f t="shared" si="31"/>
        <v>72244.964831407211</v>
      </c>
      <c r="R20" s="12">
        <f t="shared" si="7"/>
        <v>12239.181827385437</v>
      </c>
      <c r="S20" s="12">
        <f t="shared" si="8"/>
        <v>330626.86958857247</v>
      </c>
      <c r="T20" s="12">
        <f>SUM(S20:S$27)</f>
        <v>970624.42069750489</v>
      </c>
      <c r="U20" s="13">
        <f t="shared" si="9"/>
        <v>13.435184347623119</v>
      </c>
      <c r="W20" s="14">
        <f t="shared" si="32"/>
        <v>1.4280322932314293</v>
      </c>
      <c r="Y20" s="9">
        <v>65</v>
      </c>
      <c r="Z20" s="32">
        <f t="shared" si="33"/>
        <v>3.0993329034991746E-2</v>
      </c>
      <c r="AA20" s="10">
        <f t="shared" si="10"/>
        <v>0.14382277843783259</v>
      </c>
      <c r="AB20" s="11">
        <f t="shared" si="42"/>
        <v>0.5</v>
      </c>
      <c r="AC20" s="10">
        <f t="shared" si="11"/>
        <v>0.85617722156216747</v>
      </c>
      <c r="AD20" s="12">
        <f t="shared" si="34"/>
        <v>74568.446246609499</v>
      </c>
      <c r="AE20" s="12">
        <f t="shared" si="12"/>
        <v>10724.641122979541</v>
      </c>
      <c r="AF20" s="12">
        <f t="shared" si="13"/>
        <v>346030.62842559861</v>
      </c>
      <c r="AG20" s="12">
        <f>SUM(AF20:AF$27)</f>
        <v>1117086.3242122321</v>
      </c>
      <c r="AH20" s="13">
        <f t="shared" si="14"/>
        <v>14.980683927862104</v>
      </c>
      <c r="AJ20" s="9">
        <v>65</v>
      </c>
      <c r="AK20" s="16">
        <v>1.110182E-2</v>
      </c>
      <c r="AL20" s="10">
        <f t="shared" si="15"/>
        <v>5.4010074681741856E-2</v>
      </c>
      <c r="AM20" s="11">
        <f t="shared" si="43"/>
        <v>0.5</v>
      </c>
      <c r="AN20" s="10">
        <f t="shared" si="16"/>
        <v>0.9459899253182581</v>
      </c>
      <c r="AO20" s="12">
        <f t="shared" si="35"/>
        <v>90160.995095654973</v>
      </c>
      <c r="AP20" s="12">
        <f t="shared" si="17"/>
        <v>4869.602078496493</v>
      </c>
      <c r="AQ20" s="12">
        <f t="shared" si="18"/>
        <v>438630.97028203367</v>
      </c>
      <c r="AR20" s="12">
        <f>SUM(AQ20:AQ$27)</f>
        <v>1776914.8192371544</v>
      </c>
      <c r="AS20" s="13">
        <f t="shared" si="19"/>
        <v>19.708243208185124</v>
      </c>
      <c r="AU20" s="9">
        <v>65</v>
      </c>
      <c r="AV20" s="16">
        <v>1.694242E-2</v>
      </c>
      <c r="AW20" s="10">
        <f t="shared" si="20"/>
        <v>8.1269830975701632E-2</v>
      </c>
      <c r="AX20" s="11">
        <f t="shared" si="44"/>
        <v>0.5</v>
      </c>
      <c r="AY20" s="10">
        <f t="shared" si="21"/>
        <v>0.91873016902429838</v>
      </c>
      <c r="AZ20" s="12">
        <f t="shared" si="36"/>
        <v>86758.819531692439</v>
      </c>
      <c r="BA20" s="12">
        <f t="shared" si="22"/>
        <v>7050.8745989920426</v>
      </c>
      <c r="BB20" s="12">
        <f t="shared" si="23"/>
        <v>416166.91116098204</v>
      </c>
      <c r="BC20" s="12">
        <f>SUM(BB20:BB$27)</f>
        <v>1499834.1625794256</v>
      </c>
      <c r="BD20" s="13">
        <f t="shared" si="24"/>
        <v>17.287397070122026</v>
      </c>
      <c r="BF20" s="14">
        <f t="shared" si="37"/>
        <v>1.5260939197356829</v>
      </c>
      <c r="BH20" s="9">
        <v>65</v>
      </c>
      <c r="BI20" s="32">
        <f t="shared" si="38"/>
        <v>1.2947538562339937E-2</v>
      </c>
      <c r="BJ20" s="10">
        <f t="shared" si="25"/>
        <v>6.2707910101202038E-2</v>
      </c>
      <c r="BK20" s="11">
        <f t="shared" si="45"/>
        <v>0.5</v>
      </c>
      <c r="BL20" s="10">
        <f t="shared" si="26"/>
        <v>0.93729208989879798</v>
      </c>
      <c r="BM20" s="12">
        <f t="shared" si="39"/>
        <v>88594.435764032794</v>
      </c>
      <c r="BN20" s="12">
        <f t="shared" si="27"/>
        <v>5555.5719133576931</v>
      </c>
      <c r="BO20" s="12">
        <f t="shared" si="28"/>
        <v>429083.24903676973</v>
      </c>
      <c r="BP20" s="12">
        <f>SUM(BO20:BO$27)</f>
        <v>1685889.451815974</v>
      </c>
      <c r="BQ20" s="13">
        <f t="shared" si="29"/>
        <v>19.029292723374446</v>
      </c>
    </row>
    <row r="21" spans="1:69" x14ac:dyDescent="0.25">
      <c r="A21" s="9">
        <v>70</v>
      </c>
      <c r="B21" s="16">
        <v>3.7688140000000002E-2</v>
      </c>
      <c r="C21" s="10">
        <f t="shared" si="0"/>
        <v>0.17221458182531518</v>
      </c>
      <c r="D21" s="11">
        <f t="shared" si="40"/>
        <v>0.5</v>
      </c>
      <c r="E21" s="10">
        <f t="shared" si="1"/>
        <v>0.82778541817468487</v>
      </c>
      <c r="F21" s="12">
        <f t="shared" si="30"/>
        <v>68993.127418819393</v>
      </c>
      <c r="G21" s="12">
        <f t="shared" si="2"/>
        <v>11881.622587252663</v>
      </c>
      <c r="H21" s="12">
        <f t="shared" si="3"/>
        <v>315261.58062596532</v>
      </c>
      <c r="I21" s="12">
        <f>SUM(H21:H$27)</f>
        <v>881505.49510121648</v>
      </c>
      <c r="J21" s="13">
        <f t="shared" si="4"/>
        <v>12.776714552307228</v>
      </c>
      <c r="L21" s="9">
        <v>70</v>
      </c>
      <c r="M21" s="16">
        <v>5.5048279999999998E-2</v>
      </c>
      <c r="N21" s="10">
        <f t="shared" si="5"/>
        <v>0.24194478880350889</v>
      </c>
      <c r="O21" s="11">
        <f t="shared" si="41"/>
        <v>0.5</v>
      </c>
      <c r="P21" s="10">
        <f t="shared" si="6"/>
        <v>0.75805521119649111</v>
      </c>
      <c r="Q21" s="12">
        <f t="shared" si="31"/>
        <v>60005.783004021774</v>
      </c>
      <c r="R21" s="12">
        <f t="shared" si="7"/>
        <v>14518.086495897231</v>
      </c>
      <c r="S21" s="12">
        <f t="shared" si="8"/>
        <v>263733.69878036575</v>
      </c>
      <c r="T21" s="12">
        <f>SUM(S21:S$27)</f>
        <v>639997.55110893236</v>
      </c>
      <c r="U21" s="13">
        <f t="shared" si="9"/>
        <v>10.665597865226385</v>
      </c>
      <c r="W21" s="14">
        <f t="shared" si="32"/>
        <v>1.4606260749402862</v>
      </c>
      <c r="Y21" s="9">
        <v>70</v>
      </c>
      <c r="Z21" s="32">
        <f t="shared" si="33"/>
        <v>4.3206224996492064E-2</v>
      </c>
      <c r="AA21" s="10">
        <f t="shared" si="10"/>
        <v>0.19497120103326182</v>
      </c>
      <c r="AB21" s="11">
        <f t="shared" si="42"/>
        <v>0.5</v>
      </c>
      <c r="AC21" s="10">
        <f t="shared" si="11"/>
        <v>0.80502879896673818</v>
      </c>
      <c r="AD21" s="12">
        <f t="shared" si="34"/>
        <v>63843.805123629958</v>
      </c>
      <c r="AE21" s="12">
        <f t="shared" si="12"/>
        <v>12447.70336348765</v>
      </c>
      <c r="AF21" s="12">
        <f t="shared" si="13"/>
        <v>288099.76720943069</v>
      </c>
      <c r="AG21" s="12">
        <f>SUM(AF21:AF$27)</f>
        <v>771055.69578663365</v>
      </c>
      <c r="AH21" s="13">
        <f t="shared" si="14"/>
        <v>12.077220245465123</v>
      </c>
      <c r="AJ21" s="9">
        <v>70</v>
      </c>
      <c r="AK21" s="16">
        <v>1.801204E-2</v>
      </c>
      <c r="AL21" s="10">
        <f t="shared" si="15"/>
        <v>8.6179527269118858E-2</v>
      </c>
      <c r="AM21" s="11">
        <f t="shared" si="43"/>
        <v>0.5</v>
      </c>
      <c r="AN21" s="10">
        <f t="shared" si="16"/>
        <v>0.91382047273088118</v>
      </c>
      <c r="AO21" s="12">
        <f t="shared" si="35"/>
        <v>85291.39301715848</v>
      </c>
      <c r="AP21" s="12">
        <f t="shared" si="17"/>
        <v>7350.3719303433463</v>
      </c>
      <c r="AQ21" s="12">
        <f t="shared" si="18"/>
        <v>408081.03525993408</v>
      </c>
      <c r="AR21" s="12">
        <f>SUM(AQ21:AQ$27)</f>
        <v>1338283.8489551209</v>
      </c>
      <c r="AS21" s="13">
        <f t="shared" si="19"/>
        <v>15.690725659573785</v>
      </c>
      <c r="AU21" s="9">
        <v>70</v>
      </c>
      <c r="AV21" s="16">
        <v>2.8569399999999998E-2</v>
      </c>
      <c r="AW21" s="10">
        <f t="shared" si="20"/>
        <v>0.13332449773595595</v>
      </c>
      <c r="AX21" s="11">
        <f t="shared" si="44"/>
        <v>0.5</v>
      </c>
      <c r="AY21" s="10">
        <f t="shared" si="21"/>
        <v>0.866675502264044</v>
      </c>
      <c r="AZ21" s="12">
        <f t="shared" si="36"/>
        <v>79707.944932700397</v>
      </c>
      <c r="BA21" s="12">
        <f t="shared" si="22"/>
        <v>10627.021723717524</v>
      </c>
      <c r="BB21" s="12">
        <f t="shared" si="23"/>
        <v>371972.17035420815</v>
      </c>
      <c r="BC21" s="12">
        <f>SUM(BB21:BB$27)</f>
        <v>1083667.2514184439</v>
      </c>
      <c r="BD21" s="13">
        <f t="shared" si="24"/>
        <v>13.59547347925497</v>
      </c>
      <c r="BF21" s="14">
        <f t="shared" si="37"/>
        <v>1.5861279455297679</v>
      </c>
      <c r="BH21" s="9">
        <v>70</v>
      </c>
      <c r="BI21" s="32">
        <f t="shared" si="38"/>
        <v>2.0625004251833706E-2</v>
      </c>
      <c r="BJ21" s="10">
        <f t="shared" si="25"/>
        <v>9.8068369894079077E-2</v>
      </c>
      <c r="BK21" s="11">
        <f t="shared" si="45"/>
        <v>0.5</v>
      </c>
      <c r="BL21" s="10">
        <f t="shared" si="26"/>
        <v>0.90193163010592092</v>
      </c>
      <c r="BM21" s="12">
        <f t="shared" si="39"/>
        <v>83038.863850675101</v>
      </c>
      <c r="BN21" s="12">
        <f t="shared" si="27"/>
        <v>8143.4860156920768</v>
      </c>
      <c r="BO21" s="12">
        <f t="shared" si="28"/>
        <v>394835.60421414534</v>
      </c>
      <c r="BP21" s="12">
        <f>SUM(BO21:BO$27)</f>
        <v>1256806.2027792046</v>
      </c>
      <c r="BQ21" s="13">
        <f t="shared" si="29"/>
        <v>15.135156533924407</v>
      </c>
    </row>
    <row r="22" spans="1:69" x14ac:dyDescent="0.25">
      <c r="A22" s="9">
        <v>75</v>
      </c>
      <c r="B22" s="16">
        <v>5.8282680000000003E-2</v>
      </c>
      <c r="C22" s="10">
        <f t="shared" si="0"/>
        <v>0.254352531935093</v>
      </c>
      <c r="D22" s="11">
        <f t="shared" si="40"/>
        <v>0.5</v>
      </c>
      <c r="E22" s="10">
        <f t="shared" si="1"/>
        <v>0.745647468064907</v>
      </c>
      <c r="F22" s="12">
        <f t="shared" si="30"/>
        <v>57111.50483156673</v>
      </c>
      <c r="G22" s="12">
        <f t="shared" si="2"/>
        <v>14526.455856532295</v>
      </c>
      <c r="H22" s="12">
        <f t="shared" si="3"/>
        <v>249241.38451650291</v>
      </c>
      <c r="I22" s="12">
        <f>SUM(H22:H$27)</f>
        <v>566243.91447525111</v>
      </c>
      <c r="J22" s="13">
        <f t="shared" si="4"/>
        <v>9.9147083612175493</v>
      </c>
      <c r="L22" s="9">
        <v>75</v>
      </c>
      <c r="M22" s="16">
        <v>8.3070110000000003E-2</v>
      </c>
      <c r="N22" s="10">
        <f t="shared" si="5"/>
        <v>0.3439256881366558</v>
      </c>
      <c r="O22" s="11">
        <f t="shared" si="41"/>
        <v>0.5</v>
      </c>
      <c r="P22" s="10">
        <f t="shared" si="6"/>
        <v>0.6560743118633442</v>
      </c>
      <c r="Q22" s="12">
        <f t="shared" si="31"/>
        <v>45487.696508124543</v>
      </c>
      <c r="R22" s="12">
        <f t="shared" si="7"/>
        <v>15644.387323308089</v>
      </c>
      <c r="S22" s="12">
        <f t="shared" si="8"/>
        <v>188327.51423235249</v>
      </c>
      <c r="T22" s="12">
        <f>SUM(S22:S$27)</f>
        <v>376263.85232856666</v>
      </c>
      <c r="U22" s="13">
        <f t="shared" si="9"/>
        <v>8.2717719562115501</v>
      </c>
      <c r="W22" s="14">
        <f t="shared" si="32"/>
        <v>1.4252966747582643</v>
      </c>
      <c r="Y22" s="9">
        <v>75</v>
      </c>
      <c r="Z22" s="32">
        <f t="shared" si="33"/>
        <v>6.4527324565220201E-2</v>
      </c>
      <c r="AA22" s="10">
        <f t="shared" si="10"/>
        <v>0.27781928490693331</v>
      </c>
      <c r="AB22" s="11">
        <f t="shared" si="42"/>
        <v>0.5</v>
      </c>
      <c r="AC22" s="10">
        <f t="shared" si="11"/>
        <v>0.72218071509306669</v>
      </c>
      <c r="AD22" s="12">
        <f t="shared" si="34"/>
        <v>51396.101760142308</v>
      </c>
      <c r="AE22" s="12">
        <f t="shared" si="12"/>
        <v>14278.82823800671</v>
      </c>
      <c r="AF22" s="12">
        <f t="shared" si="13"/>
        <v>221283.43820569478</v>
      </c>
      <c r="AG22" s="12">
        <f>SUM(AF22:AF$27)</f>
        <v>482955.9285772029</v>
      </c>
      <c r="AH22" s="13">
        <f t="shared" si="14"/>
        <v>9.3967423994738706</v>
      </c>
      <c r="AJ22" s="9">
        <v>75</v>
      </c>
      <c r="AK22" s="16">
        <v>3.281328E-2</v>
      </c>
      <c r="AL22" s="10">
        <f t="shared" si="15"/>
        <v>0.15162787980997258</v>
      </c>
      <c r="AM22" s="11">
        <f t="shared" si="43"/>
        <v>0.5</v>
      </c>
      <c r="AN22" s="10">
        <f t="shared" si="16"/>
        <v>0.84837212019002739</v>
      </c>
      <c r="AO22" s="12">
        <f t="shared" si="35"/>
        <v>77941.021086815133</v>
      </c>
      <c r="AP22" s="12">
        <f t="shared" si="17"/>
        <v>11818.031777618147</v>
      </c>
      <c r="AQ22" s="12">
        <f t="shared" si="18"/>
        <v>360160.02599003032</v>
      </c>
      <c r="AR22" s="12">
        <f>SUM(AQ22:AQ$27)</f>
        <v>930202.81369518652</v>
      </c>
      <c r="AS22" s="13">
        <f t="shared" si="19"/>
        <v>11.934701402732122</v>
      </c>
      <c r="AU22" s="9">
        <v>75</v>
      </c>
      <c r="AV22" s="16">
        <v>5.0011460000000001E-2</v>
      </c>
      <c r="AW22" s="10">
        <f t="shared" si="20"/>
        <v>0.2222674951433459</v>
      </c>
      <c r="AX22" s="11">
        <f t="shared" si="44"/>
        <v>0.5</v>
      </c>
      <c r="AY22" s="10">
        <f t="shared" si="21"/>
        <v>0.77773250485665413</v>
      </c>
      <c r="AZ22" s="12">
        <f t="shared" si="36"/>
        <v>69080.923208982873</v>
      </c>
      <c r="BA22" s="12">
        <f t="shared" si="22"/>
        <v>15354.443763850453</v>
      </c>
      <c r="BB22" s="12">
        <f t="shared" si="23"/>
        <v>307018.50663528824</v>
      </c>
      <c r="BC22" s="12">
        <f>SUM(BB22:BB$27)</f>
        <v>711695.08106423542</v>
      </c>
      <c r="BD22" s="13">
        <f t="shared" si="24"/>
        <v>10.302338880319001</v>
      </c>
      <c r="BF22" s="14">
        <f t="shared" si="37"/>
        <v>1.5241225503820404</v>
      </c>
      <c r="BH22" s="9">
        <v>75</v>
      </c>
      <c r="BI22" s="32">
        <f t="shared" si="38"/>
        <v>3.6064704436491395E-2</v>
      </c>
      <c r="BJ22" s="10">
        <f t="shared" si="25"/>
        <v>0.16540987642233665</v>
      </c>
      <c r="BK22" s="11">
        <f t="shared" si="45"/>
        <v>0.5</v>
      </c>
      <c r="BL22" s="10">
        <f t="shared" si="26"/>
        <v>0.83459012357766338</v>
      </c>
      <c r="BM22" s="12">
        <f t="shared" si="39"/>
        <v>74895.377834983025</v>
      </c>
      <c r="BN22" s="12">
        <f t="shared" si="27"/>
        <v>12388.435192288751</v>
      </c>
      <c r="BO22" s="12">
        <f t="shared" si="28"/>
        <v>343505.80119419325</v>
      </c>
      <c r="BP22" s="12">
        <f>SUM(BO22:BO$27)</f>
        <v>861970.59856505913</v>
      </c>
      <c r="BQ22" s="13">
        <f t="shared" si="29"/>
        <v>11.508995928483582</v>
      </c>
    </row>
    <row r="23" spans="1:69" x14ac:dyDescent="0.25">
      <c r="A23" s="9">
        <v>80</v>
      </c>
      <c r="B23" s="16">
        <v>9.3517279999999994E-2</v>
      </c>
      <c r="C23" s="10">
        <f t="shared" si="0"/>
        <v>0.3789827987380705</v>
      </c>
      <c r="D23" s="11">
        <f t="shared" si="40"/>
        <v>0.5</v>
      </c>
      <c r="E23" s="10">
        <f t="shared" si="1"/>
        <v>0.6210172012619295</v>
      </c>
      <c r="F23" s="12">
        <f t="shared" si="30"/>
        <v>42585.048975034435</v>
      </c>
      <c r="G23" s="12">
        <f t="shared" si="2"/>
        <v>16139.001044956352</v>
      </c>
      <c r="H23" s="12">
        <f t="shared" si="3"/>
        <v>172577.74226278128</v>
      </c>
      <c r="I23" s="12">
        <f>SUM(H23:H$27)</f>
        <v>317002.52995874826</v>
      </c>
      <c r="J23" s="13">
        <f t="shared" si="4"/>
        <v>7.4439865067336566</v>
      </c>
      <c r="L23" s="9">
        <v>80</v>
      </c>
      <c r="M23" s="16">
        <v>0.12544806</v>
      </c>
      <c r="N23" s="10">
        <f t="shared" si="5"/>
        <v>0.47748985884542039</v>
      </c>
      <c r="O23" s="11">
        <f t="shared" si="41"/>
        <v>0.5</v>
      </c>
      <c r="P23" s="10">
        <f t="shared" si="6"/>
        <v>0.52251014115457961</v>
      </c>
      <c r="Q23" s="12">
        <f t="shared" si="31"/>
        <v>29843.309184816455</v>
      </c>
      <c r="R23" s="12">
        <f t="shared" si="7"/>
        <v>14249.877490138248</v>
      </c>
      <c r="S23" s="12">
        <f t="shared" si="8"/>
        <v>113591.85219873665</v>
      </c>
      <c r="T23" s="12">
        <f>SUM(S23:S$27)</f>
        <v>187936.3380962142</v>
      </c>
      <c r="U23" s="13">
        <f t="shared" si="9"/>
        <v>6.2974362840375493</v>
      </c>
      <c r="W23" s="14">
        <f t="shared" si="32"/>
        <v>1.3414425654809465</v>
      </c>
      <c r="Y23" s="9">
        <v>80</v>
      </c>
      <c r="Z23" s="32">
        <f t="shared" si="33"/>
        <v>0.10473282570614467</v>
      </c>
      <c r="AA23" s="10">
        <f t="shared" si="10"/>
        <v>0.41500302881873624</v>
      </c>
      <c r="AB23" s="11">
        <f t="shared" si="42"/>
        <v>0.5</v>
      </c>
      <c r="AC23" s="10">
        <f t="shared" si="11"/>
        <v>0.5849969711812637</v>
      </c>
      <c r="AD23" s="12">
        <f t="shared" si="34"/>
        <v>37117.273522135598</v>
      </c>
      <c r="AE23" s="12">
        <f t="shared" si="12"/>
        <v>15403.780933179758</v>
      </c>
      <c r="AF23" s="12">
        <f t="shared" si="13"/>
        <v>147076.91527772858</v>
      </c>
      <c r="AG23" s="12">
        <f>SUM(AF23:AF$27)</f>
        <v>261672.49037150812</v>
      </c>
      <c r="AH23" s="13">
        <f t="shared" si="14"/>
        <v>7.0498844753630596</v>
      </c>
      <c r="AJ23" s="9">
        <v>80</v>
      </c>
      <c r="AK23" s="16">
        <v>6.7088919999999996E-2</v>
      </c>
      <c r="AL23" s="10">
        <f t="shared" si="15"/>
        <v>0.28726401816596292</v>
      </c>
      <c r="AM23" s="11">
        <f t="shared" si="43"/>
        <v>0.5</v>
      </c>
      <c r="AN23" s="10">
        <f t="shared" si="16"/>
        <v>0.71273598183403708</v>
      </c>
      <c r="AO23" s="12">
        <f t="shared" si="35"/>
        <v>66122.989309196986</v>
      </c>
      <c r="AP23" s="12">
        <f t="shared" si="17"/>
        <v>18994.755602104939</v>
      </c>
      <c r="AQ23" s="12">
        <f t="shared" si="18"/>
        <v>283128.0575407226</v>
      </c>
      <c r="AR23" s="12">
        <f>SUM(AQ23:AQ$27)</f>
        <v>570042.78770515625</v>
      </c>
      <c r="AS23" s="13">
        <f t="shared" si="19"/>
        <v>8.6209470210063461</v>
      </c>
      <c r="AU23" s="9">
        <v>80</v>
      </c>
      <c r="AV23" s="16">
        <v>8.7974739999999996E-2</v>
      </c>
      <c r="AW23" s="10">
        <f t="shared" si="20"/>
        <v>0.36057087709089203</v>
      </c>
      <c r="AX23" s="11">
        <f t="shared" si="44"/>
        <v>0.5</v>
      </c>
      <c r="AY23" s="10">
        <f t="shared" si="21"/>
        <v>0.63942912290910803</v>
      </c>
      <c r="AZ23" s="12">
        <f t="shared" si="36"/>
        <v>53726.47944513242</v>
      </c>
      <c r="BA23" s="12">
        <f t="shared" si="22"/>
        <v>19372.203816537178</v>
      </c>
      <c r="BB23" s="12">
        <f t="shared" si="23"/>
        <v>220201.88768431914</v>
      </c>
      <c r="BC23" s="12">
        <f>SUM(BB23:BB$27)</f>
        <v>404676.57442894723</v>
      </c>
      <c r="BD23" s="13">
        <f t="shared" si="24"/>
        <v>7.5321625129414773</v>
      </c>
      <c r="BF23" s="14">
        <f t="shared" si="37"/>
        <v>1.3113154899497563</v>
      </c>
      <c r="BH23" s="9">
        <v>80</v>
      </c>
      <c r="BI23" s="32">
        <f t="shared" si="38"/>
        <v>7.4141960249435049E-2</v>
      </c>
      <c r="BJ23" s="10">
        <f t="shared" si="25"/>
        <v>0.31274161101637449</v>
      </c>
      <c r="BK23" s="11">
        <f t="shared" si="45"/>
        <v>0.5</v>
      </c>
      <c r="BL23" s="10">
        <f t="shared" si="26"/>
        <v>0.68725838898362546</v>
      </c>
      <c r="BM23" s="12">
        <f t="shared" si="39"/>
        <v>62506.942642694274</v>
      </c>
      <c r="BN23" s="12">
        <f t="shared" si="27"/>
        <v>19548.521941784325</v>
      </c>
      <c r="BO23" s="12">
        <f t="shared" si="28"/>
        <v>263663.40835901059</v>
      </c>
      <c r="BP23" s="12">
        <f>SUM(BO23:BO$27)</f>
        <v>518464.79737086588</v>
      </c>
      <c r="BQ23" s="13">
        <f t="shared" si="29"/>
        <v>8.2945153842276973</v>
      </c>
    </row>
    <row r="24" spans="1:69" x14ac:dyDescent="0.25">
      <c r="A24" s="9">
        <v>85</v>
      </c>
      <c r="B24" s="16">
        <v>0.14756253</v>
      </c>
      <c r="C24" s="10">
        <f t="shared" si="0"/>
        <v>0.53897964858917569</v>
      </c>
      <c r="D24" s="11">
        <f t="shared" si="40"/>
        <v>0.5</v>
      </c>
      <c r="E24" s="10">
        <f t="shared" si="1"/>
        <v>0.46102035141082431</v>
      </c>
      <c r="F24" s="12">
        <f t="shared" si="30"/>
        <v>26446.047930078083</v>
      </c>
      <c r="G24" s="12">
        <f t="shared" si="2"/>
        <v>14253.881619925982</v>
      </c>
      <c r="H24" s="12">
        <f t="shared" si="3"/>
        <v>96595.535600575458</v>
      </c>
      <c r="I24" s="12">
        <f>SUM(H24:H$27)</f>
        <v>144424.78769596695</v>
      </c>
      <c r="J24" s="13">
        <f t="shared" si="4"/>
        <v>5.4611104115752287</v>
      </c>
      <c r="L24" s="9">
        <v>85</v>
      </c>
      <c r="M24" s="16">
        <v>0.19141412999999999</v>
      </c>
      <c r="N24" s="10">
        <f t="shared" si="5"/>
        <v>0.64730996535371921</v>
      </c>
      <c r="O24" s="11">
        <f t="shared" si="41"/>
        <v>0.5</v>
      </c>
      <c r="P24" s="10">
        <f t="shared" si="6"/>
        <v>0.35269003464628079</v>
      </c>
      <c r="Q24" s="12">
        <f t="shared" si="31"/>
        <v>15593.431694678207</v>
      </c>
      <c r="R24" s="12">
        <f t="shared" si="7"/>
        <v>10093.783730027737</v>
      </c>
      <c r="S24" s="12">
        <f t="shared" si="8"/>
        <v>52732.699148321699</v>
      </c>
      <c r="T24" s="12">
        <f>SUM(S24:S$27)</f>
        <v>74344.485897477527</v>
      </c>
      <c r="U24" s="13">
        <f t="shared" si="9"/>
        <v>4.76767958157986</v>
      </c>
      <c r="W24" s="14">
        <f t="shared" si="32"/>
        <v>1.2971730018453871</v>
      </c>
      <c r="Y24" s="9">
        <v>85</v>
      </c>
      <c r="Z24" s="32">
        <f t="shared" si="33"/>
        <v>0.15744177256630704</v>
      </c>
      <c r="AA24" s="10">
        <f t="shared" si="10"/>
        <v>0.56487253131924031</v>
      </c>
      <c r="AB24" s="11">
        <f t="shared" si="42"/>
        <v>0.5</v>
      </c>
      <c r="AC24" s="10">
        <f t="shared" si="11"/>
        <v>0.43512746868075969</v>
      </c>
      <c r="AD24" s="12">
        <f t="shared" si="34"/>
        <v>21713.49258895584</v>
      </c>
      <c r="AE24" s="12">
        <f t="shared" si="12"/>
        <v>12265.35552250505</v>
      </c>
      <c r="AF24" s="12">
        <f t="shared" si="13"/>
        <v>77904.074138516575</v>
      </c>
      <c r="AG24" s="12">
        <f>SUM(AF24:AF$27)</f>
        <v>114595.57509377958</v>
      </c>
      <c r="AH24" s="13">
        <f t="shared" si="14"/>
        <v>5.2776205681469444</v>
      </c>
      <c r="AJ24" s="9">
        <v>85</v>
      </c>
      <c r="AK24" s="16">
        <v>0.12344413</v>
      </c>
      <c r="AL24" s="10">
        <f t="shared" si="15"/>
        <v>0.47166114939525638</v>
      </c>
      <c r="AM24" s="11">
        <f t="shared" si="43"/>
        <v>0.5</v>
      </c>
      <c r="AN24" s="10">
        <f t="shared" si="16"/>
        <v>0.52833885060474362</v>
      </c>
      <c r="AO24" s="12">
        <f t="shared" si="35"/>
        <v>47128.233707092048</v>
      </c>
      <c r="AP24" s="12">
        <f t="shared" si="17"/>
        <v>22228.556879255299</v>
      </c>
      <c r="AQ24" s="12">
        <f t="shared" si="18"/>
        <v>180069.77633732199</v>
      </c>
      <c r="AR24" s="12">
        <f>SUM(AQ24:AQ$27)</f>
        <v>286914.73016443371</v>
      </c>
      <c r="AS24" s="13">
        <f t="shared" si="19"/>
        <v>6.0879584825445647</v>
      </c>
      <c r="AU24" s="9">
        <v>85</v>
      </c>
      <c r="AV24" s="16">
        <v>0.15520903</v>
      </c>
      <c r="AW24" s="10">
        <f t="shared" si="20"/>
        <v>0.55910124516526682</v>
      </c>
      <c r="AX24" s="11">
        <f t="shared" si="44"/>
        <v>0.5</v>
      </c>
      <c r="AY24" s="10">
        <f t="shared" si="21"/>
        <v>0.44089875483473318</v>
      </c>
      <c r="AZ24" s="12">
        <f t="shared" si="36"/>
        <v>34354.275628595242</v>
      </c>
      <c r="BA24" s="12">
        <f t="shared" si="22"/>
        <v>19207.518280698379</v>
      </c>
      <c r="BB24" s="12">
        <f t="shared" si="23"/>
        <v>123752.58244123028</v>
      </c>
      <c r="BC24" s="12">
        <f>SUM(BB24:BB$27)</f>
        <v>184474.68674462807</v>
      </c>
      <c r="BD24" s="13">
        <f t="shared" si="24"/>
        <v>5.3697737288652974</v>
      </c>
      <c r="BF24" s="14">
        <f t="shared" si="37"/>
        <v>1.2573220776070924</v>
      </c>
      <c r="BH24" s="9">
        <v>85</v>
      </c>
      <c r="BI24" s="32">
        <f t="shared" si="38"/>
        <v>0.12919632821010377</v>
      </c>
      <c r="BJ24" s="10">
        <f t="shared" si="25"/>
        <v>0.48827371364077071</v>
      </c>
      <c r="BK24" s="11">
        <f t="shared" si="45"/>
        <v>0.5</v>
      </c>
      <c r="BL24" s="10">
        <f t="shared" si="26"/>
        <v>0.51172628635922934</v>
      </c>
      <c r="BM24" s="12">
        <f t="shared" si="39"/>
        <v>42958.420700909948</v>
      </c>
      <c r="BN24" s="12">
        <f t="shared" si="27"/>
        <v>20975.46760777586</v>
      </c>
      <c r="BO24" s="12">
        <f t="shared" si="28"/>
        <v>162353.43448511011</v>
      </c>
      <c r="BP24" s="12">
        <f>SUM(BO24:BO$27)</f>
        <v>254801.38901185535</v>
      </c>
      <c r="BQ24" s="13">
        <f t="shared" si="29"/>
        <v>5.9313490778877291</v>
      </c>
    </row>
    <row r="25" spans="1:69" x14ac:dyDescent="0.25">
      <c r="A25" s="9">
        <v>90</v>
      </c>
      <c r="B25" s="16">
        <v>0.22560044000000001</v>
      </c>
      <c r="C25" s="10">
        <f t="shared" si="0"/>
        <v>0.72122852087508127</v>
      </c>
      <c r="D25" s="11">
        <f t="shared" si="40"/>
        <v>0.5</v>
      </c>
      <c r="E25" s="10">
        <f t="shared" si="1"/>
        <v>0.27877147912491873</v>
      </c>
      <c r="F25" s="12">
        <f t="shared" si="30"/>
        <v>12192.166310152101</v>
      </c>
      <c r="G25" s="12">
        <f t="shared" si="2"/>
        <v>8793.338074133997</v>
      </c>
      <c r="H25" s="12">
        <f t="shared" si="3"/>
        <v>38977.48636542551</v>
      </c>
      <c r="I25" s="12">
        <f>SUM(H25:H$27)</f>
        <v>47829.252095391508</v>
      </c>
      <c r="J25" s="13">
        <f t="shared" si="4"/>
        <v>3.9229494479225835</v>
      </c>
      <c r="L25" s="9">
        <v>90</v>
      </c>
      <c r="M25" s="16">
        <v>0.22404736</v>
      </c>
      <c r="N25" s="10">
        <f t="shared" si="5"/>
        <v>0.71804601496912035</v>
      </c>
      <c r="O25" s="11">
        <f t="shared" si="41"/>
        <v>0.5</v>
      </c>
      <c r="P25" s="10">
        <f t="shared" si="6"/>
        <v>0.28195398503087965</v>
      </c>
      <c r="Q25" s="12">
        <f t="shared" si="31"/>
        <v>5499.6479646504704</v>
      </c>
      <c r="R25" s="12">
        <f t="shared" si="7"/>
        <v>3949.0003047503042</v>
      </c>
      <c r="S25" s="12">
        <f t="shared" si="8"/>
        <v>17625.739061376593</v>
      </c>
      <c r="T25" s="12">
        <f>SUM(S25:S$27)</f>
        <v>21611.786749155825</v>
      </c>
      <c r="U25" s="13">
        <f t="shared" si="9"/>
        <v>3.9296672965374722</v>
      </c>
      <c r="W25" s="14">
        <f t="shared" si="32"/>
        <v>0.99311579356848767</v>
      </c>
      <c r="Y25" s="9">
        <v>90</v>
      </c>
      <c r="Z25" s="32">
        <f t="shared" si="33"/>
        <v>0.23027305859053063</v>
      </c>
      <c r="AA25" s="10">
        <f t="shared" si="10"/>
        <v>0.73070887435831866</v>
      </c>
      <c r="AB25" s="11">
        <f t="shared" si="42"/>
        <v>0.5</v>
      </c>
      <c r="AC25" s="10">
        <f t="shared" si="11"/>
        <v>0.26929112564168134</v>
      </c>
      <c r="AD25" s="12">
        <f t="shared" si="34"/>
        <v>9448.1370664507904</v>
      </c>
      <c r="AE25" s="12">
        <f t="shared" si="12"/>
        <v>6903.837600609364</v>
      </c>
      <c r="AF25" s="12">
        <f t="shared" si="13"/>
        <v>29981.091330730538</v>
      </c>
      <c r="AG25" s="12">
        <f>SUM(AF25:AF$27)</f>
        <v>36691.500955263</v>
      </c>
      <c r="AH25" s="13">
        <f t="shared" si="14"/>
        <v>3.883464083681655</v>
      </c>
      <c r="AJ25" s="9">
        <v>90</v>
      </c>
      <c r="AK25" s="16">
        <v>0.20406535000000001</v>
      </c>
      <c r="AL25" s="10">
        <f t="shared" si="15"/>
        <v>0.67563997835664635</v>
      </c>
      <c r="AM25" s="11">
        <f t="shared" si="43"/>
        <v>0.5</v>
      </c>
      <c r="AN25" s="10">
        <f t="shared" si="16"/>
        <v>0.32436002164335365</v>
      </c>
      <c r="AO25" s="12">
        <f t="shared" si="35"/>
        <v>24899.676827836749</v>
      </c>
      <c r="AP25" s="12">
        <f t="shared" si="17"/>
        <v>16823.217113047111</v>
      </c>
      <c r="AQ25" s="12">
        <f t="shared" si="18"/>
        <v>82440.341356565972</v>
      </c>
      <c r="AR25" s="12">
        <f>SUM(AQ25:AQ$27)</f>
        <v>106844.95382711171</v>
      </c>
      <c r="AS25" s="13">
        <f t="shared" si="19"/>
        <v>4.2910176933567152</v>
      </c>
      <c r="AU25" s="9">
        <v>90</v>
      </c>
      <c r="AV25" s="16">
        <v>0.22197091999999999</v>
      </c>
      <c r="AW25" s="10">
        <f t="shared" si="20"/>
        <v>0.71376623202898293</v>
      </c>
      <c r="AX25" s="11">
        <f t="shared" si="44"/>
        <v>0.5</v>
      </c>
      <c r="AY25" s="10">
        <f t="shared" si="21"/>
        <v>0.28623376797101707</v>
      </c>
      <c r="AZ25" s="12">
        <f t="shared" si="36"/>
        <v>15146.757347896862</v>
      </c>
      <c r="BA25" s="12">
        <f t="shared" si="22"/>
        <v>10811.243919665654</v>
      </c>
      <c r="BB25" s="12">
        <f t="shared" si="23"/>
        <v>48705.676940320176</v>
      </c>
      <c r="BC25" s="12">
        <f>SUM(BB25:BB$27)</f>
        <v>60722.104303397791</v>
      </c>
      <c r="BD25" s="13">
        <f t="shared" si="24"/>
        <v>4.0089177444853634</v>
      </c>
      <c r="BF25" s="14">
        <f t="shared" si="37"/>
        <v>1.0877442936784711</v>
      </c>
      <c r="BH25" s="9">
        <v>90</v>
      </c>
      <c r="BI25" s="32">
        <f t="shared" si="38"/>
        <v>0.2111332828864812</v>
      </c>
      <c r="BJ25" s="10">
        <f t="shared" si="25"/>
        <v>0.69095658442709773</v>
      </c>
      <c r="BK25" s="11">
        <f t="shared" si="45"/>
        <v>0.5</v>
      </c>
      <c r="BL25" s="10">
        <f t="shared" si="26"/>
        <v>0.30904341557290227</v>
      </c>
      <c r="BM25" s="12">
        <f t="shared" si="39"/>
        <v>21982.953093134089</v>
      </c>
      <c r="BN25" s="12">
        <f t="shared" si="27"/>
        <v>15189.266184853033</v>
      </c>
      <c r="BO25" s="12">
        <f t="shared" si="28"/>
        <v>71941.600003537867</v>
      </c>
      <c r="BP25" s="12">
        <f>SUM(BO25:BO$27)</f>
        <v>92447.954526745234</v>
      </c>
      <c r="BQ25" s="13">
        <f t="shared" si="29"/>
        <v>4.2054383746840367</v>
      </c>
    </row>
    <row r="26" spans="1:69" x14ac:dyDescent="0.25">
      <c r="A26" s="9">
        <v>95</v>
      </c>
      <c r="B26" s="16">
        <v>0.37787031999999998</v>
      </c>
      <c r="C26" s="10">
        <f>(A27-A26)*B26/(1+(A27-A26)*(1-D26)*B26)</f>
        <v>0.97155093923624691</v>
      </c>
      <c r="D26" s="11">
        <f t="shared" si="40"/>
        <v>0.5</v>
      </c>
      <c r="E26" s="10">
        <f t="shared" si="1"/>
        <v>2.8449060763753087E-2</v>
      </c>
      <c r="F26" s="12">
        <f t="shared" si="30"/>
        <v>3398.8282360181038</v>
      </c>
      <c r="G26" s="12">
        <f t="shared" si="2"/>
        <v>3302.1347650060652</v>
      </c>
      <c r="H26" s="12">
        <f t="shared" si="3"/>
        <v>8738.8042675753568</v>
      </c>
      <c r="I26" s="12">
        <f>SUM(H26:H$27)</f>
        <v>8851.765729965995</v>
      </c>
      <c r="J26" s="13">
        <f t="shared" si="4"/>
        <v>2.6043580655715273</v>
      </c>
      <c r="L26" s="9">
        <v>95</v>
      </c>
      <c r="M26" s="16">
        <v>0.38496842999999997</v>
      </c>
      <c r="N26" s="10">
        <f>(L27-L26)*M26/(1+(L27-L26)*(1-O26)*M26)</f>
        <v>0.98085073306706105</v>
      </c>
      <c r="O26" s="11">
        <f t="shared" si="41"/>
        <v>0.5</v>
      </c>
      <c r="P26" s="10">
        <f t="shared" si="6"/>
        <v>1.9149266932938946E-2</v>
      </c>
      <c r="Q26" s="12">
        <f t="shared" si="31"/>
        <v>1550.6476599001664</v>
      </c>
      <c r="R26" s="12">
        <f t="shared" si="7"/>
        <v>1520.953893941801</v>
      </c>
      <c r="S26" s="12">
        <f t="shared" si="8"/>
        <v>3950.8535646463292</v>
      </c>
      <c r="T26" s="12">
        <f>SUM(S26:S$27)</f>
        <v>3986.0476877792335</v>
      </c>
      <c r="U26" s="13">
        <f t="shared" si="9"/>
        <v>2.5705695696441206</v>
      </c>
      <c r="W26" s="14">
        <f t="shared" si="32"/>
        <v>1.0187845131631401</v>
      </c>
      <c r="Y26" s="9">
        <v>95</v>
      </c>
      <c r="Z26" s="32">
        <f t="shared" si="33"/>
        <v>0.37133753450186718</v>
      </c>
      <c r="AA26" s="10">
        <f>(Y27-Y26)*Z26/(1+(Y27-Y26)*(1-AB26)*Z26)</f>
        <v>0.96284056691647557</v>
      </c>
      <c r="AB26" s="11">
        <f t="shared" si="42"/>
        <v>0.5</v>
      </c>
      <c r="AC26" s="10">
        <f t="shared" si="11"/>
        <v>3.7159433083524429E-2</v>
      </c>
      <c r="AD26" s="12">
        <f t="shared" si="34"/>
        <v>2544.2994658414264</v>
      </c>
      <c r="AE26" s="12">
        <f t="shared" si="12"/>
        <v>2449.7547400960448</v>
      </c>
      <c r="AF26" s="12">
        <f t="shared" si="13"/>
        <v>6597.1104789670189</v>
      </c>
      <c r="AG26" s="12">
        <f>SUM(AF26:AF$27)</f>
        <v>6710.4096245324572</v>
      </c>
      <c r="AH26" s="13">
        <f t="shared" si="14"/>
        <v>2.6374291684698581</v>
      </c>
      <c r="AJ26" s="9">
        <v>95</v>
      </c>
      <c r="AK26" s="16">
        <v>0.30320445000000001</v>
      </c>
      <c r="AL26" s="10">
        <f>(AJ27-AJ26)*AK26/(1+(AJ27-AJ26)*(1-AM26)*AK26)</f>
        <v>0.86235077152882078</v>
      </c>
      <c r="AM26" s="11">
        <f t="shared" si="43"/>
        <v>0.5</v>
      </c>
      <c r="AN26" s="10">
        <f t="shared" si="16"/>
        <v>0.13764922847117922</v>
      </c>
      <c r="AO26" s="12">
        <f t="shared" si="35"/>
        <v>8076.4597147896393</v>
      </c>
      <c r="AP26" s="12">
        <f t="shared" si="17"/>
        <v>6964.7412662702855</v>
      </c>
      <c r="AQ26" s="12">
        <f t="shared" si="18"/>
        <v>22970.445408272484</v>
      </c>
      <c r="AR26" s="12">
        <f>SUM(AQ26:AQ$27)</f>
        <v>24404.612470545733</v>
      </c>
      <c r="AS26" s="13">
        <f t="shared" si="19"/>
        <v>3.0216967993854942</v>
      </c>
      <c r="AU26" s="9">
        <v>95</v>
      </c>
      <c r="AV26" s="16">
        <v>0.34599649999999998</v>
      </c>
      <c r="AW26" s="10">
        <f>(AU27-AU26)*AV26/(1+(AU27-AU26)*(1-AX26)*AV26)</f>
        <v>0.92760890969327603</v>
      </c>
      <c r="AX26" s="11">
        <f t="shared" si="44"/>
        <v>0.5</v>
      </c>
      <c r="AY26" s="10">
        <f t="shared" si="21"/>
        <v>7.2391090306723971E-2</v>
      </c>
      <c r="AZ26" s="12">
        <f t="shared" si="36"/>
        <v>4335.5134282312083</v>
      </c>
      <c r="BA26" s="12">
        <f t="shared" si="22"/>
        <v>4021.6608841221087</v>
      </c>
      <c r="BB26" s="12">
        <f t="shared" si="23"/>
        <v>11623.414930850771</v>
      </c>
      <c r="BC26" s="12">
        <f>SUM(BB26:BB$27)</f>
        <v>12016.427363077619</v>
      </c>
      <c r="BD26" s="13">
        <f t="shared" si="24"/>
        <v>2.7716272967421185</v>
      </c>
      <c r="BF26" s="14">
        <f t="shared" si="37"/>
        <v>1.1411326581783348</v>
      </c>
      <c r="BH26" s="9">
        <v>95</v>
      </c>
      <c r="BI26" s="32">
        <f t="shared" si="38"/>
        <v>0.30428829904385829</v>
      </c>
      <c r="BJ26" s="10">
        <f>(BH27-BH26)*BI26/(1+(BH27-BH26)*(1-BK26)*BI26)</f>
        <v>0.86410153187823802</v>
      </c>
      <c r="BK26" s="11">
        <f t="shared" si="45"/>
        <v>0.5</v>
      </c>
      <c r="BL26" s="10">
        <f t="shared" si="26"/>
        <v>0.13589846812176198</v>
      </c>
      <c r="BM26" s="12">
        <f t="shared" si="39"/>
        <v>6793.6869082810554</v>
      </c>
      <c r="BN26" s="12">
        <f t="shared" si="27"/>
        <v>5870.4352645467907</v>
      </c>
      <c r="BO26" s="12">
        <f t="shared" si="28"/>
        <v>19292.3463800383</v>
      </c>
      <c r="BP26" s="12">
        <f>SUM(BO26:BO$27)</f>
        <v>20506.35452320737</v>
      </c>
      <c r="BQ26" s="13">
        <f t="shared" si="29"/>
        <v>3.0184426806910221</v>
      </c>
    </row>
    <row r="27" spans="1:69" x14ac:dyDescent="0.25">
      <c r="A27" s="9">
        <v>100</v>
      </c>
      <c r="B27" s="16">
        <v>0.85598635999999995</v>
      </c>
      <c r="C27" s="16">
        <v>1</v>
      </c>
      <c r="D27" s="17">
        <f>1/B27</f>
        <v>1.1682429145249464</v>
      </c>
      <c r="E27" s="10">
        <f t="shared" si="1"/>
        <v>0</v>
      </c>
      <c r="F27" s="12">
        <f t="shared" si="30"/>
        <v>96.693471012038756</v>
      </c>
      <c r="G27" s="12">
        <f t="shared" si="2"/>
        <v>96.693471012038756</v>
      </c>
      <c r="H27" s="12">
        <f>+F27*D27</f>
        <v>112.96146239063758</v>
      </c>
      <c r="I27" s="12">
        <f>SUM(H27:H$27)</f>
        <v>112.96146239063758</v>
      </c>
      <c r="J27" s="13">
        <f t="shared" si="4"/>
        <v>1.1682429145249464</v>
      </c>
      <c r="L27" s="9">
        <v>100</v>
      </c>
      <c r="M27" s="16">
        <v>0.84371375999999998</v>
      </c>
      <c r="N27" s="16">
        <v>1</v>
      </c>
      <c r="O27" s="17">
        <f>1/M27</f>
        <v>1.1852360923922824</v>
      </c>
      <c r="P27" s="10">
        <f t="shared" si="6"/>
        <v>0</v>
      </c>
      <c r="Q27" s="12">
        <f t="shared" si="31"/>
        <v>29.693765958365415</v>
      </c>
      <c r="R27" s="12">
        <f>Q27-S29</f>
        <v>29.693765958365415</v>
      </c>
      <c r="S27" s="12">
        <f>+Q27*O27</f>
        <v>35.194123132904004</v>
      </c>
      <c r="T27" s="12">
        <f>SUM(S27:S$27)</f>
        <v>35.194123132904004</v>
      </c>
      <c r="U27" s="13">
        <f t="shared" si="9"/>
        <v>1.1852360923922824</v>
      </c>
      <c r="W27" s="14">
        <f t="shared" si="32"/>
        <v>0.98566262200720123</v>
      </c>
      <c r="Y27" s="9">
        <v>100</v>
      </c>
      <c r="Z27" s="32">
        <f t="shared" si="33"/>
        <v>0.83446989183846221</v>
      </c>
      <c r="AA27" s="16">
        <v>1</v>
      </c>
      <c r="AB27" s="17">
        <f>1/Z27</f>
        <v>1.1983655848826973</v>
      </c>
      <c r="AC27" s="10">
        <f t="shared" si="11"/>
        <v>0</v>
      </c>
      <c r="AD27" s="12">
        <f t="shared" si="34"/>
        <v>94.544725745381427</v>
      </c>
      <c r="AE27" s="12">
        <f>AD27-AF29</f>
        <v>94.544725745381427</v>
      </c>
      <c r="AF27" s="12">
        <f>+AD27*AB27</f>
        <v>113.29914556543822</v>
      </c>
      <c r="AG27" s="12">
        <f>SUM(AF27:AF$27)</f>
        <v>113.29914556543822</v>
      </c>
      <c r="AH27" s="13">
        <f t="shared" si="14"/>
        <v>1.1983655848826973</v>
      </c>
      <c r="AJ27" s="9">
        <v>100</v>
      </c>
      <c r="AK27" s="16">
        <v>0.77516662999999997</v>
      </c>
      <c r="AL27" s="16">
        <v>1</v>
      </c>
      <c r="AM27" s="17">
        <f>1/AK27</f>
        <v>1.2900452126015796</v>
      </c>
      <c r="AN27" s="10">
        <f t="shared" si="16"/>
        <v>0</v>
      </c>
      <c r="AO27" s="12">
        <f t="shared" si="35"/>
        <v>1111.7184485193541</v>
      </c>
      <c r="AP27" s="12">
        <f t="shared" si="17"/>
        <v>1111.7184485193541</v>
      </c>
      <c r="AQ27" s="12">
        <f>+AO27*AM27</f>
        <v>1434.1670622732483</v>
      </c>
      <c r="AR27" s="12">
        <f>SUM(AQ27:AQ$27)</f>
        <v>1434.1670622732483</v>
      </c>
      <c r="AS27" s="13">
        <f t="shared" si="19"/>
        <v>1.2900452126015796</v>
      </c>
      <c r="AU27" s="9">
        <v>100</v>
      </c>
      <c r="AV27" s="16">
        <v>0.79858172000000005</v>
      </c>
      <c r="AW27" s="16">
        <v>1</v>
      </c>
      <c r="AX27" s="17">
        <f>1/AV27</f>
        <v>1.2522199982238511</v>
      </c>
      <c r="AY27" s="10">
        <f t="shared" si="21"/>
        <v>0</v>
      </c>
      <c r="AZ27" s="12">
        <f t="shared" si="36"/>
        <v>313.85254410909982</v>
      </c>
      <c r="BA27" s="12">
        <f>AZ27-BB29</f>
        <v>313.85254410909982</v>
      </c>
      <c r="BB27" s="12">
        <f>+AZ27*AX27</f>
        <v>393.01243222684815</v>
      </c>
      <c r="BC27" s="12">
        <f>SUM(BB27:BB$27)</f>
        <v>393.01243222684815</v>
      </c>
      <c r="BD27" s="13">
        <f t="shared" si="24"/>
        <v>1.2522199982238511</v>
      </c>
      <c r="BF27" s="14">
        <f t="shared" si="37"/>
        <v>1.0302065247571353</v>
      </c>
      <c r="BH27" s="9">
        <v>100</v>
      </c>
      <c r="BI27" s="32">
        <f t="shared" si="38"/>
        <v>0.76049872394116791</v>
      </c>
      <c r="BJ27" s="16">
        <v>1</v>
      </c>
      <c r="BK27" s="17">
        <f>1/BI27</f>
        <v>1.3149265981902685</v>
      </c>
      <c r="BL27" s="10">
        <f t="shared" si="26"/>
        <v>0</v>
      </c>
      <c r="BM27" s="12">
        <f t="shared" si="39"/>
        <v>923.25164373426469</v>
      </c>
      <c r="BN27" s="12">
        <f>BM27-BO29</f>
        <v>923.25164373426469</v>
      </c>
      <c r="BO27" s="12">
        <f>+BM27*BK27</f>
        <v>1214.0081431690703</v>
      </c>
      <c r="BP27" s="12">
        <f>SUM(BO27:BO$27)</f>
        <v>1214.0081431690703</v>
      </c>
      <c r="BQ27" s="13">
        <f t="shared" si="29"/>
        <v>1.3149265981902685</v>
      </c>
    </row>
    <row r="30" spans="1:69" x14ac:dyDescent="0.25">
      <c r="B30" s="18" t="s">
        <v>13</v>
      </c>
      <c r="U30" s="19" t="s">
        <v>1</v>
      </c>
      <c r="Y30" s="20" t="s">
        <v>16</v>
      </c>
      <c r="Z30" s="21">
        <f>+U3-U31</f>
        <v>2.0184850559537466</v>
      </c>
      <c r="AK30" s="18" t="s">
        <v>13</v>
      </c>
      <c r="BD30" s="19" t="s">
        <v>1</v>
      </c>
      <c r="BH30" s="20" t="s">
        <v>16</v>
      </c>
      <c r="BI30" s="21">
        <f>+BD3-BD31</f>
        <v>2.0397346214999175</v>
      </c>
    </row>
    <row r="31" spans="1:69" x14ac:dyDescent="0.25">
      <c r="U31" s="22">
        <f>+J34-U34</f>
        <v>1.4843793353985149</v>
      </c>
      <c r="Y31" s="20" t="s">
        <v>26</v>
      </c>
      <c r="Z31" s="21">
        <f>+U3-AH3</f>
        <v>1.6534425550923117</v>
      </c>
      <c r="AA31" s="35">
        <f>+Z31/Z30*100</f>
        <v>81.915025836594552</v>
      </c>
      <c r="BD31" s="22">
        <f>+AS34-BD34</f>
        <v>1.0543129177932258</v>
      </c>
      <c r="BH31" s="20" t="s">
        <v>14</v>
      </c>
      <c r="BI31" s="21">
        <f>+BD3-BQ3</f>
        <v>1.9552410979676864</v>
      </c>
      <c r="BJ31" s="35">
        <f>+BI31/BI30*100</f>
        <v>95.857621739533016</v>
      </c>
    </row>
    <row r="32" spans="1:69" x14ac:dyDescent="0.25">
      <c r="B32" s="18" t="s">
        <v>21</v>
      </c>
      <c r="L32" s="18" t="s">
        <v>22</v>
      </c>
      <c r="Y32" s="20" t="s">
        <v>15</v>
      </c>
      <c r="Z32" s="21">
        <f>+AH3-U31</f>
        <v>0.36504250086143486</v>
      </c>
      <c r="AA32" s="35">
        <f>+Z32/Z30*100</f>
        <v>18.084974163405438</v>
      </c>
      <c r="AC32" s="23"/>
      <c r="AD32" s="23"/>
      <c r="AK32" s="18" t="s">
        <v>23</v>
      </c>
      <c r="AU32" s="18" t="s">
        <v>25</v>
      </c>
      <c r="BH32" s="20" t="s">
        <v>15</v>
      </c>
      <c r="BI32" s="21">
        <f>+BQ3-BD31</f>
        <v>8.4493523532231052E-2</v>
      </c>
      <c r="BJ32" s="35">
        <f>+BI32/BI30*100</f>
        <v>4.1423782604669812</v>
      </c>
      <c r="BL32" s="23"/>
      <c r="BM32" s="23"/>
    </row>
    <row r="33" spans="1:65" x14ac:dyDescent="0.25">
      <c r="A33" s="24" t="s">
        <v>2</v>
      </c>
      <c r="B33" s="24" t="s">
        <v>3</v>
      </c>
      <c r="C33" s="25" t="s">
        <v>4</v>
      </c>
      <c r="D33" s="25" t="s">
        <v>5</v>
      </c>
      <c r="E33" s="26" t="s">
        <v>6</v>
      </c>
      <c r="F33" s="25" t="s">
        <v>7</v>
      </c>
      <c r="G33" s="25" t="s">
        <v>8</v>
      </c>
      <c r="H33" s="25" t="s">
        <v>9</v>
      </c>
      <c r="I33" s="25" t="s">
        <v>10</v>
      </c>
      <c r="J33" s="25" t="s">
        <v>11</v>
      </c>
      <c r="L33" s="24" t="s">
        <v>2</v>
      </c>
      <c r="M33" s="24" t="s">
        <v>3</v>
      </c>
      <c r="N33" s="25" t="s">
        <v>4</v>
      </c>
      <c r="O33" s="25" t="s">
        <v>5</v>
      </c>
      <c r="P33" s="26" t="s">
        <v>6</v>
      </c>
      <c r="Q33" s="25" t="s">
        <v>7</v>
      </c>
      <c r="R33" s="25" t="s">
        <v>8</v>
      </c>
      <c r="S33" s="25" t="s">
        <v>9</v>
      </c>
      <c r="T33" s="25" t="s">
        <v>10</v>
      </c>
      <c r="U33" s="25" t="s">
        <v>11</v>
      </c>
      <c r="V33" s="15"/>
      <c r="W33" s="19" t="s">
        <v>12</v>
      </c>
      <c r="AD33" s="1"/>
      <c r="AJ33" s="24" t="s">
        <v>2</v>
      </c>
      <c r="AK33" s="24" t="s">
        <v>3</v>
      </c>
      <c r="AL33" s="25" t="s">
        <v>4</v>
      </c>
      <c r="AM33" s="25" t="s">
        <v>5</v>
      </c>
      <c r="AN33" s="26" t="s">
        <v>6</v>
      </c>
      <c r="AO33" s="25" t="s">
        <v>7</v>
      </c>
      <c r="AP33" s="25" t="s">
        <v>8</v>
      </c>
      <c r="AQ33" s="25" t="s">
        <v>9</v>
      </c>
      <c r="AR33" s="25" t="s">
        <v>10</v>
      </c>
      <c r="AS33" s="25" t="s">
        <v>11</v>
      </c>
      <c r="AU33" s="24" t="s">
        <v>2</v>
      </c>
      <c r="AV33" s="24" t="s">
        <v>3</v>
      </c>
      <c r="AW33" s="25" t="s">
        <v>4</v>
      </c>
      <c r="AX33" s="25" t="s">
        <v>5</v>
      </c>
      <c r="AY33" s="26" t="s">
        <v>6</v>
      </c>
      <c r="AZ33" s="25" t="s">
        <v>7</v>
      </c>
      <c r="BA33" s="25" t="s">
        <v>8</v>
      </c>
      <c r="BB33" s="25" t="s">
        <v>9</v>
      </c>
      <c r="BC33" s="25" t="s">
        <v>10</v>
      </c>
      <c r="BD33" s="25" t="s">
        <v>11</v>
      </c>
      <c r="BE33" s="15"/>
      <c r="BF33" s="19" t="s">
        <v>12</v>
      </c>
      <c r="BM33" s="1"/>
    </row>
    <row r="34" spans="1:65" x14ac:dyDescent="0.25">
      <c r="A34" s="15">
        <v>0</v>
      </c>
      <c r="B34" s="32">
        <v>3.94759E-3</v>
      </c>
      <c r="C34" s="27">
        <f t="shared" ref="C34:C53" si="46">(A35-A34)*B34/(1+(A35-A34)*(1-D34)*B34)</f>
        <v>3.9341565258369333E-3</v>
      </c>
      <c r="D34" s="28">
        <f>+IF(B34&lt;0.023,0.1429-1.99545*B34,IF(B34&gt;=0.023&amp;B34&lt;0.08307,0.02832+3.26021*B34,0.29915))</f>
        <v>0.13502278153450001</v>
      </c>
      <c r="E34" s="27">
        <f t="shared" ref="E34:E55" si="47">1-C34</f>
        <v>0.99606584347416305</v>
      </c>
      <c r="F34" s="29">
        <v>100000</v>
      </c>
      <c r="G34" s="29">
        <f t="shared" ref="G34:G55" si="48">F34-F35</f>
        <v>393.41565258368792</v>
      </c>
      <c r="H34" s="29">
        <f t="shared" ref="H34:H54" si="49">F35*(A35-A34)+(F34-F35)*(A35-A34)*D34</f>
        <v>99659.704423127376</v>
      </c>
      <c r="I34" s="29">
        <f>SUM(H34:H$55)</f>
        <v>8018832.6124513922</v>
      </c>
      <c r="J34" s="30">
        <f t="shared" ref="J34:J55" si="50">IF(F34&gt;0.0000001,I34/F34,0)</f>
        <v>80.188326124513921</v>
      </c>
      <c r="L34" s="15">
        <v>0</v>
      </c>
      <c r="M34" s="32">
        <v>4.5964100000000004E-3</v>
      </c>
      <c r="N34" s="27">
        <f t="shared" ref="N34:N53" si="51">(L35-L34)*M34/(1+(L35-L34)*(1-O34)*M34)</f>
        <v>4.5781808701967379E-3</v>
      </c>
      <c r="O34" s="28">
        <f>+IF(M34&lt;0.023,0.1429-1.99545*M34,IF(M34&gt;=0.023&amp;M34&lt;0.08307,0.02832+3.26021*M34,0.29915))</f>
        <v>0.13372809366550001</v>
      </c>
      <c r="P34" s="27">
        <f t="shared" ref="P34:P55" si="52">1-N34</f>
        <v>0.99542181912980321</v>
      </c>
      <c r="Q34" s="29">
        <v>100000</v>
      </c>
      <c r="R34" s="29">
        <f t="shared" ref="R34:R54" si="53">Q34-Q35</f>
        <v>457.81808701968112</v>
      </c>
      <c r="S34" s="29">
        <f t="shared" ref="S34:S54" si="54">Q35*(L35-L34)+(Q34-Q35)*(L35-L34)*O34</f>
        <v>99603.405053003051</v>
      </c>
      <c r="T34" s="29">
        <f>SUM(S34:S$55)</f>
        <v>7870394.6789115407</v>
      </c>
      <c r="U34" s="30">
        <f t="shared" ref="U34:U55" si="55">IF(Q34&gt;0.0000001,T34/Q34,0)</f>
        <v>78.703946789115406</v>
      </c>
      <c r="V34" s="15"/>
      <c r="W34" s="31">
        <f>+M34/B34</f>
        <v>1.1643585073424547</v>
      </c>
      <c r="AD34" s="1"/>
      <c r="AJ34" s="15">
        <v>0</v>
      </c>
      <c r="AK34" s="32">
        <v>3.1590899999999998E-3</v>
      </c>
      <c r="AL34" s="27">
        <f t="shared" ref="AL34:AL53" si="56">(AJ35-AJ34)*AK34/(1+(AJ35-AJ34)*(1-AM34)*AK34)</f>
        <v>3.1505557679107521E-3</v>
      </c>
      <c r="AM34" s="28">
        <f>+IF(AK34&lt;0.01724,0.14903-2.05527*AK34,IF(AK34&gt;=0.01724&amp;AK34&lt;0.06891,0.037495+3.57055*AK34,0.301411))</f>
        <v>0.1425372170957</v>
      </c>
      <c r="AN34" s="27">
        <f t="shared" ref="AN34:AN55" si="57">1-AL34</f>
        <v>0.99684944423208921</v>
      </c>
      <c r="AO34" s="29">
        <v>100000</v>
      </c>
      <c r="AP34" s="29">
        <f t="shared" ref="AP34:AP55" si="58">AO34-AO35</f>
        <v>315.0555767910846</v>
      </c>
      <c r="AQ34" s="29">
        <f t="shared" ref="AQ34:AQ54" si="59">AO35*(AJ35-AJ34)+(AO34-AO35)*(AJ35-AJ34)*AM34</f>
        <v>99729.851568355196</v>
      </c>
      <c r="AR34" s="29">
        <f>SUM(AQ34:AQ$55)</f>
        <v>8378226.6719256192</v>
      </c>
      <c r="AS34" s="30">
        <f t="shared" ref="AS34:AS55" si="60">IF(AO34&gt;0.0000001,AR34/AO34,0)</f>
        <v>83.782266719256199</v>
      </c>
      <c r="AU34" s="15">
        <v>0</v>
      </c>
      <c r="AV34" s="32">
        <v>3.73325E-3</v>
      </c>
      <c r="AW34" s="27">
        <f t="shared" ref="AW34:AW53" si="61">(AU35-AU34)*AV34/(1+(AU35-AU34)*(1-AX34)*AV34)</f>
        <v>3.7213211993209015E-3</v>
      </c>
      <c r="AX34" s="28">
        <f>+IF(AV34&lt;0.01724,0.14903-2.05527*AV34,IF(AV34&gt;=0.01724&amp;AV34&lt;0.06891,0.037495+3.57055*AV34,0.301411))</f>
        <v>0.1413571632725</v>
      </c>
      <c r="AY34" s="27">
        <f t="shared" ref="AY34:AY55" si="62">1-AW34</f>
        <v>0.99627867880067911</v>
      </c>
      <c r="AZ34" s="29">
        <v>100000</v>
      </c>
      <c r="BA34" s="29">
        <f t="shared" ref="BA34:BA54" si="63">AZ34-AZ35</f>
        <v>372.13211993209552</v>
      </c>
      <c r="BB34" s="29">
        <f t="shared" ref="BB34:BB54" si="64">AZ35*(AU35-AU34)+(AZ34-AZ35)*(AU35-AU34)*AX34</f>
        <v>99680.471420904083</v>
      </c>
      <c r="BC34" s="29">
        <f>SUM(BB34:BB$55)</f>
        <v>8272795.3801462976</v>
      </c>
      <c r="BD34" s="30">
        <f t="shared" ref="BD34:BD55" si="65">IF(AZ34&gt;0.0000001,BC34/AZ34,0)</f>
        <v>82.727953801462974</v>
      </c>
      <c r="BE34" s="15"/>
      <c r="BF34" s="31">
        <f>+AV34/AK34</f>
        <v>1.1817485415103717</v>
      </c>
      <c r="BM34" s="1"/>
    </row>
    <row r="35" spans="1:65" x14ac:dyDescent="0.25">
      <c r="A35" s="15">
        <v>1</v>
      </c>
      <c r="B35" s="32">
        <v>1.3896000000000001E-4</v>
      </c>
      <c r="C35" s="27">
        <f t="shared" si="46"/>
        <v>5.5562381344167566E-4</v>
      </c>
      <c r="D35" s="28">
        <v>0.3</v>
      </c>
      <c r="E35" s="27">
        <f t="shared" si="47"/>
        <v>0.99944437618655835</v>
      </c>
      <c r="F35" s="29">
        <f t="shared" ref="F35:F55" si="66">F34*(1-C34)</f>
        <v>99606.584347416312</v>
      </c>
      <c r="G35" s="29">
        <f t="shared" si="48"/>
        <v>55.343790239014197</v>
      </c>
      <c r="H35" s="29">
        <f t="shared" si="49"/>
        <v>398271.37477699603</v>
      </c>
      <c r="I35" s="29">
        <f>SUM(H35:H$55)</f>
        <v>7919172.9080282664</v>
      </c>
      <c r="J35" s="30">
        <f t="shared" si="50"/>
        <v>79.504512276087112</v>
      </c>
      <c r="L35" s="15">
        <v>1</v>
      </c>
      <c r="M35" s="32">
        <v>1.2746E-4</v>
      </c>
      <c r="N35" s="27">
        <f t="shared" si="51"/>
        <v>5.0965810913674637E-4</v>
      </c>
      <c r="O35" s="28">
        <v>0.3</v>
      </c>
      <c r="P35" s="27">
        <f t="shared" si="52"/>
        <v>0.99949034189086328</v>
      </c>
      <c r="Q35" s="29">
        <f t="shared" ref="Q35:Q55" si="67">Q34*(1-N34)</f>
        <v>99542.181912980319</v>
      </c>
      <c r="R35" s="29">
        <f t="shared" si="53"/>
        <v>50.732480213118833</v>
      </c>
      <c r="S35" s="29">
        <f t="shared" si="54"/>
        <v>398026.67670732457</v>
      </c>
      <c r="T35" s="29">
        <f>SUM(S35:S$55)</f>
        <v>7770791.273858537</v>
      </c>
      <c r="U35" s="30">
        <f t="shared" si="55"/>
        <v>78.065309846751759</v>
      </c>
      <c r="V35" s="15"/>
      <c r="W35" s="31">
        <f t="shared" ref="W35:W55" si="68">+M35/B35</f>
        <v>0.91724237190558433</v>
      </c>
      <c r="AD35" s="1"/>
      <c r="AJ35" s="15">
        <v>1</v>
      </c>
      <c r="AK35" s="32">
        <v>1.1749E-4</v>
      </c>
      <c r="AL35" s="27">
        <f t="shared" si="56"/>
        <v>4.698054471624361E-4</v>
      </c>
      <c r="AM35" s="28">
        <v>0.3</v>
      </c>
      <c r="AN35" s="27">
        <f t="shared" si="57"/>
        <v>0.99953019455283754</v>
      </c>
      <c r="AO35" s="29">
        <f t="shared" ref="AO35:AO55" si="69">AO34*(1-AL34)</f>
        <v>99684.944423208915</v>
      </c>
      <c r="AP35" s="29">
        <f t="shared" si="58"/>
        <v>46.832529890118167</v>
      </c>
      <c r="AQ35" s="29">
        <f t="shared" si="59"/>
        <v>398608.64660914335</v>
      </c>
      <c r="AR35" s="29">
        <f>SUM(AQ35:AQ$55)</f>
        <v>8278496.8203572631</v>
      </c>
      <c r="AS35" s="30">
        <f t="shared" si="60"/>
        <v>83.046611183442067</v>
      </c>
      <c r="AU35" s="15">
        <v>1</v>
      </c>
      <c r="AV35" s="32">
        <v>1.1349999999999999E-4</v>
      </c>
      <c r="AW35" s="27">
        <f t="shared" si="61"/>
        <v>4.5385576463799807E-4</v>
      </c>
      <c r="AX35" s="28">
        <v>0.3</v>
      </c>
      <c r="AY35" s="27">
        <f t="shared" si="62"/>
        <v>0.99954614423536203</v>
      </c>
      <c r="AZ35" s="29">
        <f t="shared" ref="AZ35:AZ55" si="70">AZ34*(1-AW34)</f>
        <v>99627.867880067904</v>
      </c>
      <c r="BA35" s="29">
        <f t="shared" si="63"/>
        <v>45.216682155965827</v>
      </c>
      <c r="BB35" s="29">
        <f t="shared" si="64"/>
        <v>398384.86481023493</v>
      </c>
      <c r="BC35" s="29">
        <f>SUM(BB35:BB$55)</f>
        <v>8173114.908725393</v>
      </c>
      <c r="BD35" s="30">
        <f t="shared" si="65"/>
        <v>82.036433004510286</v>
      </c>
      <c r="BE35" s="15"/>
      <c r="BF35" s="31">
        <f t="shared" ref="BF35:BF55" si="71">+AV35/AK35</f>
        <v>0.96603966295003829</v>
      </c>
      <c r="BM35" s="1"/>
    </row>
    <row r="36" spans="1:65" x14ac:dyDescent="0.25">
      <c r="A36" s="15">
        <v>5</v>
      </c>
      <c r="B36" s="32">
        <v>7.1769999999999999E-5</v>
      </c>
      <c r="C36" s="27">
        <f t="shared" si="46"/>
        <v>3.5878562488925419E-4</v>
      </c>
      <c r="D36" s="28">
        <f t="shared" ref="D36:D54" si="72">MIN(0.5,1/(A37-A36)/B36)</f>
        <v>0.5</v>
      </c>
      <c r="E36" s="27">
        <f t="shared" si="47"/>
        <v>0.99964121437511078</v>
      </c>
      <c r="F36" s="29">
        <f t="shared" si="66"/>
        <v>99551.240557177298</v>
      </c>
      <c r="G36" s="29">
        <f t="shared" si="48"/>
        <v>35.717554051807383</v>
      </c>
      <c r="H36" s="29">
        <f t="shared" si="49"/>
        <v>497666.90890075697</v>
      </c>
      <c r="I36" s="29">
        <f>SUM(H36:H$55)</f>
        <v>7520901.5332512697</v>
      </c>
      <c r="J36" s="30">
        <f t="shared" si="50"/>
        <v>75.548044315245235</v>
      </c>
      <c r="L36" s="15">
        <v>5</v>
      </c>
      <c r="M36" s="32">
        <v>6.1199999999999997E-5</v>
      </c>
      <c r="N36" s="27">
        <f t="shared" si="51"/>
        <v>3.0595318916205812E-4</v>
      </c>
      <c r="O36" s="28">
        <f t="shared" ref="O36:O54" si="73">MIN(0.5,1/(L37-L36)/M36)</f>
        <v>0.5</v>
      </c>
      <c r="P36" s="27">
        <f t="shared" si="52"/>
        <v>0.99969404681083796</v>
      </c>
      <c r="Q36" s="29">
        <f t="shared" si="67"/>
        <v>99491.4494327672</v>
      </c>
      <c r="R36" s="29">
        <f t="shared" si="53"/>
        <v>30.439726248310762</v>
      </c>
      <c r="S36" s="29">
        <f t="shared" si="54"/>
        <v>497381.14784821525</v>
      </c>
      <c r="T36" s="29">
        <f>SUM(S36:S$55)</f>
        <v>7372764.5971512124</v>
      </c>
      <c r="U36" s="30">
        <f t="shared" si="55"/>
        <v>74.104504851278364</v>
      </c>
      <c r="V36" s="15"/>
      <c r="W36" s="31">
        <f t="shared" si="68"/>
        <v>0.85272397937857036</v>
      </c>
      <c r="AD36" s="1"/>
      <c r="AJ36" s="15">
        <v>5</v>
      </c>
      <c r="AK36" s="32">
        <v>6.3609999999999996E-5</v>
      </c>
      <c r="AL36" s="27">
        <f t="shared" si="56"/>
        <v>3.1799943014062181E-4</v>
      </c>
      <c r="AM36" s="28">
        <f t="shared" ref="AM36:AM54" si="74">MIN(0.5,1/(AJ37-AJ36)/AK36)</f>
        <v>0.5</v>
      </c>
      <c r="AN36" s="27">
        <f t="shared" si="57"/>
        <v>0.99968200056985934</v>
      </c>
      <c r="AO36" s="29">
        <f t="shared" si="69"/>
        <v>99638.111893318797</v>
      </c>
      <c r="AP36" s="29">
        <f t="shared" si="58"/>
        <v>31.684862802372663</v>
      </c>
      <c r="AQ36" s="29">
        <f t="shared" si="59"/>
        <v>498111.34730958805</v>
      </c>
      <c r="AR36" s="29">
        <f>SUM(AQ36:AQ$55)</f>
        <v>7879888.1737481207</v>
      </c>
      <c r="AS36" s="30">
        <f t="shared" si="60"/>
        <v>79.085081240650283</v>
      </c>
      <c r="AU36" s="15">
        <v>5</v>
      </c>
      <c r="AV36" s="32">
        <v>5.9899999999999999E-5</v>
      </c>
      <c r="AW36" s="27">
        <f t="shared" si="61"/>
        <v>2.9945515659030058E-4</v>
      </c>
      <c r="AX36" s="28">
        <f t="shared" ref="AX36:AX54" si="75">MIN(0.5,1/(AU37-AU36)/AV36)</f>
        <v>0.5</v>
      </c>
      <c r="AY36" s="27">
        <f t="shared" si="62"/>
        <v>0.99970054484340964</v>
      </c>
      <c r="AZ36" s="29">
        <f t="shared" si="70"/>
        <v>99582.651197911939</v>
      </c>
      <c r="BA36" s="29">
        <f t="shared" si="63"/>
        <v>29.820538408152061</v>
      </c>
      <c r="BB36" s="29">
        <f t="shared" si="64"/>
        <v>497838.70464353933</v>
      </c>
      <c r="BC36" s="29">
        <f>SUM(BB36:BB$55)</f>
        <v>7774730.0439151591</v>
      </c>
      <c r="BD36" s="30">
        <f t="shared" si="65"/>
        <v>78.073137744279904</v>
      </c>
      <c r="BE36" s="15"/>
      <c r="BF36" s="31">
        <f t="shared" si="71"/>
        <v>0.94167583713252634</v>
      </c>
      <c r="BM36" s="1"/>
    </row>
    <row r="37" spans="1:65" x14ac:dyDescent="0.25">
      <c r="A37" s="15">
        <v>10</v>
      </c>
      <c r="B37" s="32">
        <v>8.9710000000000007E-5</v>
      </c>
      <c r="C37" s="27">
        <f t="shared" si="46"/>
        <v>4.4844942400543115E-4</v>
      </c>
      <c r="D37" s="28">
        <f t="shared" si="72"/>
        <v>0.5</v>
      </c>
      <c r="E37" s="27">
        <f t="shared" si="47"/>
        <v>0.99955155057599454</v>
      </c>
      <c r="F37" s="29">
        <f t="shared" si="66"/>
        <v>99515.523003125491</v>
      </c>
      <c r="G37" s="29">
        <f t="shared" si="48"/>
        <v>44.627678970355191</v>
      </c>
      <c r="H37" s="29">
        <f t="shared" si="49"/>
        <v>497466.04581820156</v>
      </c>
      <c r="I37" s="29">
        <f>SUM(H37:H$55)</f>
        <v>7023234.6243505115</v>
      </c>
      <c r="J37" s="30">
        <f t="shared" si="50"/>
        <v>70.574262310111479</v>
      </c>
      <c r="L37" s="15">
        <v>10</v>
      </c>
      <c r="M37" s="32">
        <v>7.6500000000000003E-5</v>
      </c>
      <c r="N37" s="27">
        <f t="shared" si="51"/>
        <v>3.8242686086285995E-4</v>
      </c>
      <c r="O37" s="28">
        <f t="shared" si="73"/>
        <v>0.5</v>
      </c>
      <c r="P37" s="27">
        <f t="shared" si="52"/>
        <v>0.99961757313913713</v>
      </c>
      <c r="Q37" s="29">
        <f t="shared" si="67"/>
        <v>99461.009706518889</v>
      </c>
      <c r="R37" s="29">
        <f t="shared" si="53"/>
        <v>38.036561720320606</v>
      </c>
      <c r="S37" s="29">
        <f t="shared" si="54"/>
        <v>497209.95712829364</v>
      </c>
      <c r="T37" s="29">
        <f>SUM(S37:S$55)</f>
        <v>6875383.4493029974</v>
      </c>
      <c r="U37" s="30">
        <f t="shared" si="55"/>
        <v>69.126419182655553</v>
      </c>
      <c r="V37" s="15"/>
      <c r="W37" s="31">
        <f t="shared" si="68"/>
        <v>0.85274774272656328</v>
      </c>
      <c r="AD37" s="1"/>
      <c r="AJ37" s="15">
        <v>10</v>
      </c>
      <c r="AK37" s="32">
        <v>6.5859999999999996E-5</v>
      </c>
      <c r="AL37" s="27">
        <f t="shared" si="56"/>
        <v>3.2924578968072899E-4</v>
      </c>
      <c r="AM37" s="28">
        <f t="shared" si="74"/>
        <v>0.5</v>
      </c>
      <c r="AN37" s="27">
        <f t="shared" si="57"/>
        <v>0.99967075421031926</v>
      </c>
      <c r="AO37" s="29">
        <f t="shared" si="69"/>
        <v>99606.427030516425</v>
      </c>
      <c r="AP37" s="29">
        <f t="shared" si="58"/>
        <v>32.794996724944212</v>
      </c>
      <c r="AQ37" s="29">
        <f t="shared" si="59"/>
        <v>497950.14766076981</v>
      </c>
      <c r="AR37" s="29">
        <f>SUM(AQ37:AQ$55)</f>
        <v>7381776.8264385322</v>
      </c>
      <c r="AS37" s="30">
        <f t="shared" si="60"/>
        <v>74.109442999867639</v>
      </c>
      <c r="AU37" s="15">
        <v>10</v>
      </c>
      <c r="AV37" s="32">
        <v>7.3700000000000002E-5</v>
      </c>
      <c r="AW37" s="27">
        <f t="shared" si="61"/>
        <v>3.684321163825565E-4</v>
      </c>
      <c r="AX37" s="28">
        <f t="shared" si="75"/>
        <v>0.5</v>
      </c>
      <c r="AY37" s="27">
        <f t="shared" si="62"/>
        <v>0.9996315678836174</v>
      </c>
      <c r="AZ37" s="29">
        <f t="shared" si="70"/>
        <v>99552.830659503787</v>
      </c>
      <c r="BA37" s="29">
        <f t="shared" si="63"/>
        <v>36.678460091759916</v>
      </c>
      <c r="BB37" s="29">
        <f t="shared" si="64"/>
        <v>497672.45714728953</v>
      </c>
      <c r="BC37" s="29">
        <f>SUM(BB37:BB$55)</f>
        <v>7276891.339271619</v>
      </c>
      <c r="BD37" s="30">
        <f t="shared" si="65"/>
        <v>73.095775289006639</v>
      </c>
      <c r="BE37" s="15"/>
      <c r="BF37" s="31">
        <f t="shared" si="71"/>
        <v>1.1190403887033102</v>
      </c>
      <c r="BM37" s="1"/>
    </row>
    <row r="38" spans="1:65" x14ac:dyDescent="0.25">
      <c r="A38" s="15">
        <v>15</v>
      </c>
      <c r="B38" s="32">
        <v>2.5712E-4</v>
      </c>
      <c r="C38" s="27">
        <f t="shared" si="46"/>
        <v>1.2847741471781937E-3</v>
      </c>
      <c r="D38" s="28">
        <f t="shared" si="72"/>
        <v>0.5</v>
      </c>
      <c r="E38" s="27">
        <f t="shared" si="47"/>
        <v>0.9987152258528218</v>
      </c>
      <c r="F38" s="29">
        <f t="shared" si="66"/>
        <v>99470.895324155135</v>
      </c>
      <c r="G38" s="29">
        <f t="shared" si="48"/>
        <v>127.79763470914622</v>
      </c>
      <c r="H38" s="29">
        <f t="shared" si="49"/>
        <v>497034.9825340028</v>
      </c>
      <c r="I38" s="29">
        <f>SUM(H38:H$55)</f>
        <v>6525768.5785323111</v>
      </c>
      <c r="J38" s="30">
        <f t="shared" si="50"/>
        <v>65.604803870179083</v>
      </c>
      <c r="L38" s="15">
        <v>15</v>
      </c>
      <c r="M38" s="32">
        <v>3.4298999999999999E-4</v>
      </c>
      <c r="N38" s="27">
        <f t="shared" si="51"/>
        <v>1.7134807331083777E-3</v>
      </c>
      <c r="O38" s="28">
        <f t="shared" si="73"/>
        <v>0.5</v>
      </c>
      <c r="P38" s="27">
        <f t="shared" si="52"/>
        <v>0.9982865192668916</v>
      </c>
      <c r="Q38" s="29">
        <f t="shared" si="67"/>
        <v>99422.973144798569</v>
      </c>
      <c r="R38" s="29">
        <f t="shared" si="53"/>
        <v>170.35934891196666</v>
      </c>
      <c r="S38" s="29">
        <f t="shared" si="54"/>
        <v>496688.96735171298</v>
      </c>
      <c r="T38" s="29">
        <f>SUM(S38:S$55)</f>
        <v>6378173.4921747046</v>
      </c>
      <c r="U38" s="30">
        <f t="shared" si="55"/>
        <v>64.151908662856016</v>
      </c>
      <c r="V38" s="15"/>
      <c r="W38" s="31">
        <f t="shared" si="68"/>
        <v>1.333968574984443</v>
      </c>
      <c r="AD38" s="1"/>
      <c r="AJ38" s="15">
        <v>15</v>
      </c>
      <c r="AK38" s="32">
        <v>1.4142000000000001E-4</v>
      </c>
      <c r="AL38" s="27">
        <f t="shared" si="56"/>
        <v>7.0685009314956691E-4</v>
      </c>
      <c r="AM38" s="28">
        <f t="shared" si="74"/>
        <v>0.5</v>
      </c>
      <c r="AN38" s="27">
        <f t="shared" si="57"/>
        <v>0.99929314990685048</v>
      </c>
      <c r="AO38" s="29">
        <f t="shared" si="69"/>
        <v>99573.63203379148</v>
      </c>
      <c r="AP38" s="29">
        <f t="shared" si="58"/>
        <v>70.383631078322651</v>
      </c>
      <c r="AQ38" s="29">
        <f t="shared" si="59"/>
        <v>497692.20109126158</v>
      </c>
      <c r="AR38" s="29">
        <f>SUM(AQ38:AQ$55)</f>
        <v>6883826.6787777627</v>
      </c>
      <c r="AS38" s="30">
        <f t="shared" si="60"/>
        <v>69.133027872696815</v>
      </c>
      <c r="AU38" s="15">
        <v>15</v>
      </c>
      <c r="AV38" s="32">
        <v>1.5760000000000001E-4</v>
      </c>
      <c r="AW38" s="27">
        <f t="shared" si="61"/>
        <v>7.8768965027779065E-4</v>
      </c>
      <c r="AX38" s="28">
        <f t="shared" si="75"/>
        <v>0.5</v>
      </c>
      <c r="AY38" s="27">
        <f t="shared" si="62"/>
        <v>0.99921231034972224</v>
      </c>
      <c r="AZ38" s="29">
        <f t="shared" si="70"/>
        <v>99516.152199412027</v>
      </c>
      <c r="BA38" s="29">
        <f t="shared" si="63"/>
        <v>78.387843122938648</v>
      </c>
      <c r="BB38" s="29">
        <f t="shared" si="64"/>
        <v>497384.79138925276</v>
      </c>
      <c r="BC38" s="29">
        <f>SUM(BB38:BB$55)</f>
        <v>6779218.8821243299</v>
      </c>
      <c r="BD38" s="30">
        <f t="shared" si="65"/>
        <v>68.121794626263537</v>
      </c>
      <c r="BE38" s="15"/>
      <c r="BF38" s="31">
        <f t="shared" si="71"/>
        <v>1.114410974402489</v>
      </c>
      <c r="BM38" s="1"/>
    </row>
    <row r="39" spans="1:65" x14ac:dyDescent="0.25">
      <c r="A39" s="15">
        <v>20</v>
      </c>
      <c r="B39" s="32">
        <v>4.3714999999999997E-4</v>
      </c>
      <c r="C39" s="27">
        <f t="shared" si="46"/>
        <v>2.1833638562256271E-3</v>
      </c>
      <c r="D39" s="28">
        <f t="shared" si="72"/>
        <v>0.5</v>
      </c>
      <c r="E39" s="27">
        <f t="shared" si="47"/>
        <v>0.99781663614377436</v>
      </c>
      <c r="F39" s="29">
        <f t="shared" si="66"/>
        <v>99343.097689445989</v>
      </c>
      <c r="G39" s="29">
        <f t="shared" si="48"/>
        <v>216.90212886063091</v>
      </c>
      <c r="H39" s="29">
        <f t="shared" si="49"/>
        <v>496173.23312507838</v>
      </c>
      <c r="I39" s="29">
        <f>SUM(H39:H$55)</f>
        <v>6028733.5959983068</v>
      </c>
      <c r="J39" s="30">
        <f t="shared" si="50"/>
        <v>60.685983588357416</v>
      </c>
      <c r="L39" s="15">
        <v>20</v>
      </c>
      <c r="M39" s="32">
        <v>5.2714999999999999E-4</v>
      </c>
      <c r="N39" s="27">
        <f t="shared" si="51"/>
        <v>2.6322809826999243E-3</v>
      </c>
      <c r="O39" s="28">
        <f t="shared" si="73"/>
        <v>0.5</v>
      </c>
      <c r="P39" s="27">
        <f t="shared" si="52"/>
        <v>0.99736771901730004</v>
      </c>
      <c r="Q39" s="29">
        <f t="shared" si="67"/>
        <v>99252.613795886602</v>
      </c>
      <c r="R39" s="29">
        <f t="shared" si="53"/>
        <v>261.26076777817798</v>
      </c>
      <c r="S39" s="29">
        <f t="shared" si="54"/>
        <v>495609.91705998755</v>
      </c>
      <c r="T39" s="29">
        <f>SUM(S39:S$55)</f>
        <v>5881484.5248229913</v>
      </c>
      <c r="U39" s="30">
        <f t="shared" si="55"/>
        <v>59.257729342204406</v>
      </c>
      <c r="V39" s="15"/>
      <c r="W39" s="31">
        <f t="shared" si="68"/>
        <v>1.20587898890541</v>
      </c>
      <c r="AD39" s="1"/>
      <c r="AJ39" s="15">
        <v>20</v>
      </c>
      <c r="AK39" s="32">
        <v>1.9102999999999999E-4</v>
      </c>
      <c r="AL39" s="27">
        <f t="shared" si="56"/>
        <v>9.5469406198334843E-4</v>
      </c>
      <c r="AM39" s="28">
        <f t="shared" si="74"/>
        <v>0.5</v>
      </c>
      <c r="AN39" s="27">
        <f t="shared" si="57"/>
        <v>0.99904530593801666</v>
      </c>
      <c r="AO39" s="29">
        <f t="shared" si="69"/>
        <v>99503.248402713158</v>
      </c>
      <c r="AP39" s="29">
        <f t="shared" si="58"/>
        <v>94.99516039811715</v>
      </c>
      <c r="AQ39" s="29">
        <f t="shared" si="59"/>
        <v>497278.75411257049</v>
      </c>
      <c r="AR39" s="29">
        <f>SUM(AQ39:AQ$55)</f>
        <v>6386134.4776865011</v>
      </c>
      <c r="AS39" s="30">
        <f t="shared" si="60"/>
        <v>64.180160750534554</v>
      </c>
      <c r="AU39" s="15">
        <v>20</v>
      </c>
      <c r="AV39" s="32">
        <v>2.4583E-4</v>
      </c>
      <c r="AW39" s="27">
        <f t="shared" si="61"/>
        <v>1.2283950591065497E-3</v>
      </c>
      <c r="AX39" s="28">
        <f t="shared" si="75"/>
        <v>0.5</v>
      </c>
      <c r="AY39" s="27">
        <f t="shared" si="62"/>
        <v>0.99877160494089345</v>
      </c>
      <c r="AZ39" s="29">
        <f t="shared" si="70"/>
        <v>99437.764356289088</v>
      </c>
      <c r="BA39" s="29">
        <f t="shared" si="63"/>
        <v>122.14885842386866</v>
      </c>
      <c r="BB39" s="29">
        <f t="shared" si="64"/>
        <v>496883.44963538577</v>
      </c>
      <c r="BC39" s="29">
        <f>SUM(BB39:BB$55)</f>
        <v>6281834.0907350769</v>
      </c>
      <c r="BD39" s="30">
        <f t="shared" si="65"/>
        <v>63.173524982189257</v>
      </c>
      <c r="BE39" s="15"/>
      <c r="BF39" s="31">
        <f t="shared" si="71"/>
        <v>1.286865937287337</v>
      </c>
      <c r="BM39" s="1"/>
    </row>
    <row r="40" spans="1:65" x14ac:dyDescent="0.25">
      <c r="A40" s="15">
        <v>25</v>
      </c>
      <c r="B40" s="32">
        <v>5.5203000000000001E-4</v>
      </c>
      <c r="C40" s="27">
        <f t="shared" si="46"/>
        <v>2.7563460357447199E-3</v>
      </c>
      <c r="D40" s="28">
        <f t="shared" si="72"/>
        <v>0.5</v>
      </c>
      <c r="E40" s="27">
        <f t="shared" si="47"/>
        <v>0.99724365396425529</v>
      </c>
      <c r="F40" s="29">
        <f t="shared" si="66"/>
        <v>99126.195560585358</v>
      </c>
      <c r="G40" s="29">
        <f t="shared" si="48"/>
        <v>273.22609617187118</v>
      </c>
      <c r="H40" s="29">
        <f t="shared" si="49"/>
        <v>494947.91256249708</v>
      </c>
      <c r="I40" s="29">
        <f>SUM(H40:H$55)</f>
        <v>5532560.3628732292</v>
      </c>
      <c r="J40" s="30">
        <f t="shared" si="50"/>
        <v>55.813302745909986</v>
      </c>
      <c r="L40" s="15">
        <v>25</v>
      </c>
      <c r="M40" s="32">
        <v>6.2644000000000003E-4</v>
      </c>
      <c r="N40" s="27">
        <f t="shared" si="51"/>
        <v>3.1273023318181396E-3</v>
      </c>
      <c r="O40" s="28">
        <f t="shared" si="73"/>
        <v>0.5</v>
      </c>
      <c r="P40" s="27">
        <f t="shared" si="52"/>
        <v>0.99687269766818187</v>
      </c>
      <c r="Q40" s="29">
        <f t="shared" si="67"/>
        <v>98991.353028108424</v>
      </c>
      <c r="R40" s="29">
        <f t="shared" si="53"/>
        <v>309.57588915462838</v>
      </c>
      <c r="S40" s="29">
        <f t="shared" si="54"/>
        <v>494182.82541765552</v>
      </c>
      <c r="T40" s="29">
        <f>SUM(S40:S$55)</f>
        <v>5385874.6077630045</v>
      </c>
      <c r="U40" s="30">
        <f t="shared" si="55"/>
        <v>54.407525940510126</v>
      </c>
      <c r="V40" s="15"/>
      <c r="W40" s="31">
        <f t="shared" si="68"/>
        <v>1.1347933989094796</v>
      </c>
      <c r="AD40" s="1"/>
      <c r="AJ40" s="15">
        <v>25</v>
      </c>
      <c r="AK40" s="32">
        <v>2.6487E-4</v>
      </c>
      <c r="AL40" s="27">
        <f t="shared" si="56"/>
        <v>1.3234736288498163E-3</v>
      </c>
      <c r="AM40" s="28">
        <f t="shared" si="74"/>
        <v>0.5</v>
      </c>
      <c r="AN40" s="27">
        <f t="shared" si="57"/>
        <v>0.99867652637115023</v>
      </c>
      <c r="AO40" s="29">
        <f t="shared" si="69"/>
        <v>99408.253242315041</v>
      </c>
      <c r="AP40" s="29">
        <f t="shared" si="58"/>
        <v>131.56420165621967</v>
      </c>
      <c r="AQ40" s="29">
        <f t="shared" si="59"/>
        <v>496712.35570743465</v>
      </c>
      <c r="AR40" s="29">
        <f>SUM(AQ40:AQ$55)</f>
        <v>5888855.7235739306</v>
      </c>
      <c r="AS40" s="30">
        <f t="shared" si="60"/>
        <v>59.239102705279457</v>
      </c>
      <c r="AU40" s="15">
        <v>25</v>
      </c>
      <c r="AV40" s="32">
        <v>3.1510000000000002E-4</v>
      </c>
      <c r="AW40" s="27">
        <f t="shared" si="61"/>
        <v>1.5742598767820651E-3</v>
      </c>
      <c r="AX40" s="28">
        <f t="shared" si="75"/>
        <v>0.5</v>
      </c>
      <c r="AY40" s="27">
        <f t="shared" si="62"/>
        <v>0.99842574012321794</v>
      </c>
      <c r="AZ40" s="29">
        <f t="shared" si="70"/>
        <v>99315.615497865219</v>
      </c>
      <c r="BA40" s="29">
        <f t="shared" si="63"/>
        <v>156.34858861620887</v>
      </c>
      <c r="BB40" s="29">
        <f t="shared" si="64"/>
        <v>496187.20601778559</v>
      </c>
      <c r="BC40" s="29">
        <f>SUM(BB40:BB$55)</f>
        <v>5784950.6410996923</v>
      </c>
      <c r="BD40" s="30">
        <f t="shared" si="65"/>
        <v>58.248147706682033</v>
      </c>
      <c r="BE40" s="15"/>
      <c r="BF40" s="31">
        <f t="shared" si="71"/>
        <v>1.1896402008532487</v>
      </c>
      <c r="BM40" s="1"/>
    </row>
    <row r="41" spans="1:65" x14ac:dyDescent="0.25">
      <c r="A41" s="15">
        <v>30</v>
      </c>
      <c r="B41" s="32">
        <v>7.4151999999999996E-4</v>
      </c>
      <c r="C41" s="27">
        <f t="shared" si="46"/>
        <v>3.7007395689870118E-3</v>
      </c>
      <c r="D41" s="28">
        <f t="shared" si="72"/>
        <v>0.5</v>
      </c>
      <c r="E41" s="27">
        <f t="shared" si="47"/>
        <v>0.99629926043101302</v>
      </c>
      <c r="F41" s="29">
        <f t="shared" si="66"/>
        <v>98852.969464413487</v>
      </c>
      <c r="G41" s="29">
        <f t="shared" si="48"/>
        <v>365.82909560881671</v>
      </c>
      <c r="H41" s="29">
        <f t="shared" si="49"/>
        <v>493350.27458304539</v>
      </c>
      <c r="I41" s="29">
        <f>SUM(H41:H$55)</f>
        <v>5037612.4503107332</v>
      </c>
      <c r="J41" s="30">
        <f t="shared" si="50"/>
        <v>50.960658820919342</v>
      </c>
      <c r="L41" s="15">
        <v>30</v>
      </c>
      <c r="M41" s="32">
        <v>8.8499E-4</v>
      </c>
      <c r="N41" s="27">
        <f t="shared" si="51"/>
        <v>4.415181521263742E-3</v>
      </c>
      <c r="O41" s="28">
        <f t="shared" si="73"/>
        <v>0.5</v>
      </c>
      <c r="P41" s="27">
        <f t="shared" si="52"/>
        <v>0.99558481847873626</v>
      </c>
      <c r="Q41" s="29">
        <f t="shared" si="67"/>
        <v>98681.777138953796</v>
      </c>
      <c r="R41" s="29">
        <f t="shared" si="53"/>
        <v>435.69795890938258</v>
      </c>
      <c r="S41" s="29">
        <f t="shared" si="54"/>
        <v>492319.64079749549</v>
      </c>
      <c r="T41" s="29">
        <f>SUM(S41:S$55)</f>
        <v>4891691.7823453471</v>
      </c>
      <c r="U41" s="30">
        <f t="shared" si="55"/>
        <v>49.570365716634356</v>
      </c>
      <c r="V41" s="15"/>
      <c r="W41" s="31">
        <f t="shared" si="68"/>
        <v>1.1934809580321502</v>
      </c>
      <c r="AD41" s="1"/>
      <c r="AJ41" s="15">
        <v>30</v>
      </c>
      <c r="AK41" s="32">
        <v>4.2487999999999998E-4</v>
      </c>
      <c r="AL41" s="27">
        <f t="shared" si="56"/>
        <v>2.1221458566710438E-3</v>
      </c>
      <c r="AM41" s="28">
        <f t="shared" si="74"/>
        <v>0.5</v>
      </c>
      <c r="AN41" s="27">
        <f t="shared" si="57"/>
        <v>0.99787785414332897</v>
      </c>
      <c r="AO41" s="29">
        <f t="shared" si="69"/>
        <v>99276.689040658821</v>
      </c>
      <c r="AP41" s="29">
        <f t="shared" si="58"/>
        <v>210.67961431165168</v>
      </c>
      <c r="AQ41" s="29">
        <f t="shared" si="59"/>
        <v>495856.74616751494</v>
      </c>
      <c r="AR41" s="29">
        <f>SUM(AQ41:AQ$55)</f>
        <v>5392143.3678664956</v>
      </c>
      <c r="AS41" s="30">
        <f t="shared" si="60"/>
        <v>54.314294926356183</v>
      </c>
      <c r="AU41" s="15">
        <v>30</v>
      </c>
      <c r="AV41" s="32">
        <v>4.8149E-4</v>
      </c>
      <c r="AW41" s="27">
        <f t="shared" si="61"/>
        <v>2.4045555763388717E-3</v>
      </c>
      <c r="AX41" s="28">
        <f t="shared" si="75"/>
        <v>0.5</v>
      </c>
      <c r="AY41" s="27">
        <f t="shared" si="62"/>
        <v>0.9975954444236611</v>
      </c>
      <c r="AZ41" s="29">
        <f t="shared" si="70"/>
        <v>99159.26690924901</v>
      </c>
      <c r="BA41" s="29">
        <f t="shared" si="63"/>
        <v>238.43396819231566</v>
      </c>
      <c r="BB41" s="29">
        <f t="shared" si="64"/>
        <v>495200.24962576426</v>
      </c>
      <c r="BC41" s="29">
        <f>SUM(BB41:BB$55)</f>
        <v>5288763.4350819057</v>
      </c>
      <c r="BD41" s="30">
        <f t="shared" si="65"/>
        <v>53.336048156973618</v>
      </c>
      <c r="BE41" s="15"/>
      <c r="BF41" s="31">
        <f t="shared" si="71"/>
        <v>1.1332376200338921</v>
      </c>
      <c r="BM41" s="1"/>
    </row>
    <row r="42" spans="1:65" x14ac:dyDescent="0.25">
      <c r="A42" s="15">
        <v>35</v>
      </c>
      <c r="B42" s="32">
        <v>1.09676E-3</v>
      </c>
      <c r="C42" s="27">
        <f t="shared" si="46"/>
        <v>5.4688050833419854E-3</v>
      </c>
      <c r="D42" s="28">
        <f t="shared" si="72"/>
        <v>0.5</v>
      </c>
      <c r="E42" s="27">
        <f t="shared" si="47"/>
        <v>0.99453119491665798</v>
      </c>
      <c r="F42" s="29">
        <f t="shared" si="66"/>
        <v>98487.14036880467</v>
      </c>
      <c r="G42" s="29">
        <f t="shared" si="48"/>
        <v>538.60697389273264</v>
      </c>
      <c r="H42" s="29">
        <f t="shared" si="49"/>
        <v>491089.18440929148</v>
      </c>
      <c r="I42" s="29">
        <f>SUM(H42:H$55)</f>
        <v>4544262.1757276878</v>
      </c>
      <c r="J42" s="30">
        <f t="shared" si="50"/>
        <v>46.140665255492188</v>
      </c>
      <c r="L42" s="15">
        <v>35</v>
      </c>
      <c r="M42" s="32">
        <v>1.34136E-3</v>
      </c>
      <c r="N42" s="27">
        <f t="shared" si="51"/>
        <v>6.6843845847335548E-3</v>
      </c>
      <c r="O42" s="28">
        <f t="shared" si="73"/>
        <v>0.5</v>
      </c>
      <c r="P42" s="27">
        <f t="shared" si="52"/>
        <v>0.99331561541526647</v>
      </c>
      <c r="Q42" s="29">
        <f t="shared" si="67"/>
        <v>98246.079180044413</v>
      </c>
      <c r="R42" s="29">
        <f t="shared" si="53"/>
        <v>656.71457718159945</v>
      </c>
      <c r="S42" s="29">
        <f t="shared" si="54"/>
        <v>489588.60945726803</v>
      </c>
      <c r="T42" s="29">
        <f>SUM(S42:S$55)</f>
        <v>4399372.1415478522</v>
      </c>
      <c r="U42" s="30">
        <f t="shared" si="55"/>
        <v>44.77911157640829</v>
      </c>
      <c r="V42" s="15"/>
      <c r="W42" s="31">
        <f t="shared" si="68"/>
        <v>1.2230205332069004</v>
      </c>
      <c r="AD42" s="1"/>
      <c r="AJ42" s="15">
        <v>35</v>
      </c>
      <c r="AK42" s="32">
        <v>6.5587000000000002E-4</v>
      </c>
      <c r="AL42" s="27">
        <f t="shared" si="56"/>
        <v>3.2739817340003033E-3</v>
      </c>
      <c r="AM42" s="28">
        <f t="shared" si="74"/>
        <v>0.5</v>
      </c>
      <c r="AN42" s="27">
        <f t="shared" si="57"/>
        <v>0.99672601826599971</v>
      </c>
      <c r="AO42" s="29">
        <f t="shared" si="69"/>
        <v>99066.009426347169</v>
      </c>
      <c r="AP42" s="29">
        <f t="shared" si="58"/>
        <v>324.34030532215547</v>
      </c>
      <c r="AQ42" s="29">
        <f t="shared" si="59"/>
        <v>494519.19636843045</v>
      </c>
      <c r="AR42" s="29">
        <f>SUM(AQ42:AQ$55)</f>
        <v>4896286.6216989802</v>
      </c>
      <c r="AS42" s="30">
        <f t="shared" si="60"/>
        <v>49.424486259732035</v>
      </c>
      <c r="AU42" s="15">
        <v>35</v>
      </c>
      <c r="AV42" s="32">
        <v>7.9005000000000004E-4</v>
      </c>
      <c r="AW42" s="27">
        <f t="shared" si="61"/>
        <v>3.9424631424856988E-3</v>
      </c>
      <c r="AX42" s="28">
        <f t="shared" si="75"/>
        <v>0.5</v>
      </c>
      <c r="AY42" s="27">
        <f t="shared" si="62"/>
        <v>0.9960575368575143</v>
      </c>
      <c r="AZ42" s="29">
        <f t="shared" si="70"/>
        <v>98920.832941056695</v>
      </c>
      <c r="BA42" s="29">
        <f t="shared" si="63"/>
        <v>389.9917378941027</v>
      </c>
      <c r="BB42" s="29">
        <f t="shared" si="64"/>
        <v>493629.1853605482</v>
      </c>
      <c r="BC42" s="29">
        <f>SUM(BB42:BB$55)</f>
        <v>4793563.1854561409</v>
      </c>
      <c r="BD42" s="30">
        <f t="shared" si="65"/>
        <v>48.458580896831407</v>
      </c>
      <c r="BE42" s="15"/>
      <c r="BF42" s="31">
        <f t="shared" si="71"/>
        <v>1.2045832253342887</v>
      </c>
      <c r="BM42" s="1"/>
    </row>
    <row r="43" spans="1:65" x14ac:dyDescent="0.25">
      <c r="A43" s="15">
        <v>40</v>
      </c>
      <c r="B43" s="32">
        <v>1.6852E-3</v>
      </c>
      <c r="C43" s="27">
        <f t="shared" si="46"/>
        <v>8.3906501907463852E-3</v>
      </c>
      <c r="D43" s="28">
        <f t="shared" si="72"/>
        <v>0.5</v>
      </c>
      <c r="E43" s="27">
        <f t="shared" si="47"/>
        <v>0.99160934980925364</v>
      </c>
      <c r="F43" s="29">
        <f t="shared" si="66"/>
        <v>97948.533394911938</v>
      </c>
      <c r="G43" s="29">
        <f t="shared" si="48"/>
        <v>821.85188041334914</v>
      </c>
      <c r="H43" s="29">
        <f t="shared" si="49"/>
        <v>487688.03727352631</v>
      </c>
      <c r="I43" s="29">
        <f>SUM(H43:H$55)</f>
        <v>4053172.9913183963</v>
      </c>
      <c r="J43" s="30">
        <f t="shared" si="50"/>
        <v>41.380639922158792</v>
      </c>
      <c r="L43" s="15">
        <v>40</v>
      </c>
      <c r="M43" s="32">
        <v>2.0015599999999999E-3</v>
      </c>
      <c r="N43" s="27">
        <f t="shared" si="51"/>
        <v>9.957971307375026E-3</v>
      </c>
      <c r="O43" s="28">
        <f t="shared" si="73"/>
        <v>0.5</v>
      </c>
      <c r="P43" s="27">
        <f t="shared" si="52"/>
        <v>0.99004202869262492</v>
      </c>
      <c r="Q43" s="29">
        <f t="shared" si="67"/>
        <v>97589.364602862814</v>
      </c>
      <c r="R43" s="29">
        <f t="shared" si="53"/>
        <v>971.79209262027871</v>
      </c>
      <c r="S43" s="29">
        <f t="shared" si="54"/>
        <v>485517.34278276336</v>
      </c>
      <c r="T43" s="29">
        <f>SUM(S43:S$55)</f>
        <v>3909783.5320905843</v>
      </c>
      <c r="U43" s="30">
        <f t="shared" si="55"/>
        <v>40.063623203218292</v>
      </c>
      <c r="V43" s="15"/>
      <c r="W43" s="31">
        <f t="shared" si="68"/>
        <v>1.1877284595300261</v>
      </c>
      <c r="AD43" s="1"/>
      <c r="AJ43" s="15">
        <v>40</v>
      </c>
      <c r="AK43" s="32">
        <v>1.0020999999999999E-3</v>
      </c>
      <c r="AL43" s="27">
        <f t="shared" si="56"/>
        <v>4.9979788135772847E-3</v>
      </c>
      <c r="AM43" s="28">
        <f t="shared" si="74"/>
        <v>0.5</v>
      </c>
      <c r="AN43" s="27">
        <f t="shared" si="57"/>
        <v>0.99500202118642267</v>
      </c>
      <c r="AO43" s="29">
        <f t="shared" si="69"/>
        <v>98741.669121025014</v>
      </c>
      <c r="AP43" s="29">
        <f t="shared" si="58"/>
        <v>493.50877028414106</v>
      </c>
      <c r="AQ43" s="29">
        <f t="shared" si="59"/>
        <v>492474.57367941475</v>
      </c>
      <c r="AR43" s="29">
        <f>SUM(AQ43:AQ$55)</f>
        <v>4401767.4253305495</v>
      </c>
      <c r="AS43" s="30">
        <f t="shared" si="60"/>
        <v>44.578620804307263</v>
      </c>
      <c r="AU43" s="15">
        <v>40</v>
      </c>
      <c r="AV43" s="32">
        <v>1.1794100000000001E-3</v>
      </c>
      <c r="AW43" s="27">
        <f t="shared" si="61"/>
        <v>5.8797135177002229E-3</v>
      </c>
      <c r="AX43" s="28">
        <f t="shared" si="75"/>
        <v>0.5</v>
      </c>
      <c r="AY43" s="27">
        <f t="shared" si="62"/>
        <v>0.99412028648229978</v>
      </c>
      <c r="AZ43" s="29">
        <f t="shared" si="70"/>
        <v>98530.841203162592</v>
      </c>
      <c r="BA43" s="29">
        <f t="shared" si="63"/>
        <v>579.33311893261271</v>
      </c>
      <c r="BB43" s="29">
        <f t="shared" si="64"/>
        <v>491205.87321848143</v>
      </c>
      <c r="BC43" s="29">
        <f>SUM(BB43:BB$55)</f>
        <v>4299934.0000955937</v>
      </c>
      <c r="BD43" s="30">
        <f t="shared" si="65"/>
        <v>43.64048807042537</v>
      </c>
      <c r="BE43" s="15"/>
      <c r="BF43" s="31">
        <f t="shared" si="71"/>
        <v>1.1769384292984735</v>
      </c>
      <c r="BM43" s="1"/>
    </row>
    <row r="44" spans="1:65" x14ac:dyDescent="0.25">
      <c r="A44" s="15">
        <v>45</v>
      </c>
      <c r="B44" s="32">
        <v>2.4603300000000002E-3</v>
      </c>
      <c r="C44" s="27">
        <f t="shared" si="46"/>
        <v>1.2226447262516532E-2</v>
      </c>
      <c r="D44" s="28">
        <f t="shared" si="72"/>
        <v>0.5</v>
      </c>
      <c r="E44" s="27">
        <f t="shared" si="47"/>
        <v>0.98777355273748346</v>
      </c>
      <c r="F44" s="29">
        <f t="shared" si="66"/>
        <v>97126.681514498589</v>
      </c>
      <c r="G44" s="29">
        <f t="shared" si="48"/>
        <v>1187.5142493202584</v>
      </c>
      <c r="H44" s="29">
        <f t="shared" si="49"/>
        <v>482664.62194919231</v>
      </c>
      <c r="I44" s="29">
        <f>SUM(H44:H$55)</f>
        <v>3565484.9540448692</v>
      </c>
      <c r="J44" s="30">
        <f t="shared" si="50"/>
        <v>36.709634247234433</v>
      </c>
      <c r="L44" s="15">
        <v>45</v>
      </c>
      <c r="M44" s="32">
        <v>3.0966600000000002E-3</v>
      </c>
      <c r="N44" s="27">
        <f t="shared" si="51"/>
        <v>1.5364354544639493E-2</v>
      </c>
      <c r="O44" s="28">
        <f t="shared" si="73"/>
        <v>0.5</v>
      </c>
      <c r="P44" s="27">
        <f t="shared" si="52"/>
        <v>0.98463564545536053</v>
      </c>
      <c r="Q44" s="29">
        <f t="shared" si="67"/>
        <v>96617.572510242535</v>
      </c>
      <c r="R44" s="29">
        <f t="shared" si="53"/>
        <v>1484.466639289778</v>
      </c>
      <c r="S44" s="29">
        <f t="shared" si="54"/>
        <v>479376.69595298823</v>
      </c>
      <c r="T44" s="29">
        <f>SUM(S44:S$55)</f>
        <v>3424266.189307821</v>
      </c>
      <c r="U44" s="30">
        <f t="shared" si="55"/>
        <v>35.441443004012655</v>
      </c>
      <c r="V44" s="15"/>
      <c r="W44" s="31">
        <f t="shared" si="68"/>
        <v>1.2586360366292326</v>
      </c>
      <c r="AD44" s="1"/>
      <c r="AJ44" s="15">
        <v>45</v>
      </c>
      <c r="AK44" s="32">
        <v>1.5411800000000001E-3</v>
      </c>
      <c r="AL44" s="27">
        <f t="shared" si="56"/>
        <v>7.6763235093347086E-3</v>
      </c>
      <c r="AM44" s="28">
        <f t="shared" si="74"/>
        <v>0.5</v>
      </c>
      <c r="AN44" s="27">
        <f t="shared" si="57"/>
        <v>0.99232367649066533</v>
      </c>
      <c r="AO44" s="29">
        <f t="shared" si="69"/>
        <v>98248.160350740873</v>
      </c>
      <c r="AP44" s="29">
        <f t="shared" si="58"/>
        <v>754.18466304928006</v>
      </c>
      <c r="AQ44" s="29">
        <f t="shared" si="59"/>
        <v>489355.34009608114</v>
      </c>
      <c r="AR44" s="29">
        <f>SUM(AQ44:AQ$55)</f>
        <v>3909292.8516511349</v>
      </c>
      <c r="AS44" s="30">
        <f t="shared" si="60"/>
        <v>39.789985254636427</v>
      </c>
      <c r="AU44" s="15">
        <v>45</v>
      </c>
      <c r="AV44" s="32">
        <v>1.8966600000000001E-3</v>
      </c>
      <c r="AW44" s="27">
        <f t="shared" si="61"/>
        <v>9.4385457196882409E-3</v>
      </c>
      <c r="AX44" s="28">
        <f t="shared" si="75"/>
        <v>0.5</v>
      </c>
      <c r="AY44" s="27">
        <f t="shared" si="62"/>
        <v>0.99056145428031173</v>
      </c>
      <c r="AZ44" s="29">
        <f t="shared" si="70"/>
        <v>97951.508084229979</v>
      </c>
      <c r="BA44" s="29">
        <f t="shared" si="63"/>
        <v>924.51978736542515</v>
      </c>
      <c r="BB44" s="29">
        <f t="shared" si="64"/>
        <v>487446.24095273635</v>
      </c>
      <c r="BC44" s="29">
        <f>SUM(BB44:BB$55)</f>
        <v>3808728.1268771123</v>
      </c>
      <c r="BD44" s="30">
        <f t="shared" si="65"/>
        <v>38.883813035343259</v>
      </c>
      <c r="BE44" s="15"/>
      <c r="BF44" s="31">
        <f t="shared" si="71"/>
        <v>1.230654433615801</v>
      </c>
      <c r="BM44" s="1"/>
    </row>
    <row r="45" spans="1:65" x14ac:dyDescent="0.25">
      <c r="A45" s="15">
        <v>50</v>
      </c>
      <c r="B45" s="32">
        <v>3.5049600000000001E-3</v>
      </c>
      <c r="C45" s="27">
        <f t="shared" si="46"/>
        <v>1.7372574552739078E-2</v>
      </c>
      <c r="D45" s="28">
        <f t="shared" si="72"/>
        <v>0.5</v>
      </c>
      <c r="E45" s="27">
        <f t="shared" si="47"/>
        <v>0.98262742544726089</v>
      </c>
      <c r="F45" s="29">
        <f t="shared" si="66"/>
        <v>95939.16726517833</v>
      </c>
      <c r="G45" s="29">
        <f t="shared" si="48"/>
        <v>1666.7103358420136</v>
      </c>
      <c r="H45" s="29">
        <f t="shared" si="49"/>
        <v>475529.06048628659</v>
      </c>
      <c r="I45" s="29">
        <f>SUM(H45:H$55)</f>
        <v>3082820.332095677</v>
      </c>
      <c r="J45" s="30">
        <f t="shared" si="50"/>
        <v>32.133073696321361</v>
      </c>
      <c r="L45" s="15">
        <v>50</v>
      </c>
      <c r="M45" s="32">
        <v>4.5838900000000002E-3</v>
      </c>
      <c r="N45" s="27">
        <f t="shared" si="51"/>
        <v>2.2659775207559553E-2</v>
      </c>
      <c r="O45" s="28">
        <f t="shared" si="73"/>
        <v>0.5</v>
      </c>
      <c r="P45" s="27">
        <f t="shared" si="52"/>
        <v>0.97734022479244043</v>
      </c>
      <c r="Q45" s="29">
        <f t="shared" si="67"/>
        <v>95133.105870952757</v>
      </c>
      <c r="R45" s="29">
        <f t="shared" si="53"/>
        <v>2155.6947938327503</v>
      </c>
      <c r="S45" s="29">
        <f t="shared" si="54"/>
        <v>470276.29237018188</v>
      </c>
      <c r="T45" s="29">
        <f>SUM(S45:S$55)</f>
        <v>2944889.4933548332</v>
      </c>
      <c r="U45" s="30">
        <f t="shared" si="55"/>
        <v>30.955464623950686</v>
      </c>
      <c r="V45" s="15"/>
      <c r="W45" s="31">
        <f t="shared" si="68"/>
        <v>1.3078294759426641</v>
      </c>
      <c r="AD45" s="1"/>
      <c r="AJ45" s="15">
        <v>50</v>
      </c>
      <c r="AK45" s="32">
        <v>2.3100099999999999E-3</v>
      </c>
      <c r="AL45" s="27">
        <f t="shared" si="56"/>
        <v>1.1483731165426383E-2</v>
      </c>
      <c r="AM45" s="28">
        <f t="shared" si="74"/>
        <v>0.5</v>
      </c>
      <c r="AN45" s="27">
        <f t="shared" si="57"/>
        <v>0.98851626883457366</v>
      </c>
      <c r="AO45" s="29">
        <f t="shared" si="69"/>
        <v>97493.975687691593</v>
      </c>
      <c r="AP45" s="29">
        <f t="shared" si="58"/>
        <v>1119.5946070460632</v>
      </c>
      <c r="AQ45" s="29">
        <f t="shared" si="59"/>
        <v>484670.89192084281</v>
      </c>
      <c r="AR45" s="29">
        <f>SUM(AQ45:AQ$55)</f>
        <v>3419937.5115550542</v>
      </c>
      <c r="AS45" s="30">
        <f t="shared" si="60"/>
        <v>35.078449590673671</v>
      </c>
      <c r="AU45" s="15">
        <v>50</v>
      </c>
      <c r="AV45" s="32">
        <v>2.7910000000000001E-3</v>
      </c>
      <c r="AW45" s="27">
        <f t="shared" si="61"/>
        <v>1.3858303686030721E-2</v>
      </c>
      <c r="AX45" s="28">
        <f t="shared" si="75"/>
        <v>0.5</v>
      </c>
      <c r="AY45" s="27">
        <f t="shared" si="62"/>
        <v>0.98614169631396931</v>
      </c>
      <c r="AZ45" s="29">
        <f t="shared" si="70"/>
        <v>97026.988296864554</v>
      </c>
      <c r="BA45" s="29">
        <f t="shared" si="63"/>
        <v>1344.6294695589022</v>
      </c>
      <c r="BB45" s="29">
        <f t="shared" si="64"/>
        <v>481773.36781042552</v>
      </c>
      <c r="BC45" s="29">
        <f>SUM(BB45:BB$55)</f>
        <v>3321281.8859243761</v>
      </c>
      <c r="BD45" s="30">
        <f t="shared" si="65"/>
        <v>34.23049549639277</v>
      </c>
      <c r="BE45" s="15"/>
      <c r="BF45" s="31">
        <f t="shared" si="71"/>
        <v>1.2082198778360267</v>
      </c>
      <c r="BM45" s="1"/>
    </row>
    <row r="46" spans="1:65" x14ac:dyDescent="0.25">
      <c r="A46" s="15">
        <v>55</v>
      </c>
      <c r="B46" s="32">
        <v>5.44708E-3</v>
      </c>
      <c r="C46" s="27">
        <f t="shared" si="46"/>
        <v>2.6869499220465467E-2</v>
      </c>
      <c r="D46" s="28">
        <f t="shared" si="72"/>
        <v>0.5</v>
      </c>
      <c r="E46" s="27">
        <f t="shared" si="47"/>
        <v>0.97313050077953456</v>
      </c>
      <c r="F46" s="29">
        <f t="shared" si="66"/>
        <v>94272.456929336317</v>
      </c>
      <c r="G46" s="29">
        <f t="shared" si="48"/>
        <v>2533.0537079741625</v>
      </c>
      <c r="H46" s="29">
        <f t="shared" si="49"/>
        <v>465029.6503767462</v>
      </c>
      <c r="I46" s="29">
        <f>SUM(H46:H$55)</f>
        <v>2607291.2716093902</v>
      </c>
      <c r="J46" s="30">
        <f t="shared" si="50"/>
        <v>27.656978045705696</v>
      </c>
      <c r="L46" s="15">
        <v>55</v>
      </c>
      <c r="M46" s="32">
        <v>6.5852799999999998E-3</v>
      </c>
      <c r="N46" s="27">
        <f t="shared" si="51"/>
        <v>3.23931058202599E-2</v>
      </c>
      <c r="O46" s="28">
        <f t="shared" si="73"/>
        <v>0.5</v>
      </c>
      <c r="P46" s="27">
        <f t="shared" si="52"/>
        <v>0.96760689417974011</v>
      </c>
      <c r="Q46" s="29">
        <f t="shared" si="67"/>
        <v>92977.411077120007</v>
      </c>
      <c r="R46" s="29">
        <f t="shared" si="53"/>
        <v>3011.827115914959</v>
      </c>
      <c r="S46" s="29">
        <f t="shared" si="54"/>
        <v>457357.48759581265</v>
      </c>
      <c r="T46" s="29">
        <f>SUM(S46:S$55)</f>
        <v>2474613.2009846512</v>
      </c>
      <c r="U46" s="30">
        <f t="shared" si="55"/>
        <v>26.615208708404303</v>
      </c>
      <c r="V46" s="15"/>
      <c r="W46" s="31">
        <f t="shared" si="68"/>
        <v>1.2089559910998187</v>
      </c>
      <c r="AD46" s="1"/>
      <c r="AJ46" s="15">
        <v>55</v>
      </c>
      <c r="AK46" s="32">
        <v>3.6005799999999999E-3</v>
      </c>
      <c r="AL46" s="27">
        <f t="shared" si="56"/>
        <v>1.7842293487288843E-2</v>
      </c>
      <c r="AM46" s="28">
        <f t="shared" si="74"/>
        <v>0.5</v>
      </c>
      <c r="AN46" s="27">
        <f t="shared" si="57"/>
        <v>0.98215770651271117</v>
      </c>
      <c r="AO46" s="29">
        <f t="shared" si="69"/>
        <v>96374.381080645529</v>
      </c>
      <c r="AP46" s="29">
        <f t="shared" si="58"/>
        <v>1719.5399918966868</v>
      </c>
      <c r="AQ46" s="29">
        <f t="shared" si="59"/>
        <v>477573.05542348593</v>
      </c>
      <c r="AR46" s="29">
        <f>SUM(AQ46:AQ$55)</f>
        <v>2935266.619634212</v>
      </c>
      <c r="AS46" s="30">
        <f t="shared" si="60"/>
        <v>30.456917976759797</v>
      </c>
      <c r="AU46" s="15">
        <v>55</v>
      </c>
      <c r="AV46" s="32">
        <v>4.1906599999999997E-3</v>
      </c>
      <c r="AW46" s="27">
        <f t="shared" si="61"/>
        <v>2.0736055603066135E-2</v>
      </c>
      <c r="AX46" s="28">
        <f t="shared" si="75"/>
        <v>0.5</v>
      </c>
      <c r="AY46" s="27">
        <f t="shared" si="62"/>
        <v>0.97926394439693387</v>
      </c>
      <c r="AZ46" s="29">
        <f t="shared" si="70"/>
        <v>95682.358827305652</v>
      </c>
      <c r="BA46" s="29">
        <f t="shared" si="63"/>
        <v>1984.074712875532</v>
      </c>
      <c r="BB46" s="29">
        <f t="shared" si="64"/>
        <v>473451.60735433945</v>
      </c>
      <c r="BC46" s="29">
        <f>SUM(BB46:BB$55)</f>
        <v>2839508.5181139503</v>
      </c>
      <c r="BD46" s="30">
        <f t="shared" si="65"/>
        <v>29.676405900892323</v>
      </c>
      <c r="BE46" s="15"/>
      <c r="BF46" s="31">
        <f t="shared" si="71"/>
        <v>1.1638847074637975</v>
      </c>
      <c r="BM46" s="1"/>
    </row>
    <row r="47" spans="1:65" x14ac:dyDescent="0.25">
      <c r="A47" s="15">
        <v>60</v>
      </c>
      <c r="B47" s="32">
        <v>8.7128399999999995E-3</v>
      </c>
      <c r="C47" s="27">
        <f t="shared" si="46"/>
        <v>4.263550907771823E-2</v>
      </c>
      <c r="D47" s="28">
        <f t="shared" si="72"/>
        <v>0.5</v>
      </c>
      <c r="E47" s="27">
        <f t="shared" si="47"/>
        <v>0.95736449092228182</v>
      </c>
      <c r="F47" s="29">
        <f t="shared" si="66"/>
        <v>91739.403221362154</v>
      </c>
      <c r="G47" s="29">
        <f t="shared" si="48"/>
        <v>3911.3561588288285</v>
      </c>
      <c r="H47" s="29">
        <f t="shared" si="49"/>
        <v>448918.6257097387</v>
      </c>
      <c r="I47" s="29">
        <f>SUM(H47:H$55)</f>
        <v>2142261.6212326442</v>
      </c>
      <c r="J47" s="30">
        <f t="shared" si="50"/>
        <v>23.351597525258413</v>
      </c>
      <c r="L47" s="15">
        <v>60</v>
      </c>
      <c r="M47" s="32">
        <v>1.038734E-2</v>
      </c>
      <c r="N47" s="27">
        <f t="shared" si="51"/>
        <v>5.0622126891146299E-2</v>
      </c>
      <c r="O47" s="28">
        <f t="shared" si="73"/>
        <v>0.5</v>
      </c>
      <c r="P47" s="27">
        <f t="shared" si="52"/>
        <v>0.94937787310885369</v>
      </c>
      <c r="Q47" s="29">
        <f t="shared" si="67"/>
        <v>89965.583961205048</v>
      </c>
      <c r="R47" s="29">
        <f t="shared" si="53"/>
        <v>4554.2492071201996</v>
      </c>
      <c r="S47" s="29">
        <f t="shared" si="54"/>
        <v>438442.29678822472</v>
      </c>
      <c r="T47" s="29">
        <f>SUM(S47:S$55)</f>
        <v>2017255.7133888383</v>
      </c>
      <c r="U47" s="30">
        <f t="shared" si="55"/>
        <v>22.422526754883503</v>
      </c>
      <c r="V47" s="15"/>
      <c r="W47" s="31">
        <f t="shared" si="68"/>
        <v>1.1921876219464607</v>
      </c>
      <c r="AD47" s="1"/>
      <c r="AJ47" s="15">
        <v>60</v>
      </c>
      <c r="AK47" s="32">
        <v>5.7278700000000004E-3</v>
      </c>
      <c r="AL47" s="27">
        <f t="shared" si="56"/>
        <v>2.8235033496712955E-2</v>
      </c>
      <c r="AM47" s="28">
        <f t="shared" si="74"/>
        <v>0.5</v>
      </c>
      <c r="AN47" s="27">
        <f t="shared" si="57"/>
        <v>0.97176496650328703</v>
      </c>
      <c r="AO47" s="29">
        <f t="shared" si="69"/>
        <v>94654.841088748843</v>
      </c>
      <c r="AP47" s="29">
        <f t="shared" si="58"/>
        <v>2672.5826087668684</v>
      </c>
      <c r="AQ47" s="29">
        <f t="shared" si="59"/>
        <v>466592.74892182706</v>
      </c>
      <c r="AR47" s="29">
        <f>SUM(AQ47:AQ$55)</f>
        <v>2457693.5642107259</v>
      </c>
      <c r="AS47" s="30">
        <f t="shared" si="60"/>
        <v>25.964795206896817</v>
      </c>
      <c r="AU47" s="15">
        <v>60</v>
      </c>
      <c r="AV47" s="32">
        <v>6.5546700000000003E-3</v>
      </c>
      <c r="AW47" s="27">
        <f t="shared" si="61"/>
        <v>3.2244962282686362E-2</v>
      </c>
      <c r="AX47" s="28">
        <f t="shared" si="75"/>
        <v>0.5</v>
      </c>
      <c r="AY47" s="27">
        <f t="shared" si="62"/>
        <v>0.96775503771731364</v>
      </c>
      <c r="AZ47" s="29">
        <f t="shared" si="70"/>
        <v>93698.28411443012</v>
      </c>
      <c r="BA47" s="29">
        <f t="shared" si="63"/>
        <v>3021.2976372222329</v>
      </c>
      <c r="BB47" s="29">
        <f t="shared" si="64"/>
        <v>460938.17647909501</v>
      </c>
      <c r="BC47" s="29">
        <f>SUM(BB47:BB$55)</f>
        <v>2366056.9107596111</v>
      </c>
      <c r="BD47" s="30">
        <f t="shared" si="65"/>
        <v>25.251870224966304</v>
      </c>
      <c r="BE47" s="15"/>
      <c r="BF47" s="31">
        <f t="shared" si="71"/>
        <v>1.1443468514473967</v>
      </c>
      <c r="BM47" s="1"/>
    </row>
    <row r="48" spans="1:65" x14ac:dyDescent="0.25">
      <c r="A48" s="15">
        <v>65</v>
      </c>
      <c r="B48" s="32">
        <v>1.3261129999999999E-2</v>
      </c>
      <c r="C48" s="27">
        <f t="shared" si="46"/>
        <v>6.4177969024088954E-2</v>
      </c>
      <c r="D48" s="28">
        <f t="shared" si="72"/>
        <v>0.5</v>
      </c>
      <c r="E48" s="27">
        <f t="shared" si="47"/>
        <v>0.9358220309759111</v>
      </c>
      <c r="F48" s="29">
        <f t="shared" si="66"/>
        <v>87828.047062533326</v>
      </c>
      <c r="G48" s="29">
        <f t="shared" si="48"/>
        <v>5636.6256838254922</v>
      </c>
      <c r="H48" s="29">
        <f t="shared" si="49"/>
        <v>425048.67110310291</v>
      </c>
      <c r="I48" s="29">
        <f>SUM(H48:H$55)</f>
        <v>1693342.9955229056</v>
      </c>
      <c r="J48" s="30">
        <f t="shared" si="50"/>
        <v>19.280207771410996</v>
      </c>
      <c r="L48" s="15">
        <v>65</v>
      </c>
      <c r="M48" s="32">
        <v>1.5855230000000001E-2</v>
      </c>
      <c r="N48" s="27">
        <f t="shared" si="51"/>
        <v>7.6253603928463282E-2</v>
      </c>
      <c r="O48" s="28">
        <f t="shared" si="73"/>
        <v>0.5</v>
      </c>
      <c r="P48" s="27">
        <f t="shared" si="52"/>
        <v>0.92374639607153675</v>
      </c>
      <c r="Q48" s="29">
        <f t="shared" si="67"/>
        <v>85411.334754084848</v>
      </c>
      <c r="R48" s="29">
        <f t="shared" si="53"/>
        <v>6512.9220913393801</v>
      </c>
      <c r="S48" s="29">
        <f t="shared" si="54"/>
        <v>410774.3685420758</v>
      </c>
      <c r="T48" s="29">
        <f>SUM(S48:S$55)</f>
        <v>1578813.4166006136</v>
      </c>
      <c r="U48" s="30">
        <f t="shared" si="55"/>
        <v>18.48482313438037</v>
      </c>
      <c r="V48" s="15"/>
      <c r="W48" s="31">
        <f t="shared" si="68"/>
        <v>1.1956168139517525</v>
      </c>
      <c r="AD48" s="1"/>
      <c r="AJ48" s="15">
        <v>65</v>
      </c>
      <c r="AK48" s="32">
        <v>8.6607400000000001E-3</v>
      </c>
      <c r="AL48" s="27">
        <f t="shared" si="56"/>
        <v>4.2385965434311113E-2</v>
      </c>
      <c r="AM48" s="28">
        <f t="shared" si="74"/>
        <v>0.5</v>
      </c>
      <c r="AN48" s="27">
        <f t="shared" si="57"/>
        <v>0.95761403456568894</v>
      </c>
      <c r="AO48" s="29">
        <f t="shared" si="69"/>
        <v>91982.258479981974</v>
      </c>
      <c r="AP48" s="29">
        <f t="shared" si="58"/>
        <v>3898.7568285023881</v>
      </c>
      <c r="AQ48" s="29">
        <f t="shared" si="59"/>
        <v>450164.40032865386</v>
      </c>
      <c r="AR48" s="29">
        <f>SUM(AQ48:AQ$55)</f>
        <v>1991100.8152888985</v>
      </c>
      <c r="AS48" s="30">
        <f t="shared" si="60"/>
        <v>21.646574548093099</v>
      </c>
      <c r="AU48" s="15">
        <v>65</v>
      </c>
      <c r="AV48" s="32">
        <v>1.0100619999999999E-2</v>
      </c>
      <c r="AW48" s="27">
        <f t="shared" si="61"/>
        <v>4.9259228137718984E-2</v>
      </c>
      <c r="AX48" s="28">
        <f t="shared" si="75"/>
        <v>0.5</v>
      </c>
      <c r="AY48" s="27">
        <f t="shared" si="62"/>
        <v>0.95074077186228101</v>
      </c>
      <c r="AZ48" s="29">
        <f t="shared" si="70"/>
        <v>90676.986477207887</v>
      </c>
      <c r="BA48" s="29">
        <f t="shared" si="63"/>
        <v>4466.6783637216431</v>
      </c>
      <c r="BB48" s="29">
        <f t="shared" si="64"/>
        <v>442218.23647673533</v>
      </c>
      <c r="BC48" s="29">
        <f>SUM(BB48:BB$55)</f>
        <v>1905118.7342805155</v>
      </c>
      <c r="BD48" s="30">
        <f t="shared" si="65"/>
        <v>21.009947598549456</v>
      </c>
      <c r="BE48" s="15"/>
      <c r="BF48" s="31">
        <f t="shared" si="71"/>
        <v>1.166253691947801</v>
      </c>
      <c r="BM48" s="1"/>
    </row>
    <row r="49" spans="1:65" x14ac:dyDescent="0.25">
      <c r="A49" s="15">
        <v>70</v>
      </c>
      <c r="B49" s="32">
        <v>2.142283E-2</v>
      </c>
      <c r="C49" s="27">
        <f t="shared" si="46"/>
        <v>0.10166905290821572</v>
      </c>
      <c r="D49" s="28">
        <f t="shared" si="72"/>
        <v>0.5</v>
      </c>
      <c r="E49" s="27">
        <f t="shared" si="47"/>
        <v>0.89833094709178429</v>
      </c>
      <c r="F49" s="29">
        <f t="shared" si="66"/>
        <v>82191.421378707833</v>
      </c>
      <c r="G49" s="29">
        <f t="shared" si="48"/>
        <v>8356.3239687532914</v>
      </c>
      <c r="H49" s="29">
        <f t="shared" si="49"/>
        <v>390066.29697165592</v>
      </c>
      <c r="I49" s="29">
        <f>SUM(H49:H$55)</f>
        <v>1268294.3244198028</v>
      </c>
      <c r="J49" s="30">
        <f t="shared" si="50"/>
        <v>15.430981763607289</v>
      </c>
      <c r="L49" s="15">
        <v>70</v>
      </c>
      <c r="M49" s="32">
        <v>2.4559439999999998E-2</v>
      </c>
      <c r="N49" s="27">
        <f t="shared" si="51"/>
        <v>0.1156937648118247</v>
      </c>
      <c r="O49" s="28">
        <f t="shared" si="73"/>
        <v>0.5</v>
      </c>
      <c r="P49" s="27">
        <f t="shared" si="52"/>
        <v>0.8843062351881753</v>
      </c>
      <c r="Q49" s="29">
        <f t="shared" si="67"/>
        <v>78898.412662745468</v>
      </c>
      <c r="R49" s="29">
        <f t="shared" si="53"/>
        <v>9128.0543986299599</v>
      </c>
      <c r="S49" s="29">
        <f t="shared" si="54"/>
        <v>371671.92731715244</v>
      </c>
      <c r="T49" s="29">
        <f>SUM(S49:S$55)</f>
        <v>1168039.0480585378</v>
      </c>
      <c r="U49" s="30">
        <f t="shared" si="55"/>
        <v>14.80434154044859</v>
      </c>
      <c r="V49" s="15"/>
      <c r="W49" s="31">
        <f t="shared" si="68"/>
        <v>1.1464143626215584</v>
      </c>
      <c r="AD49" s="1"/>
      <c r="AJ49" s="15">
        <v>70</v>
      </c>
      <c r="AK49" s="32">
        <v>1.42062E-2</v>
      </c>
      <c r="AL49" s="27">
        <f t="shared" si="56"/>
        <v>6.8594820647300783E-2</v>
      </c>
      <c r="AM49" s="28">
        <f t="shared" si="74"/>
        <v>0.5</v>
      </c>
      <c r="AN49" s="27">
        <f t="shared" si="57"/>
        <v>0.93140517935269918</v>
      </c>
      <c r="AO49" s="29">
        <f t="shared" si="69"/>
        <v>88083.501651479586</v>
      </c>
      <c r="AP49" s="29">
        <f t="shared" si="58"/>
        <v>6042.071997769468</v>
      </c>
      <c r="AQ49" s="29">
        <f t="shared" si="59"/>
        <v>425312.32826297428</v>
      </c>
      <c r="AR49" s="29">
        <f>SUM(AQ49:AQ$55)</f>
        <v>1540936.4149602447</v>
      </c>
      <c r="AS49" s="30">
        <f t="shared" si="60"/>
        <v>17.494041291152062</v>
      </c>
      <c r="AU49" s="15">
        <v>70</v>
      </c>
      <c r="AV49" s="32">
        <v>1.626706E-2</v>
      </c>
      <c r="AW49" s="27">
        <f t="shared" si="61"/>
        <v>7.8156844790937818E-2</v>
      </c>
      <c r="AX49" s="28">
        <f t="shared" si="75"/>
        <v>0.5</v>
      </c>
      <c r="AY49" s="27">
        <f t="shared" si="62"/>
        <v>0.92184315520906224</v>
      </c>
      <c r="AZ49" s="29">
        <f t="shared" si="70"/>
        <v>86210.308113486244</v>
      </c>
      <c r="BA49" s="29">
        <f t="shared" si="63"/>
        <v>6737.9256706046726</v>
      </c>
      <c r="BB49" s="29">
        <f t="shared" si="64"/>
        <v>414206.72639091953</v>
      </c>
      <c r="BC49" s="29">
        <f>SUM(BB49:BB$55)</f>
        <v>1462900.49780378</v>
      </c>
      <c r="BD49" s="30">
        <f t="shared" si="65"/>
        <v>16.968974242361305</v>
      </c>
      <c r="BE49" s="15"/>
      <c r="BF49" s="31">
        <f t="shared" si="71"/>
        <v>1.1450676465205332</v>
      </c>
      <c r="BM49" s="1"/>
    </row>
    <row r="50" spans="1:65" x14ac:dyDescent="0.25">
      <c r="A50" s="15">
        <v>75</v>
      </c>
      <c r="B50" s="32">
        <v>3.6284690000000001E-2</v>
      </c>
      <c r="C50" s="27">
        <f t="shared" si="46"/>
        <v>0.16633492227288563</v>
      </c>
      <c r="D50" s="28">
        <f t="shared" si="72"/>
        <v>0.5</v>
      </c>
      <c r="E50" s="27">
        <f t="shared" si="47"/>
        <v>0.8336650777271144</v>
      </c>
      <c r="F50" s="29">
        <f t="shared" si="66"/>
        <v>73835.097409954542</v>
      </c>
      <c r="G50" s="29">
        <f t="shared" si="48"/>
        <v>12281.355188695728</v>
      </c>
      <c r="H50" s="29">
        <f t="shared" si="49"/>
        <v>338472.09907803341</v>
      </c>
      <c r="I50" s="29">
        <f>SUM(H50:H$55)</f>
        <v>878228.02744814684</v>
      </c>
      <c r="J50" s="30">
        <f t="shared" si="50"/>
        <v>11.894452073002114</v>
      </c>
      <c r="L50" s="15">
        <v>75</v>
      </c>
      <c r="M50" s="32">
        <v>4.0172380000000001E-2</v>
      </c>
      <c r="N50" s="27">
        <f t="shared" si="51"/>
        <v>0.18253021691183804</v>
      </c>
      <c r="O50" s="28">
        <f t="shared" si="73"/>
        <v>0.5</v>
      </c>
      <c r="P50" s="27">
        <f t="shared" si="52"/>
        <v>0.81746978308816198</v>
      </c>
      <c r="Q50" s="29">
        <f t="shared" si="67"/>
        <v>69770.358264115508</v>
      </c>
      <c r="R50" s="29">
        <f t="shared" si="53"/>
        <v>12735.198627965656</v>
      </c>
      <c r="S50" s="29">
        <f t="shared" si="54"/>
        <v>317013.79475066345</v>
      </c>
      <c r="T50" s="29">
        <f>SUM(S50:S$55)</f>
        <v>796367.12074138538</v>
      </c>
      <c r="U50" s="30">
        <f t="shared" si="55"/>
        <v>11.414118266767955</v>
      </c>
      <c r="V50" s="15"/>
      <c r="W50" s="31">
        <f t="shared" si="68"/>
        <v>1.1071440874925484</v>
      </c>
      <c r="AD50" s="1"/>
      <c r="AJ50" s="15">
        <v>75</v>
      </c>
      <c r="AK50" s="32">
        <v>2.489891E-2</v>
      </c>
      <c r="AL50" s="27">
        <f t="shared" si="56"/>
        <v>0.11719921804459324</v>
      </c>
      <c r="AM50" s="28">
        <f t="shared" si="74"/>
        <v>0.5</v>
      </c>
      <c r="AN50" s="27">
        <f t="shared" si="57"/>
        <v>0.88280078195540679</v>
      </c>
      <c r="AO50" s="29">
        <f t="shared" si="69"/>
        <v>82041.429653710118</v>
      </c>
      <c r="AP50" s="29">
        <f t="shared" si="58"/>
        <v>9615.191402675322</v>
      </c>
      <c r="AQ50" s="29">
        <f t="shared" si="59"/>
        <v>386169.16976186231</v>
      </c>
      <c r="AR50" s="29">
        <f>SUM(AQ50:AQ$55)</f>
        <v>1115624.0866972704</v>
      </c>
      <c r="AS50" s="30">
        <f t="shared" si="60"/>
        <v>13.598301387557781</v>
      </c>
      <c r="AU50" s="15">
        <v>75</v>
      </c>
      <c r="AV50" s="32">
        <v>2.7366109999999999E-2</v>
      </c>
      <c r="AW50" s="27">
        <f t="shared" si="61"/>
        <v>0.12806869501187168</v>
      </c>
      <c r="AX50" s="28">
        <f t="shared" si="75"/>
        <v>0.5</v>
      </c>
      <c r="AY50" s="27">
        <f t="shared" si="62"/>
        <v>0.87193130498812832</v>
      </c>
      <c r="AZ50" s="29">
        <f t="shared" si="70"/>
        <v>79472.382442881571</v>
      </c>
      <c r="BA50" s="29">
        <f t="shared" si="63"/>
        <v>10177.924308944232</v>
      </c>
      <c r="BB50" s="29">
        <f t="shared" si="64"/>
        <v>371917.10144204728</v>
      </c>
      <c r="BC50" s="29">
        <f>SUM(BB50:BB$55)</f>
        <v>1048693.7714128608</v>
      </c>
      <c r="BD50" s="30">
        <f t="shared" si="65"/>
        <v>13.195700684657069</v>
      </c>
      <c r="BE50" s="15"/>
      <c r="BF50" s="31">
        <f t="shared" si="71"/>
        <v>1.0990886749660929</v>
      </c>
      <c r="BM50" s="1"/>
    </row>
    <row r="51" spans="1:65" x14ac:dyDescent="0.25">
      <c r="A51" s="15">
        <v>80</v>
      </c>
      <c r="B51" s="32">
        <v>6.4196760000000005E-2</v>
      </c>
      <c r="C51" s="27">
        <f t="shared" si="46"/>
        <v>0.27659288272498933</v>
      </c>
      <c r="D51" s="28">
        <f t="shared" si="72"/>
        <v>0.5</v>
      </c>
      <c r="E51" s="27">
        <f t="shared" si="47"/>
        <v>0.72340711727501072</v>
      </c>
      <c r="F51" s="29">
        <f t="shared" si="66"/>
        <v>61553.742221258814</v>
      </c>
      <c r="G51" s="29">
        <f t="shared" si="48"/>
        <v>17025.327003488863</v>
      </c>
      <c r="H51" s="29">
        <f t="shared" si="49"/>
        <v>265205.39359757188</v>
      </c>
      <c r="I51" s="29">
        <f>SUM(H51:H$55)</f>
        <v>539755.92837011348</v>
      </c>
      <c r="J51" s="30">
        <f t="shared" si="50"/>
        <v>8.7688564316679027</v>
      </c>
      <c r="L51" s="15">
        <v>80</v>
      </c>
      <c r="M51" s="32">
        <v>7.1895890000000004E-2</v>
      </c>
      <c r="N51" s="27">
        <f t="shared" si="51"/>
        <v>0.30471081237855241</v>
      </c>
      <c r="O51" s="28">
        <f t="shared" si="73"/>
        <v>0.5</v>
      </c>
      <c r="P51" s="27">
        <f t="shared" si="52"/>
        <v>0.69528918762144754</v>
      </c>
      <c r="Q51" s="29">
        <f t="shared" si="67"/>
        <v>57035.159636149852</v>
      </c>
      <c r="R51" s="29">
        <f t="shared" si="53"/>
        <v>17379.229826871648</v>
      </c>
      <c r="S51" s="29">
        <f t="shared" si="54"/>
        <v>241727.72361357015</v>
      </c>
      <c r="T51" s="29">
        <f>SUM(S51:S$55)</f>
        <v>479353.32599072193</v>
      </c>
      <c r="U51" s="30">
        <f t="shared" si="55"/>
        <v>8.404523263346837</v>
      </c>
      <c r="V51" s="15"/>
      <c r="W51" s="31">
        <f t="shared" si="68"/>
        <v>1.119930195854121</v>
      </c>
      <c r="AD51" s="1"/>
      <c r="AJ51" s="15">
        <v>80</v>
      </c>
      <c r="AK51" s="32">
        <v>4.6854680000000003E-2</v>
      </c>
      <c r="AL51" s="27">
        <f t="shared" si="56"/>
        <v>0.20970880287076774</v>
      </c>
      <c r="AM51" s="28">
        <f t="shared" si="74"/>
        <v>0.5</v>
      </c>
      <c r="AN51" s="27">
        <f t="shared" si="57"/>
        <v>0.79029119712923224</v>
      </c>
      <c r="AO51" s="29">
        <f t="shared" si="69"/>
        <v>72426.238251034796</v>
      </c>
      <c r="AP51" s="29">
        <f t="shared" si="58"/>
        <v>15188.419720057514</v>
      </c>
      <c r="AQ51" s="29">
        <f t="shared" si="59"/>
        <v>324160.14195503021</v>
      </c>
      <c r="AR51" s="29">
        <f>SUM(AQ51:AQ$55)</f>
        <v>729454.91693540802</v>
      </c>
      <c r="AS51" s="30">
        <f t="shared" si="60"/>
        <v>10.071694106313549</v>
      </c>
      <c r="AU51" s="15">
        <v>80</v>
      </c>
      <c r="AV51" s="32">
        <v>5.17805E-2</v>
      </c>
      <c r="AW51" s="27">
        <f t="shared" si="61"/>
        <v>0.22922857449580047</v>
      </c>
      <c r="AX51" s="28">
        <f t="shared" si="75"/>
        <v>0.5</v>
      </c>
      <c r="AY51" s="27">
        <f t="shared" si="62"/>
        <v>0.77077142550419953</v>
      </c>
      <c r="AZ51" s="29">
        <f t="shared" si="70"/>
        <v>69294.45813393734</v>
      </c>
      <c r="BA51" s="29">
        <f t="shared" si="63"/>
        <v>15884.269858501386</v>
      </c>
      <c r="BB51" s="29">
        <f t="shared" si="64"/>
        <v>306761.61602343322</v>
      </c>
      <c r="BC51" s="29">
        <f>SUM(BB51:BB$55)</f>
        <v>676776.66997081356</v>
      </c>
      <c r="BD51" s="30">
        <f t="shared" si="65"/>
        <v>9.7666781470848747</v>
      </c>
      <c r="BE51" s="15"/>
      <c r="BF51" s="31">
        <f t="shared" si="71"/>
        <v>1.1051297330384071</v>
      </c>
      <c r="BM51" s="1"/>
    </row>
    <row r="52" spans="1:65" x14ac:dyDescent="0.25">
      <c r="A52" s="15">
        <v>85</v>
      </c>
      <c r="B52" s="32">
        <v>0.11699021</v>
      </c>
      <c r="C52" s="27">
        <f t="shared" si="46"/>
        <v>0.45258191639644396</v>
      </c>
      <c r="D52" s="28">
        <f t="shared" si="72"/>
        <v>0.5</v>
      </c>
      <c r="E52" s="27">
        <f t="shared" si="47"/>
        <v>0.54741808360355604</v>
      </c>
      <c r="F52" s="29">
        <f t="shared" si="66"/>
        <v>44528.415217769951</v>
      </c>
      <c r="G52" s="29">
        <f t="shared" si="48"/>
        <v>20152.755493354904</v>
      </c>
      <c r="H52" s="29">
        <f t="shared" si="49"/>
        <v>172260.18735546249</v>
      </c>
      <c r="I52" s="29">
        <f>SUM(H52:H$55)</f>
        <v>274550.53477254172</v>
      </c>
      <c r="J52" s="30">
        <f t="shared" si="50"/>
        <v>6.1657378424502491</v>
      </c>
      <c r="L52" s="15">
        <v>85</v>
      </c>
      <c r="M52" s="32">
        <v>0.12482264999999999</v>
      </c>
      <c r="N52" s="27">
        <f t="shared" si="51"/>
        <v>0.47567554487215824</v>
      </c>
      <c r="O52" s="28">
        <f t="shared" si="73"/>
        <v>0.5</v>
      </c>
      <c r="P52" s="27">
        <f t="shared" si="52"/>
        <v>0.52432445512784176</v>
      </c>
      <c r="Q52" s="29">
        <f t="shared" si="67"/>
        <v>39655.929809278205</v>
      </c>
      <c r="R52" s="29">
        <f t="shared" si="53"/>
        <v>18863.356019440471</v>
      </c>
      <c r="S52" s="29">
        <f t="shared" si="54"/>
        <v>151121.25899778985</v>
      </c>
      <c r="T52" s="29">
        <f>SUM(S52:S$55)</f>
        <v>237625.60237715175</v>
      </c>
      <c r="U52" s="30">
        <f t="shared" si="55"/>
        <v>5.9921833511404659</v>
      </c>
      <c r="V52" s="15"/>
      <c r="W52" s="31">
        <f t="shared" si="68"/>
        <v>1.0669495336404644</v>
      </c>
      <c r="AD52" s="1"/>
      <c r="AJ52" s="15">
        <v>85</v>
      </c>
      <c r="AK52" s="32">
        <v>9.1869569999999998E-2</v>
      </c>
      <c r="AL52" s="27">
        <f t="shared" si="56"/>
        <v>0.37355256597800918</v>
      </c>
      <c r="AM52" s="28">
        <f t="shared" si="74"/>
        <v>0.5</v>
      </c>
      <c r="AN52" s="27">
        <f t="shared" si="57"/>
        <v>0.62644743402199077</v>
      </c>
      <c r="AO52" s="29">
        <f t="shared" si="69"/>
        <v>57237.818530977282</v>
      </c>
      <c r="AP52" s="29">
        <f t="shared" si="58"/>
        <v>21381.333983230208</v>
      </c>
      <c r="AQ52" s="29">
        <f t="shared" si="59"/>
        <v>232735.75769681088</v>
      </c>
      <c r="AR52" s="29">
        <f>SUM(AQ52:AQ$55)</f>
        <v>405294.77498037781</v>
      </c>
      <c r="AS52" s="30">
        <f t="shared" si="60"/>
        <v>7.0808913648767211</v>
      </c>
      <c r="AU52" s="15">
        <v>85</v>
      </c>
      <c r="AV52" s="32">
        <v>9.6150470000000002E-2</v>
      </c>
      <c r="AW52" s="27">
        <f t="shared" si="61"/>
        <v>0.38758592730951158</v>
      </c>
      <c r="AX52" s="28">
        <f t="shared" si="75"/>
        <v>0.5</v>
      </c>
      <c r="AY52" s="27">
        <f t="shared" si="62"/>
        <v>0.61241407269048842</v>
      </c>
      <c r="AZ52" s="29">
        <f t="shared" si="70"/>
        <v>53410.188275435954</v>
      </c>
      <c r="BA52" s="29">
        <f t="shared" si="63"/>
        <v>20701.037350510447</v>
      </c>
      <c r="BB52" s="29">
        <f t="shared" si="64"/>
        <v>215298.34800090364</v>
      </c>
      <c r="BC52" s="29">
        <f>SUM(BB52:BB$55)</f>
        <v>370015.05394738022</v>
      </c>
      <c r="BD52" s="30">
        <f t="shared" si="65"/>
        <v>6.9277990940457892</v>
      </c>
      <c r="BE52" s="15"/>
      <c r="BF52" s="31">
        <f t="shared" si="71"/>
        <v>1.0465975839442812</v>
      </c>
      <c r="BM52" s="1"/>
    </row>
    <row r="53" spans="1:65" x14ac:dyDescent="0.25">
      <c r="A53" s="15">
        <v>90</v>
      </c>
      <c r="B53" s="32">
        <v>0.20621264</v>
      </c>
      <c r="C53" s="27">
        <f t="shared" si="46"/>
        <v>0.68033104687490509</v>
      </c>
      <c r="D53" s="28">
        <f t="shared" si="72"/>
        <v>0.5</v>
      </c>
      <c r="E53" s="27">
        <f t="shared" si="47"/>
        <v>0.31966895312509491</v>
      </c>
      <c r="F53" s="29">
        <f t="shared" si="66"/>
        <v>24375.659724415047</v>
      </c>
      <c r="G53" s="29">
        <f t="shared" si="48"/>
        <v>16583.518098577748</v>
      </c>
      <c r="H53" s="29">
        <f t="shared" si="49"/>
        <v>80419.503375630855</v>
      </c>
      <c r="I53" s="29">
        <f>SUM(H53:H$55)</f>
        <v>102290.3474170792</v>
      </c>
      <c r="J53" s="30">
        <f t="shared" si="50"/>
        <v>4.1964134950006526</v>
      </c>
      <c r="L53" s="15">
        <v>90</v>
      </c>
      <c r="M53" s="32">
        <v>0.2104837</v>
      </c>
      <c r="N53" s="27">
        <f t="shared" si="51"/>
        <v>0.68956370170079884</v>
      </c>
      <c r="O53" s="28">
        <f t="shared" si="73"/>
        <v>0.5</v>
      </c>
      <c r="P53" s="27">
        <f t="shared" si="52"/>
        <v>0.31043629829920116</v>
      </c>
      <c r="Q53" s="29">
        <f t="shared" si="67"/>
        <v>20792.573789837734</v>
      </c>
      <c r="R53" s="29">
        <f t="shared" si="53"/>
        <v>14337.804150407515</v>
      </c>
      <c r="S53" s="29">
        <f t="shared" si="54"/>
        <v>68118.358573169884</v>
      </c>
      <c r="T53" s="29">
        <f>SUM(S53:S$55)</f>
        <v>86504.34337936189</v>
      </c>
      <c r="U53" s="30">
        <f t="shared" si="55"/>
        <v>4.1603480287582508</v>
      </c>
      <c r="V53" s="15"/>
      <c r="W53" s="31">
        <f t="shared" si="68"/>
        <v>1.020711921441867</v>
      </c>
      <c r="AD53" s="1"/>
      <c r="AJ53" s="15">
        <v>90</v>
      </c>
      <c r="AK53" s="32">
        <v>0.16918385</v>
      </c>
      <c r="AL53" s="27">
        <f t="shared" si="56"/>
        <v>0.59447874355535557</v>
      </c>
      <c r="AM53" s="28">
        <f t="shared" si="74"/>
        <v>0.5</v>
      </c>
      <c r="AN53" s="27">
        <f t="shared" si="57"/>
        <v>0.40552125644464443</v>
      </c>
      <c r="AO53" s="29">
        <f t="shared" si="69"/>
        <v>35856.484547747074</v>
      </c>
      <c r="AP53" s="29">
        <f t="shared" si="58"/>
        <v>21315.917882256705</v>
      </c>
      <c r="AQ53" s="29">
        <f t="shared" si="59"/>
        <v>125992.62803309361</v>
      </c>
      <c r="AR53" s="29">
        <f>SUM(AQ53:AQ$55)</f>
        <v>172559.01728356691</v>
      </c>
      <c r="AS53" s="30">
        <f t="shared" si="60"/>
        <v>4.8124912260649682</v>
      </c>
      <c r="AU53" s="15">
        <v>90</v>
      </c>
      <c r="AV53" s="32">
        <v>0.17504364</v>
      </c>
      <c r="AW53" s="27">
        <f t="shared" si="61"/>
        <v>0.60880123811125009</v>
      </c>
      <c r="AX53" s="28">
        <f t="shared" si="75"/>
        <v>0.5</v>
      </c>
      <c r="AY53" s="27">
        <f t="shared" si="62"/>
        <v>0.39119876188874991</v>
      </c>
      <c r="AZ53" s="29">
        <f t="shared" si="70"/>
        <v>32709.150924925507</v>
      </c>
      <c r="BA53" s="29">
        <f t="shared" si="63"/>
        <v>19913.371580662388</v>
      </c>
      <c r="BB53" s="29">
        <f t="shared" si="64"/>
        <v>113762.32567297155</v>
      </c>
      <c r="BC53" s="29">
        <f>SUM(BB53:BB$55)</f>
        <v>154716.70594647661</v>
      </c>
      <c r="BD53" s="30">
        <f t="shared" si="65"/>
        <v>4.7300740487450899</v>
      </c>
      <c r="BE53" s="15"/>
      <c r="BF53" s="31">
        <f t="shared" si="71"/>
        <v>1.0346356345478602</v>
      </c>
      <c r="BM53" s="1"/>
    </row>
    <row r="54" spans="1:65" x14ac:dyDescent="0.25">
      <c r="A54" s="15">
        <v>95</v>
      </c>
      <c r="B54" s="32">
        <v>0.34747222</v>
      </c>
      <c r="C54" s="27">
        <f>(A55-A54)*B54/(1+(A55-A54)*(1-D54)*B54)</f>
        <v>0.92972611075766798</v>
      </c>
      <c r="D54" s="28">
        <f t="shared" si="72"/>
        <v>0.5</v>
      </c>
      <c r="E54" s="27">
        <f t="shared" si="47"/>
        <v>7.0273889242332022E-2</v>
      </c>
      <c r="F54" s="29">
        <f t="shared" si="66"/>
        <v>7792.1416258372974</v>
      </c>
      <c r="G54" s="29">
        <f t="shared" si="48"/>
        <v>7244.5575282626423</v>
      </c>
      <c r="H54" s="29">
        <f t="shared" si="49"/>
        <v>20849.31430852988</v>
      </c>
      <c r="I54" s="29">
        <f>SUM(H54:H$55)</f>
        <v>21870.844041448352</v>
      </c>
      <c r="J54" s="30">
        <f t="shared" si="50"/>
        <v>2.8067821520246357</v>
      </c>
      <c r="L54" s="15">
        <v>95</v>
      </c>
      <c r="M54" s="32">
        <v>0.34146496999999998</v>
      </c>
      <c r="N54" s="27">
        <f>(L55-L54)*M54/(1+(L55-L54)*(1-O54)*M54)</f>
        <v>0.92105489487925507</v>
      </c>
      <c r="O54" s="28">
        <f t="shared" si="73"/>
        <v>0.5</v>
      </c>
      <c r="P54" s="27">
        <f t="shared" si="52"/>
        <v>7.8945105120744929E-2</v>
      </c>
      <c r="Q54" s="29">
        <f t="shared" si="67"/>
        <v>6454.7696394302184</v>
      </c>
      <c r="R54" s="29">
        <f t="shared" si="53"/>
        <v>5945.1971717152073</v>
      </c>
      <c r="S54" s="29">
        <f t="shared" si="54"/>
        <v>17410.855267863077</v>
      </c>
      <c r="T54" s="29">
        <f>SUM(S54:S$55)</f>
        <v>18385.984806192009</v>
      </c>
      <c r="U54" s="30">
        <f t="shared" si="55"/>
        <v>2.8484339230137103</v>
      </c>
      <c r="V54" s="15"/>
      <c r="W54" s="31">
        <f t="shared" si="68"/>
        <v>0.98271156756071032</v>
      </c>
      <c r="Y54" s="34"/>
      <c r="AD54" s="1"/>
      <c r="AJ54" s="15">
        <v>95</v>
      </c>
      <c r="AK54" s="32">
        <v>0.29372685999999998</v>
      </c>
      <c r="AL54" s="27">
        <f>(AJ55-AJ54)*AK54/(1+(AJ55-AJ54)*(1-AM54)*AK54)</f>
        <v>0.84680838219238053</v>
      </c>
      <c r="AM54" s="28">
        <f t="shared" si="74"/>
        <v>0.5</v>
      </c>
      <c r="AN54" s="27">
        <f t="shared" si="57"/>
        <v>0.15319161780761947</v>
      </c>
      <c r="AO54" s="29">
        <f t="shared" si="69"/>
        <v>14540.566665490371</v>
      </c>
      <c r="AP54" s="29">
        <f t="shared" si="58"/>
        <v>12313.073734164358</v>
      </c>
      <c r="AQ54" s="29">
        <f t="shared" si="59"/>
        <v>41920.148992040959</v>
      </c>
      <c r="AR54" s="29">
        <f>SUM(AQ54:AQ$55)</f>
        <v>46566.389250473301</v>
      </c>
      <c r="AS54" s="30">
        <f t="shared" si="60"/>
        <v>3.2025154398549627</v>
      </c>
      <c r="AU54" s="15">
        <v>95</v>
      </c>
      <c r="AV54" s="32">
        <v>0.29477682999999999</v>
      </c>
      <c r="AW54" s="27">
        <f>(AU55-AU54)*AV54/(1+(AU55-AU54)*(1-AX54)*AV54)</f>
        <v>0.84855112396307164</v>
      </c>
      <c r="AX54" s="28">
        <f t="shared" si="75"/>
        <v>0.5</v>
      </c>
      <c r="AY54" s="27">
        <f t="shared" si="62"/>
        <v>0.15144887603692836</v>
      </c>
      <c r="AZ54" s="29">
        <f t="shared" si="70"/>
        <v>12795.779344263117</v>
      </c>
      <c r="BA54" s="29">
        <f t="shared" si="63"/>
        <v>10857.872944557925</v>
      </c>
      <c r="BB54" s="29">
        <f t="shared" si="64"/>
        <v>36834.214359920777</v>
      </c>
      <c r="BC54" s="29">
        <f>SUM(BB54:BB$55)</f>
        <v>40954.380273505056</v>
      </c>
      <c r="BD54" s="30">
        <f t="shared" si="65"/>
        <v>3.2006163260283649</v>
      </c>
      <c r="BE54" s="15"/>
      <c r="BF54" s="31">
        <f t="shared" si="71"/>
        <v>1.003574647548406</v>
      </c>
      <c r="BH54" s="34"/>
      <c r="BM54" s="1"/>
    </row>
    <row r="55" spans="1:65" x14ac:dyDescent="0.25">
      <c r="A55" s="15">
        <v>100</v>
      </c>
      <c r="B55" s="32">
        <v>0.53604322999999998</v>
      </c>
      <c r="C55" s="32">
        <v>1</v>
      </c>
      <c r="D55" s="33">
        <f>1/B55</f>
        <v>1.8655211819390014</v>
      </c>
      <c r="E55" s="27">
        <f t="shared" si="47"/>
        <v>0</v>
      </c>
      <c r="F55" s="29">
        <f t="shared" si="66"/>
        <v>547.58409757465517</v>
      </c>
      <c r="G55" s="29">
        <f t="shared" si="48"/>
        <v>547.58409757465517</v>
      </c>
      <c r="H55" s="29">
        <f>+F55*D55</f>
        <v>1021.5297329184722</v>
      </c>
      <c r="I55" s="29">
        <f>SUM(H55:H$55)</f>
        <v>1021.5297329184722</v>
      </c>
      <c r="J55" s="30">
        <f t="shared" si="50"/>
        <v>1.8655211819390014</v>
      </c>
      <c r="L55" s="15">
        <v>100</v>
      </c>
      <c r="M55" s="32">
        <v>0.52256899999999995</v>
      </c>
      <c r="N55" s="32">
        <v>1</v>
      </c>
      <c r="O55" s="33">
        <f>1/M55</f>
        <v>1.913622889991561</v>
      </c>
      <c r="P55" s="27">
        <f t="shared" si="52"/>
        <v>0</v>
      </c>
      <c r="Q55" s="29">
        <f t="shared" si="67"/>
        <v>509.57246771501144</v>
      </c>
      <c r="R55" s="29">
        <f>Q55-S57</f>
        <v>509.57246771501144</v>
      </c>
      <c r="S55" s="29">
        <f>+Q55*O55</f>
        <v>975.12953832893163</v>
      </c>
      <c r="T55" s="29">
        <f>SUM(S55:S$55)</f>
        <v>975.12953832893163</v>
      </c>
      <c r="U55" s="30">
        <f t="shared" si="55"/>
        <v>1.913622889991561</v>
      </c>
      <c r="V55" s="15"/>
      <c r="W55" s="31">
        <f t="shared" si="68"/>
        <v>0.97486353852468199</v>
      </c>
      <c r="AJ55" s="15">
        <v>100</v>
      </c>
      <c r="AK55" s="32">
        <v>0.47941836999999998</v>
      </c>
      <c r="AL55" s="32">
        <v>1</v>
      </c>
      <c r="AM55" s="33">
        <f>1/AK55</f>
        <v>2.0858608317407614</v>
      </c>
      <c r="AN55" s="27">
        <f t="shared" si="57"/>
        <v>0</v>
      </c>
      <c r="AO55" s="29">
        <f t="shared" si="69"/>
        <v>2227.4929313260127</v>
      </c>
      <c r="AP55" s="29">
        <f t="shared" si="58"/>
        <v>2227.4929313260127</v>
      </c>
      <c r="AQ55" s="29">
        <f>+AO55*AM55</f>
        <v>4646.2402584323436</v>
      </c>
      <c r="AR55" s="29">
        <f>SUM(AQ55:AQ$55)</f>
        <v>4646.2402584323436</v>
      </c>
      <c r="AS55" s="30">
        <f t="shared" si="60"/>
        <v>2.0858608317407614</v>
      </c>
      <c r="AU55" s="15">
        <v>100</v>
      </c>
      <c r="AV55" s="32">
        <v>0.47034669000000001</v>
      </c>
      <c r="AW55" s="32">
        <v>1</v>
      </c>
      <c r="AX55" s="33">
        <f>1/AV55</f>
        <v>2.1260912881092029</v>
      </c>
      <c r="AY55" s="27">
        <f t="shared" si="62"/>
        <v>0</v>
      </c>
      <c r="AZ55" s="29">
        <f t="shared" si="70"/>
        <v>1937.9063997051933</v>
      </c>
      <c r="BA55" s="29">
        <f>AZ55-BB57</f>
        <v>1937.9063997051933</v>
      </c>
      <c r="BB55" s="29">
        <f>+AZ55*AX55</f>
        <v>4120.165913584282</v>
      </c>
      <c r="BC55" s="29">
        <f>SUM(BB55:BB$55)</f>
        <v>4120.165913584282</v>
      </c>
      <c r="BD55" s="30">
        <f t="shared" si="65"/>
        <v>2.1260912881092029</v>
      </c>
      <c r="BE55" s="15"/>
      <c r="BF55" s="31">
        <f t="shared" si="71"/>
        <v>0.98107773800991405</v>
      </c>
    </row>
    <row r="59" spans="1:65" x14ac:dyDescent="0.25">
      <c r="BI5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Slovakia-E&amp;W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dcterms:created xsi:type="dcterms:W3CDTF">2023-06-22T12:48:35Z</dcterms:created>
  <dcterms:modified xsi:type="dcterms:W3CDTF">2023-07-18T16:52:48Z</dcterms:modified>
</cp:coreProperties>
</file>