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u365-my.sharepoint.com/personal/u1136175_anu_edu_au/Documents/papers/2024_BMJ_GH_Covid_East_West/submission_BMJ GH/REVISION/"/>
    </mc:Choice>
  </mc:AlternateContent>
  <xr:revisionPtr revIDLastSave="215" documentId="13_ncr:1_{31B2B5F5-9636-4CC6-B921-2227FF8B32A1}" xr6:coauthVersionLast="47" xr6:coauthVersionMax="47" xr10:uidLastSave="{3F87CF3F-A4C1-44F9-937F-46EBF0F22623}"/>
  <bookViews>
    <workbookView xWindow="-110" yWindow="-110" windowWidth="19420" windowHeight="10420" xr2:uid="{00000000-000D-0000-FFFF-FFFF00000000}"/>
  </bookViews>
  <sheets>
    <sheet name="FIGURE__S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Q28" i="1" l="1"/>
  <c r="BJ28" i="1"/>
  <c r="BC28" i="1"/>
  <c r="AV28" i="1"/>
  <c r="AO28" i="1"/>
  <c r="AH28" i="1"/>
  <c r="AA28" i="1"/>
  <c r="T28" i="1"/>
  <c r="M28" i="1"/>
  <c r="F28" i="1"/>
  <c r="BQ27" i="1"/>
  <c r="BJ27" i="1"/>
  <c r="BC27" i="1"/>
  <c r="AV27" i="1"/>
  <c r="AO27" i="1"/>
  <c r="AH27" i="1"/>
  <c r="AA27" i="1"/>
  <c r="T27" i="1"/>
  <c r="M27" i="1"/>
  <c r="F27" i="1"/>
  <c r="BQ26" i="1"/>
  <c r="BJ26" i="1"/>
  <c r="BC26" i="1"/>
  <c r="AV26" i="1"/>
  <c r="AO26" i="1"/>
  <c r="AH26" i="1"/>
  <c r="AA26" i="1"/>
  <c r="T26" i="1"/>
  <c r="M26" i="1"/>
  <c r="F26" i="1"/>
  <c r="BQ25" i="1"/>
  <c r="BJ25" i="1"/>
  <c r="BC25" i="1"/>
  <c r="AV25" i="1"/>
  <c r="AO25" i="1"/>
  <c r="AH25" i="1"/>
  <c r="AA25" i="1"/>
  <c r="T25" i="1"/>
  <c r="M25" i="1"/>
  <c r="F25" i="1"/>
  <c r="BQ24" i="1"/>
  <c r="BJ24" i="1"/>
  <c r="BC24" i="1"/>
  <c r="AV24" i="1"/>
  <c r="AO24" i="1"/>
  <c r="AH24" i="1"/>
  <c r="AA24" i="1"/>
  <c r="T24" i="1"/>
  <c r="M24" i="1"/>
  <c r="F24" i="1"/>
  <c r="BQ23" i="1"/>
  <c r="BJ23" i="1"/>
  <c r="BC23" i="1"/>
  <c r="AV23" i="1"/>
  <c r="AO23" i="1"/>
  <c r="AH23" i="1"/>
  <c r="AA23" i="1"/>
  <c r="T23" i="1"/>
  <c r="M23" i="1"/>
  <c r="F23" i="1"/>
  <c r="BQ22" i="1"/>
  <c r="BJ22" i="1"/>
  <c r="BC22" i="1"/>
  <c r="AV22" i="1"/>
  <c r="AO22" i="1"/>
  <c r="AH22" i="1"/>
  <c r="AA22" i="1"/>
  <c r="T22" i="1"/>
  <c r="M22" i="1"/>
  <c r="F22" i="1"/>
  <c r="BQ21" i="1"/>
  <c r="BJ21" i="1"/>
  <c r="BC21" i="1"/>
  <c r="AV21" i="1"/>
  <c r="AO21" i="1"/>
  <c r="AH21" i="1"/>
  <c r="AA21" i="1"/>
  <c r="T21" i="1"/>
  <c r="M21" i="1"/>
  <c r="F21" i="1"/>
  <c r="BQ20" i="1"/>
  <c r="BJ20" i="1"/>
  <c r="BC20" i="1"/>
  <c r="AV20" i="1"/>
  <c r="AO20" i="1"/>
  <c r="AH20" i="1"/>
  <c r="AA20" i="1"/>
  <c r="T20" i="1"/>
  <c r="M20" i="1"/>
  <c r="F20" i="1"/>
  <c r="BQ19" i="1"/>
  <c r="BJ19" i="1"/>
  <c r="BC19" i="1"/>
  <c r="AV19" i="1"/>
  <c r="AO19" i="1"/>
  <c r="AH19" i="1"/>
  <c r="AA19" i="1"/>
  <c r="T19" i="1"/>
  <c r="M19" i="1"/>
  <c r="F19" i="1"/>
  <c r="BQ18" i="1"/>
  <c r="BJ18" i="1"/>
  <c r="BC18" i="1"/>
  <c r="AV18" i="1"/>
  <c r="AO18" i="1"/>
  <c r="AH18" i="1"/>
  <c r="AA18" i="1"/>
  <c r="T18" i="1"/>
  <c r="M18" i="1"/>
  <c r="F18" i="1"/>
  <c r="BQ17" i="1"/>
  <c r="BJ17" i="1"/>
  <c r="BC17" i="1"/>
  <c r="AV17" i="1"/>
  <c r="AO17" i="1"/>
  <c r="AH17" i="1"/>
  <c r="AA17" i="1"/>
  <c r="T17" i="1"/>
  <c r="M17" i="1"/>
  <c r="F17" i="1"/>
  <c r="BQ16" i="1"/>
  <c r="BJ16" i="1"/>
  <c r="BC16" i="1"/>
  <c r="AV16" i="1"/>
  <c r="AO16" i="1"/>
  <c r="AH16" i="1"/>
  <c r="AA16" i="1"/>
  <c r="T16" i="1"/>
  <c r="M16" i="1"/>
  <c r="F16" i="1"/>
  <c r="BQ15" i="1"/>
  <c r="BJ15" i="1"/>
  <c r="BC15" i="1"/>
  <c r="AV15" i="1"/>
  <c r="AO15" i="1"/>
  <c r="AH15" i="1"/>
  <c r="AA15" i="1"/>
  <c r="T15" i="1"/>
  <c r="M15" i="1"/>
  <c r="F15" i="1"/>
  <c r="BQ14" i="1"/>
  <c r="BJ14" i="1"/>
  <c r="BC14" i="1"/>
  <c r="AV14" i="1"/>
  <c r="AO14" i="1"/>
  <c r="AH14" i="1"/>
  <c r="AA14" i="1"/>
  <c r="T14" i="1"/>
  <c r="M14" i="1"/>
  <c r="F14" i="1"/>
  <c r="BQ13" i="1"/>
  <c r="BJ13" i="1"/>
  <c r="BC13" i="1"/>
  <c r="AV13" i="1"/>
  <c r="AO13" i="1"/>
  <c r="AO31" i="1" s="1"/>
  <c r="AH13" i="1"/>
  <c r="AA13" i="1"/>
  <c r="T13" i="1"/>
  <c r="M13" i="1"/>
  <c r="F13" i="1"/>
  <c r="BQ12" i="1"/>
  <c r="BJ12" i="1"/>
  <c r="BC12" i="1"/>
  <c r="AV12" i="1"/>
  <c r="AO12" i="1"/>
  <c r="AH12" i="1"/>
  <c r="AA12" i="1"/>
  <c r="T12" i="1"/>
  <c r="M12" i="1"/>
  <c r="F12" i="1"/>
  <c r="BQ11" i="1"/>
  <c r="BJ11" i="1"/>
  <c r="BC11" i="1"/>
  <c r="AV11" i="1"/>
  <c r="AO11" i="1"/>
  <c r="AH11" i="1"/>
  <c r="AA11" i="1"/>
  <c r="T11" i="1"/>
  <c r="M11" i="1"/>
  <c r="F11" i="1"/>
  <c r="BQ10" i="1"/>
  <c r="BJ10" i="1"/>
  <c r="BC10" i="1"/>
  <c r="AV10" i="1"/>
  <c r="AO10" i="1"/>
  <c r="AH10" i="1"/>
  <c r="AA10" i="1"/>
  <c r="T10" i="1"/>
  <c r="M10" i="1"/>
  <c r="F10" i="1"/>
  <c r="BQ9" i="1"/>
  <c r="BJ9" i="1"/>
  <c r="BC9" i="1"/>
  <c r="AV9" i="1"/>
  <c r="AO9" i="1"/>
  <c r="AH9" i="1"/>
  <c r="AA9" i="1"/>
  <c r="T9" i="1"/>
  <c r="M9" i="1"/>
  <c r="F9" i="1"/>
  <c r="BQ8" i="1"/>
  <c r="BJ8" i="1"/>
  <c r="BC8" i="1"/>
  <c r="AV8" i="1"/>
  <c r="AO8" i="1"/>
  <c r="AH8" i="1"/>
  <c r="AA8" i="1"/>
  <c r="T8" i="1"/>
  <c r="M8" i="1"/>
  <c r="F8" i="1"/>
  <c r="BQ7" i="1"/>
  <c r="BJ7" i="1"/>
  <c r="BC7" i="1"/>
  <c r="AV7" i="1"/>
  <c r="AO7" i="1"/>
  <c r="AH7" i="1"/>
  <c r="AA7" i="1"/>
  <c r="T7" i="1"/>
  <c r="M7" i="1"/>
  <c r="F7" i="1"/>
  <c r="BQ6" i="1"/>
  <c r="BJ6" i="1"/>
  <c r="BC6" i="1"/>
  <c r="AV6" i="1"/>
  <c r="AO6" i="1"/>
  <c r="AH6" i="1"/>
  <c r="AA6" i="1"/>
  <c r="T6" i="1"/>
  <c r="M6" i="1"/>
  <c r="F6" i="1"/>
  <c r="BQ5" i="1"/>
  <c r="BJ5" i="1"/>
  <c r="BC5" i="1"/>
  <c r="AV5" i="1"/>
  <c r="AO5" i="1"/>
  <c r="AH5" i="1"/>
  <c r="AA5" i="1"/>
  <c r="T5" i="1"/>
  <c r="M5" i="1"/>
  <c r="F5" i="1"/>
  <c r="BQ4" i="1"/>
  <c r="BJ4" i="1"/>
  <c r="BC4" i="1"/>
  <c r="AV4" i="1"/>
  <c r="AO4" i="1"/>
  <c r="AH4" i="1"/>
  <c r="AA4" i="1"/>
  <c r="T4" i="1"/>
  <c r="M4" i="1"/>
  <c r="F4" i="1"/>
  <c r="BQ3" i="1"/>
  <c r="BQ31" i="1" s="1"/>
  <c r="BJ3" i="1"/>
  <c r="BC3" i="1"/>
  <c r="BC31" i="1" s="1"/>
  <c r="AV3" i="1"/>
  <c r="AO3" i="1"/>
  <c r="AH3" i="1"/>
  <c r="AH32" i="1" s="1"/>
  <c r="AA3" i="1"/>
  <c r="AA31" i="1" s="1"/>
  <c r="T3" i="1"/>
  <c r="M3" i="1"/>
  <c r="M32" i="1" s="1"/>
  <c r="F3" i="1"/>
  <c r="BD16" i="1" l="1"/>
  <c r="AO32" i="1"/>
  <c r="BJ32" i="1"/>
  <c r="M30" i="1"/>
  <c r="N21" i="1" s="1"/>
  <c r="BQ30" i="1"/>
  <c r="BR27" i="1" s="1"/>
  <c r="BC30" i="1"/>
  <c r="BD21" i="1" s="1"/>
  <c r="T31" i="1"/>
  <c r="BQ32" i="1"/>
  <c r="AA30" i="1"/>
  <c r="AB28" i="1" s="1"/>
  <c r="M31" i="1"/>
  <c r="N11" i="1" s="1"/>
  <c r="AA32" i="1"/>
  <c r="F32" i="1"/>
  <c r="AV31" i="1"/>
  <c r="AW17" i="1" s="1"/>
  <c r="AO30" i="1"/>
  <c r="AP19" i="1" s="1"/>
  <c r="BC32" i="1"/>
  <c r="BD15" i="1"/>
  <c r="BD20" i="1"/>
  <c r="BD24" i="1"/>
  <c r="BD28" i="1"/>
  <c r="BD25" i="1"/>
  <c r="BD19" i="1"/>
  <c r="BD14" i="1"/>
  <c r="BD18" i="1"/>
  <c r="BD23" i="1"/>
  <c r="BD27" i="1"/>
  <c r="BD3" i="1"/>
  <c r="BD4" i="1"/>
  <c r="BD5" i="1"/>
  <c r="BD6" i="1"/>
  <c r="BD7" i="1"/>
  <c r="BD8" i="1"/>
  <c r="BD9" i="1"/>
  <c r="BD10" i="1"/>
  <c r="BD11" i="1"/>
  <c r="BD12" i="1"/>
  <c r="BD13" i="1"/>
  <c r="BD17" i="1"/>
  <c r="BD22" i="1"/>
  <c r="T30" i="1"/>
  <c r="U28" i="1" s="1"/>
  <c r="AV30" i="1"/>
  <c r="F31" i="1"/>
  <c r="AH31" i="1"/>
  <c r="BJ31" i="1"/>
  <c r="T32" i="1"/>
  <c r="AV32" i="1"/>
  <c r="F30" i="1"/>
  <c r="AH30" i="1"/>
  <c r="BJ30" i="1"/>
  <c r="N10" i="1" l="1"/>
  <c r="AB9" i="1"/>
  <c r="N16" i="1"/>
  <c r="AP17" i="1"/>
  <c r="AB15" i="1"/>
  <c r="N8" i="1"/>
  <c r="AP21" i="1"/>
  <c r="AB5" i="1"/>
  <c r="N5" i="1"/>
  <c r="AB20" i="1"/>
  <c r="N9" i="1"/>
  <c r="AP7" i="1"/>
  <c r="AP27" i="1"/>
  <c r="N12" i="1"/>
  <c r="N6" i="1"/>
  <c r="AP11" i="1"/>
  <c r="AP3" i="1"/>
  <c r="N7" i="1"/>
  <c r="AP22" i="1"/>
  <c r="AW21" i="1"/>
  <c r="AB26" i="1"/>
  <c r="AB21" i="1"/>
  <c r="BR9" i="1"/>
  <c r="BR17" i="1"/>
  <c r="BR6" i="1"/>
  <c r="BR14" i="1"/>
  <c r="BR21" i="1"/>
  <c r="BR18" i="1"/>
  <c r="AB24" i="1"/>
  <c r="AB19" i="1"/>
  <c r="AB10" i="1"/>
  <c r="AB6" i="1"/>
  <c r="AB3" i="1"/>
  <c r="AW12" i="1"/>
  <c r="AW4" i="1"/>
  <c r="AW25" i="1"/>
  <c r="U25" i="1"/>
  <c r="BD26" i="1"/>
  <c r="AB22" i="1"/>
  <c r="AB23" i="1"/>
  <c r="AP26" i="1"/>
  <c r="AP23" i="1"/>
  <c r="AP18" i="1"/>
  <c r="AP4" i="1"/>
  <c r="AP8" i="1"/>
  <c r="AP12" i="1"/>
  <c r="AP28" i="1"/>
  <c r="BR12" i="1"/>
  <c r="BR20" i="1"/>
  <c r="BR8" i="1"/>
  <c r="BR19" i="1"/>
  <c r="BR23" i="1"/>
  <c r="BR24" i="1"/>
  <c r="AW6" i="1"/>
  <c r="U21" i="1"/>
  <c r="AB11" i="1"/>
  <c r="AB7" i="1"/>
  <c r="AW10" i="1"/>
  <c r="AW13" i="1"/>
  <c r="U13" i="1"/>
  <c r="AB14" i="1"/>
  <c r="AB13" i="1"/>
  <c r="AB18" i="1"/>
  <c r="AP13" i="1"/>
  <c r="AP15" i="1"/>
  <c r="AP24" i="1"/>
  <c r="AP5" i="1"/>
  <c r="AP9" i="1"/>
  <c r="AP14" i="1"/>
  <c r="BR5" i="1"/>
  <c r="BR22" i="1"/>
  <c r="BR26" i="1"/>
  <c r="BR10" i="1"/>
  <c r="BR28" i="1"/>
  <c r="BR3" i="1"/>
  <c r="BR25" i="1"/>
  <c r="AW28" i="1"/>
  <c r="AB12" i="1"/>
  <c r="AB8" i="1"/>
  <c r="AB4" i="1"/>
  <c r="AB25" i="1"/>
  <c r="AW8" i="1"/>
  <c r="U17" i="1"/>
  <c r="N25" i="1"/>
  <c r="N23" i="1"/>
  <c r="N20" i="1"/>
  <c r="N15" i="1"/>
  <c r="N13" i="1"/>
  <c r="N28" i="1"/>
  <c r="N26" i="1"/>
  <c r="N19" i="1"/>
  <c r="N17" i="1"/>
  <c r="N4" i="1"/>
  <c r="N27" i="1"/>
  <c r="N24" i="1"/>
  <c r="N22" i="1"/>
  <c r="N14" i="1"/>
  <c r="N3" i="1"/>
  <c r="N18" i="1"/>
  <c r="AB17" i="1"/>
  <c r="AB16" i="1"/>
  <c r="AB27" i="1"/>
  <c r="AP16" i="1"/>
  <c r="AP20" i="1"/>
  <c r="AP25" i="1"/>
  <c r="AP6" i="1"/>
  <c r="AP10" i="1"/>
  <c r="BR7" i="1"/>
  <c r="BR15" i="1"/>
  <c r="BR4" i="1"/>
  <c r="BR11" i="1"/>
  <c r="BR13" i="1"/>
  <c r="BR16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U12" i="1"/>
  <c r="U10" i="1"/>
  <c r="U8" i="1"/>
  <c r="U6" i="1"/>
  <c r="U4" i="1"/>
  <c r="AW14" i="1"/>
  <c r="AW18" i="1"/>
  <c r="AW22" i="1"/>
  <c r="AW26" i="1"/>
  <c r="U14" i="1"/>
  <c r="U18" i="1"/>
  <c r="U22" i="1"/>
  <c r="U26" i="1"/>
  <c r="AW11" i="1"/>
  <c r="AW9" i="1"/>
  <c r="AW7" i="1"/>
  <c r="AW5" i="1"/>
  <c r="AW3" i="1"/>
  <c r="AW15" i="1"/>
  <c r="AW19" i="1"/>
  <c r="AW23" i="1"/>
  <c r="AW27" i="1"/>
  <c r="U15" i="1"/>
  <c r="U19" i="1"/>
  <c r="U23" i="1"/>
  <c r="U27" i="1"/>
  <c r="AI22" i="1"/>
  <c r="AI28" i="1"/>
  <c r="AI27" i="1"/>
  <c r="AI26" i="1"/>
  <c r="AI25" i="1"/>
  <c r="AI24" i="1"/>
  <c r="AI23" i="1"/>
  <c r="AI21" i="1"/>
  <c r="AI20" i="1"/>
  <c r="AI18" i="1"/>
  <c r="AI17" i="1"/>
  <c r="AI16" i="1"/>
  <c r="AI15" i="1"/>
  <c r="AI14" i="1"/>
  <c r="AI13" i="1"/>
  <c r="AI19" i="1"/>
  <c r="AI12" i="1"/>
  <c r="AI11" i="1"/>
  <c r="AI10" i="1"/>
  <c r="AI9" i="1"/>
  <c r="AI8" i="1"/>
  <c r="AI7" i="1"/>
  <c r="AI6" i="1"/>
  <c r="AI5" i="1"/>
  <c r="AI4" i="1"/>
  <c r="AI3" i="1"/>
  <c r="BK28" i="1"/>
  <c r="BK27" i="1"/>
  <c r="BK26" i="1"/>
  <c r="BK25" i="1"/>
  <c r="BK24" i="1"/>
  <c r="BK23" i="1"/>
  <c r="BK22" i="1"/>
  <c r="BK21" i="1"/>
  <c r="BK20" i="1"/>
  <c r="BK19" i="1"/>
  <c r="BK18" i="1"/>
  <c r="BK17" i="1"/>
  <c r="BK16" i="1"/>
  <c r="BK15" i="1"/>
  <c r="BK14" i="1"/>
  <c r="BK13" i="1"/>
  <c r="BK12" i="1"/>
  <c r="BK11" i="1"/>
  <c r="BK10" i="1"/>
  <c r="BK9" i="1"/>
  <c r="BK8" i="1"/>
  <c r="BK7" i="1"/>
  <c r="BK6" i="1"/>
  <c r="BK5" i="1"/>
  <c r="BK4" i="1"/>
  <c r="BK3" i="1"/>
  <c r="U11" i="1"/>
  <c r="U9" i="1"/>
  <c r="U7" i="1"/>
  <c r="U5" i="1"/>
  <c r="U3" i="1"/>
  <c r="AW16" i="1"/>
  <c r="AW20" i="1"/>
  <c r="AW24" i="1"/>
  <c r="U16" i="1"/>
  <c r="U20" i="1"/>
  <c r="U24" i="1"/>
</calcChain>
</file>

<file path=xl/sharedStrings.xml><?xml version="1.0" encoding="utf-8"?>
<sst xmlns="http://schemas.openxmlformats.org/spreadsheetml/2006/main" count="381" uniqueCount="46">
  <si>
    <t>MALES</t>
  </si>
  <si>
    <t>male LE losses</t>
  </si>
  <si>
    <t>LE losses</t>
  </si>
  <si>
    <t>regression line</t>
  </si>
  <si>
    <t>FEMALES</t>
  </si>
  <si>
    <t>female LE losses</t>
  </si>
  <si>
    <t>vaccination_010921</t>
  </si>
  <si>
    <t>East</t>
  </si>
  <si>
    <t>West</t>
  </si>
  <si>
    <t>Stringency index over 2021</t>
  </si>
  <si>
    <t>trust_government</t>
  </si>
  <si>
    <t>trust_science</t>
  </si>
  <si>
    <t>regulatory_enforcement</t>
  </si>
  <si>
    <t>Bulgaria</t>
  </si>
  <si>
    <t>Czechia</t>
  </si>
  <si>
    <t>Estonia</t>
  </si>
  <si>
    <t>Croatia</t>
  </si>
  <si>
    <t>Hungary</t>
  </si>
  <si>
    <t>Lithuania</t>
  </si>
  <si>
    <t>Latvia</t>
  </si>
  <si>
    <t>Poland</t>
  </si>
  <si>
    <t>Russia</t>
  </si>
  <si>
    <t>Slovakia</t>
  </si>
  <si>
    <t>Slovenia</t>
  </si>
  <si>
    <t>Austria</t>
  </si>
  <si>
    <t>Belgium</t>
  </si>
  <si>
    <t>Switzerland</t>
  </si>
  <si>
    <t>Germany</t>
  </si>
  <si>
    <t>Denmark</t>
  </si>
  <si>
    <t>Spain</t>
  </si>
  <si>
    <t>Finland</t>
  </si>
  <si>
    <t>France</t>
  </si>
  <si>
    <t>United Kingdom</t>
  </si>
  <si>
    <t>Greece</t>
  </si>
  <si>
    <t>Italy</t>
  </si>
  <si>
    <t>Netherlands</t>
  </si>
  <si>
    <t>Norway</t>
  </si>
  <si>
    <t>Portugal</t>
  </si>
  <si>
    <t>Sweden</t>
  </si>
  <si>
    <t>Slope</t>
  </si>
  <si>
    <t>Intercept</t>
  </si>
  <si>
    <t>Pearson r</t>
  </si>
  <si>
    <t>p&lt;</t>
  </si>
  <si>
    <t>(Stata)</t>
  </si>
  <si>
    <t>p=</t>
  </si>
  <si>
    <t>Associations of male and female life expectancy losses in 2021 with single factors across 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</si>
</sst>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3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vertical="center" wrapText="1"/>
    </xf>
    <xf numFmtId="0" fontId="1" fillId="0" borderId="0" xfId="1"/>
    <xf numFmtId="0" fontId="5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left"/>
    </xf>
    <xf numFmtId="0" fontId="1" fillId="0" borderId="1" xfId="1" applyBorder="1"/>
    <xf numFmtId="164" fontId="7" fillId="0" borderId="1" xfId="1" applyNumberFormat="1" applyFont="1" applyBorder="1"/>
    <xf numFmtId="165" fontId="1" fillId="0" borderId="1" xfId="1" applyNumberFormat="1" applyBorder="1"/>
    <xf numFmtId="0" fontId="6" fillId="0" borderId="1" xfId="1" applyFont="1" applyBorder="1"/>
    <xf numFmtId="164" fontId="1" fillId="0" borderId="1" xfId="1" applyNumberFormat="1" applyBorder="1"/>
    <xf numFmtId="164" fontId="1" fillId="0" borderId="0" xfId="1" applyNumberFormat="1"/>
    <xf numFmtId="2" fontId="1" fillId="0" borderId="0" xfId="1" applyNumberFormat="1"/>
    <xf numFmtId="2" fontId="2" fillId="0" borderId="0" xfId="1" applyNumberFormat="1" applyFont="1"/>
    <xf numFmtId="0" fontId="8" fillId="0" borderId="0" xfId="1" applyFont="1"/>
    <xf numFmtId="0" fontId="4" fillId="0" borderId="2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</cellXfs>
  <cellStyles count="2">
    <cellStyle name="Normal 2" xfId="1" xr:uid="{00000000-0005-0000-0000-000001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6217154204614"/>
          <c:y val="3.549999999999999E-2"/>
          <c:w val="0.84417227647338366"/>
          <c:h val="0.81578720267424742"/>
        </c:manualLayout>
      </c:layout>
      <c:scatterChart>
        <c:scatterStyle val="lineMarker"/>
        <c:varyColors val="0"/>
        <c:ser>
          <c:idx val="0"/>
          <c:order val="0"/>
          <c:tx>
            <c:strRef>
              <c:f>FIGURE__S6!$BA$2</c:f>
              <c:strCache>
                <c:ptCount val="1"/>
                <c:pt idx="0">
                  <c:v>East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FIGURE__S6!$AZ$3:$AZ$28</c:f>
              <c:numCache>
                <c:formatCode>General</c:formatCode>
                <c:ptCount val="26"/>
                <c:pt idx="0">
                  <c:v>81.900000000000006</c:v>
                </c:pt>
                <c:pt idx="1">
                  <c:v>94.8</c:v>
                </c:pt>
                <c:pt idx="2">
                  <c:v>91.8</c:v>
                </c:pt>
                <c:pt idx="3">
                  <c:v>89.5</c:v>
                </c:pt>
                <c:pt idx="4">
                  <c:v>93.6</c:v>
                </c:pt>
                <c:pt idx="5">
                  <c:v>83.6</c:v>
                </c:pt>
                <c:pt idx="6">
                  <c:v>85.1</c:v>
                </c:pt>
                <c:pt idx="7">
                  <c:v>87.2</c:v>
                </c:pt>
                <c:pt idx="8">
                  <c:v>75.900000000000006</c:v>
                </c:pt>
                <c:pt idx="9">
                  <c:v>92.3</c:v>
                </c:pt>
                <c:pt idx="10">
                  <c:v>88.9</c:v>
                </c:pt>
                <c:pt idx="11">
                  <c:v>89.5</c:v>
                </c:pt>
                <c:pt idx="12">
                  <c:v>93.4</c:v>
                </c:pt>
                <c:pt idx="13">
                  <c:v>89.3</c:v>
                </c:pt>
                <c:pt idx="14">
                  <c:v>96.7</c:v>
                </c:pt>
                <c:pt idx="15">
                  <c:v>91.1</c:v>
                </c:pt>
                <c:pt idx="16">
                  <c:v>93.1</c:v>
                </c:pt>
                <c:pt idx="17">
                  <c:v>94.1</c:v>
                </c:pt>
                <c:pt idx="18">
                  <c:v>94.1</c:v>
                </c:pt>
                <c:pt idx="19">
                  <c:v>92.8</c:v>
                </c:pt>
                <c:pt idx="20">
                  <c:v>83</c:v>
                </c:pt>
                <c:pt idx="21">
                  <c:v>93.4</c:v>
                </c:pt>
                <c:pt idx="22">
                  <c:v>90.3</c:v>
                </c:pt>
                <c:pt idx="23">
                  <c:v>89.9</c:v>
                </c:pt>
                <c:pt idx="24">
                  <c:v>85.3</c:v>
                </c:pt>
                <c:pt idx="25">
                  <c:v>97</c:v>
                </c:pt>
              </c:numCache>
            </c:numRef>
          </c:xVal>
          <c:yVal>
            <c:numRef>
              <c:f>FIGURE__S6!$BA$3:$BA$28</c:f>
              <c:numCache>
                <c:formatCode>General</c:formatCode>
                <c:ptCount val="26"/>
                <c:pt idx="0">
                  <c:v>3.9619999999999891</c:v>
                </c:pt>
                <c:pt idx="1">
                  <c:v>1.8490000000000038</c:v>
                </c:pt>
                <c:pt idx="2">
                  <c:v>2.0579999999999927</c:v>
                </c:pt>
                <c:pt idx="3">
                  <c:v>1.9120000000000061</c:v>
                </c:pt>
                <c:pt idx="4">
                  <c:v>2.2330000000000041</c:v>
                </c:pt>
                <c:pt idx="5">
                  <c:v>2.6150000000000091</c:v>
                </c:pt>
                <c:pt idx="6">
                  <c:v>2.4199999999999875</c:v>
                </c:pt>
                <c:pt idx="7">
                  <c:v>2.3079999999999927</c:v>
                </c:pt>
                <c:pt idx="8">
                  <c:v>4.3699999999999903</c:v>
                </c:pt>
                <c:pt idx="9">
                  <c:v>3.0949999999999989</c:v>
                </c:pt>
                <c:pt idx="10">
                  <c:v>0.90000000000000568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13-410D-A962-128AAA8B2DC4}"/>
            </c:ext>
          </c:extLst>
        </c:ser>
        <c:ser>
          <c:idx val="1"/>
          <c:order val="1"/>
          <c:tx>
            <c:strRef>
              <c:f>FIGURE__S6!$AU$2</c:f>
              <c:strCache>
                <c:ptCount val="1"/>
                <c:pt idx="0">
                  <c:v>West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FIGURE__S6!$AS$3:$AS$28</c:f>
              <c:numCache>
                <c:formatCode>General</c:formatCode>
                <c:ptCount val="26"/>
                <c:pt idx="0">
                  <c:v>81.900000000000006</c:v>
                </c:pt>
                <c:pt idx="1">
                  <c:v>94.8</c:v>
                </c:pt>
                <c:pt idx="2">
                  <c:v>91.8</c:v>
                </c:pt>
                <c:pt idx="3">
                  <c:v>89.5</c:v>
                </c:pt>
                <c:pt idx="4">
                  <c:v>93.6</c:v>
                </c:pt>
                <c:pt idx="5">
                  <c:v>83.6</c:v>
                </c:pt>
                <c:pt idx="6">
                  <c:v>85.1</c:v>
                </c:pt>
                <c:pt idx="7">
                  <c:v>87.2</c:v>
                </c:pt>
                <c:pt idx="8">
                  <c:v>75.900000000000006</c:v>
                </c:pt>
                <c:pt idx="9">
                  <c:v>92.3</c:v>
                </c:pt>
                <c:pt idx="10">
                  <c:v>88.9</c:v>
                </c:pt>
                <c:pt idx="11">
                  <c:v>89.5</c:v>
                </c:pt>
                <c:pt idx="12">
                  <c:v>93.4</c:v>
                </c:pt>
                <c:pt idx="13">
                  <c:v>89.3</c:v>
                </c:pt>
                <c:pt idx="14">
                  <c:v>96.7</c:v>
                </c:pt>
                <c:pt idx="15">
                  <c:v>91.1</c:v>
                </c:pt>
                <c:pt idx="16">
                  <c:v>93.1</c:v>
                </c:pt>
                <c:pt idx="17">
                  <c:v>94.1</c:v>
                </c:pt>
                <c:pt idx="18">
                  <c:v>94.1</c:v>
                </c:pt>
                <c:pt idx="19">
                  <c:v>92.8</c:v>
                </c:pt>
                <c:pt idx="20">
                  <c:v>83</c:v>
                </c:pt>
                <c:pt idx="21">
                  <c:v>93.4</c:v>
                </c:pt>
                <c:pt idx="22">
                  <c:v>90.3</c:v>
                </c:pt>
                <c:pt idx="23">
                  <c:v>89.9</c:v>
                </c:pt>
                <c:pt idx="24">
                  <c:v>85.3</c:v>
                </c:pt>
                <c:pt idx="25">
                  <c:v>97</c:v>
                </c:pt>
              </c:numCache>
            </c:numRef>
          </c:xVal>
          <c:yVal>
            <c:numRef>
              <c:f>FIGURE__S6!$AU$3:$AU$28</c:f>
              <c:numCache>
                <c:formatCode>General</c:formatCode>
                <c:ptCount val="26"/>
                <c:pt idx="11">
                  <c:v>1.1989999999999981</c:v>
                </c:pt>
                <c:pt idx="12">
                  <c:v>0.85800000000000409</c:v>
                </c:pt>
                <c:pt idx="13">
                  <c:v>0.70499999999999829</c:v>
                </c:pt>
                <c:pt idx="14">
                  <c:v>0.92300000000000182</c:v>
                </c:pt>
                <c:pt idx="15">
                  <c:v>0.33400000000000318</c:v>
                </c:pt>
                <c:pt idx="16">
                  <c:v>1.1129999999999995</c:v>
                </c:pt>
                <c:pt idx="17">
                  <c:v>0.44799999999999329</c:v>
                </c:pt>
                <c:pt idx="18">
                  <c:v>0.73500000000001364</c:v>
                </c:pt>
                <c:pt idx="19">
                  <c:v>1.4697479999999998</c:v>
                </c:pt>
                <c:pt idx="20">
                  <c:v>1.847999999999999</c:v>
                </c:pt>
                <c:pt idx="21">
                  <c:v>1.2950000000000017</c:v>
                </c:pt>
                <c:pt idx="22">
                  <c:v>1.2019999999999982</c:v>
                </c:pt>
                <c:pt idx="23">
                  <c:v>0.12999999999999545</c:v>
                </c:pt>
                <c:pt idx="24">
                  <c:v>1.0049999999999955</c:v>
                </c:pt>
                <c:pt idx="25">
                  <c:v>0.53199999999999648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13-410D-A962-128AAA8B2DC4}"/>
            </c:ext>
          </c:extLst>
        </c:ser>
        <c:ser>
          <c:idx val="2"/>
          <c:order val="2"/>
          <c:spPr>
            <a:ln w="952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FIGURE__S6!$AS$3:$AS$28</c:f>
              <c:numCache>
                <c:formatCode>General</c:formatCode>
                <c:ptCount val="26"/>
                <c:pt idx="0">
                  <c:v>81.900000000000006</c:v>
                </c:pt>
                <c:pt idx="1">
                  <c:v>94.8</c:v>
                </c:pt>
                <c:pt idx="2">
                  <c:v>91.8</c:v>
                </c:pt>
                <c:pt idx="3">
                  <c:v>89.5</c:v>
                </c:pt>
                <c:pt idx="4">
                  <c:v>93.6</c:v>
                </c:pt>
                <c:pt idx="5">
                  <c:v>83.6</c:v>
                </c:pt>
                <c:pt idx="6">
                  <c:v>85.1</c:v>
                </c:pt>
                <c:pt idx="7">
                  <c:v>87.2</c:v>
                </c:pt>
                <c:pt idx="8">
                  <c:v>75.900000000000006</c:v>
                </c:pt>
                <c:pt idx="9">
                  <c:v>92.3</c:v>
                </c:pt>
                <c:pt idx="10">
                  <c:v>88.9</c:v>
                </c:pt>
                <c:pt idx="11">
                  <c:v>89.5</c:v>
                </c:pt>
                <c:pt idx="12">
                  <c:v>93.4</c:v>
                </c:pt>
                <c:pt idx="13">
                  <c:v>89.3</c:v>
                </c:pt>
                <c:pt idx="14">
                  <c:v>96.7</c:v>
                </c:pt>
                <c:pt idx="15">
                  <c:v>91.1</c:v>
                </c:pt>
                <c:pt idx="16">
                  <c:v>93.1</c:v>
                </c:pt>
                <c:pt idx="17">
                  <c:v>94.1</c:v>
                </c:pt>
                <c:pt idx="18">
                  <c:v>94.1</c:v>
                </c:pt>
                <c:pt idx="19">
                  <c:v>92.8</c:v>
                </c:pt>
                <c:pt idx="20">
                  <c:v>83</c:v>
                </c:pt>
                <c:pt idx="21">
                  <c:v>93.4</c:v>
                </c:pt>
                <c:pt idx="22">
                  <c:v>90.3</c:v>
                </c:pt>
                <c:pt idx="23">
                  <c:v>89.9</c:v>
                </c:pt>
                <c:pt idx="24">
                  <c:v>85.3</c:v>
                </c:pt>
                <c:pt idx="25">
                  <c:v>97</c:v>
                </c:pt>
              </c:numCache>
            </c:numRef>
          </c:xVal>
          <c:yVal>
            <c:numRef>
              <c:f>FIGURE__S6!$AW$3:$AW$28</c:f>
              <c:numCache>
                <c:formatCode>0.000</c:formatCode>
                <c:ptCount val="26"/>
                <c:pt idx="0">
                  <c:v>2.7614366275810678</c:v>
                </c:pt>
                <c:pt idx="1">
                  <c:v>1.1372507693164611</c:v>
                </c:pt>
                <c:pt idx="2">
                  <c:v>1.5149684107733474</c:v>
                </c:pt>
                <c:pt idx="3">
                  <c:v>1.8045519358902915</c:v>
                </c:pt>
                <c:pt idx="4">
                  <c:v>1.288337825899216</c:v>
                </c:pt>
                <c:pt idx="5">
                  <c:v>2.5473966307555003</c:v>
                </c:pt>
                <c:pt idx="6">
                  <c:v>2.3585378100270589</c:v>
                </c:pt>
                <c:pt idx="7">
                  <c:v>2.0941354610072374</c:v>
                </c:pt>
                <c:pt idx="8">
                  <c:v>3.5168719104948387</c:v>
                </c:pt>
                <c:pt idx="9">
                  <c:v>1.452015470530533</c:v>
                </c:pt>
                <c:pt idx="10">
                  <c:v>1.8800954641816681</c:v>
                </c:pt>
                <c:pt idx="11">
                  <c:v>1.8045519358902915</c:v>
                </c:pt>
                <c:pt idx="12">
                  <c:v>1.3135190019963403</c:v>
                </c:pt>
                <c:pt idx="13">
                  <c:v>1.8297331119874176</c:v>
                </c:pt>
                <c:pt idx="14">
                  <c:v>0.89802959639376745</c:v>
                </c:pt>
                <c:pt idx="15">
                  <c:v>1.6031025271132879</c:v>
                </c:pt>
                <c:pt idx="16">
                  <c:v>1.3512907661420304</c:v>
                </c:pt>
                <c:pt idx="17">
                  <c:v>1.2253848856564016</c:v>
                </c:pt>
                <c:pt idx="18">
                  <c:v>1.2253848856564016</c:v>
                </c:pt>
                <c:pt idx="19">
                  <c:v>1.3890625302877186</c:v>
                </c:pt>
                <c:pt idx="20">
                  <c:v>2.6229401590468768</c:v>
                </c:pt>
                <c:pt idx="21">
                  <c:v>1.3135190019963403</c:v>
                </c:pt>
                <c:pt idx="22">
                  <c:v>1.7038272315017906</c:v>
                </c:pt>
                <c:pt idx="23">
                  <c:v>1.7541895836960393</c:v>
                </c:pt>
                <c:pt idx="24">
                  <c:v>2.3333566339299328</c:v>
                </c:pt>
                <c:pt idx="25">
                  <c:v>0.86025783224807917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13-410D-A962-128AAA8B2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2757664"/>
        <c:axId val="-1612762560"/>
      </c:scatterChart>
      <c:valAx>
        <c:axId val="-1612757664"/>
        <c:scaling>
          <c:orientation val="minMax"/>
          <c:max val="100"/>
          <c:min val="60"/>
        </c:scaling>
        <c:delete val="0"/>
        <c:axPos val="b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Trust in science in 2020, in %</a:t>
                </a:r>
              </a:p>
            </c:rich>
          </c:tx>
          <c:layout>
            <c:manualLayout>
              <c:xMode val="edge"/>
              <c:yMode val="edge"/>
              <c:x val="0.35860186806819527"/>
              <c:y val="0.915967753265571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635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612762560"/>
        <c:crosses val="autoZero"/>
        <c:crossBetween val="midCat"/>
        <c:majorUnit val="10"/>
      </c:valAx>
      <c:valAx>
        <c:axId val="-161276256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Life ecpectancy losses, in years</a:t>
                </a:r>
              </a:p>
            </c:rich>
          </c:tx>
          <c:layout>
            <c:manualLayout>
              <c:xMode val="edge"/>
              <c:yMode val="edge"/>
              <c:x val="1.4394528183356153E-2"/>
              <c:y val="0.17020094082740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612757664"/>
        <c:crosses val="autoZero"/>
        <c:crossBetween val="midCat"/>
        <c:majorUnit val="1"/>
      </c:valAx>
      <c:spPr>
        <a:noFill/>
        <a:ln w="6350"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6217154204614"/>
          <c:y val="3.549999999999999E-2"/>
          <c:w val="0.84417227647338366"/>
          <c:h val="0.82992904040404036"/>
        </c:manualLayout>
      </c:layout>
      <c:scatterChart>
        <c:scatterStyle val="lineMarker"/>
        <c:varyColors val="0"/>
        <c:ser>
          <c:idx val="0"/>
          <c:order val="0"/>
          <c:tx>
            <c:strRef>
              <c:f>FIGURE__S6!$Y$2</c:f>
              <c:strCache>
                <c:ptCount val="1"/>
                <c:pt idx="0">
                  <c:v>East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FIGURE__S6!$X$3:$X$28</c:f>
              <c:numCache>
                <c:formatCode>0.0</c:formatCode>
                <c:ptCount val="26"/>
                <c:pt idx="0">
                  <c:v>48.351629834253913</c:v>
                </c:pt>
                <c:pt idx="1">
                  <c:v>54.346132596685123</c:v>
                </c:pt>
                <c:pt idx="2">
                  <c:v>38.014861878453047</c:v>
                </c:pt>
                <c:pt idx="3">
                  <c:v>41.54502762430937</c:v>
                </c:pt>
                <c:pt idx="4">
                  <c:v>47.365939226519387</c:v>
                </c:pt>
                <c:pt idx="5">
                  <c:v>44.827430939226517</c:v>
                </c:pt>
                <c:pt idx="6">
                  <c:v>49.144475138121372</c:v>
                </c:pt>
                <c:pt idx="7">
                  <c:v>52.856629834254107</c:v>
                </c:pt>
                <c:pt idx="8">
                  <c:v>46.454723756905992</c:v>
                </c:pt>
                <c:pt idx="9">
                  <c:v>52.885165745856398</c:v>
                </c:pt>
                <c:pt idx="10">
                  <c:v>53.305331491712785</c:v>
                </c:pt>
                <c:pt idx="11">
                  <c:v>61.375386740331471</c:v>
                </c:pt>
                <c:pt idx="12">
                  <c:v>50.031878453038665</c:v>
                </c:pt>
                <c:pt idx="13">
                  <c:v>48.491685082872984</c:v>
                </c:pt>
                <c:pt idx="14">
                  <c:v>61.607955801104957</c:v>
                </c:pt>
                <c:pt idx="15">
                  <c:v>46.09883977900563</c:v>
                </c:pt>
                <c:pt idx="16">
                  <c:v>55.244972375690558</c:v>
                </c:pt>
                <c:pt idx="17">
                  <c:v>42.855331491712789</c:v>
                </c:pt>
                <c:pt idx="18">
                  <c:v>52.590469613259629</c:v>
                </c:pt>
                <c:pt idx="19">
                  <c:v>57.651961325966724</c:v>
                </c:pt>
                <c:pt idx="20">
                  <c:v>72.467872928176817</c:v>
                </c:pt>
                <c:pt idx="21">
                  <c:v>63.611657458563542</c:v>
                </c:pt>
                <c:pt idx="22">
                  <c:v>57.635883977900626</c:v>
                </c:pt>
                <c:pt idx="23">
                  <c:v>50.206850828729181</c:v>
                </c:pt>
                <c:pt idx="24">
                  <c:v>61.374392265193258</c:v>
                </c:pt>
                <c:pt idx="25">
                  <c:v>45.944447513812186</c:v>
                </c:pt>
              </c:numCache>
            </c:numRef>
          </c:xVal>
          <c:yVal>
            <c:numRef>
              <c:f>FIGURE__S6!$Y$3:$Y$28</c:f>
              <c:numCache>
                <c:formatCode>General</c:formatCode>
                <c:ptCount val="26"/>
                <c:pt idx="0">
                  <c:v>3.9619999999999891</c:v>
                </c:pt>
                <c:pt idx="1">
                  <c:v>1.8490000000000038</c:v>
                </c:pt>
                <c:pt idx="2">
                  <c:v>2.0579999999999927</c:v>
                </c:pt>
                <c:pt idx="3">
                  <c:v>1.9120000000000061</c:v>
                </c:pt>
                <c:pt idx="4">
                  <c:v>2.2330000000000041</c:v>
                </c:pt>
                <c:pt idx="5">
                  <c:v>2.6150000000000091</c:v>
                </c:pt>
                <c:pt idx="6">
                  <c:v>2.4199999999999875</c:v>
                </c:pt>
                <c:pt idx="7">
                  <c:v>2.3079999999999927</c:v>
                </c:pt>
                <c:pt idx="8">
                  <c:v>4.3699999999999903</c:v>
                </c:pt>
                <c:pt idx="9">
                  <c:v>3.0949999999999989</c:v>
                </c:pt>
                <c:pt idx="10">
                  <c:v>0.90000000000000568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3B-4B0D-9E92-6B630F9ADF89}"/>
            </c:ext>
          </c:extLst>
        </c:ser>
        <c:ser>
          <c:idx val="1"/>
          <c:order val="1"/>
          <c:tx>
            <c:strRef>
              <c:f>FIGURE__S6!$Z$2</c:f>
              <c:strCache>
                <c:ptCount val="1"/>
                <c:pt idx="0">
                  <c:v>West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FIGURE__S6!$X$3:$X$28</c:f>
              <c:numCache>
                <c:formatCode>0.0</c:formatCode>
                <c:ptCount val="26"/>
                <c:pt idx="0">
                  <c:v>48.351629834253913</c:v>
                </c:pt>
                <c:pt idx="1">
                  <c:v>54.346132596685123</c:v>
                </c:pt>
                <c:pt idx="2">
                  <c:v>38.014861878453047</c:v>
                </c:pt>
                <c:pt idx="3">
                  <c:v>41.54502762430937</c:v>
                </c:pt>
                <c:pt idx="4">
                  <c:v>47.365939226519387</c:v>
                </c:pt>
                <c:pt idx="5">
                  <c:v>44.827430939226517</c:v>
                </c:pt>
                <c:pt idx="6">
                  <c:v>49.144475138121372</c:v>
                </c:pt>
                <c:pt idx="7">
                  <c:v>52.856629834254107</c:v>
                </c:pt>
                <c:pt idx="8">
                  <c:v>46.454723756905992</c:v>
                </c:pt>
                <c:pt idx="9">
                  <c:v>52.885165745856398</c:v>
                </c:pt>
                <c:pt idx="10">
                  <c:v>53.305331491712785</c:v>
                </c:pt>
                <c:pt idx="11">
                  <c:v>61.375386740331471</c:v>
                </c:pt>
                <c:pt idx="12">
                  <c:v>50.031878453038665</c:v>
                </c:pt>
                <c:pt idx="13">
                  <c:v>48.491685082872984</c:v>
                </c:pt>
                <c:pt idx="14">
                  <c:v>61.607955801104957</c:v>
                </c:pt>
                <c:pt idx="15">
                  <c:v>46.09883977900563</c:v>
                </c:pt>
                <c:pt idx="16">
                  <c:v>55.244972375690558</c:v>
                </c:pt>
                <c:pt idx="17">
                  <c:v>42.855331491712789</c:v>
                </c:pt>
                <c:pt idx="18">
                  <c:v>52.590469613259629</c:v>
                </c:pt>
                <c:pt idx="19">
                  <c:v>57.651961325966724</c:v>
                </c:pt>
                <c:pt idx="20">
                  <c:v>72.467872928176817</c:v>
                </c:pt>
                <c:pt idx="21">
                  <c:v>63.611657458563542</c:v>
                </c:pt>
                <c:pt idx="22">
                  <c:v>57.635883977900626</c:v>
                </c:pt>
                <c:pt idx="23">
                  <c:v>50.206850828729181</c:v>
                </c:pt>
                <c:pt idx="24">
                  <c:v>61.374392265193258</c:v>
                </c:pt>
                <c:pt idx="25">
                  <c:v>45.944447513812186</c:v>
                </c:pt>
              </c:numCache>
            </c:numRef>
          </c:xVal>
          <c:yVal>
            <c:numRef>
              <c:f>FIGURE__S6!$Z$3:$Z$28</c:f>
              <c:numCache>
                <c:formatCode>General</c:formatCode>
                <c:ptCount val="26"/>
                <c:pt idx="11">
                  <c:v>0.69499999999999318</c:v>
                </c:pt>
                <c:pt idx="12">
                  <c:v>0.28600000000000136</c:v>
                </c:pt>
                <c:pt idx="13">
                  <c:v>0.20799999999999841</c:v>
                </c:pt>
                <c:pt idx="14">
                  <c:v>0.55200000000000671</c:v>
                </c:pt>
                <c:pt idx="15">
                  <c:v>0.49799999999999045</c:v>
                </c:pt>
                <c:pt idx="16">
                  <c:v>0.75399999999999068</c:v>
                </c:pt>
                <c:pt idx="17">
                  <c:v>0.33899999999999864</c:v>
                </c:pt>
                <c:pt idx="18">
                  <c:v>0.32500000000000284</c:v>
                </c:pt>
                <c:pt idx="19" formatCode="0.000">
                  <c:v>1.0551000000000061</c:v>
                </c:pt>
                <c:pt idx="20">
                  <c:v>1.2939999999999969</c:v>
                </c:pt>
                <c:pt idx="21">
                  <c:v>0.87399999999999523</c:v>
                </c:pt>
                <c:pt idx="22">
                  <c:v>0.867999999999995</c:v>
                </c:pt>
                <c:pt idx="23">
                  <c:v>0.26599999999999113</c:v>
                </c:pt>
                <c:pt idx="24">
                  <c:v>0.92600000000000193</c:v>
                </c:pt>
                <c:pt idx="25">
                  <c:v>0.16599999999999682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3B-4B0D-9E92-6B630F9ADF89}"/>
            </c:ext>
          </c:extLst>
        </c:ser>
        <c:ser>
          <c:idx val="2"/>
          <c:order val="2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FIGURE__S6!$X$3:$X$28</c:f>
              <c:numCache>
                <c:formatCode>0.0</c:formatCode>
                <c:ptCount val="26"/>
                <c:pt idx="0">
                  <c:v>48.351629834253913</c:v>
                </c:pt>
                <c:pt idx="1">
                  <c:v>54.346132596685123</c:v>
                </c:pt>
                <c:pt idx="2">
                  <c:v>38.014861878453047</c:v>
                </c:pt>
                <c:pt idx="3">
                  <c:v>41.54502762430937</c:v>
                </c:pt>
                <c:pt idx="4">
                  <c:v>47.365939226519387</c:v>
                </c:pt>
                <c:pt idx="5">
                  <c:v>44.827430939226517</c:v>
                </c:pt>
                <c:pt idx="6">
                  <c:v>49.144475138121372</c:v>
                </c:pt>
                <c:pt idx="7">
                  <c:v>52.856629834254107</c:v>
                </c:pt>
                <c:pt idx="8">
                  <c:v>46.454723756905992</c:v>
                </c:pt>
                <c:pt idx="9">
                  <c:v>52.885165745856398</c:v>
                </c:pt>
                <c:pt idx="10">
                  <c:v>53.305331491712785</c:v>
                </c:pt>
                <c:pt idx="11">
                  <c:v>61.375386740331471</c:v>
                </c:pt>
                <c:pt idx="12">
                  <c:v>50.031878453038665</c:v>
                </c:pt>
                <c:pt idx="13">
                  <c:v>48.491685082872984</c:v>
                </c:pt>
                <c:pt idx="14">
                  <c:v>61.607955801104957</c:v>
                </c:pt>
                <c:pt idx="15">
                  <c:v>46.09883977900563</c:v>
                </c:pt>
                <c:pt idx="16">
                  <c:v>55.244972375690558</c:v>
                </c:pt>
                <c:pt idx="17">
                  <c:v>42.855331491712789</c:v>
                </c:pt>
                <c:pt idx="18">
                  <c:v>52.590469613259629</c:v>
                </c:pt>
                <c:pt idx="19">
                  <c:v>57.651961325966724</c:v>
                </c:pt>
                <c:pt idx="20">
                  <c:v>72.467872928176817</c:v>
                </c:pt>
                <c:pt idx="21">
                  <c:v>63.611657458563542</c:v>
                </c:pt>
                <c:pt idx="22">
                  <c:v>57.635883977900626</c:v>
                </c:pt>
                <c:pt idx="23">
                  <c:v>50.206850828729181</c:v>
                </c:pt>
                <c:pt idx="24">
                  <c:v>61.374392265193258</c:v>
                </c:pt>
                <c:pt idx="25">
                  <c:v>45.944447513812186</c:v>
                </c:pt>
              </c:numCache>
            </c:numRef>
          </c:xVal>
          <c:yVal>
            <c:numRef>
              <c:f>FIGURE__S6!$AB$3:$AB$28</c:f>
              <c:numCache>
                <c:formatCode>0.000</c:formatCode>
                <c:ptCount val="26"/>
                <c:pt idx="0">
                  <c:v>1.5617727989596855</c:v>
                </c:pt>
                <c:pt idx="1">
                  <c:v>1.3333468664805688</c:v>
                </c:pt>
                <c:pt idx="2">
                  <c:v>1.9556646616713194</c:v>
                </c:pt>
                <c:pt idx="3">
                  <c:v>1.821144513085047</c:v>
                </c:pt>
                <c:pt idx="4">
                  <c:v>1.5993334282780625</c:v>
                </c:pt>
                <c:pt idx="5">
                  <c:v>1.6960655753153362</c:v>
                </c:pt>
                <c:pt idx="6">
                  <c:v>1.5315607138168368</c:v>
                </c:pt>
                <c:pt idx="7">
                  <c:v>1.3901057121968283</c:v>
                </c:pt>
                <c:pt idx="8">
                  <c:v>1.6340561153106425</c:v>
                </c:pt>
                <c:pt idx="9">
                  <c:v>1.3890183255568975</c:v>
                </c:pt>
                <c:pt idx="10">
                  <c:v>1.3730075309844878</c:v>
                </c:pt>
                <c:pt idx="11">
                  <c:v>1.0654907996758056</c:v>
                </c:pt>
                <c:pt idx="12">
                  <c:v>1.4977454104082801</c:v>
                </c:pt>
                <c:pt idx="13">
                  <c:v>1.5564358674355383</c:v>
                </c:pt>
                <c:pt idx="14">
                  <c:v>1.0566285459279352</c:v>
                </c:pt>
                <c:pt idx="15">
                  <c:v>1.6476173951578634</c:v>
                </c:pt>
                <c:pt idx="16">
                  <c:v>1.299095766296678</c:v>
                </c:pt>
                <c:pt idx="17">
                  <c:v>1.7712142028317195</c:v>
                </c:pt>
                <c:pt idx="18">
                  <c:v>1.4002479873911189</c:v>
                </c:pt>
                <c:pt idx="19">
                  <c:v>1.2073752821758617</c:v>
                </c:pt>
                <c:pt idx="20">
                  <c:v>0.64280161236735722</c:v>
                </c:pt>
                <c:pt idx="21">
                  <c:v>0.9802756877086658</c:v>
                </c:pt>
                <c:pt idx="22">
                  <c:v>1.2079879240194531</c:v>
                </c:pt>
                <c:pt idx="23">
                  <c:v>1.4910779302753687</c:v>
                </c:pt>
                <c:pt idx="24">
                  <c:v>1.0655286950475782</c:v>
                </c:pt>
                <c:pt idx="25">
                  <c:v>1.6535006516250057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3B-4B0D-9E92-6B630F9AD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2757664"/>
        <c:axId val="-1612762560"/>
      </c:scatterChart>
      <c:valAx>
        <c:axId val="-1612757664"/>
        <c:scaling>
          <c:orientation val="minMax"/>
          <c:min val="10"/>
        </c:scaling>
        <c:delete val="0"/>
        <c:axPos val="b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Stringency index in 2021</a:t>
                </a:r>
              </a:p>
            </c:rich>
          </c:tx>
          <c:layout>
            <c:manualLayout>
              <c:xMode val="edge"/>
              <c:yMode val="edge"/>
              <c:x val="0.34504120837137237"/>
              <c:y val="0.93420188106082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low"/>
        <c:spPr>
          <a:noFill/>
          <a:ln w="635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612762560"/>
        <c:crosses val="autoZero"/>
        <c:crossBetween val="midCat"/>
      </c:valAx>
      <c:valAx>
        <c:axId val="-1612762560"/>
        <c:scaling>
          <c:orientation val="minMax"/>
          <c:max val="5"/>
          <c:min val="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Life ecpectancy losses, in years</a:t>
                </a:r>
              </a:p>
            </c:rich>
          </c:tx>
          <c:layout>
            <c:manualLayout>
              <c:xMode val="edge"/>
              <c:yMode val="edge"/>
              <c:x val="1.4771180555555555E-2"/>
              <c:y val="0.181129398148148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612757664"/>
        <c:crosses val="autoZero"/>
        <c:crossBetween val="midCat"/>
        <c:majorUnit val="1"/>
      </c:valAx>
      <c:spPr>
        <a:noFill/>
        <a:ln w="6350"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6217154204614"/>
          <c:y val="3.549999999999999E-2"/>
          <c:w val="0.84417227647338366"/>
          <c:h val="0.82992904040404036"/>
        </c:manualLayout>
      </c:layout>
      <c:scatterChart>
        <c:scatterStyle val="lineMarker"/>
        <c:varyColors val="0"/>
        <c:ser>
          <c:idx val="0"/>
          <c:order val="0"/>
          <c:tx>
            <c:strRef>
              <c:f>FIGURE__S6!$BA$2</c:f>
              <c:strCache>
                <c:ptCount val="1"/>
                <c:pt idx="0">
                  <c:v>East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FIGURE__S6!$AZ$3:$AZ$28</c:f>
              <c:numCache>
                <c:formatCode>General</c:formatCode>
                <c:ptCount val="26"/>
                <c:pt idx="0">
                  <c:v>81.900000000000006</c:v>
                </c:pt>
                <c:pt idx="1">
                  <c:v>94.8</c:v>
                </c:pt>
                <c:pt idx="2">
                  <c:v>91.8</c:v>
                </c:pt>
                <c:pt idx="3">
                  <c:v>89.5</c:v>
                </c:pt>
                <c:pt idx="4">
                  <c:v>93.6</c:v>
                </c:pt>
                <c:pt idx="5">
                  <c:v>83.6</c:v>
                </c:pt>
                <c:pt idx="6">
                  <c:v>85.1</c:v>
                </c:pt>
                <c:pt idx="7">
                  <c:v>87.2</c:v>
                </c:pt>
                <c:pt idx="8">
                  <c:v>75.900000000000006</c:v>
                </c:pt>
                <c:pt idx="9">
                  <c:v>92.3</c:v>
                </c:pt>
                <c:pt idx="10">
                  <c:v>88.9</c:v>
                </c:pt>
                <c:pt idx="11">
                  <c:v>89.5</c:v>
                </c:pt>
                <c:pt idx="12">
                  <c:v>93.4</c:v>
                </c:pt>
                <c:pt idx="13">
                  <c:v>89.3</c:v>
                </c:pt>
                <c:pt idx="14">
                  <c:v>96.7</c:v>
                </c:pt>
                <c:pt idx="15">
                  <c:v>91.1</c:v>
                </c:pt>
                <c:pt idx="16">
                  <c:v>93.1</c:v>
                </c:pt>
                <c:pt idx="17">
                  <c:v>94.1</c:v>
                </c:pt>
                <c:pt idx="18">
                  <c:v>94.1</c:v>
                </c:pt>
                <c:pt idx="19">
                  <c:v>92.8</c:v>
                </c:pt>
                <c:pt idx="20">
                  <c:v>83</c:v>
                </c:pt>
                <c:pt idx="21">
                  <c:v>93.4</c:v>
                </c:pt>
                <c:pt idx="22">
                  <c:v>90.3</c:v>
                </c:pt>
                <c:pt idx="23">
                  <c:v>89.9</c:v>
                </c:pt>
                <c:pt idx="24">
                  <c:v>85.3</c:v>
                </c:pt>
                <c:pt idx="25">
                  <c:v>97</c:v>
                </c:pt>
              </c:numCache>
            </c:numRef>
          </c:xVal>
          <c:yVal>
            <c:numRef>
              <c:f>FIGURE__S6!$BA$3:$BA$28</c:f>
              <c:numCache>
                <c:formatCode>General</c:formatCode>
                <c:ptCount val="26"/>
                <c:pt idx="0">
                  <c:v>3.9619999999999891</c:v>
                </c:pt>
                <c:pt idx="1">
                  <c:v>1.8490000000000038</c:v>
                </c:pt>
                <c:pt idx="2">
                  <c:v>2.0579999999999927</c:v>
                </c:pt>
                <c:pt idx="3">
                  <c:v>1.9120000000000061</c:v>
                </c:pt>
                <c:pt idx="4">
                  <c:v>2.2330000000000041</c:v>
                </c:pt>
                <c:pt idx="5">
                  <c:v>2.6150000000000091</c:v>
                </c:pt>
                <c:pt idx="6">
                  <c:v>2.4199999999999875</c:v>
                </c:pt>
                <c:pt idx="7">
                  <c:v>2.3079999999999927</c:v>
                </c:pt>
                <c:pt idx="8">
                  <c:v>4.3699999999999903</c:v>
                </c:pt>
                <c:pt idx="9">
                  <c:v>3.0949999999999989</c:v>
                </c:pt>
                <c:pt idx="10">
                  <c:v>0.90000000000000568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C7-43D9-B98E-4BB054F90FF8}"/>
            </c:ext>
          </c:extLst>
        </c:ser>
        <c:ser>
          <c:idx val="1"/>
          <c:order val="1"/>
          <c:tx>
            <c:strRef>
              <c:f>FIGURE__S6!$BB$2</c:f>
              <c:strCache>
                <c:ptCount val="1"/>
                <c:pt idx="0">
                  <c:v>West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FIGURE__S6!$AZ$3:$AZ$28</c:f>
              <c:numCache>
                <c:formatCode>General</c:formatCode>
                <c:ptCount val="26"/>
                <c:pt idx="0">
                  <c:v>81.900000000000006</c:v>
                </c:pt>
                <c:pt idx="1">
                  <c:v>94.8</c:v>
                </c:pt>
                <c:pt idx="2">
                  <c:v>91.8</c:v>
                </c:pt>
                <c:pt idx="3">
                  <c:v>89.5</c:v>
                </c:pt>
                <c:pt idx="4">
                  <c:v>93.6</c:v>
                </c:pt>
                <c:pt idx="5">
                  <c:v>83.6</c:v>
                </c:pt>
                <c:pt idx="6">
                  <c:v>85.1</c:v>
                </c:pt>
                <c:pt idx="7">
                  <c:v>87.2</c:v>
                </c:pt>
                <c:pt idx="8">
                  <c:v>75.900000000000006</c:v>
                </c:pt>
                <c:pt idx="9">
                  <c:v>92.3</c:v>
                </c:pt>
                <c:pt idx="10">
                  <c:v>88.9</c:v>
                </c:pt>
                <c:pt idx="11">
                  <c:v>89.5</c:v>
                </c:pt>
                <c:pt idx="12">
                  <c:v>93.4</c:v>
                </c:pt>
                <c:pt idx="13">
                  <c:v>89.3</c:v>
                </c:pt>
                <c:pt idx="14">
                  <c:v>96.7</c:v>
                </c:pt>
                <c:pt idx="15">
                  <c:v>91.1</c:v>
                </c:pt>
                <c:pt idx="16">
                  <c:v>93.1</c:v>
                </c:pt>
                <c:pt idx="17">
                  <c:v>94.1</c:v>
                </c:pt>
                <c:pt idx="18">
                  <c:v>94.1</c:v>
                </c:pt>
                <c:pt idx="19">
                  <c:v>92.8</c:v>
                </c:pt>
                <c:pt idx="20">
                  <c:v>83</c:v>
                </c:pt>
                <c:pt idx="21">
                  <c:v>93.4</c:v>
                </c:pt>
                <c:pt idx="22">
                  <c:v>90.3</c:v>
                </c:pt>
                <c:pt idx="23">
                  <c:v>89.9</c:v>
                </c:pt>
                <c:pt idx="24">
                  <c:v>85.3</c:v>
                </c:pt>
                <c:pt idx="25">
                  <c:v>97</c:v>
                </c:pt>
              </c:numCache>
            </c:numRef>
          </c:xVal>
          <c:yVal>
            <c:numRef>
              <c:f>FIGURE__S6!$BB$3:$BB$28</c:f>
              <c:numCache>
                <c:formatCode>General</c:formatCode>
                <c:ptCount val="26"/>
                <c:pt idx="11">
                  <c:v>0.69499999999999318</c:v>
                </c:pt>
                <c:pt idx="12">
                  <c:v>0.28600000000000136</c:v>
                </c:pt>
                <c:pt idx="13">
                  <c:v>0.20799999999999841</c:v>
                </c:pt>
                <c:pt idx="14">
                  <c:v>0.55200000000000671</c:v>
                </c:pt>
                <c:pt idx="15">
                  <c:v>0.49799999999999045</c:v>
                </c:pt>
                <c:pt idx="16">
                  <c:v>0.75399999999999068</c:v>
                </c:pt>
                <c:pt idx="17">
                  <c:v>0.33899999999999864</c:v>
                </c:pt>
                <c:pt idx="18">
                  <c:v>0.32500000000000284</c:v>
                </c:pt>
                <c:pt idx="19">
                  <c:v>1.0551000000000061</c:v>
                </c:pt>
                <c:pt idx="20">
                  <c:v>1.2939999999999969</c:v>
                </c:pt>
                <c:pt idx="21">
                  <c:v>0.87399999999999523</c:v>
                </c:pt>
                <c:pt idx="22">
                  <c:v>0.867999999999995</c:v>
                </c:pt>
                <c:pt idx="23">
                  <c:v>0.26599999999999113</c:v>
                </c:pt>
                <c:pt idx="24">
                  <c:v>0.92600000000000193</c:v>
                </c:pt>
                <c:pt idx="25">
                  <c:v>0.16599999999999682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C7-43D9-B98E-4BB054F90FF8}"/>
            </c:ext>
          </c:extLst>
        </c:ser>
        <c:ser>
          <c:idx val="2"/>
          <c:order val="2"/>
          <c:spPr>
            <a:ln w="952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FIGURE__S6!$AZ$3:$AZ$28</c:f>
              <c:numCache>
                <c:formatCode>General</c:formatCode>
                <c:ptCount val="26"/>
                <c:pt idx="0">
                  <c:v>81.900000000000006</c:v>
                </c:pt>
                <c:pt idx="1">
                  <c:v>94.8</c:v>
                </c:pt>
                <c:pt idx="2">
                  <c:v>91.8</c:v>
                </c:pt>
                <c:pt idx="3">
                  <c:v>89.5</c:v>
                </c:pt>
                <c:pt idx="4">
                  <c:v>93.6</c:v>
                </c:pt>
                <c:pt idx="5">
                  <c:v>83.6</c:v>
                </c:pt>
                <c:pt idx="6">
                  <c:v>85.1</c:v>
                </c:pt>
                <c:pt idx="7">
                  <c:v>87.2</c:v>
                </c:pt>
                <c:pt idx="8">
                  <c:v>75.900000000000006</c:v>
                </c:pt>
                <c:pt idx="9">
                  <c:v>92.3</c:v>
                </c:pt>
                <c:pt idx="10">
                  <c:v>88.9</c:v>
                </c:pt>
                <c:pt idx="11">
                  <c:v>89.5</c:v>
                </c:pt>
                <c:pt idx="12">
                  <c:v>93.4</c:v>
                </c:pt>
                <c:pt idx="13">
                  <c:v>89.3</c:v>
                </c:pt>
                <c:pt idx="14">
                  <c:v>96.7</c:v>
                </c:pt>
                <c:pt idx="15">
                  <c:v>91.1</c:v>
                </c:pt>
                <c:pt idx="16">
                  <c:v>93.1</c:v>
                </c:pt>
                <c:pt idx="17">
                  <c:v>94.1</c:v>
                </c:pt>
                <c:pt idx="18">
                  <c:v>94.1</c:v>
                </c:pt>
                <c:pt idx="19">
                  <c:v>92.8</c:v>
                </c:pt>
                <c:pt idx="20">
                  <c:v>83</c:v>
                </c:pt>
                <c:pt idx="21">
                  <c:v>93.4</c:v>
                </c:pt>
                <c:pt idx="22">
                  <c:v>90.3</c:v>
                </c:pt>
                <c:pt idx="23">
                  <c:v>89.9</c:v>
                </c:pt>
                <c:pt idx="24">
                  <c:v>85.3</c:v>
                </c:pt>
                <c:pt idx="25">
                  <c:v>97</c:v>
                </c:pt>
              </c:numCache>
            </c:numRef>
          </c:xVal>
          <c:yVal>
            <c:numRef>
              <c:f>FIGURE__S6!$BD$3:$BD$28</c:f>
              <c:numCache>
                <c:formatCode>0.000</c:formatCode>
                <c:ptCount val="26"/>
                <c:pt idx="0">
                  <c:v>2.6464270055848225</c:v>
                </c:pt>
                <c:pt idx="1">
                  <c:v>0.6650190916888068</c:v>
                </c:pt>
                <c:pt idx="2">
                  <c:v>1.1258116298041596</c:v>
                </c:pt>
                <c:pt idx="3">
                  <c:v>1.4790859090259296</c:v>
                </c:pt>
                <c:pt idx="4">
                  <c:v>0.84933610693494721</c:v>
                </c:pt>
                <c:pt idx="5">
                  <c:v>2.3853112339861244</c:v>
                </c:pt>
                <c:pt idx="6">
                  <c:v>2.154914964928448</c:v>
                </c:pt>
                <c:pt idx="7">
                  <c:v>1.8323601882476996</c:v>
                </c:pt>
                <c:pt idx="8">
                  <c:v>3.5680120818155281</c:v>
                </c:pt>
                <c:pt idx="9">
                  <c:v>1.0490128734516002</c:v>
                </c:pt>
                <c:pt idx="10">
                  <c:v>1.5712444166489981</c:v>
                </c:pt>
                <c:pt idx="11">
                  <c:v>1.4790859090259296</c:v>
                </c:pt>
                <c:pt idx="12">
                  <c:v>0.88005560947596884</c:v>
                </c:pt>
                <c:pt idx="13">
                  <c:v>1.509805411566953</c:v>
                </c:pt>
                <c:pt idx="14">
                  <c:v>0.37318381754908181</c:v>
                </c:pt>
                <c:pt idx="15">
                  <c:v>1.2333298886977424</c:v>
                </c:pt>
                <c:pt idx="16">
                  <c:v>0.9261348632875066</c:v>
                </c:pt>
                <c:pt idx="17">
                  <c:v>0.77253735058238959</c:v>
                </c:pt>
                <c:pt idx="18">
                  <c:v>0.77253735058238959</c:v>
                </c:pt>
                <c:pt idx="19">
                  <c:v>0.97221411709904082</c:v>
                </c:pt>
                <c:pt idx="20">
                  <c:v>2.4774697416091929</c:v>
                </c:pt>
                <c:pt idx="21">
                  <c:v>0.88005560947596884</c:v>
                </c:pt>
                <c:pt idx="22">
                  <c:v>1.356207898861836</c:v>
                </c:pt>
                <c:pt idx="23">
                  <c:v>1.417646903943881</c:v>
                </c:pt>
                <c:pt idx="24">
                  <c:v>2.1241954623874229</c:v>
                </c:pt>
                <c:pt idx="25">
                  <c:v>0.32710456373754759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C7-43D9-B98E-4BB054F90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2757664"/>
        <c:axId val="-1612762560"/>
      </c:scatterChart>
      <c:valAx>
        <c:axId val="-1612757664"/>
        <c:scaling>
          <c:orientation val="minMax"/>
          <c:min val="60"/>
        </c:scaling>
        <c:delete val="0"/>
        <c:axPos val="b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Trust in science in 2020, in %</a:t>
                </a:r>
              </a:p>
            </c:rich>
          </c:tx>
          <c:layout>
            <c:manualLayout>
              <c:xMode val="edge"/>
              <c:yMode val="edge"/>
              <c:x val="0.34274196352955866"/>
              <c:y val="0.935708460183903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635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612762560"/>
        <c:crosses val="autoZero"/>
        <c:crossBetween val="midCat"/>
        <c:majorUnit val="10"/>
      </c:valAx>
      <c:valAx>
        <c:axId val="-1612762560"/>
        <c:scaling>
          <c:orientation val="minMax"/>
          <c:max val="5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Life ecpectancy losses, in years</a:t>
                </a:r>
              </a:p>
            </c:rich>
          </c:tx>
          <c:layout>
            <c:manualLayout>
              <c:xMode val="edge"/>
              <c:yMode val="edge"/>
              <c:x val="1.4466093922796493E-2"/>
              <c:y val="0.1853218065505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612757664"/>
        <c:crosses val="autoZero"/>
        <c:crossBetween val="midCat"/>
        <c:majorUnit val="1"/>
      </c:valAx>
      <c:spPr>
        <a:noFill/>
        <a:ln w="63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6217154204614"/>
          <c:y val="3.549999999999999E-2"/>
          <c:w val="0.84417227647338366"/>
          <c:h val="0.81578720267424742"/>
        </c:manualLayout>
      </c:layout>
      <c:scatterChart>
        <c:scatterStyle val="lineMarker"/>
        <c:varyColors val="0"/>
        <c:ser>
          <c:idx val="0"/>
          <c:order val="0"/>
          <c:tx>
            <c:strRef>
              <c:f>FIGURE__S6!$BO$2</c:f>
              <c:strCache>
                <c:ptCount val="1"/>
                <c:pt idx="0">
                  <c:v>East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FIGURE__S6!$BN$3:$BN$28</c:f>
              <c:numCache>
                <c:formatCode>General</c:formatCode>
                <c:ptCount val="26"/>
                <c:pt idx="0">
                  <c:v>0.51889653745505371</c:v>
                </c:pt>
                <c:pt idx="1">
                  <c:v>0.70840344353397189</c:v>
                </c:pt>
                <c:pt idx="2">
                  <c:v>0.79366630640812885</c:v>
                </c:pt>
                <c:pt idx="3">
                  <c:v>0.56740027354100053</c:v>
                </c:pt>
                <c:pt idx="4">
                  <c:v>0.46104695679157237</c:v>
                </c:pt>
                <c:pt idx="5">
                  <c:v>0.73968216562182976</c:v>
                </c:pt>
                <c:pt idx="6">
                  <c:v>0.71349929581806182</c:v>
                </c:pt>
                <c:pt idx="7">
                  <c:v>0.61053083635826577</c:v>
                </c:pt>
                <c:pt idx="8">
                  <c:v>0.48151220664850858</c:v>
                </c:pt>
                <c:pt idx="9">
                  <c:v>0.64845449870349781</c:v>
                </c:pt>
                <c:pt idx="10">
                  <c:v>0.64785654883935517</c:v>
                </c:pt>
                <c:pt idx="11">
                  <c:v>0.8165501087167204</c:v>
                </c:pt>
                <c:pt idx="12">
                  <c:v>0.80866763816623044</c:v>
                </c:pt>
                <c:pt idx="14">
                  <c:v>0.85585899817902966</c:v>
                </c:pt>
                <c:pt idx="15">
                  <c:v>0.88823953888018914</c:v>
                </c:pt>
                <c:pt idx="16">
                  <c:v>0.70510807094346739</c:v>
                </c:pt>
                <c:pt idx="17">
                  <c:v>0.86928163338360265</c:v>
                </c:pt>
                <c:pt idx="18">
                  <c:v>0.75950553876834737</c:v>
                </c:pt>
                <c:pt idx="19">
                  <c:v>0.79876678198505113</c:v>
                </c:pt>
                <c:pt idx="20">
                  <c:v>0.56517952206738575</c:v>
                </c:pt>
                <c:pt idx="21">
                  <c:v>0.61338457934858071</c:v>
                </c:pt>
                <c:pt idx="22">
                  <c:v>0.84605219847037394</c:v>
                </c:pt>
                <c:pt idx="23">
                  <c:v>0.88244606515748603</c:v>
                </c:pt>
                <c:pt idx="24">
                  <c:v>0.60756457989284773</c:v>
                </c:pt>
                <c:pt idx="25">
                  <c:v>0.84141213960785155</c:v>
                </c:pt>
              </c:numCache>
            </c:numRef>
          </c:xVal>
          <c:yVal>
            <c:numRef>
              <c:f>FIGURE__S6!$BO$3:$BO$28</c:f>
              <c:numCache>
                <c:formatCode>General</c:formatCode>
                <c:ptCount val="26"/>
                <c:pt idx="0">
                  <c:v>3.9619999999999891</c:v>
                </c:pt>
                <c:pt idx="1">
                  <c:v>1.8490000000000038</c:v>
                </c:pt>
                <c:pt idx="2">
                  <c:v>2.0579999999999927</c:v>
                </c:pt>
                <c:pt idx="3">
                  <c:v>1.9120000000000061</c:v>
                </c:pt>
                <c:pt idx="4">
                  <c:v>2.2330000000000041</c:v>
                </c:pt>
                <c:pt idx="5">
                  <c:v>2.6150000000000091</c:v>
                </c:pt>
                <c:pt idx="6">
                  <c:v>2.4199999999999875</c:v>
                </c:pt>
                <c:pt idx="7">
                  <c:v>2.3079999999999927</c:v>
                </c:pt>
                <c:pt idx="8">
                  <c:v>4.3699999999999903</c:v>
                </c:pt>
                <c:pt idx="9">
                  <c:v>3.0949999999999989</c:v>
                </c:pt>
                <c:pt idx="10">
                  <c:v>0.90000000000000568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6B-4457-B26D-D0B9D922D170}"/>
            </c:ext>
          </c:extLst>
        </c:ser>
        <c:ser>
          <c:idx val="1"/>
          <c:order val="1"/>
          <c:tx>
            <c:strRef>
              <c:f>FIGURE__S6!$BI$2</c:f>
              <c:strCache>
                <c:ptCount val="1"/>
                <c:pt idx="0">
                  <c:v>West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FIGURE__S6!$BG$3:$BG$28</c:f>
              <c:numCache>
                <c:formatCode>General</c:formatCode>
                <c:ptCount val="26"/>
                <c:pt idx="0">
                  <c:v>0.51889653745505371</c:v>
                </c:pt>
                <c:pt idx="1">
                  <c:v>0.70840344353397189</c:v>
                </c:pt>
                <c:pt idx="2">
                  <c:v>0.79366630640812885</c:v>
                </c:pt>
                <c:pt idx="3">
                  <c:v>0.56740027354100053</c:v>
                </c:pt>
                <c:pt idx="4">
                  <c:v>0.46104695679157237</c:v>
                </c:pt>
                <c:pt idx="5">
                  <c:v>0.73968216562182976</c:v>
                </c:pt>
                <c:pt idx="6">
                  <c:v>0.71349929581806182</c:v>
                </c:pt>
                <c:pt idx="7">
                  <c:v>0.61053083635826577</c:v>
                </c:pt>
                <c:pt idx="8">
                  <c:v>0.48151220664850858</c:v>
                </c:pt>
                <c:pt idx="9">
                  <c:v>0.64845449870349781</c:v>
                </c:pt>
                <c:pt idx="10">
                  <c:v>0.64785654883935517</c:v>
                </c:pt>
                <c:pt idx="11">
                  <c:v>0.8165501087167204</c:v>
                </c:pt>
                <c:pt idx="12">
                  <c:v>0.80866763816623044</c:v>
                </c:pt>
                <c:pt idx="14">
                  <c:v>0.85585899817902966</c:v>
                </c:pt>
                <c:pt idx="15">
                  <c:v>0.88823953888018914</c:v>
                </c:pt>
                <c:pt idx="16">
                  <c:v>0.70510807094346739</c:v>
                </c:pt>
                <c:pt idx="17">
                  <c:v>0.86928163338360265</c:v>
                </c:pt>
                <c:pt idx="18">
                  <c:v>0.75950553876834737</c:v>
                </c:pt>
                <c:pt idx="19">
                  <c:v>0.79876678198505113</c:v>
                </c:pt>
                <c:pt idx="20">
                  <c:v>0.56517952206738575</c:v>
                </c:pt>
                <c:pt idx="21">
                  <c:v>0.61338457934858071</c:v>
                </c:pt>
                <c:pt idx="22">
                  <c:v>0.84605219847037394</c:v>
                </c:pt>
                <c:pt idx="23">
                  <c:v>0.88244606515748603</c:v>
                </c:pt>
                <c:pt idx="24">
                  <c:v>0.60756457989284773</c:v>
                </c:pt>
                <c:pt idx="25">
                  <c:v>0.84141213960785155</c:v>
                </c:pt>
              </c:numCache>
            </c:numRef>
          </c:xVal>
          <c:yVal>
            <c:numRef>
              <c:f>FIGURE__S6!$BI$3:$BI$28</c:f>
              <c:numCache>
                <c:formatCode>General</c:formatCode>
                <c:ptCount val="26"/>
                <c:pt idx="11">
                  <c:v>1.1989999999999981</c:v>
                </c:pt>
                <c:pt idx="12">
                  <c:v>0.85800000000000409</c:v>
                </c:pt>
                <c:pt idx="13">
                  <c:v>0.70499999999999829</c:v>
                </c:pt>
                <c:pt idx="14">
                  <c:v>0.92300000000000182</c:v>
                </c:pt>
                <c:pt idx="15">
                  <c:v>0.33400000000000318</c:v>
                </c:pt>
                <c:pt idx="16">
                  <c:v>1.1129999999999995</c:v>
                </c:pt>
                <c:pt idx="17">
                  <c:v>0.44799999999999329</c:v>
                </c:pt>
                <c:pt idx="18">
                  <c:v>0.73500000000001364</c:v>
                </c:pt>
                <c:pt idx="19" formatCode="0.000">
                  <c:v>1.4697479999999998</c:v>
                </c:pt>
                <c:pt idx="20">
                  <c:v>1.847999999999999</c:v>
                </c:pt>
                <c:pt idx="21">
                  <c:v>1.2950000000000017</c:v>
                </c:pt>
                <c:pt idx="22">
                  <c:v>1.2019999999999982</c:v>
                </c:pt>
                <c:pt idx="23">
                  <c:v>0.12999999999999545</c:v>
                </c:pt>
                <c:pt idx="24">
                  <c:v>1.0049999999999955</c:v>
                </c:pt>
                <c:pt idx="25">
                  <c:v>0.53199999999999648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6B-4457-B26D-D0B9D922D170}"/>
            </c:ext>
          </c:extLst>
        </c:ser>
        <c:ser>
          <c:idx val="2"/>
          <c:order val="2"/>
          <c:spPr>
            <a:ln w="952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FIGURE__S6!$BG$3:$BG$28</c:f>
              <c:numCache>
                <c:formatCode>General</c:formatCode>
                <c:ptCount val="26"/>
                <c:pt idx="0">
                  <c:v>0.51889653745505371</c:v>
                </c:pt>
                <c:pt idx="1">
                  <c:v>0.70840344353397189</c:v>
                </c:pt>
                <c:pt idx="2">
                  <c:v>0.79366630640812885</c:v>
                </c:pt>
                <c:pt idx="3">
                  <c:v>0.56740027354100053</c:v>
                </c:pt>
                <c:pt idx="4">
                  <c:v>0.46104695679157237</c:v>
                </c:pt>
                <c:pt idx="5">
                  <c:v>0.73968216562182976</c:v>
                </c:pt>
                <c:pt idx="6">
                  <c:v>0.71349929581806182</c:v>
                </c:pt>
                <c:pt idx="7">
                  <c:v>0.61053083635826577</c:v>
                </c:pt>
                <c:pt idx="8">
                  <c:v>0.48151220664850858</c:v>
                </c:pt>
                <c:pt idx="9">
                  <c:v>0.64845449870349781</c:v>
                </c:pt>
                <c:pt idx="10">
                  <c:v>0.64785654883935517</c:v>
                </c:pt>
                <c:pt idx="11">
                  <c:v>0.8165501087167204</c:v>
                </c:pt>
                <c:pt idx="12">
                  <c:v>0.80866763816623044</c:v>
                </c:pt>
                <c:pt idx="14">
                  <c:v>0.85585899817902966</c:v>
                </c:pt>
                <c:pt idx="15">
                  <c:v>0.88823953888018914</c:v>
                </c:pt>
                <c:pt idx="16">
                  <c:v>0.70510807094346739</c:v>
                </c:pt>
                <c:pt idx="17">
                  <c:v>0.86928163338360265</c:v>
                </c:pt>
                <c:pt idx="18">
                  <c:v>0.75950553876834737</c:v>
                </c:pt>
                <c:pt idx="19">
                  <c:v>0.79876678198505113</c:v>
                </c:pt>
                <c:pt idx="20">
                  <c:v>0.56517952206738575</c:v>
                </c:pt>
                <c:pt idx="21">
                  <c:v>0.61338457934858071</c:v>
                </c:pt>
                <c:pt idx="22">
                  <c:v>0.84605219847037394</c:v>
                </c:pt>
                <c:pt idx="23">
                  <c:v>0.88244606515748603</c:v>
                </c:pt>
                <c:pt idx="24">
                  <c:v>0.60756457989284773</c:v>
                </c:pt>
                <c:pt idx="25">
                  <c:v>0.84141213960785155</c:v>
                </c:pt>
              </c:numCache>
            </c:numRef>
          </c:xVal>
          <c:yVal>
            <c:numRef>
              <c:f>FIGURE__S6!$BK$3:$BK$28</c:f>
              <c:numCache>
                <c:formatCode>0.000</c:formatCode>
                <c:ptCount val="26"/>
                <c:pt idx="0">
                  <c:v>2.9298197281229732</c:v>
                </c:pt>
                <c:pt idx="1">
                  <c:v>1.8043859501081352</c:v>
                </c:pt>
                <c:pt idx="2">
                  <c:v>1.2980312853928409</c:v>
                </c:pt>
                <c:pt idx="3">
                  <c:v>2.6417682577015773</c:v>
                </c:pt>
                <c:pt idx="4">
                  <c:v>3.2733738152524587</c:v>
                </c:pt>
                <c:pt idx="5">
                  <c:v>1.6186294988041681</c:v>
                </c:pt>
                <c:pt idx="6">
                  <c:v>1.7741229670488234</c:v>
                </c:pt>
                <c:pt idx="7">
                  <c:v>2.3856267098092441</c:v>
                </c:pt>
                <c:pt idx="8">
                  <c:v>3.1518358515915574</c:v>
                </c:pt>
                <c:pt idx="9">
                  <c:v>2.1604076321911458</c:v>
                </c:pt>
                <c:pt idx="10">
                  <c:v>2.1639587058094616</c:v>
                </c:pt>
                <c:pt idx="11">
                  <c:v>1.1621301479600028</c:v>
                </c:pt>
                <c:pt idx="12">
                  <c:v>1.2089421549484678</c:v>
                </c:pt>
                <c:pt idx="13">
                  <c:v>6.0114155529403801</c:v>
                </c:pt>
                <c:pt idx="14">
                  <c:v>0.92868455543520501</c:v>
                </c:pt>
                <c:pt idx="15">
                  <c:v>0.73638468093726317</c:v>
                </c:pt>
                <c:pt idx="16">
                  <c:v>1.8239563378118611</c:v>
                </c:pt>
                <c:pt idx="17">
                  <c:v>0.84897090614525972</c:v>
                </c:pt>
                <c:pt idx="18">
                  <c:v>1.5009034792363511</c:v>
                </c:pt>
                <c:pt idx="19">
                  <c:v>1.267740845762015</c:v>
                </c:pt>
                <c:pt idx="20">
                  <c:v>2.6549567412914126</c:v>
                </c:pt>
                <c:pt idx="21">
                  <c:v>2.3686790490536196</c:v>
                </c:pt>
                <c:pt idx="22">
                  <c:v>0.986924668551457</c:v>
                </c:pt>
                <c:pt idx="23">
                  <c:v>0.77079066198819302</c:v>
                </c:pt>
                <c:pt idx="24">
                  <c:v>2.4032425597511251</c:v>
                </c:pt>
                <c:pt idx="25">
                  <c:v>1.0144808092954003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6B-4457-B26D-D0B9D922D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2757664"/>
        <c:axId val="-1612762560"/>
      </c:scatterChart>
      <c:valAx>
        <c:axId val="-1612757664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Regulatory enforcement index in 2021</a:t>
                </a:r>
              </a:p>
            </c:rich>
          </c:tx>
          <c:layout>
            <c:manualLayout>
              <c:xMode val="edge"/>
              <c:yMode val="edge"/>
              <c:x val="0.30909088495534109"/>
              <c:y val="0.92047220738875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low"/>
        <c:spPr>
          <a:noFill/>
          <a:ln w="635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612762560"/>
        <c:crosses val="autoZero"/>
        <c:crossBetween val="midCat"/>
        <c:majorUnit val="0.2"/>
      </c:valAx>
      <c:valAx>
        <c:axId val="-1612762560"/>
        <c:scaling>
          <c:orientation val="minMax"/>
          <c:max val="5"/>
          <c:min val="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Life ecpectancy losses, in years</a:t>
                </a:r>
              </a:p>
            </c:rich>
          </c:tx>
          <c:layout>
            <c:manualLayout>
              <c:xMode val="edge"/>
              <c:yMode val="edge"/>
              <c:x val="1.8693238800749482E-2"/>
              <c:y val="0.157847387340741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612757664"/>
        <c:crosses val="autoZero"/>
        <c:crossBetween val="midCat"/>
        <c:majorUnit val="1"/>
      </c:valAx>
      <c:spPr>
        <a:noFill/>
        <a:ln w="6350"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6217154204614"/>
          <c:y val="3.549999999999999E-2"/>
          <c:w val="0.84417227647338366"/>
          <c:h val="0.82992904040404036"/>
        </c:manualLayout>
      </c:layout>
      <c:scatterChart>
        <c:scatterStyle val="lineMarker"/>
        <c:varyColors val="0"/>
        <c:ser>
          <c:idx val="0"/>
          <c:order val="0"/>
          <c:tx>
            <c:strRef>
              <c:f>FIGURE__S6!$BO$2</c:f>
              <c:strCache>
                <c:ptCount val="1"/>
                <c:pt idx="0">
                  <c:v>East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FIGURE__S6!$BN$3:$BN$28</c:f>
              <c:numCache>
                <c:formatCode>General</c:formatCode>
                <c:ptCount val="26"/>
                <c:pt idx="0">
                  <c:v>0.51889653745505371</c:v>
                </c:pt>
                <c:pt idx="1">
                  <c:v>0.70840344353397189</c:v>
                </c:pt>
                <c:pt idx="2">
                  <c:v>0.79366630640812885</c:v>
                </c:pt>
                <c:pt idx="3">
                  <c:v>0.56740027354100053</c:v>
                </c:pt>
                <c:pt idx="4">
                  <c:v>0.46104695679157237</c:v>
                </c:pt>
                <c:pt idx="5">
                  <c:v>0.73968216562182976</c:v>
                </c:pt>
                <c:pt idx="6">
                  <c:v>0.71349929581806182</c:v>
                </c:pt>
                <c:pt idx="7">
                  <c:v>0.61053083635826577</c:v>
                </c:pt>
                <c:pt idx="8">
                  <c:v>0.48151220664850858</c:v>
                </c:pt>
                <c:pt idx="9">
                  <c:v>0.64845449870349781</c:v>
                </c:pt>
                <c:pt idx="10">
                  <c:v>0.64785654883935517</c:v>
                </c:pt>
                <c:pt idx="11">
                  <c:v>0.8165501087167204</c:v>
                </c:pt>
                <c:pt idx="12">
                  <c:v>0.80866763816623044</c:v>
                </c:pt>
                <c:pt idx="14">
                  <c:v>0.85585899817902966</c:v>
                </c:pt>
                <c:pt idx="15">
                  <c:v>0.88823953888018914</c:v>
                </c:pt>
                <c:pt idx="16">
                  <c:v>0.70510807094346739</c:v>
                </c:pt>
                <c:pt idx="17">
                  <c:v>0.86928163338360265</c:v>
                </c:pt>
                <c:pt idx="18">
                  <c:v>0.75950553876834737</c:v>
                </c:pt>
                <c:pt idx="19">
                  <c:v>0.79876678198505113</c:v>
                </c:pt>
                <c:pt idx="20">
                  <c:v>0.56517952206738575</c:v>
                </c:pt>
                <c:pt idx="21">
                  <c:v>0.61338457934858071</c:v>
                </c:pt>
                <c:pt idx="22">
                  <c:v>0.84605219847037394</c:v>
                </c:pt>
                <c:pt idx="23">
                  <c:v>0.88244606515748603</c:v>
                </c:pt>
                <c:pt idx="24">
                  <c:v>0.60756457989284773</c:v>
                </c:pt>
                <c:pt idx="25">
                  <c:v>0.84141213960785155</c:v>
                </c:pt>
              </c:numCache>
            </c:numRef>
          </c:xVal>
          <c:yVal>
            <c:numRef>
              <c:f>FIGURE__S6!$BO$3:$BO$28</c:f>
              <c:numCache>
                <c:formatCode>General</c:formatCode>
                <c:ptCount val="26"/>
                <c:pt idx="0">
                  <c:v>3.9619999999999891</c:v>
                </c:pt>
                <c:pt idx="1">
                  <c:v>1.8490000000000038</c:v>
                </c:pt>
                <c:pt idx="2">
                  <c:v>2.0579999999999927</c:v>
                </c:pt>
                <c:pt idx="3">
                  <c:v>1.9120000000000061</c:v>
                </c:pt>
                <c:pt idx="4">
                  <c:v>2.2330000000000041</c:v>
                </c:pt>
                <c:pt idx="5">
                  <c:v>2.6150000000000091</c:v>
                </c:pt>
                <c:pt idx="6">
                  <c:v>2.4199999999999875</c:v>
                </c:pt>
                <c:pt idx="7">
                  <c:v>2.3079999999999927</c:v>
                </c:pt>
                <c:pt idx="8">
                  <c:v>4.3699999999999903</c:v>
                </c:pt>
                <c:pt idx="9">
                  <c:v>3.0949999999999989</c:v>
                </c:pt>
                <c:pt idx="10">
                  <c:v>0.90000000000000568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4-424A-B9A6-034A1F4F4275}"/>
            </c:ext>
          </c:extLst>
        </c:ser>
        <c:ser>
          <c:idx val="1"/>
          <c:order val="1"/>
          <c:tx>
            <c:strRef>
              <c:f>FIGURE__S6!$BP$2</c:f>
              <c:strCache>
                <c:ptCount val="1"/>
                <c:pt idx="0">
                  <c:v>West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FIGURE__S6!$BN$3:$BN$28</c:f>
              <c:numCache>
                <c:formatCode>General</c:formatCode>
                <c:ptCount val="26"/>
                <c:pt idx="0">
                  <c:v>0.51889653745505371</c:v>
                </c:pt>
                <c:pt idx="1">
                  <c:v>0.70840344353397189</c:v>
                </c:pt>
                <c:pt idx="2">
                  <c:v>0.79366630640812885</c:v>
                </c:pt>
                <c:pt idx="3">
                  <c:v>0.56740027354100053</c:v>
                </c:pt>
                <c:pt idx="4">
                  <c:v>0.46104695679157237</c:v>
                </c:pt>
                <c:pt idx="5">
                  <c:v>0.73968216562182976</c:v>
                </c:pt>
                <c:pt idx="6">
                  <c:v>0.71349929581806182</c:v>
                </c:pt>
                <c:pt idx="7">
                  <c:v>0.61053083635826577</c:v>
                </c:pt>
                <c:pt idx="8">
                  <c:v>0.48151220664850858</c:v>
                </c:pt>
                <c:pt idx="9">
                  <c:v>0.64845449870349781</c:v>
                </c:pt>
                <c:pt idx="10">
                  <c:v>0.64785654883935517</c:v>
                </c:pt>
                <c:pt idx="11">
                  <c:v>0.8165501087167204</c:v>
                </c:pt>
                <c:pt idx="12">
                  <c:v>0.80866763816623044</c:v>
                </c:pt>
                <c:pt idx="14">
                  <c:v>0.85585899817902966</c:v>
                </c:pt>
                <c:pt idx="15">
                  <c:v>0.88823953888018914</c:v>
                </c:pt>
                <c:pt idx="16">
                  <c:v>0.70510807094346739</c:v>
                </c:pt>
                <c:pt idx="17">
                  <c:v>0.86928163338360265</c:v>
                </c:pt>
                <c:pt idx="18">
                  <c:v>0.75950553876834737</c:v>
                </c:pt>
                <c:pt idx="19">
                  <c:v>0.79876678198505113</c:v>
                </c:pt>
                <c:pt idx="20">
                  <c:v>0.56517952206738575</c:v>
                </c:pt>
                <c:pt idx="21">
                  <c:v>0.61338457934858071</c:v>
                </c:pt>
                <c:pt idx="22">
                  <c:v>0.84605219847037394</c:v>
                </c:pt>
                <c:pt idx="23">
                  <c:v>0.88244606515748603</c:v>
                </c:pt>
                <c:pt idx="24">
                  <c:v>0.60756457989284773</c:v>
                </c:pt>
                <c:pt idx="25">
                  <c:v>0.84141213960785155</c:v>
                </c:pt>
              </c:numCache>
            </c:numRef>
          </c:xVal>
          <c:yVal>
            <c:numRef>
              <c:f>FIGURE__S6!$BP$3:$BP$28</c:f>
              <c:numCache>
                <c:formatCode>General</c:formatCode>
                <c:ptCount val="26"/>
                <c:pt idx="11">
                  <c:v>0.69499999999999318</c:v>
                </c:pt>
                <c:pt idx="12">
                  <c:v>0.28600000000000136</c:v>
                </c:pt>
                <c:pt idx="13">
                  <c:v>0.20799999999999841</c:v>
                </c:pt>
                <c:pt idx="14">
                  <c:v>0.55200000000000671</c:v>
                </c:pt>
                <c:pt idx="15">
                  <c:v>0.49799999999999045</c:v>
                </c:pt>
                <c:pt idx="16">
                  <c:v>0.75399999999999068</c:v>
                </c:pt>
                <c:pt idx="17">
                  <c:v>0.33899999999999864</c:v>
                </c:pt>
                <c:pt idx="18">
                  <c:v>0.32500000000000284</c:v>
                </c:pt>
                <c:pt idx="19" formatCode="0.000">
                  <c:v>1.0551000000000061</c:v>
                </c:pt>
                <c:pt idx="20">
                  <c:v>1.2939999999999969</c:v>
                </c:pt>
                <c:pt idx="21">
                  <c:v>0.87399999999999523</c:v>
                </c:pt>
                <c:pt idx="22">
                  <c:v>0.867999999999995</c:v>
                </c:pt>
                <c:pt idx="23">
                  <c:v>0.26599999999999113</c:v>
                </c:pt>
                <c:pt idx="24">
                  <c:v>0.92600000000000193</c:v>
                </c:pt>
                <c:pt idx="25">
                  <c:v>0.16599999999999682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B4-424A-B9A6-034A1F4F4275}"/>
            </c:ext>
          </c:extLst>
        </c:ser>
        <c:ser>
          <c:idx val="2"/>
          <c:order val="2"/>
          <c:spPr>
            <a:ln w="952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FIGURE__S6!$BN$3:$BN$28</c:f>
              <c:numCache>
                <c:formatCode>General</c:formatCode>
                <c:ptCount val="26"/>
                <c:pt idx="0">
                  <c:v>0.51889653745505371</c:v>
                </c:pt>
                <c:pt idx="1">
                  <c:v>0.70840344353397189</c:v>
                </c:pt>
                <c:pt idx="2">
                  <c:v>0.79366630640812885</c:v>
                </c:pt>
                <c:pt idx="3">
                  <c:v>0.56740027354100053</c:v>
                </c:pt>
                <c:pt idx="4">
                  <c:v>0.46104695679157237</c:v>
                </c:pt>
                <c:pt idx="5">
                  <c:v>0.73968216562182976</c:v>
                </c:pt>
                <c:pt idx="6">
                  <c:v>0.71349929581806182</c:v>
                </c:pt>
                <c:pt idx="7">
                  <c:v>0.61053083635826577</c:v>
                </c:pt>
                <c:pt idx="8">
                  <c:v>0.48151220664850858</c:v>
                </c:pt>
                <c:pt idx="9">
                  <c:v>0.64845449870349781</c:v>
                </c:pt>
                <c:pt idx="10">
                  <c:v>0.64785654883935517</c:v>
                </c:pt>
                <c:pt idx="11">
                  <c:v>0.8165501087167204</c:v>
                </c:pt>
                <c:pt idx="12">
                  <c:v>0.80866763816623044</c:v>
                </c:pt>
                <c:pt idx="14">
                  <c:v>0.85585899817902966</c:v>
                </c:pt>
                <c:pt idx="15">
                  <c:v>0.88823953888018914</c:v>
                </c:pt>
                <c:pt idx="16">
                  <c:v>0.70510807094346739</c:v>
                </c:pt>
                <c:pt idx="17">
                  <c:v>0.86928163338360265</c:v>
                </c:pt>
                <c:pt idx="18">
                  <c:v>0.75950553876834737</c:v>
                </c:pt>
                <c:pt idx="19">
                  <c:v>0.79876678198505113</c:v>
                </c:pt>
                <c:pt idx="20">
                  <c:v>0.56517952206738575</c:v>
                </c:pt>
                <c:pt idx="21">
                  <c:v>0.61338457934858071</c:v>
                </c:pt>
                <c:pt idx="22">
                  <c:v>0.84605219847037394</c:v>
                </c:pt>
                <c:pt idx="23">
                  <c:v>0.88244606515748603</c:v>
                </c:pt>
                <c:pt idx="24">
                  <c:v>0.60756457989284773</c:v>
                </c:pt>
                <c:pt idx="25">
                  <c:v>0.84141213960785155</c:v>
                </c:pt>
              </c:numCache>
            </c:numRef>
          </c:xVal>
          <c:yVal>
            <c:numRef>
              <c:f>FIGURE__S6!$BR$3:$BR$28</c:f>
              <c:numCache>
                <c:formatCode>0.000</c:formatCode>
                <c:ptCount val="26"/>
                <c:pt idx="0">
                  <c:v>2.6467117754205711</c:v>
                </c:pt>
                <c:pt idx="1">
                  <c:v>1.4744245395795978</c:v>
                </c:pt>
                <c:pt idx="2">
                  <c:v>0.94698958796359012</c:v>
                </c:pt>
                <c:pt idx="3">
                  <c:v>2.3466683000631305</c:v>
                </c:pt>
                <c:pt idx="4">
                  <c:v>3.0045685227747314</c:v>
                </c:pt>
                <c:pt idx="5">
                  <c:v>1.2809347749282605</c:v>
                </c:pt>
                <c:pt idx="6">
                  <c:v>1.4429016641764081</c:v>
                </c:pt>
                <c:pt idx="7">
                  <c:v>2.0798632040828209</c:v>
                </c:pt>
                <c:pt idx="8">
                  <c:v>2.8779707555377327</c:v>
                </c:pt>
                <c:pt idx="9">
                  <c:v>1.8452679261400498</c:v>
                </c:pt>
                <c:pt idx="10">
                  <c:v>1.8489668361582172</c:v>
                </c:pt>
                <c:pt idx="11">
                  <c:v>0.80543068697716169</c:v>
                </c:pt>
                <c:pt idx="12">
                  <c:v>0.85419154643303585</c:v>
                </c:pt>
                <c:pt idx="13">
                  <c:v>5.8565989513914491</c:v>
                </c:pt>
                <c:pt idx="14">
                  <c:v>0.56226641225379659</c:v>
                </c:pt>
                <c:pt idx="15">
                  <c:v>0.3619608121096487</c:v>
                </c:pt>
                <c:pt idx="16">
                  <c:v>1.4948096712094703</c:v>
                </c:pt>
                <c:pt idx="17">
                  <c:v>0.47923416690059639</c:v>
                </c:pt>
                <c:pt idx="18">
                  <c:v>1.1583076486044428</c:v>
                </c:pt>
                <c:pt idx="19">
                  <c:v>0.91543811293156896</c:v>
                </c:pt>
                <c:pt idx="20">
                  <c:v>2.3604058395563325</c:v>
                </c:pt>
                <c:pt idx="21">
                  <c:v>2.0622099873682611</c:v>
                </c:pt>
                <c:pt idx="22">
                  <c:v>0.62293114664674043</c:v>
                </c:pt>
                <c:pt idx="23">
                  <c:v>0.39779916458360365</c:v>
                </c:pt>
                <c:pt idx="24">
                  <c:v>2.0982124276788845</c:v>
                </c:pt>
                <c:pt idx="25">
                  <c:v>0.65163448992131556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B4-424A-B9A6-034A1F4F4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2757664"/>
        <c:axId val="-1612762560"/>
      </c:scatterChart>
      <c:valAx>
        <c:axId val="-1612757664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Regulatory enforcement index in 2021</a:t>
                </a:r>
              </a:p>
            </c:rich>
          </c:tx>
          <c:layout>
            <c:manualLayout>
              <c:xMode val="edge"/>
              <c:yMode val="edge"/>
              <c:x val="0.31825325176920094"/>
              <c:y val="0.93068182578068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low"/>
        <c:spPr>
          <a:noFill/>
          <a:ln w="635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612762560"/>
        <c:crosses val="autoZero"/>
        <c:crossBetween val="midCat"/>
        <c:majorUnit val="0.2"/>
      </c:valAx>
      <c:valAx>
        <c:axId val="-1612762560"/>
        <c:scaling>
          <c:orientation val="minMax"/>
          <c:max val="5"/>
          <c:min val="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Life ecpectancy losses, in years</a:t>
                </a:r>
              </a:p>
            </c:rich>
          </c:tx>
          <c:layout>
            <c:manualLayout>
              <c:xMode val="edge"/>
              <c:yMode val="edge"/>
              <c:x val="1.8657704336028525E-2"/>
              <c:y val="0.182111649998519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612757664"/>
        <c:crosses val="autoZero"/>
        <c:crossBetween val="midCat"/>
        <c:majorUnit val="1"/>
      </c:valAx>
      <c:spPr>
        <a:noFill/>
        <a:ln w="6350"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6217154204614"/>
          <c:y val="3.549999999999999E-2"/>
          <c:w val="0.84417227647338366"/>
          <c:h val="0.81578720267424742"/>
        </c:manualLayout>
      </c:layout>
      <c:scatterChart>
        <c:scatterStyle val="lineMarker"/>
        <c:varyColors val="0"/>
        <c:ser>
          <c:idx val="0"/>
          <c:order val="0"/>
          <c:tx>
            <c:strRef>
              <c:f>FIGURE__S6!$D$2</c:f>
              <c:strCache>
                <c:ptCount val="1"/>
                <c:pt idx="0">
                  <c:v>East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FIGURE__S6!$C$3:$C$28</c:f>
              <c:numCache>
                <c:formatCode>General</c:formatCode>
                <c:ptCount val="26"/>
                <c:pt idx="0">
                  <c:v>17.41</c:v>
                </c:pt>
                <c:pt idx="1">
                  <c:v>55</c:v>
                </c:pt>
                <c:pt idx="2">
                  <c:v>48.34</c:v>
                </c:pt>
                <c:pt idx="3">
                  <c:v>40.18</c:v>
                </c:pt>
                <c:pt idx="4">
                  <c:v>55.29</c:v>
                </c:pt>
                <c:pt idx="5">
                  <c:v>55.35</c:v>
                </c:pt>
                <c:pt idx="6">
                  <c:v>41.29</c:v>
                </c:pt>
                <c:pt idx="7">
                  <c:v>47.22</c:v>
                </c:pt>
                <c:pt idx="8">
                  <c:v>25.75</c:v>
                </c:pt>
                <c:pt idx="9">
                  <c:v>40.93</c:v>
                </c:pt>
                <c:pt idx="10">
                  <c:v>44.04</c:v>
                </c:pt>
                <c:pt idx="11">
                  <c:v>59.42</c:v>
                </c:pt>
                <c:pt idx="12">
                  <c:v>70.52</c:v>
                </c:pt>
                <c:pt idx="13">
                  <c:v>54.11</c:v>
                </c:pt>
                <c:pt idx="14">
                  <c:v>60.74</c:v>
                </c:pt>
                <c:pt idx="15">
                  <c:v>70.63</c:v>
                </c:pt>
                <c:pt idx="16">
                  <c:v>70.77</c:v>
                </c:pt>
                <c:pt idx="17">
                  <c:v>53.78</c:v>
                </c:pt>
                <c:pt idx="18">
                  <c:v>60.09</c:v>
                </c:pt>
                <c:pt idx="19">
                  <c:v>63.73</c:v>
                </c:pt>
                <c:pt idx="20">
                  <c:v>55.35</c:v>
                </c:pt>
                <c:pt idx="21">
                  <c:v>62.63</c:v>
                </c:pt>
                <c:pt idx="22">
                  <c:v>61.93</c:v>
                </c:pt>
                <c:pt idx="23">
                  <c:v>58.77</c:v>
                </c:pt>
                <c:pt idx="24">
                  <c:v>73.11</c:v>
                </c:pt>
                <c:pt idx="25">
                  <c:v>56.62</c:v>
                </c:pt>
              </c:numCache>
            </c:numRef>
          </c:xVal>
          <c:yVal>
            <c:numRef>
              <c:f>FIGURE__S6!$D$3:$D$28</c:f>
              <c:numCache>
                <c:formatCode>General</c:formatCode>
                <c:ptCount val="26"/>
                <c:pt idx="0">
                  <c:v>3.8689999999999998</c:v>
                </c:pt>
                <c:pt idx="1">
                  <c:v>2.4939999999999998</c:v>
                </c:pt>
                <c:pt idx="2">
                  <c:v>2.9089999999999918</c:v>
                </c:pt>
                <c:pt idx="3">
                  <c:v>2.2109999999999985</c:v>
                </c:pt>
                <c:pt idx="4">
                  <c:v>2.7680000000000007</c:v>
                </c:pt>
                <c:pt idx="5">
                  <c:v>2.8250000000000028</c:v>
                </c:pt>
                <c:pt idx="6">
                  <c:v>3.2959999999999923</c:v>
                </c:pt>
                <c:pt idx="7">
                  <c:v>2.6610000000000014</c:v>
                </c:pt>
                <c:pt idx="8">
                  <c:v>3.8259999999999934</c:v>
                </c:pt>
                <c:pt idx="9">
                  <c:v>3.5040000000000049</c:v>
                </c:pt>
                <c:pt idx="10">
                  <c:v>1.4240000000000066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AF-4FED-A1D3-69BAED333340}"/>
            </c:ext>
          </c:extLst>
        </c:ser>
        <c:ser>
          <c:idx val="1"/>
          <c:order val="1"/>
          <c:tx>
            <c:strRef>
              <c:f>FIGURE__S6!$E$2</c:f>
              <c:strCache>
                <c:ptCount val="1"/>
                <c:pt idx="0">
                  <c:v>West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FIGURE__S6!$C$3:$C$28</c:f>
              <c:numCache>
                <c:formatCode>General</c:formatCode>
                <c:ptCount val="26"/>
                <c:pt idx="0">
                  <c:v>17.41</c:v>
                </c:pt>
                <c:pt idx="1">
                  <c:v>55</c:v>
                </c:pt>
                <c:pt idx="2">
                  <c:v>48.34</c:v>
                </c:pt>
                <c:pt idx="3">
                  <c:v>40.18</c:v>
                </c:pt>
                <c:pt idx="4">
                  <c:v>55.29</c:v>
                </c:pt>
                <c:pt idx="5">
                  <c:v>55.35</c:v>
                </c:pt>
                <c:pt idx="6">
                  <c:v>41.29</c:v>
                </c:pt>
                <c:pt idx="7">
                  <c:v>47.22</c:v>
                </c:pt>
                <c:pt idx="8">
                  <c:v>25.75</c:v>
                </c:pt>
                <c:pt idx="9">
                  <c:v>40.93</c:v>
                </c:pt>
                <c:pt idx="10">
                  <c:v>44.04</c:v>
                </c:pt>
                <c:pt idx="11">
                  <c:v>59.42</c:v>
                </c:pt>
                <c:pt idx="12">
                  <c:v>70.52</c:v>
                </c:pt>
                <c:pt idx="13">
                  <c:v>54.11</c:v>
                </c:pt>
                <c:pt idx="14">
                  <c:v>60.74</c:v>
                </c:pt>
                <c:pt idx="15">
                  <c:v>70.63</c:v>
                </c:pt>
                <c:pt idx="16">
                  <c:v>70.77</c:v>
                </c:pt>
                <c:pt idx="17">
                  <c:v>53.78</c:v>
                </c:pt>
                <c:pt idx="18">
                  <c:v>60.09</c:v>
                </c:pt>
                <c:pt idx="19">
                  <c:v>63.73</c:v>
                </c:pt>
                <c:pt idx="20">
                  <c:v>55.35</c:v>
                </c:pt>
                <c:pt idx="21">
                  <c:v>62.63</c:v>
                </c:pt>
                <c:pt idx="22">
                  <c:v>61.93</c:v>
                </c:pt>
                <c:pt idx="23">
                  <c:v>58.77</c:v>
                </c:pt>
                <c:pt idx="24">
                  <c:v>73.11</c:v>
                </c:pt>
                <c:pt idx="25">
                  <c:v>56.62</c:v>
                </c:pt>
              </c:numCache>
            </c:numRef>
          </c:xVal>
          <c:yVal>
            <c:numRef>
              <c:f>FIGURE__S6!$E$3:$E$28</c:f>
              <c:numCache>
                <c:formatCode>General</c:formatCode>
                <c:ptCount val="26"/>
                <c:pt idx="11">
                  <c:v>1.1989999999999981</c:v>
                </c:pt>
                <c:pt idx="12">
                  <c:v>0.85800000000000409</c:v>
                </c:pt>
                <c:pt idx="13">
                  <c:v>0.70499999999999829</c:v>
                </c:pt>
                <c:pt idx="14">
                  <c:v>0.92300000000000182</c:v>
                </c:pt>
                <c:pt idx="15">
                  <c:v>0.33400000000000318</c:v>
                </c:pt>
                <c:pt idx="16">
                  <c:v>1.1129999999999995</c:v>
                </c:pt>
                <c:pt idx="17">
                  <c:v>0.44799999999999329</c:v>
                </c:pt>
                <c:pt idx="18">
                  <c:v>0.73500000000001364</c:v>
                </c:pt>
                <c:pt idx="19" formatCode="0.000">
                  <c:v>1.4697479999999998</c:v>
                </c:pt>
                <c:pt idx="20">
                  <c:v>1.847999999999999</c:v>
                </c:pt>
                <c:pt idx="21">
                  <c:v>1.2950000000000017</c:v>
                </c:pt>
                <c:pt idx="22">
                  <c:v>1.2019999999999982</c:v>
                </c:pt>
                <c:pt idx="23">
                  <c:v>0.12999999999999545</c:v>
                </c:pt>
                <c:pt idx="24">
                  <c:v>1.0049999999999955</c:v>
                </c:pt>
                <c:pt idx="25">
                  <c:v>0.53199999999999648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AF-4FED-A1D3-69BAED333340}"/>
            </c:ext>
          </c:extLst>
        </c:ser>
        <c:ser>
          <c:idx val="2"/>
          <c:order val="2"/>
          <c:spPr>
            <a:ln w="952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FIGURE__S6!$C$3:$C$28</c:f>
              <c:numCache>
                <c:formatCode>General</c:formatCode>
                <c:ptCount val="26"/>
                <c:pt idx="0">
                  <c:v>17.41</c:v>
                </c:pt>
                <c:pt idx="1">
                  <c:v>55</c:v>
                </c:pt>
                <c:pt idx="2">
                  <c:v>48.34</c:v>
                </c:pt>
                <c:pt idx="3">
                  <c:v>40.18</c:v>
                </c:pt>
                <c:pt idx="4">
                  <c:v>55.29</c:v>
                </c:pt>
                <c:pt idx="5">
                  <c:v>55.35</c:v>
                </c:pt>
                <c:pt idx="6">
                  <c:v>41.29</c:v>
                </c:pt>
                <c:pt idx="7">
                  <c:v>47.22</c:v>
                </c:pt>
                <c:pt idx="8">
                  <c:v>25.75</c:v>
                </c:pt>
                <c:pt idx="9">
                  <c:v>40.93</c:v>
                </c:pt>
                <c:pt idx="10">
                  <c:v>44.04</c:v>
                </c:pt>
                <c:pt idx="11">
                  <c:v>59.42</c:v>
                </c:pt>
                <c:pt idx="12">
                  <c:v>70.52</c:v>
                </c:pt>
                <c:pt idx="13">
                  <c:v>54.11</c:v>
                </c:pt>
                <c:pt idx="14">
                  <c:v>60.74</c:v>
                </c:pt>
                <c:pt idx="15">
                  <c:v>70.63</c:v>
                </c:pt>
                <c:pt idx="16">
                  <c:v>70.77</c:v>
                </c:pt>
                <c:pt idx="17">
                  <c:v>53.78</c:v>
                </c:pt>
                <c:pt idx="18">
                  <c:v>60.09</c:v>
                </c:pt>
                <c:pt idx="19">
                  <c:v>63.73</c:v>
                </c:pt>
                <c:pt idx="20">
                  <c:v>55.35</c:v>
                </c:pt>
                <c:pt idx="21">
                  <c:v>62.63</c:v>
                </c:pt>
                <c:pt idx="22">
                  <c:v>61.93</c:v>
                </c:pt>
                <c:pt idx="23">
                  <c:v>58.77</c:v>
                </c:pt>
                <c:pt idx="24">
                  <c:v>73.11</c:v>
                </c:pt>
                <c:pt idx="25">
                  <c:v>56.62</c:v>
                </c:pt>
              </c:numCache>
            </c:numRef>
          </c:xVal>
          <c:yVal>
            <c:numRef>
              <c:f>FIGURE__S6!$G$3:$G$28</c:f>
              <c:numCache>
                <c:formatCode>0.000</c:formatCode>
                <c:ptCount val="26"/>
                <c:pt idx="0">
                  <c:v>4.1605762404734055</c:v>
                </c:pt>
                <c:pt idx="1">
                  <c:v>1.6848259873594893</c:v>
                </c:pt>
                <c:pt idx="2">
                  <c:v>2.1234664950939579</c:v>
                </c:pt>
                <c:pt idx="3">
                  <c:v>2.6608999099758299</c:v>
                </c:pt>
                <c:pt idx="4">
                  <c:v>1.6657260253109918</c:v>
                </c:pt>
                <c:pt idx="5">
                  <c:v>1.6617743090250956</c:v>
                </c:pt>
                <c:pt idx="6">
                  <c:v>2.5877931586867517</c:v>
                </c:pt>
                <c:pt idx="7">
                  <c:v>2.1972318657640191</c:v>
                </c:pt>
                <c:pt idx="8">
                  <c:v>3.6112876767338449</c:v>
                </c:pt>
                <c:pt idx="9">
                  <c:v>2.6115034564021284</c:v>
                </c:pt>
                <c:pt idx="10">
                  <c:v>2.4066728289165131</c:v>
                </c:pt>
                <c:pt idx="11">
                  <c:v>1.3937162209651421</c:v>
                </c:pt>
                <c:pt idx="12">
                  <c:v>0.66264870807436171</c:v>
                </c:pt>
                <c:pt idx="13">
                  <c:v>1.7434431122669487</c:v>
                </c:pt>
                <c:pt idx="14">
                  <c:v>1.3067784626754282</c:v>
                </c:pt>
                <c:pt idx="15">
                  <c:v>0.65540389488355189</c:v>
                </c:pt>
                <c:pt idx="16">
                  <c:v>0.64618322354979441</c:v>
                </c:pt>
                <c:pt idx="17">
                  <c:v>1.7651775518393773</c:v>
                </c:pt>
                <c:pt idx="18">
                  <c:v>1.3495887224393024</c:v>
                </c:pt>
                <c:pt idx="19">
                  <c:v>1.1098512677616048</c:v>
                </c:pt>
                <c:pt idx="20">
                  <c:v>1.6617743090250956</c:v>
                </c:pt>
                <c:pt idx="21">
                  <c:v>1.1822993996697004</c:v>
                </c:pt>
                <c:pt idx="22">
                  <c:v>1.2284027563384887</c:v>
                </c:pt>
                <c:pt idx="23">
                  <c:v>1.4365264807290168</c:v>
                </c:pt>
                <c:pt idx="24">
                  <c:v>0.49206628839984567</c:v>
                </c:pt>
                <c:pt idx="25">
                  <c:v>1.5781296476402944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AF-4FED-A1D3-69BAED333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2757664"/>
        <c:axId val="-1612762560"/>
      </c:scatterChart>
      <c:valAx>
        <c:axId val="-1612757664"/>
        <c:scaling>
          <c:orientation val="minMax"/>
          <c:min val="10"/>
        </c:scaling>
        <c:delete val="0"/>
        <c:axPos val="b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Share of fully vaccinated as of 01/09/2021, in %</a:t>
                </a:r>
              </a:p>
            </c:rich>
          </c:tx>
          <c:layout>
            <c:manualLayout>
              <c:xMode val="edge"/>
              <c:yMode val="edge"/>
              <c:x val="0.23274756944444444"/>
              <c:y val="0.930189322816993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635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612762560"/>
        <c:crosses val="autoZero"/>
        <c:crossBetween val="midCat"/>
      </c:valAx>
      <c:valAx>
        <c:axId val="-161276256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Life ecpectancy losses, in years</a:t>
                </a:r>
              </a:p>
            </c:rich>
          </c:tx>
          <c:layout>
            <c:manualLayout>
              <c:xMode val="edge"/>
              <c:yMode val="edge"/>
              <c:x val="1.398333333333333E-2"/>
              <c:y val="0.172602086082248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612757664"/>
        <c:crosses val="autoZero"/>
        <c:crossBetween val="midCat"/>
        <c:majorUnit val="1"/>
      </c:valAx>
      <c:spPr>
        <a:noFill/>
        <a:ln w="6350">
          <a:solidFill>
            <a:schemeClr val="bg1">
              <a:lumMod val="6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78139114583333336"/>
          <c:y val="5.0994004025916695E-2"/>
          <c:w val="0.16278559027777781"/>
          <c:h val="9.0989452034316659E-2"/>
        </c:manualLayout>
      </c:layout>
      <c:overlay val="0"/>
      <c:spPr>
        <a:solidFill>
          <a:schemeClr val="bg1"/>
        </a:solidFill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6217154204614"/>
          <c:y val="3.549999999999999E-2"/>
          <c:w val="0.84417227647338366"/>
          <c:h val="0.82992904040404036"/>
        </c:manualLayout>
      </c:layout>
      <c:scatterChart>
        <c:scatterStyle val="lineMarker"/>
        <c:varyColors val="0"/>
        <c:ser>
          <c:idx val="0"/>
          <c:order val="0"/>
          <c:tx>
            <c:strRef>
              <c:f>FIGURE__S6!$K$2</c:f>
              <c:strCache>
                <c:ptCount val="1"/>
                <c:pt idx="0">
                  <c:v>East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FIGURE__S6!$J$3:$J$28</c:f>
              <c:numCache>
                <c:formatCode>General</c:formatCode>
                <c:ptCount val="26"/>
                <c:pt idx="0">
                  <c:v>17.41</c:v>
                </c:pt>
                <c:pt idx="1">
                  <c:v>55</c:v>
                </c:pt>
                <c:pt idx="2">
                  <c:v>48.34</c:v>
                </c:pt>
                <c:pt idx="3">
                  <c:v>40.18</c:v>
                </c:pt>
                <c:pt idx="4">
                  <c:v>55.29</c:v>
                </c:pt>
                <c:pt idx="5">
                  <c:v>55.35</c:v>
                </c:pt>
                <c:pt idx="6">
                  <c:v>41.29</c:v>
                </c:pt>
                <c:pt idx="7">
                  <c:v>47.22</c:v>
                </c:pt>
                <c:pt idx="8">
                  <c:v>25.75</c:v>
                </c:pt>
                <c:pt idx="9">
                  <c:v>40.93</c:v>
                </c:pt>
                <c:pt idx="10">
                  <c:v>44.04</c:v>
                </c:pt>
                <c:pt idx="11">
                  <c:v>59.42</c:v>
                </c:pt>
                <c:pt idx="12">
                  <c:v>70.52</c:v>
                </c:pt>
                <c:pt idx="13">
                  <c:v>54.11</c:v>
                </c:pt>
                <c:pt idx="14">
                  <c:v>60.74</c:v>
                </c:pt>
                <c:pt idx="15">
                  <c:v>70.63</c:v>
                </c:pt>
                <c:pt idx="16">
                  <c:v>70.77</c:v>
                </c:pt>
                <c:pt idx="17">
                  <c:v>53.78</c:v>
                </c:pt>
                <c:pt idx="18">
                  <c:v>60.09</c:v>
                </c:pt>
                <c:pt idx="19">
                  <c:v>63.73</c:v>
                </c:pt>
                <c:pt idx="20">
                  <c:v>55.35</c:v>
                </c:pt>
                <c:pt idx="21">
                  <c:v>62.63</c:v>
                </c:pt>
                <c:pt idx="22">
                  <c:v>61.93</c:v>
                </c:pt>
                <c:pt idx="23">
                  <c:v>58.77</c:v>
                </c:pt>
                <c:pt idx="24">
                  <c:v>73.11</c:v>
                </c:pt>
                <c:pt idx="25">
                  <c:v>56.62</c:v>
                </c:pt>
              </c:numCache>
            </c:numRef>
          </c:xVal>
          <c:yVal>
            <c:numRef>
              <c:f>FIGURE__S6!$K$3:$K$28</c:f>
              <c:numCache>
                <c:formatCode>General</c:formatCode>
                <c:ptCount val="26"/>
                <c:pt idx="0">
                  <c:v>3.9619999999999891</c:v>
                </c:pt>
                <c:pt idx="1">
                  <c:v>1.8490000000000038</c:v>
                </c:pt>
                <c:pt idx="2">
                  <c:v>2.0579999999999927</c:v>
                </c:pt>
                <c:pt idx="3">
                  <c:v>1.9120000000000061</c:v>
                </c:pt>
                <c:pt idx="4">
                  <c:v>2.2330000000000041</c:v>
                </c:pt>
                <c:pt idx="5">
                  <c:v>2.6150000000000091</c:v>
                </c:pt>
                <c:pt idx="6">
                  <c:v>2.4199999999999875</c:v>
                </c:pt>
                <c:pt idx="7">
                  <c:v>2.3079999999999927</c:v>
                </c:pt>
                <c:pt idx="8">
                  <c:v>4.3699999999999903</c:v>
                </c:pt>
                <c:pt idx="9">
                  <c:v>3.0949999999999989</c:v>
                </c:pt>
                <c:pt idx="10">
                  <c:v>0.90000000000000568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D5-4603-9DB7-B0F7D7315461}"/>
            </c:ext>
          </c:extLst>
        </c:ser>
        <c:ser>
          <c:idx val="1"/>
          <c:order val="1"/>
          <c:tx>
            <c:strRef>
              <c:f>FIGURE__S6!$L$2</c:f>
              <c:strCache>
                <c:ptCount val="1"/>
                <c:pt idx="0">
                  <c:v>West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FIGURE__S6!$J$3:$J$28</c:f>
              <c:numCache>
                <c:formatCode>General</c:formatCode>
                <c:ptCount val="26"/>
                <c:pt idx="0">
                  <c:v>17.41</c:v>
                </c:pt>
                <c:pt idx="1">
                  <c:v>55</c:v>
                </c:pt>
                <c:pt idx="2">
                  <c:v>48.34</c:v>
                </c:pt>
                <c:pt idx="3">
                  <c:v>40.18</c:v>
                </c:pt>
                <c:pt idx="4">
                  <c:v>55.29</c:v>
                </c:pt>
                <c:pt idx="5">
                  <c:v>55.35</c:v>
                </c:pt>
                <c:pt idx="6">
                  <c:v>41.29</c:v>
                </c:pt>
                <c:pt idx="7">
                  <c:v>47.22</c:v>
                </c:pt>
                <c:pt idx="8">
                  <c:v>25.75</c:v>
                </c:pt>
                <c:pt idx="9">
                  <c:v>40.93</c:v>
                </c:pt>
                <c:pt idx="10">
                  <c:v>44.04</c:v>
                </c:pt>
                <c:pt idx="11">
                  <c:v>59.42</c:v>
                </c:pt>
                <c:pt idx="12">
                  <c:v>70.52</c:v>
                </c:pt>
                <c:pt idx="13">
                  <c:v>54.11</c:v>
                </c:pt>
                <c:pt idx="14">
                  <c:v>60.74</c:v>
                </c:pt>
                <c:pt idx="15">
                  <c:v>70.63</c:v>
                </c:pt>
                <c:pt idx="16">
                  <c:v>70.77</c:v>
                </c:pt>
                <c:pt idx="17">
                  <c:v>53.78</c:v>
                </c:pt>
                <c:pt idx="18">
                  <c:v>60.09</c:v>
                </c:pt>
                <c:pt idx="19">
                  <c:v>63.73</c:v>
                </c:pt>
                <c:pt idx="20">
                  <c:v>55.35</c:v>
                </c:pt>
                <c:pt idx="21">
                  <c:v>62.63</c:v>
                </c:pt>
                <c:pt idx="22">
                  <c:v>61.93</c:v>
                </c:pt>
                <c:pt idx="23">
                  <c:v>58.77</c:v>
                </c:pt>
                <c:pt idx="24">
                  <c:v>73.11</c:v>
                </c:pt>
                <c:pt idx="25">
                  <c:v>56.62</c:v>
                </c:pt>
              </c:numCache>
            </c:numRef>
          </c:xVal>
          <c:yVal>
            <c:numRef>
              <c:f>FIGURE__S6!$L$3:$L$28</c:f>
              <c:numCache>
                <c:formatCode>General</c:formatCode>
                <c:ptCount val="26"/>
                <c:pt idx="11">
                  <c:v>0.69499999999999318</c:v>
                </c:pt>
                <c:pt idx="12">
                  <c:v>0.28600000000000136</c:v>
                </c:pt>
                <c:pt idx="13">
                  <c:v>0.20799999999999841</c:v>
                </c:pt>
                <c:pt idx="14">
                  <c:v>0.55200000000000671</c:v>
                </c:pt>
                <c:pt idx="15">
                  <c:v>0.49799999999999045</c:v>
                </c:pt>
                <c:pt idx="16">
                  <c:v>0.75399999999999068</c:v>
                </c:pt>
                <c:pt idx="17">
                  <c:v>0.33899999999999864</c:v>
                </c:pt>
                <c:pt idx="18">
                  <c:v>0.32500000000000284</c:v>
                </c:pt>
                <c:pt idx="19" formatCode="0.000">
                  <c:v>1.0551000000000061</c:v>
                </c:pt>
                <c:pt idx="20">
                  <c:v>1.2939999999999969</c:v>
                </c:pt>
                <c:pt idx="21">
                  <c:v>0.87399999999999523</c:v>
                </c:pt>
                <c:pt idx="22">
                  <c:v>0.867999999999995</c:v>
                </c:pt>
                <c:pt idx="23">
                  <c:v>0.26599999999999113</c:v>
                </c:pt>
                <c:pt idx="24">
                  <c:v>0.92600000000000193</c:v>
                </c:pt>
                <c:pt idx="25">
                  <c:v>0.16599999999999682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D5-4603-9DB7-B0F7D7315461}"/>
            </c:ext>
          </c:extLst>
        </c:ser>
        <c:ser>
          <c:idx val="2"/>
          <c:order val="2"/>
          <c:spPr>
            <a:ln w="952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FIGURE__S6!$J$3:$J$28</c:f>
              <c:numCache>
                <c:formatCode>General</c:formatCode>
                <c:ptCount val="26"/>
                <c:pt idx="0">
                  <c:v>17.41</c:v>
                </c:pt>
                <c:pt idx="1">
                  <c:v>55</c:v>
                </c:pt>
                <c:pt idx="2">
                  <c:v>48.34</c:v>
                </c:pt>
                <c:pt idx="3">
                  <c:v>40.18</c:v>
                </c:pt>
                <c:pt idx="4">
                  <c:v>55.29</c:v>
                </c:pt>
                <c:pt idx="5">
                  <c:v>55.35</c:v>
                </c:pt>
                <c:pt idx="6">
                  <c:v>41.29</c:v>
                </c:pt>
                <c:pt idx="7">
                  <c:v>47.22</c:v>
                </c:pt>
                <c:pt idx="8">
                  <c:v>25.75</c:v>
                </c:pt>
                <c:pt idx="9">
                  <c:v>40.93</c:v>
                </c:pt>
                <c:pt idx="10">
                  <c:v>44.04</c:v>
                </c:pt>
                <c:pt idx="11">
                  <c:v>59.42</c:v>
                </c:pt>
                <c:pt idx="12">
                  <c:v>70.52</c:v>
                </c:pt>
                <c:pt idx="13">
                  <c:v>54.11</c:v>
                </c:pt>
                <c:pt idx="14">
                  <c:v>60.74</c:v>
                </c:pt>
                <c:pt idx="15">
                  <c:v>70.63</c:v>
                </c:pt>
                <c:pt idx="16">
                  <c:v>70.77</c:v>
                </c:pt>
                <c:pt idx="17">
                  <c:v>53.78</c:v>
                </c:pt>
                <c:pt idx="18">
                  <c:v>60.09</c:v>
                </c:pt>
                <c:pt idx="19">
                  <c:v>63.73</c:v>
                </c:pt>
                <c:pt idx="20">
                  <c:v>55.35</c:v>
                </c:pt>
                <c:pt idx="21">
                  <c:v>62.63</c:v>
                </c:pt>
                <c:pt idx="22">
                  <c:v>61.93</c:v>
                </c:pt>
                <c:pt idx="23">
                  <c:v>58.77</c:v>
                </c:pt>
                <c:pt idx="24">
                  <c:v>73.11</c:v>
                </c:pt>
                <c:pt idx="25">
                  <c:v>56.62</c:v>
                </c:pt>
              </c:numCache>
            </c:numRef>
          </c:xVal>
          <c:yVal>
            <c:numRef>
              <c:f>FIGURE__S6!$N$3:$N$28</c:f>
              <c:numCache>
                <c:formatCode>0.000</c:formatCode>
                <c:ptCount val="26"/>
                <c:pt idx="0">
                  <c:v>3.9983445426478106</c:v>
                </c:pt>
                <c:pt idx="1">
                  <c:v>1.3431119139976291</c:v>
                </c:pt>
                <c:pt idx="2">
                  <c:v>1.8135521722261525</c:v>
                </c:pt>
                <c:pt idx="3">
                  <c:v>2.3899474435692092</c:v>
                </c:pt>
                <c:pt idx="4">
                  <c:v>1.3226272781288197</c:v>
                </c:pt>
                <c:pt idx="5">
                  <c:v>1.318389077604238</c:v>
                </c:pt>
                <c:pt idx="6">
                  <c:v>2.3115407338644549</c:v>
                </c:pt>
                <c:pt idx="7">
                  <c:v>1.8926652486850037</c:v>
                </c:pt>
                <c:pt idx="8">
                  <c:v>3.4092346697310107</c:v>
                </c:pt>
                <c:pt idx="9">
                  <c:v>2.336969937011943</c:v>
                </c:pt>
                <c:pt idx="10">
                  <c:v>2.1172898764878125</c:v>
                </c:pt>
                <c:pt idx="11">
                  <c:v>1.0308978086868068</c:v>
                </c:pt>
                <c:pt idx="12">
                  <c:v>0.24683071163926762</c:v>
                </c:pt>
                <c:pt idx="13">
                  <c:v>1.4059785551122519</c:v>
                </c:pt>
                <c:pt idx="14">
                  <c:v>0.93765739714601803</c:v>
                </c:pt>
                <c:pt idx="15">
                  <c:v>0.23906067734420233</c:v>
                </c:pt>
                <c:pt idx="16">
                  <c:v>0.22917154278684571</c:v>
                </c:pt>
                <c:pt idx="17">
                  <c:v>1.4292886579974486</c:v>
                </c:pt>
                <c:pt idx="18">
                  <c:v>0.9835712361623159</c:v>
                </c:pt>
                <c:pt idx="19">
                  <c:v>0.7264537376710507</c:v>
                </c:pt>
                <c:pt idx="20">
                  <c:v>1.318389077604238</c:v>
                </c:pt>
                <c:pt idx="21">
                  <c:v>0.80415408062170801</c:v>
                </c:pt>
                <c:pt idx="22">
                  <c:v>0.85359975340848937</c:v>
                </c:pt>
                <c:pt idx="23">
                  <c:v>1.0768116477031038</c:v>
                </c:pt>
                <c:pt idx="24">
                  <c:v>6.388172232817535E-2</c:v>
                </c:pt>
                <c:pt idx="25">
                  <c:v>1.2286804998339345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D5-4603-9DB7-B0F7D7315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2757664"/>
        <c:axId val="-1612762560"/>
      </c:scatterChart>
      <c:valAx>
        <c:axId val="-1612757664"/>
        <c:scaling>
          <c:orientation val="minMax"/>
          <c:min val="10"/>
        </c:scaling>
        <c:delete val="0"/>
        <c:axPos val="b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Share of fully vaccinated as of 01/09/2021, in %</a:t>
                </a:r>
              </a:p>
            </c:rich>
          </c:tx>
          <c:layout>
            <c:manualLayout>
              <c:xMode val="edge"/>
              <c:yMode val="edge"/>
              <c:x val="0.23081041857106949"/>
              <c:y val="0.934201918127963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635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612762560"/>
        <c:crosses val="autoZero"/>
        <c:crossBetween val="midCat"/>
      </c:valAx>
      <c:valAx>
        <c:axId val="-1612762560"/>
        <c:scaling>
          <c:orientation val="minMax"/>
          <c:max val="5"/>
          <c:min val="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Life ecpectancy losses, in years</a:t>
                </a:r>
              </a:p>
            </c:rich>
          </c:tx>
          <c:layout>
            <c:manualLayout>
              <c:xMode val="edge"/>
              <c:yMode val="edge"/>
              <c:x val="1.255645650374246E-2"/>
              <c:y val="0.190062428328933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612757664"/>
        <c:crosses val="autoZero"/>
        <c:crossBetween val="midCat"/>
        <c:majorUnit val="1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6217154204614"/>
          <c:y val="3.549999999999999E-2"/>
          <c:w val="0.84417227647338366"/>
          <c:h val="0.81578720267424742"/>
        </c:manualLayout>
      </c:layout>
      <c:scatterChart>
        <c:scatterStyle val="lineMarker"/>
        <c:varyColors val="0"/>
        <c:ser>
          <c:idx val="0"/>
          <c:order val="0"/>
          <c:tx>
            <c:strRef>
              <c:f>FIGURE__S6!$AF$2</c:f>
              <c:strCache>
                <c:ptCount val="1"/>
                <c:pt idx="0">
                  <c:v>East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FIGURE__S6!$AE$3:$AE$28</c:f>
              <c:numCache>
                <c:formatCode>General</c:formatCode>
                <c:ptCount val="26"/>
                <c:pt idx="0">
                  <c:v>40.4</c:v>
                </c:pt>
                <c:pt idx="1">
                  <c:v>45.8</c:v>
                </c:pt>
                <c:pt idx="2">
                  <c:v>56</c:v>
                </c:pt>
                <c:pt idx="3">
                  <c:v>42</c:v>
                </c:pt>
                <c:pt idx="4">
                  <c:v>48.6</c:v>
                </c:pt>
                <c:pt idx="5">
                  <c:v>55.1</c:v>
                </c:pt>
                <c:pt idx="6">
                  <c:v>39.6</c:v>
                </c:pt>
                <c:pt idx="7">
                  <c:v>33.6</c:v>
                </c:pt>
                <c:pt idx="8">
                  <c:v>47</c:v>
                </c:pt>
                <c:pt idx="9">
                  <c:v>53.5</c:v>
                </c:pt>
                <c:pt idx="10">
                  <c:v>48.1</c:v>
                </c:pt>
                <c:pt idx="11">
                  <c:v>73.400000000000006</c:v>
                </c:pt>
                <c:pt idx="12">
                  <c:v>54.9</c:v>
                </c:pt>
                <c:pt idx="13">
                  <c:v>93.3</c:v>
                </c:pt>
                <c:pt idx="14">
                  <c:v>82</c:v>
                </c:pt>
                <c:pt idx="15">
                  <c:v>79.3</c:v>
                </c:pt>
                <c:pt idx="16">
                  <c:v>48.2</c:v>
                </c:pt>
                <c:pt idx="17">
                  <c:v>80.7</c:v>
                </c:pt>
                <c:pt idx="18">
                  <c:v>56.3</c:v>
                </c:pt>
                <c:pt idx="19">
                  <c:v>47.7</c:v>
                </c:pt>
                <c:pt idx="20">
                  <c:v>40.700000000000003</c:v>
                </c:pt>
                <c:pt idx="21">
                  <c:v>52.3</c:v>
                </c:pt>
                <c:pt idx="22">
                  <c:v>78.5</c:v>
                </c:pt>
                <c:pt idx="23">
                  <c:v>94.3</c:v>
                </c:pt>
                <c:pt idx="24">
                  <c:v>47.7</c:v>
                </c:pt>
                <c:pt idx="25">
                  <c:v>64.7</c:v>
                </c:pt>
              </c:numCache>
            </c:numRef>
          </c:xVal>
          <c:yVal>
            <c:numRef>
              <c:f>FIGURE__S6!$AF$3:$AF$28</c:f>
              <c:numCache>
                <c:formatCode>General</c:formatCode>
                <c:ptCount val="26"/>
                <c:pt idx="0">
                  <c:v>3.8689999999999998</c:v>
                </c:pt>
                <c:pt idx="1">
                  <c:v>2.4939999999999998</c:v>
                </c:pt>
                <c:pt idx="2">
                  <c:v>2.9089999999999918</c:v>
                </c:pt>
                <c:pt idx="3">
                  <c:v>2.2109999999999985</c:v>
                </c:pt>
                <c:pt idx="4">
                  <c:v>2.7680000000000007</c:v>
                </c:pt>
                <c:pt idx="5">
                  <c:v>2.8250000000000028</c:v>
                </c:pt>
                <c:pt idx="6">
                  <c:v>3.2959999999999923</c:v>
                </c:pt>
                <c:pt idx="7">
                  <c:v>2.6610000000000014</c:v>
                </c:pt>
                <c:pt idx="8">
                  <c:v>3.8259999999999934</c:v>
                </c:pt>
                <c:pt idx="9">
                  <c:v>3.5040000000000049</c:v>
                </c:pt>
                <c:pt idx="10">
                  <c:v>1.4240000000000066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6E-4B40-BE6A-47577C634912}"/>
            </c:ext>
          </c:extLst>
        </c:ser>
        <c:ser>
          <c:idx val="1"/>
          <c:order val="1"/>
          <c:tx>
            <c:strRef>
              <c:f>FIGURE__S6!$AG$2</c:f>
              <c:strCache>
                <c:ptCount val="1"/>
                <c:pt idx="0">
                  <c:v>West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FIGURE__S6!$AE$3:$AE$28</c:f>
              <c:numCache>
                <c:formatCode>General</c:formatCode>
                <c:ptCount val="26"/>
                <c:pt idx="0">
                  <c:v>40.4</c:v>
                </c:pt>
                <c:pt idx="1">
                  <c:v>45.8</c:v>
                </c:pt>
                <c:pt idx="2">
                  <c:v>56</c:v>
                </c:pt>
                <c:pt idx="3">
                  <c:v>42</c:v>
                </c:pt>
                <c:pt idx="4">
                  <c:v>48.6</c:v>
                </c:pt>
                <c:pt idx="5">
                  <c:v>55.1</c:v>
                </c:pt>
                <c:pt idx="6">
                  <c:v>39.6</c:v>
                </c:pt>
                <c:pt idx="7">
                  <c:v>33.6</c:v>
                </c:pt>
                <c:pt idx="8">
                  <c:v>47</c:v>
                </c:pt>
                <c:pt idx="9">
                  <c:v>53.5</c:v>
                </c:pt>
                <c:pt idx="10">
                  <c:v>48.1</c:v>
                </c:pt>
                <c:pt idx="11">
                  <c:v>73.400000000000006</c:v>
                </c:pt>
                <c:pt idx="12">
                  <c:v>54.9</c:v>
                </c:pt>
                <c:pt idx="13">
                  <c:v>93.3</c:v>
                </c:pt>
                <c:pt idx="14">
                  <c:v>82</c:v>
                </c:pt>
                <c:pt idx="15">
                  <c:v>79.3</c:v>
                </c:pt>
                <c:pt idx="16">
                  <c:v>48.2</c:v>
                </c:pt>
                <c:pt idx="17">
                  <c:v>80.7</c:v>
                </c:pt>
                <c:pt idx="18">
                  <c:v>56.3</c:v>
                </c:pt>
                <c:pt idx="19">
                  <c:v>47.7</c:v>
                </c:pt>
                <c:pt idx="20">
                  <c:v>40.700000000000003</c:v>
                </c:pt>
                <c:pt idx="21">
                  <c:v>52.3</c:v>
                </c:pt>
                <c:pt idx="22">
                  <c:v>78.5</c:v>
                </c:pt>
                <c:pt idx="23">
                  <c:v>94.3</c:v>
                </c:pt>
                <c:pt idx="24">
                  <c:v>47.7</c:v>
                </c:pt>
                <c:pt idx="25">
                  <c:v>64.7</c:v>
                </c:pt>
              </c:numCache>
            </c:numRef>
          </c:xVal>
          <c:yVal>
            <c:numRef>
              <c:f>FIGURE__S6!$AG$3:$AG$28</c:f>
              <c:numCache>
                <c:formatCode>General</c:formatCode>
                <c:ptCount val="26"/>
                <c:pt idx="11">
                  <c:v>1.1989999999999981</c:v>
                </c:pt>
                <c:pt idx="12">
                  <c:v>0.85800000000000409</c:v>
                </c:pt>
                <c:pt idx="13">
                  <c:v>0.70499999999999829</c:v>
                </c:pt>
                <c:pt idx="14">
                  <c:v>0.92300000000000182</c:v>
                </c:pt>
                <c:pt idx="15">
                  <c:v>0.33400000000000318</c:v>
                </c:pt>
                <c:pt idx="16">
                  <c:v>1.1129999999999995</c:v>
                </c:pt>
                <c:pt idx="17">
                  <c:v>0.44799999999999329</c:v>
                </c:pt>
                <c:pt idx="18">
                  <c:v>0.73500000000001364</c:v>
                </c:pt>
                <c:pt idx="19" formatCode="0.000">
                  <c:v>1.4697479999999998</c:v>
                </c:pt>
                <c:pt idx="20">
                  <c:v>1.847999999999999</c:v>
                </c:pt>
                <c:pt idx="21">
                  <c:v>1.2950000000000017</c:v>
                </c:pt>
                <c:pt idx="22">
                  <c:v>1.2019999999999982</c:v>
                </c:pt>
                <c:pt idx="23">
                  <c:v>0.12999999999999545</c:v>
                </c:pt>
                <c:pt idx="24">
                  <c:v>1.0049999999999955</c:v>
                </c:pt>
                <c:pt idx="25">
                  <c:v>0.53199999999999648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6E-4B40-BE6A-47577C634912}"/>
            </c:ext>
          </c:extLst>
        </c:ser>
        <c:ser>
          <c:idx val="2"/>
          <c:order val="2"/>
          <c:spPr>
            <a:ln w="952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FIGURE__S6!$AE$3:$AE$28</c:f>
              <c:numCache>
                <c:formatCode>General</c:formatCode>
                <c:ptCount val="26"/>
                <c:pt idx="0">
                  <c:v>40.4</c:v>
                </c:pt>
                <c:pt idx="1">
                  <c:v>45.8</c:v>
                </c:pt>
                <c:pt idx="2">
                  <c:v>56</c:v>
                </c:pt>
                <c:pt idx="3">
                  <c:v>42</c:v>
                </c:pt>
                <c:pt idx="4">
                  <c:v>48.6</c:v>
                </c:pt>
                <c:pt idx="5">
                  <c:v>55.1</c:v>
                </c:pt>
                <c:pt idx="6">
                  <c:v>39.6</c:v>
                </c:pt>
                <c:pt idx="7">
                  <c:v>33.6</c:v>
                </c:pt>
                <c:pt idx="8">
                  <c:v>47</c:v>
                </c:pt>
                <c:pt idx="9">
                  <c:v>53.5</c:v>
                </c:pt>
                <c:pt idx="10">
                  <c:v>48.1</c:v>
                </c:pt>
                <c:pt idx="11">
                  <c:v>73.400000000000006</c:v>
                </c:pt>
                <c:pt idx="12">
                  <c:v>54.9</c:v>
                </c:pt>
                <c:pt idx="13">
                  <c:v>93.3</c:v>
                </c:pt>
                <c:pt idx="14">
                  <c:v>82</c:v>
                </c:pt>
                <c:pt idx="15">
                  <c:v>79.3</c:v>
                </c:pt>
                <c:pt idx="16">
                  <c:v>48.2</c:v>
                </c:pt>
                <c:pt idx="17">
                  <c:v>80.7</c:v>
                </c:pt>
                <c:pt idx="18">
                  <c:v>56.3</c:v>
                </c:pt>
                <c:pt idx="19">
                  <c:v>47.7</c:v>
                </c:pt>
                <c:pt idx="20">
                  <c:v>40.700000000000003</c:v>
                </c:pt>
                <c:pt idx="21">
                  <c:v>52.3</c:v>
                </c:pt>
                <c:pt idx="22">
                  <c:v>78.5</c:v>
                </c:pt>
                <c:pt idx="23">
                  <c:v>94.3</c:v>
                </c:pt>
                <c:pt idx="24">
                  <c:v>47.7</c:v>
                </c:pt>
                <c:pt idx="25">
                  <c:v>64.7</c:v>
                </c:pt>
              </c:numCache>
            </c:numRef>
          </c:xVal>
          <c:yVal>
            <c:numRef>
              <c:f>FIGURE__S6!$AI$3:$AI$28</c:f>
              <c:numCache>
                <c:formatCode>0.000</c:formatCode>
                <c:ptCount val="26"/>
                <c:pt idx="0">
                  <c:v>2.5203443984428953</c:v>
                </c:pt>
                <c:pt idx="1">
                  <c:v>2.2827443226842754</c:v>
                </c:pt>
                <c:pt idx="2">
                  <c:v>1.8339441795846598</c:v>
                </c:pt>
                <c:pt idx="3">
                  <c:v>2.4499443759958965</c:v>
                </c:pt>
                <c:pt idx="4">
                  <c:v>2.1595442834020275</c:v>
                </c:pt>
                <c:pt idx="5">
                  <c:v>1.8735441922110962</c:v>
                </c:pt>
                <c:pt idx="6">
                  <c:v>2.5555444096663944</c:v>
                </c:pt>
                <c:pt idx="7">
                  <c:v>2.8195444938426388</c:v>
                </c:pt>
                <c:pt idx="8">
                  <c:v>2.2299443058490263</c:v>
                </c:pt>
                <c:pt idx="9">
                  <c:v>1.943944214658095</c:v>
                </c:pt>
                <c:pt idx="10">
                  <c:v>2.1815442904167148</c:v>
                </c:pt>
                <c:pt idx="11">
                  <c:v>1.0683439354735507</c:v>
                </c:pt>
                <c:pt idx="12">
                  <c:v>1.8823441950169713</c:v>
                </c:pt>
                <c:pt idx="13">
                  <c:v>0.19274365628900725</c:v>
                </c:pt>
                <c:pt idx="14">
                  <c:v>0.68994381482093381</c:v>
                </c:pt>
                <c:pt idx="15">
                  <c:v>0.80874385270024396</c:v>
                </c:pt>
                <c:pt idx="16">
                  <c:v>2.1771442890137771</c:v>
                </c:pt>
                <c:pt idx="17">
                  <c:v>0.7471438330591198</c:v>
                </c:pt>
                <c:pt idx="18">
                  <c:v>1.8207441753758475</c:v>
                </c:pt>
                <c:pt idx="19">
                  <c:v>2.1991442960284644</c:v>
                </c:pt>
                <c:pt idx="20">
                  <c:v>2.507144394234083</c:v>
                </c:pt>
                <c:pt idx="21">
                  <c:v>1.9967442314933437</c:v>
                </c:pt>
                <c:pt idx="22">
                  <c:v>0.8439438639237431</c:v>
                </c:pt>
                <c:pt idx="23">
                  <c:v>0.14874364225963266</c:v>
                </c:pt>
                <c:pt idx="24">
                  <c:v>2.1991442960284644</c:v>
                </c:pt>
                <c:pt idx="25">
                  <c:v>1.4511440575291052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6E-4B40-BE6A-47577C634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2757664"/>
        <c:axId val="-1612762560"/>
      </c:scatterChart>
      <c:valAx>
        <c:axId val="-1612757664"/>
        <c:scaling>
          <c:orientation val="minMax"/>
          <c:min val="20"/>
        </c:scaling>
        <c:delete val="0"/>
        <c:axPos val="b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Trust in government in 2020, in %</a:t>
                </a:r>
              </a:p>
            </c:rich>
          </c:tx>
          <c:layout>
            <c:manualLayout>
              <c:xMode val="edge"/>
              <c:yMode val="edge"/>
              <c:x val="0.32543202884969269"/>
              <c:y val="0.923152083333333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635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612762560"/>
        <c:crosses val="autoZero"/>
        <c:crossBetween val="midCat"/>
      </c:valAx>
      <c:valAx>
        <c:axId val="-1612762560"/>
        <c:scaling>
          <c:orientation val="minMax"/>
          <c:max val="5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Life ecpectancy losses, in years</a:t>
                </a:r>
              </a:p>
            </c:rich>
          </c:tx>
          <c:layout>
            <c:manualLayout>
              <c:xMode val="edge"/>
              <c:yMode val="edge"/>
              <c:x val="1.0352062434601654E-2"/>
              <c:y val="0.187009027777777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612757664"/>
        <c:crosses val="autoZero"/>
        <c:crossBetween val="midCat"/>
        <c:majorUnit val="1"/>
      </c:valAx>
      <c:spPr>
        <a:noFill/>
        <a:ln w="6350"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67088218712676"/>
          <c:y val="2.4637479932064818E-2"/>
          <c:w val="0.84417227647338366"/>
          <c:h val="0.82992904040404036"/>
        </c:manualLayout>
      </c:layout>
      <c:scatterChart>
        <c:scatterStyle val="lineMarker"/>
        <c:varyColors val="0"/>
        <c:ser>
          <c:idx val="0"/>
          <c:order val="0"/>
          <c:tx>
            <c:strRef>
              <c:f>FIGURE__S6!$AM$2</c:f>
              <c:strCache>
                <c:ptCount val="1"/>
                <c:pt idx="0">
                  <c:v>East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FIGURE__S6!$AL$3:$AL$28</c:f>
              <c:numCache>
                <c:formatCode>General</c:formatCode>
                <c:ptCount val="26"/>
                <c:pt idx="0">
                  <c:v>40.4</c:v>
                </c:pt>
                <c:pt idx="1">
                  <c:v>45.8</c:v>
                </c:pt>
                <c:pt idx="2">
                  <c:v>56</c:v>
                </c:pt>
                <c:pt idx="3">
                  <c:v>42</c:v>
                </c:pt>
                <c:pt idx="4">
                  <c:v>48.6</c:v>
                </c:pt>
                <c:pt idx="5">
                  <c:v>55.1</c:v>
                </c:pt>
                <c:pt idx="6">
                  <c:v>39.6</c:v>
                </c:pt>
                <c:pt idx="7">
                  <c:v>33.6</c:v>
                </c:pt>
                <c:pt idx="8">
                  <c:v>47</c:v>
                </c:pt>
                <c:pt idx="9">
                  <c:v>53.5</c:v>
                </c:pt>
                <c:pt idx="10">
                  <c:v>48.1</c:v>
                </c:pt>
                <c:pt idx="11">
                  <c:v>73.400000000000006</c:v>
                </c:pt>
                <c:pt idx="12">
                  <c:v>54.9</c:v>
                </c:pt>
                <c:pt idx="13">
                  <c:v>93.3</c:v>
                </c:pt>
                <c:pt idx="14">
                  <c:v>82</c:v>
                </c:pt>
                <c:pt idx="15">
                  <c:v>79.3</c:v>
                </c:pt>
                <c:pt idx="16">
                  <c:v>48.2</c:v>
                </c:pt>
                <c:pt idx="17">
                  <c:v>80.7</c:v>
                </c:pt>
                <c:pt idx="18">
                  <c:v>56.3</c:v>
                </c:pt>
                <c:pt idx="19">
                  <c:v>47.7</c:v>
                </c:pt>
                <c:pt idx="20">
                  <c:v>40.700000000000003</c:v>
                </c:pt>
                <c:pt idx="21">
                  <c:v>52.3</c:v>
                </c:pt>
                <c:pt idx="22">
                  <c:v>78.5</c:v>
                </c:pt>
                <c:pt idx="23">
                  <c:v>94.3</c:v>
                </c:pt>
                <c:pt idx="24">
                  <c:v>47.7</c:v>
                </c:pt>
                <c:pt idx="25">
                  <c:v>64.7</c:v>
                </c:pt>
              </c:numCache>
            </c:numRef>
          </c:xVal>
          <c:yVal>
            <c:numRef>
              <c:f>FIGURE__S6!$AM$3:$AM$28</c:f>
              <c:numCache>
                <c:formatCode>General</c:formatCode>
                <c:ptCount val="26"/>
                <c:pt idx="0">
                  <c:v>3.9619999999999891</c:v>
                </c:pt>
                <c:pt idx="1">
                  <c:v>1.8490000000000038</c:v>
                </c:pt>
                <c:pt idx="2">
                  <c:v>2.0579999999999927</c:v>
                </c:pt>
                <c:pt idx="3">
                  <c:v>1.9120000000000061</c:v>
                </c:pt>
                <c:pt idx="4">
                  <c:v>2.2330000000000041</c:v>
                </c:pt>
                <c:pt idx="5">
                  <c:v>2.6150000000000091</c:v>
                </c:pt>
                <c:pt idx="6">
                  <c:v>2.4199999999999875</c:v>
                </c:pt>
                <c:pt idx="7">
                  <c:v>2.3079999999999927</c:v>
                </c:pt>
                <c:pt idx="8">
                  <c:v>4.3699999999999903</c:v>
                </c:pt>
                <c:pt idx="9">
                  <c:v>3.0949999999999989</c:v>
                </c:pt>
                <c:pt idx="10">
                  <c:v>0.90000000000000568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D9-4B9C-BECF-0248240496F1}"/>
            </c:ext>
          </c:extLst>
        </c:ser>
        <c:ser>
          <c:idx val="1"/>
          <c:order val="1"/>
          <c:tx>
            <c:strRef>
              <c:f>FIGURE__S6!$AN$2</c:f>
              <c:strCache>
                <c:ptCount val="1"/>
                <c:pt idx="0">
                  <c:v>West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FIGURE__S6!$AL$3:$AL$28</c:f>
              <c:numCache>
                <c:formatCode>General</c:formatCode>
                <c:ptCount val="26"/>
                <c:pt idx="0">
                  <c:v>40.4</c:v>
                </c:pt>
                <c:pt idx="1">
                  <c:v>45.8</c:v>
                </c:pt>
                <c:pt idx="2">
                  <c:v>56</c:v>
                </c:pt>
                <c:pt idx="3">
                  <c:v>42</c:v>
                </c:pt>
                <c:pt idx="4">
                  <c:v>48.6</c:v>
                </c:pt>
                <c:pt idx="5">
                  <c:v>55.1</c:v>
                </c:pt>
                <c:pt idx="6">
                  <c:v>39.6</c:v>
                </c:pt>
                <c:pt idx="7">
                  <c:v>33.6</c:v>
                </c:pt>
                <c:pt idx="8">
                  <c:v>47</c:v>
                </c:pt>
                <c:pt idx="9">
                  <c:v>53.5</c:v>
                </c:pt>
                <c:pt idx="10">
                  <c:v>48.1</c:v>
                </c:pt>
                <c:pt idx="11">
                  <c:v>73.400000000000006</c:v>
                </c:pt>
                <c:pt idx="12">
                  <c:v>54.9</c:v>
                </c:pt>
                <c:pt idx="13">
                  <c:v>93.3</c:v>
                </c:pt>
                <c:pt idx="14">
                  <c:v>82</c:v>
                </c:pt>
                <c:pt idx="15">
                  <c:v>79.3</c:v>
                </c:pt>
                <c:pt idx="16">
                  <c:v>48.2</c:v>
                </c:pt>
                <c:pt idx="17">
                  <c:v>80.7</c:v>
                </c:pt>
                <c:pt idx="18">
                  <c:v>56.3</c:v>
                </c:pt>
                <c:pt idx="19">
                  <c:v>47.7</c:v>
                </c:pt>
                <c:pt idx="20">
                  <c:v>40.700000000000003</c:v>
                </c:pt>
                <c:pt idx="21">
                  <c:v>52.3</c:v>
                </c:pt>
                <c:pt idx="22">
                  <c:v>78.5</c:v>
                </c:pt>
                <c:pt idx="23">
                  <c:v>94.3</c:v>
                </c:pt>
                <c:pt idx="24">
                  <c:v>47.7</c:v>
                </c:pt>
                <c:pt idx="25">
                  <c:v>64.7</c:v>
                </c:pt>
              </c:numCache>
            </c:numRef>
          </c:xVal>
          <c:yVal>
            <c:numRef>
              <c:f>FIGURE__S6!$AN$3:$AN$28</c:f>
              <c:numCache>
                <c:formatCode>General</c:formatCode>
                <c:ptCount val="26"/>
                <c:pt idx="11">
                  <c:v>0.69499999999999318</c:v>
                </c:pt>
                <c:pt idx="12">
                  <c:v>0.28600000000000136</c:v>
                </c:pt>
                <c:pt idx="13">
                  <c:v>0.20799999999999841</c:v>
                </c:pt>
                <c:pt idx="14">
                  <c:v>0.55200000000000671</c:v>
                </c:pt>
                <c:pt idx="15">
                  <c:v>0.49799999999999045</c:v>
                </c:pt>
                <c:pt idx="16">
                  <c:v>0.75399999999999068</c:v>
                </c:pt>
                <c:pt idx="17">
                  <c:v>0.33899999999999864</c:v>
                </c:pt>
                <c:pt idx="18">
                  <c:v>0.32500000000000284</c:v>
                </c:pt>
                <c:pt idx="19">
                  <c:v>1.0551000000000061</c:v>
                </c:pt>
                <c:pt idx="20">
                  <c:v>1.2939999999999969</c:v>
                </c:pt>
                <c:pt idx="21">
                  <c:v>0.87399999999999523</c:v>
                </c:pt>
                <c:pt idx="22">
                  <c:v>0.867999999999995</c:v>
                </c:pt>
                <c:pt idx="23">
                  <c:v>0.26599999999999113</c:v>
                </c:pt>
                <c:pt idx="24">
                  <c:v>0.92600000000000193</c:v>
                </c:pt>
                <c:pt idx="25">
                  <c:v>0.16599999999999682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D9-4B9C-BECF-0248240496F1}"/>
            </c:ext>
          </c:extLst>
        </c:ser>
        <c:ser>
          <c:idx val="2"/>
          <c:order val="2"/>
          <c:spPr>
            <a:ln w="952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FIGURE__S6!$AL$3:$AL$28</c:f>
              <c:numCache>
                <c:formatCode>General</c:formatCode>
                <c:ptCount val="26"/>
                <c:pt idx="0">
                  <c:v>40.4</c:v>
                </c:pt>
                <c:pt idx="1">
                  <c:v>45.8</c:v>
                </c:pt>
                <c:pt idx="2">
                  <c:v>56</c:v>
                </c:pt>
                <c:pt idx="3">
                  <c:v>42</c:v>
                </c:pt>
                <c:pt idx="4">
                  <c:v>48.6</c:v>
                </c:pt>
                <c:pt idx="5">
                  <c:v>55.1</c:v>
                </c:pt>
                <c:pt idx="6">
                  <c:v>39.6</c:v>
                </c:pt>
                <c:pt idx="7">
                  <c:v>33.6</c:v>
                </c:pt>
                <c:pt idx="8">
                  <c:v>47</c:v>
                </c:pt>
                <c:pt idx="9">
                  <c:v>53.5</c:v>
                </c:pt>
                <c:pt idx="10">
                  <c:v>48.1</c:v>
                </c:pt>
                <c:pt idx="11">
                  <c:v>73.400000000000006</c:v>
                </c:pt>
                <c:pt idx="12">
                  <c:v>54.9</c:v>
                </c:pt>
                <c:pt idx="13">
                  <c:v>93.3</c:v>
                </c:pt>
                <c:pt idx="14">
                  <c:v>82</c:v>
                </c:pt>
                <c:pt idx="15">
                  <c:v>79.3</c:v>
                </c:pt>
                <c:pt idx="16">
                  <c:v>48.2</c:v>
                </c:pt>
                <c:pt idx="17">
                  <c:v>80.7</c:v>
                </c:pt>
                <c:pt idx="18">
                  <c:v>56.3</c:v>
                </c:pt>
                <c:pt idx="19">
                  <c:v>47.7</c:v>
                </c:pt>
                <c:pt idx="20">
                  <c:v>40.700000000000003</c:v>
                </c:pt>
                <c:pt idx="21">
                  <c:v>52.3</c:v>
                </c:pt>
                <c:pt idx="22">
                  <c:v>78.5</c:v>
                </c:pt>
                <c:pt idx="23">
                  <c:v>94.3</c:v>
                </c:pt>
                <c:pt idx="24">
                  <c:v>47.7</c:v>
                </c:pt>
                <c:pt idx="25">
                  <c:v>64.7</c:v>
                </c:pt>
              </c:numCache>
            </c:numRef>
          </c:xVal>
          <c:yVal>
            <c:numRef>
              <c:f>FIGURE__S6!$AP$3:$AP$28</c:f>
              <c:numCache>
                <c:formatCode>0.000</c:formatCode>
                <c:ptCount val="26"/>
                <c:pt idx="0">
                  <c:v>2.1176361694605905</c:v>
                </c:pt>
                <c:pt idx="1">
                  <c:v>1.9004634842802084</c:v>
                </c:pt>
                <c:pt idx="2">
                  <c:v>1.4902484122728197</c:v>
                </c:pt>
                <c:pt idx="3">
                  <c:v>2.0532887071849215</c:v>
                </c:pt>
                <c:pt idx="4">
                  <c:v>1.7878554252977878</c:v>
                </c:pt>
                <c:pt idx="5">
                  <c:v>1.5264438598028836</c:v>
                </c:pt>
                <c:pt idx="6">
                  <c:v>2.1498099005984246</c:v>
                </c:pt>
                <c:pt idx="7">
                  <c:v>2.3911128841321827</c:v>
                </c:pt>
                <c:pt idx="8">
                  <c:v>1.8522028875734566</c:v>
                </c:pt>
                <c:pt idx="9">
                  <c:v>1.5907913220785521</c:v>
                </c:pt>
                <c:pt idx="10">
                  <c:v>1.8079640072589345</c:v>
                </c:pt>
                <c:pt idx="11">
                  <c:v>0.79046976002492153</c:v>
                </c:pt>
                <c:pt idx="12">
                  <c:v>1.5344872925873423</c:v>
                </c:pt>
                <c:pt idx="13">
                  <c:v>-9.8518020287086117E-3</c:v>
                </c:pt>
                <c:pt idx="14">
                  <c:v>0.44460215029320205</c:v>
                </c:pt>
                <c:pt idx="15">
                  <c:v>0.55318849288339322</c:v>
                </c:pt>
                <c:pt idx="16">
                  <c:v>1.8039422908667051</c:v>
                </c:pt>
                <c:pt idx="17">
                  <c:v>0.49688446339218295</c:v>
                </c:pt>
                <c:pt idx="18">
                  <c:v>1.478183263096132</c:v>
                </c:pt>
                <c:pt idx="19">
                  <c:v>1.8240508728278515</c:v>
                </c:pt>
                <c:pt idx="20">
                  <c:v>2.1055710202839024</c:v>
                </c:pt>
                <c:pt idx="21">
                  <c:v>1.6390519187853041</c:v>
                </c:pt>
                <c:pt idx="22">
                  <c:v>0.58536222402122773</c:v>
                </c:pt>
                <c:pt idx="23">
                  <c:v>-5.006896595100141E-2</c:v>
                </c:pt>
                <c:pt idx="24">
                  <c:v>1.8240508728278515</c:v>
                </c:pt>
                <c:pt idx="25">
                  <c:v>1.1403590861488708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D9-4B9C-BECF-024824049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2757664"/>
        <c:axId val="-1612762560"/>
      </c:scatterChart>
      <c:valAx>
        <c:axId val="-1612757664"/>
        <c:scaling>
          <c:orientation val="minMax"/>
          <c:min val="20"/>
        </c:scaling>
        <c:delete val="0"/>
        <c:axPos val="b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Trust in government in 2020, in %</a:t>
                </a:r>
              </a:p>
            </c:rich>
          </c:tx>
          <c:layout>
            <c:manualLayout>
              <c:xMode val="edge"/>
              <c:yMode val="edge"/>
              <c:x val="0.28986021607640078"/>
              <c:y val="0.928322222222222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635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612762560"/>
        <c:crosses val="autoZero"/>
        <c:crossBetween val="midCat"/>
      </c:valAx>
      <c:valAx>
        <c:axId val="-1612762560"/>
        <c:scaling>
          <c:orientation val="minMax"/>
          <c:max val="5"/>
          <c:min val="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Life ecpectancy losses, in years</a:t>
                </a:r>
              </a:p>
            </c:rich>
          </c:tx>
          <c:layout>
            <c:manualLayout>
              <c:xMode val="edge"/>
              <c:yMode val="edge"/>
              <c:x val="8.1565853824943808E-3"/>
              <c:y val="0.175249768518518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612757664"/>
        <c:crosses val="autoZero"/>
        <c:crossBetween val="midCat"/>
        <c:majorUnit val="1"/>
      </c:valAx>
      <c:spPr>
        <a:noFill/>
        <a:ln w="6350"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6217154204614"/>
          <c:y val="3.549999999999999E-2"/>
          <c:w val="0.84417227647338366"/>
          <c:h val="0.81578720267424742"/>
        </c:manualLayout>
      </c:layout>
      <c:scatterChart>
        <c:scatterStyle val="lineMarker"/>
        <c:varyColors val="0"/>
        <c:ser>
          <c:idx val="0"/>
          <c:order val="0"/>
          <c:tx>
            <c:strRef>
              <c:f>FIGURE__S6!$R$2</c:f>
              <c:strCache>
                <c:ptCount val="1"/>
                <c:pt idx="0">
                  <c:v>East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FIGURE__S6!$Q$3:$Q$28</c:f>
              <c:numCache>
                <c:formatCode>0.0</c:formatCode>
                <c:ptCount val="26"/>
                <c:pt idx="0">
                  <c:v>48.351629834253913</c:v>
                </c:pt>
                <c:pt idx="1">
                  <c:v>54.346132596685123</c:v>
                </c:pt>
                <c:pt idx="2">
                  <c:v>38.014861878453047</c:v>
                </c:pt>
                <c:pt idx="3">
                  <c:v>41.54502762430937</c:v>
                </c:pt>
                <c:pt idx="4">
                  <c:v>47.365939226519387</c:v>
                </c:pt>
                <c:pt idx="5">
                  <c:v>44.827430939226517</c:v>
                </c:pt>
                <c:pt idx="6">
                  <c:v>49.144475138121372</c:v>
                </c:pt>
                <c:pt idx="7">
                  <c:v>52.856629834254107</c:v>
                </c:pt>
                <c:pt idx="8">
                  <c:v>46.454723756905992</c:v>
                </c:pt>
                <c:pt idx="9">
                  <c:v>52.885165745856398</c:v>
                </c:pt>
                <c:pt idx="10">
                  <c:v>53.305331491712785</c:v>
                </c:pt>
                <c:pt idx="11">
                  <c:v>61.375386740331471</c:v>
                </c:pt>
                <c:pt idx="12">
                  <c:v>50.031878453038665</c:v>
                </c:pt>
                <c:pt idx="13">
                  <c:v>48.491685082872984</c:v>
                </c:pt>
                <c:pt idx="14">
                  <c:v>61.607955801104957</c:v>
                </c:pt>
                <c:pt idx="15">
                  <c:v>46.09883977900563</c:v>
                </c:pt>
                <c:pt idx="16">
                  <c:v>55.244972375690558</c:v>
                </c:pt>
                <c:pt idx="17">
                  <c:v>42.855331491712789</c:v>
                </c:pt>
                <c:pt idx="18">
                  <c:v>52.590469613259629</c:v>
                </c:pt>
                <c:pt idx="19">
                  <c:v>57.651961325966724</c:v>
                </c:pt>
                <c:pt idx="20">
                  <c:v>72.467872928176817</c:v>
                </c:pt>
                <c:pt idx="21">
                  <c:v>63.611657458563542</c:v>
                </c:pt>
                <c:pt idx="22">
                  <c:v>57.635883977900626</c:v>
                </c:pt>
                <c:pt idx="23">
                  <c:v>50.206850828729181</c:v>
                </c:pt>
                <c:pt idx="24">
                  <c:v>61.374392265193258</c:v>
                </c:pt>
                <c:pt idx="25">
                  <c:v>45.944447513812186</c:v>
                </c:pt>
              </c:numCache>
            </c:numRef>
          </c:xVal>
          <c:yVal>
            <c:numRef>
              <c:f>FIGURE__S6!$R$3:$R$28</c:f>
              <c:numCache>
                <c:formatCode>General</c:formatCode>
                <c:ptCount val="26"/>
                <c:pt idx="0">
                  <c:v>3.8689999999999998</c:v>
                </c:pt>
                <c:pt idx="1">
                  <c:v>2.4939999999999998</c:v>
                </c:pt>
                <c:pt idx="2">
                  <c:v>2.9089999999999918</c:v>
                </c:pt>
                <c:pt idx="3">
                  <c:v>2.2109999999999985</c:v>
                </c:pt>
                <c:pt idx="4">
                  <c:v>2.7680000000000007</c:v>
                </c:pt>
                <c:pt idx="5">
                  <c:v>2.8250000000000028</c:v>
                </c:pt>
                <c:pt idx="6">
                  <c:v>3.2959999999999923</c:v>
                </c:pt>
                <c:pt idx="7">
                  <c:v>2.6610000000000014</c:v>
                </c:pt>
                <c:pt idx="8">
                  <c:v>3.8259999999999934</c:v>
                </c:pt>
                <c:pt idx="9">
                  <c:v>3.5040000000000049</c:v>
                </c:pt>
                <c:pt idx="10">
                  <c:v>1.4240000000000066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33-4C6D-8C82-124CAF40601E}"/>
            </c:ext>
          </c:extLst>
        </c:ser>
        <c:ser>
          <c:idx val="1"/>
          <c:order val="1"/>
          <c:tx>
            <c:strRef>
              <c:f>FIGURE__S6!$S$2</c:f>
              <c:strCache>
                <c:ptCount val="1"/>
                <c:pt idx="0">
                  <c:v>West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FIGURE__S6!$Q$3:$Q$28</c:f>
              <c:numCache>
                <c:formatCode>0.0</c:formatCode>
                <c:ptCount val="26"/>
                <c:pt idx="0">
                  <c:v>48.351629834253913</c:v>
                </c:pt>
                <c:pt idx="1">
                  <c:v>54.346132596685123</c:v>
                </c:pt>
                <c:pt idx="2">
                  <c:v>38.014861878453047</c:v>
                </c:pt>
                <c:pt idx="3">
                  <c:v>41.54502762430937</c:v>
                </c:pt>
                <c:pt idx="4">
                  <c:v>47.365939226519387</c:v>
                </c:pt>
                <c:pt idx="5">
                  <c:v>44.827430939226517</c:v>
                </c:pt>
                <c:pt idx="6">
                  <c:v>49.144475138121372</c:v>
                </c:pt>
                <c:pt idx="7">
                  <c:v>52.856629834254107</c:v>
                </c:pt>
                <c:pt idx="8">
                  <c:v>46.454723756905992</c:v>
                </c:pt>
                <c:pt idx="9">
                  <c:v>52.885165745856398</c:v>
                </c:pt>
                <c:pt idx="10">
                  <c:v>53.305331491712785</c:v>
                </c:pt>
                <c:pt idx="11">
                  <c:v>61.375386740331471</c:v>
                </c:pt>
                <c:pt idx="12">
                  <c:v>50.031878453038665</c:v>
                </c:pt>
                <c:pt idx="13">
                  <c:v>48.491685082872984</c:v>
                </c:pt>
                <c:pt idx="14">
                  <c:v>61.607955801104957</c:v>
                </c:pt>
                <c:pt idx="15">
                  <c:v>46.09883977900563</c:v>
                </c:pt>
                <c:pt idx="16">
                  <c:v>55.244972375690558</c:v>
                </c:pt>
                <c:pt idx="17">
                  <c:v>42.855331491712789</c:v>
                </c:pt>
                <c:pt idx="18">
                  <c:v>52.590469613259629</c:v>
                </c:pt>
                <c:pt idx="19">
                  <c:v>57.651961325966724</c:v>
                </c:pt>
                <c:pt idx="20">
                  <c:v>72.467872928176817</c:v>
                </c:pt>
                <c:pt idx="21">
                  <c:v>63.611657458563542</c:v>
                </c:pt>
                <c:pt idx="22">
                  <c:v>57.635883977900626</c:v>
                </c:pt>
                <c:pt idx="23">
                  <c:v>50.206850828729181</c:v>
                </c:pt>
                <c:pt idx="24">
                  <c:v>61.374392265193258</c:v>
                </c:pt>
                <c:pt idx="25">
                  <c:v>45.944447513812186</c:v>
                </c:pt>
              </c:numCache>
            </c:numRef>
          </c:xVal>
          <c:yVal>
            <c:numRef>
              <c:f>FIGURE__S6!$S$3:$S$28</c:f>
              <c:numCache>
                <c:formatCode>General</c:formatCode>
                <c:ptCount val="26"/>
                <c:pt idx="11">
                  <c:v>1.1989999999999981</c:v>
                </c:pt>
                <c:pt idx="12">
                  <c:v>0.85800000000000409</c:v>
                </c:pt>
                <c:pt idx="13">
                  <c:v>0.70499999999999829</c:v>
                </c:pt>
                <c:pt idx="14">
                  <c:v>0.92300000000000182</c:v>
                </c:pt>
                <c:pt idx="15">
                  <c:v>0.33400000000000318</c:v>
                </c:pt>
                <c:pt idx="16">
                  <c:v>1.1129999999999995</c:v>
                </c:pt>
                <c:pt idx="17">
                  <c:v>0.44799999999999329</c:v>
                </c:pt>
                <c:pt idx="18">
                  <c:v>0.73500000000001364</c:v>
                </c:pt>
                <c:pt idx="19" formatCode="0.000">
                  <c:v>1.4697479999999998</c:v>
                </c:pt>
                <c:pt idx="20">
                  <c:v>1.847999999999999</c:v>
                </c:pt>
                <c:pt idx="21">
                  <c:v>1.2950000000000017</c:v>
                </c:pt>
                <c:pt idx="22">
                  <c:v>1.2019999999999982</c:v>
                </c:pt>
                <c:pt idx="23">
                  <c:v>0.12999999999999545</c:v>
                </c:pt>
                <c:pt idx="24">
                  <c:v>1.0049999999999955</c:v>
                </c:pt>
                <c:pt idx="25">
                  <c:v>0.53199999999999648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33-4C6D-8C82-124CAF40601E}"/>
            </c:ext>
          </c:extLst>
        </c:ser>
        <c:ser>
          <c:idx val="2"/>
          <c:order val="2"/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FIGURE__S6!$Q$3:$Q$28</c:f>
              <c:numCache>
                <c:formatCode>0.0</c:formatCode>
                <c:ptCount val="26"/>
                <c:pt idx="0">
                  <c:v>48.351629834253913</c:v>
                </c:pt>
                <c:pt idx="1">
                  <c:v>54.346132596685123</c:v>
                </c:pt>
                <c:pt idx="2">
                  <c:v>38.014861878453047</c:v>
                </c:pt>
                <c:pt idx="3">
                  <c:v>41.54502762430937</c:v>
                </c:pt>
                <c:pt idx="4">
                  <c:v>47.365939226519387</c:v>
                </c:pt>
                <c:pt idx="5">
                  <c:v>44.827430939226517</c:v>
                </c:pt>
                <c:pt idx="6">
                  <c:v>49.144475138121372</c:v>
                </c:pt>
                <c:pt idx="7">
                  <c:v>52.856629834254107</c:v>
                </c:pt>
                <c:pt idx="8">
                  <c:v>46.454723756905992</c:v>
                </c:pt>
                <c:pt idx="9">
                  <c:v>52.885165745856398</c:v>
                </c:pt>
                <c:pt idx="10">
                  <c:v>53.305331491712785</c:v>
                </c:pt>
                <c:pt idx="11">
                  <c:v>61.375386740331471</c:v>
                </c:pt>
                <c:pt idx="12">
                  <c:v>50.031878453038665</c:v>
                </c:pt>
                <c:pt idx="13">
                  <c:v>48.491685082872984</c:v>
                </c:pt>
                <c:pt idx="14">
                  <c:v>61.607955801104957</c:v>
                </c:pt>
                <c:pt idx="15">
                  <c:v>46.09883977900563</c:v>
                </c:pt>
                <c:pt idx="16">
                  <c:v>55.244972375690558</c:v>
                </c:pt>
                <c:pt idx="17">
                  <c:v>42.855331491712789</c:v>
                </c:pt>
                <c:pt idx="18">
                  <c:v>52.590469613259629</c:v>
                </c:pt>
                <c:pt idx="19">
                  <c:v>57.651961325966724</c:v>
                </c:pt>
                <c:pt idx="20">
                  <c:v>72.467872928176817</c:v>
                </c:pt>
                <c:pt idx="21">
                  <c:v>63.611657458563542</c:v>
                </c:pt>
                <c:pt idx="22">
                  <c:v>57.635883977900626</c:v>
                </c:pt>
                <c:pt idx="23">
                  <c:v>50.206850828729181</c:v>
                </c:pt>
                <c:pt idx="24">
                  <c:v>61.374392265193258</c:v>
                </c:pt>
                <c:pt idx="25">
                  <c:v>45.944447513812186</c:v>
                </c:pt>
              </c:numCache>
            </c:numRef>
          </c:xVal>
          <c:yVal>
            <c:numRef>
              <c:f>FIGURE__S6!$U$3:$U$28</c:f>
              <c:numCache>
                <c:formatCode>0.000</c:formatCode>
                <c:ptCount val="26"/>
                <c:pt idx="0">
                  <c:v>1.8750782598458555</c:v>
                </c:pt>
                <c:pt idx="1">
                  <c:v>1.6835165232061904</c:v>
                </c:pt>
                <c:pt idx="2">
                  <c:v>2.2054024417386948</c:v>
                </c:pt>
                <c:pt idx="3">
                  <c:v>2.0925916369559761</c:v>
                </c:pt>
                <c:pt idx="4">
                  <c:v>1.9065772201583622</c:v>
                </c:pt>
                <c:pt idx="5">
                  <c:v>1.9876983865436091</c:v>
                </c:pt>
                <c:pt idx="6">
                  <c:v>1.84974190930694</c:v>
                </c:pt>
                <c:pt idx="7">
                  <c:v>1.7311154229329695</c:v>
                </c:pt>
                <c:pt idx="8">
                  <c:v>1.9356962354845435</c:v>
                </c:pt>
                <c:pt idx="9">
                  <c:v>1.7302035226470294</c:v>
                </c:pt>
                <c:pt idx="10">
                  <c:v>1.7167766074978392</c:v>
                </c:pt>
                <c:pt idx="11">
                  <c:v>1.4588880286665804</c:v>
                </c:pt>
                <c:pt idx="12">
                  <c:v>1.8213838407827698</c:v>
                </c:pt>
                <c:pt idx="13">
                  <c:v>1.8706026214627833</c:v>
                </c:pt>
                <c:pt idx="14">
                  <c:v>1.4514559971977425</c:v>
                </c:pt>
                <c:pt idx="15">
                  <c:v>1.9470689473758589</c:v>
                </c:pt>
                <c:pt idx="16">
                  <c:v>1.6547929883525239</c:v>
                </c:pt>
                <c:pt idx="17">
                  <c:v>2.0507192591603456</c:v>
                </c:pt>
                <c:pt idx="18">
                  <c:v>1.739620901398613</c:v>
                </c:pt>
                <c:pt idx="19">
                  <c:v>1.5778746847565834</c:v>
                </c:pt>
                <c:pt idx="20">
                  <c:v>1.1044139376523407</c:v>
                </c:pt>
                <c:pt idx="21">
                  <c:v>1.3874252369458495</c:v>
                </c:pt>
                <c:pt idx="22">
                  <c:v>1.578388456263272</c:v>
                </c:pt>
                <c:pt idx="23">
                  <c:v>1.8157923824951354</c:v>
                </c:pt>
                <c:pt idx="24">
                  <c:v>1.45891980834741</c:v>
                </c:pt>
                <c:pt idx="25">
                  <c:v>1.9520027428241729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33-4C6D-8C82-124CAF406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2757664"/>
        <c:axId val="-1612762560"/>
      </c:scatterChart>
      <c:valAx>
        <c:axId val="-1612757664"/>
        <c:scaling>
          <c:orientation val="minMax"/>
          <c:min val="10"/>
        </c:scaling>
        <c:delete val="0"/>
        <c:axPos val="b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Stringency index in 2021 </a:t>
                </a:r>
              </a:p>
            </c:rich>
          </c:tx>
          <c:layout>
            <c:manualLayout>
              <c:xMode val="edge"/>
              <c:yMode val="edge"/>
              <c:x val="0.33726515546086894"/>
              <c:y val="0.919497685185185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low"/>
        <c:spPr>
          <a:noFill/>
          <a:ln w="635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612762560"/>
        <c:crosses val="autoZero"/>
        <c:crossBetween val="midCat"/>
      </c:valAx>
      <c:valAx>
        <c:axId val="-161276256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Life ecpectancy losses, in years</a:t>
                </a:r>
              </a:p>
            </c:rich>
          </c:tx>
          <c:layout>
            <c:manualLayout>
              <c:xMode val="edge"/>
              <c:yMode val="edge"/>
              <c:x val="1.92363359409965E-2"/>
              <c:y val="0.184069212962962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612757664"/>
        <c:crosses val="autoZero"/>
        <c:crossBetween val="midCat"/>
        <c:majorUnit val="1"/>
      </c:valAx>
      <c:spPr>
        <a:noFill/>
        <a:ln w="6350"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733738</xdr:colOff>
      <xdr:row>36</xdr:row>
      <xdr:rowOff>107320</xdr:rowOff>
    </xdr:from>
    <xdr:to>
      <xdr:col>32</xdr:col>
      <xdr:colOff>290378</xdr:colOff>
      <xdr:row>82</xdr:row>
      <xdr:rowOff>11046</xdr:rowOff>
    </xdr:to>
    <xdr:grpSp>
      <xdr:nvGrpSpPr>
        <xdr:cNvPr id="12" name="Группа 11">
          <a:extLst>
            <a:ext uri="{FF2B5EF4-FFF2-40B4-BE49-F238E27FC236}">
              <a16:creationId xmlns:a16="http://schemas.microsoft.com/office/drawing/2014/main" id="{C9444E55-3248-6B96-BF46-BF1025885AA8}"/>
            </a:ext>
          </a:extLst>
        </xdr:cNvPr>
        <xdr:cNvGrpSpPr/>
      </xdr:nvGrpSpPr>
      <xdr:grpSpPr>
        <a:xfrm>
          <a:off x="15767363" y="7346320"/>
          <a:ext cx="12288390" cy="8650851"/>
          <a:chOff x="15767363" y="7346320"/>
          <a:chExt cx="12288390" cy="8650851"/>
        </a:xfrm>
      </xdr:grpSpPr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GraphicFramePr>
            <a:graphicFrameLocks/>
          </xdr:cNvGraphicFramePr>
        </xdr:nvGraphicFramePr>
        <xdr:xfrm>
          <a:off x="15767363" y="7346320"/>
          <a:ext cx="6034275" cy="42235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GraphicFramePr>
            <a:graphicFrameLocks/>
          </xdr:cNvGraphicFramePr>
        </xdr:nvGraphicFramePr>
        <xdr:xfrm>
          <a:off x="21996078" y="7346321"/>
          <a:ext cx="6059675" cy="42235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8" name="Chart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GraphicFramePr>
            <a:graphicFrameLocks/>
          </xdr:cNvGraphicFramePr>
        </xdr:nvGraphicFramePr>
        <xdr:xfrm>
          <a:off x="15767363" y="11757771"/>
          <a:ext cx="6034275" cy="4239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9" name="Chart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GraphicFramePr>
            <a:graphicFrameLocks/>
          </xdr:cNvGraphicFramePr>
        </xdr:nvGraphicFramePr>
        <xdr:xfrm>
          <a:off x="21996078" y="11757771"/>
          <a:ext cx="6059675" cy="4239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0</xdr:col>
      <xdr:colOff>588061</xdr:colOff>
      <xdr:row>36</xdr:row>
      <xdr:rowOff>69943</xdr:rowOff>
    </xdr:from>
    <xdr:to>
      <xdr:col>6</xdr:col>
      <xdr:colOff>252228</xdr:colOff>
      <xdr:row>59</xdr:row>
      <xdr:rowOff>9395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472143</xdr:colOff>
      <xdr:row>36</xdr:row>
      <xdr:rowOff>69943</xdr:rowOff>
    </xdr:from>
    <xdr:to>
      <xdr:col>13</xdr:col>
      <xdr:colOff>393666</xdr:colOff>
      <xdr:row>59</xdr:row>
      <xdr:rowOff>9395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588061</xdr:colOff>
      <xdr:row>83</xdr:row>
      <xdr:rowOff>82183</xdr:rowOff>
    </xdr:from>
    <xdr:to>
      <xdr:col>6</xdr:col>
      <xdr:colOff>278371</xdr:colOff>
      <xdr:row>106</xdr:row>
      <xdr:rowOff>31176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506127</xdr:colOff>
      <xdr:row>83</xdr:row>
      <xdr:rowOff>82183</xdr:rowOff>
    </xdr:from>
    <xdr:to>
      <xdr:col>13</xdr:col>
      <xdr:colOff>443334</xdr:colOff>
      <xdr:row>106</xdr:row>
      <xdr:rowOff>31176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588061</xdr:colOff>
      <xdr:row>60</xdr:row>
      <xdr:rowOff>6677</xdr:rowOff>
    </xdr:from>
    <xdr:to>
      <xdr:col>6</xdr:col>
      <xdr:colOff>252228</xdr:colOff>
      <xdr:row>82</xdr:row>
      <xdr:rowOff>133470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472143</xdr:colOff>
      <xdr:row>59</xdr:row>
      <xdr:rowOff>160193</xdr:rowOff>
    </xdr:from>
    <xdr:to>
      <xdr:col>13</xdr:col>
      <xdr:colOff>393666</xdr:colOff>
      <xdr:row>82</xdr:row>
      <xdr:rowOff>109186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0.1232</cdr:x>
      <cdr:y>0.04778</cdr:y>
    </cdr:from>
    <cdr:to>
      <cdr:x>0.27392</cdr:x>
      <cdr:y>0.12779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53F64EE-9534-4793-9DD8-60FDAF4A18AA}"/>
            </a:ext>
          </a:extLst>
        </cdr:cNvPr>
        <cdr:cNvSpPr txBox="1"/>
      </cdr:nvSpPr>
      <cdr:spPr>
        <a:xfrm xmlns:a="http://schemas.openxmlformats.org/drawingml/2006/main">
          <a:off x="706082" y="206410"/>
          <a:ext cx="863790" cy="34564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Males</a:t>
          </a:r>
        </a:p>
      </cdr:txBody>
    </cdr:sp>
  </cdr:relSizeAnchor>
  <cdr:relSizeAnchor xmlns:cdr="http://schemas.openxmlformats.org/drawingml/2006/chartDrawing">
    <cdr:from>
      <cdr:x>0.11743</cdr:x>
      <cdr:y>0.70831</cdr:y>
    </cdr:from>
    <cdr:to>
      <cdr:x>0.29151</cdr:x>
      <cdr:y>0.82809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B0323868-D801-429F-AF37-484EE0DE8689}"/>
            </a:ext>
          </a:extLst>
        </cdr:cNvPr>
        <cdr:cNvSpPr txBox="1"/>
      </cdr:nvSpPr>
      <cdr:spPr>
        <a:xfrm xmlns:a="http://schemas.openxmlformats.org/drawingml/2006/main">
          <a:off x="673013" y="3059899"/>
          <a:ext cx="997712" cy="51745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r = -</a:t>
          </a:r>
          <a:r>
            <a:rPr lang="en-US" sz="1200" b="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0.22</a:t>
          </a:r>
          <a:endParaRPr lang="ru-RU" sz="1200" b="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l"/>
          <a:r>
            <a:rPr lang="en-US" sz="12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p = 0.289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0.11984</cdr:x>
      <cdr:y>0.04885</cdr:y>
    </cdr:from>
    <cdr:to>
      <cdr:x>0.27855</cdr:x>
      <cdr:y>0.12356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53F64EE-9534-4793-9DD8-60FDAF4A18AA}"/>
            </a:ext>
          </a:extLst>
        </cdr:cNvPr>
        <cdr:cNvSpPr txBox="1"/>
      </cdr:nvSpPr>
      <cdr:spPr>
        <a:xfrm xmlns:a="http://schemas.openxmlformats.org/drawingml/2006/main">
          <a:off x="688744" y="211032"/>
          <a:ext cx="912152" cy="32274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Females</a:t>
          </a:r>
        </a:p>
      </cdr:txBody>
    </cdr:sp>
  </cdr:relSizeAnchor>
  <cdr:relSizeAnchor xmlns:cdr="http://schemas.openxmlformats.org/drawingml/2006/chartDrawing">
    <cdr:from>
      <cdr:x>0.12408</cdr:x>
      <cdr:y>0.72031</cdr:y>
    </cdr:from>
    <cdr:to>
      <cdr:x>0.30195</cdr:x>
      <cdr:y>0.84396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B0323868-D801-429F-AF37-484EE0DE8689}"/>
            </a:ext>
          </a:extLst>
        </cdr:cNvPr>
        <cdr:cNvSpPr txBox="1"/>
      </cdr:nvSpPr>
      <cdr:spPr>
        <a:xfrm xmlns:a="http://schemas.openxmlformats.org/drawingml/2006/main">
          <a:off x="713112" y="3111739"/>
          <a:ext cx="1022255" cy="53416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r = -</a:t>
          </a:r>
          <a:r>
            <a:rPr lang="en-US" sz="1200" b="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0.25</a:t>
          </a:r>
        </a:p>
        <a:p xmlns:a="http://schemas.openxmlformats.org/drawingml/2006/main">
          <a:pPr algn="l"/>
          <a:r>
            <a:rPr lang="en-US" sz="1200" b="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p = 0.217</a:t>
          </a:r>
          <a:endParaRPr lang="en-US" sz="1200" b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0.12433</cdr:x>
      <cdr:y>0.0484</cdr:y>
    </cdr:from>
    <cdr:to>
      <cdr:x>0.28313</cdr:x>
      <cdr:y>0.18889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53F64EE-9534-4793-9DD8-60FDAF4A18AA}"/>
            </a:ext>
          </a:extLst>
        </cdr:cNvPr>
        <cdr:cNvSpPr txBox="1"/>
      </cdr:nvSpPr>
      <cdr:spPr>
        <a:xfrm xmlns:a="http://schemas.openxmlformats.org/drawingml/2006/main">
          <a:off x="759402" y="203266"/>
          <a:ext cx="969919" cy="58995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Males</a:t>
          </a:r>
        </a:p>
      </cdr:txBody>
    </cdr:sp>
  </cdr:relSizeAnchor>
  <cdr:relSizeAnchor xmlns:cdr="http://schemas.openxmlformats.org/drawingml/2006/chartDrawing">
    <cdr:from>
      <cdr:x>0.13906</cdr:x>
      <cdr:y>0.71674</cdr:y>
    </cdr:from>
    <cdr:to>
      <cdr:x>0.32053</cdr:x>
      <cdr:y>0.83136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B0323868-D801-429F-AF37-484EE0DE8689}"/>
            </a:ext>
          </a:extLst>
        </cdr:cNvPr>
        <cdr:cNvSpPr txBox="1"/>
      </cdr:nvSpPr>
      <cdr:spPr>
        <a:xfrm xmlns:a="http://schemas.openxmlformats.org/drawingml/2006/main">
          <a:off x="849349" y="3009952"/>
          <a:ext cx="1108364" cy="48134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r = -</a:t>
          </a:r>
          <a:r>
            <a:rPr lang="en-US" sz="1200" b="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0.55</a:t>
          </a:r>
        </a:p>
        <a:p xmlns:a="http://schemas.openxmlformats.org/drawingml/2006/main">
          <a:pPr algn="l"/>
          <a:r>
            <a:rPr lang="en-US" sz="1200" b="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p &lt; 0.01</a:t>
          </a:r>
          <a:endParaRPr lang="en-US" sz="1200" b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0.1222</cdr:x>
      <cdr:y>0.04663</cdr:y>
    </cdr:from>
    <cdr:to>
      <cdr:x>0.29788</cdr:x>
      <cdr:y>0.18889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53F64EE-9534-4793-9DD8-60FDAF4A18AA}"/>
            </a:ext>
          </a:extLst>
        </cdr:cNvPr>
        <cdr:cNvSpPr txBox="1"/>
      </cdr:nvSpPr>
      <cdr:spPr>
        <a:xfrm xmlns:a="http://schemas.openxmlformats.org/drawingml/2006/main">
          <a:off x="737909" y="195822"/>
          <a:ext cx="1060856" cy="59740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Females</a:t>
          </a:r>
        </a:p>
      </cdr:txBody>
    </cdr:sp>
  </cdr:relSizeAnchor>
  <cdr:relSizeAnchor xmlns:cdr="http://schemas.openxmlformats.org/drawingml/2006/chartDrawing">
    <cdr:from>
      <cdr:x>0.12991</cdr:x>
      <cdr:y>0.72774</cdr:y>
    </cdr:from>
    <cdr:to>
      <cdr:x>0.30744</cdr:x>
      <cdr:y>0.85112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B0323868-D801-429F-AF37-484EE0DE8689}"/>
            </a:ext>
          </a:extLst>
        </cdr:cNvPr>
        <cdr:cNvSpPr txBox="1"/>
      </cdr:nvSpPr>
      <cdr:spPr>
        <a:xfrm xmlns:a="http://schemas.openxmlformats.org/drawingml/2006/main">
          <a:off x="784466" y="3056134"/>
          <a:ext cx="1072026" cy="51814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r = -</a:t>
          </a:r>
          <a:r>
            <a:rPr lang="en-US" sz="1200" b="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0.65</a:t>
          </a:r>
        </a:p>
        <a:p xmlns:a="http://schemas.openxmlformats.org/drawingml/2006/main">
          <a:pPr algn="l"/>
          <a:r>
            <a:rPr lang="en-US" sz="1200" b="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p &lt; 0.001</a:t>
          </a:r>
          <a:endParaRPr lang="en-US" sz="1200" b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0.11782</cdr:x>
      <cdr:y>0.04726</cdr:y>
    </cdr:from>
    <cdr:to>
      <cdr:x>0.27864</cdr:x>
      <cdr:y>0.19531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53F64EE-9534-4793-9DD8-60FDAF4A18AA}"/>
            </a:ext>
          </a:extLst>
        </cdr:cNvPr>
        <cdr:cNvSpPr txBox="1"/>
      </cdr:nvSpPr>
      <cdr:spPr>
        <a:xfrm xmlns:a="http://schemas.openxmlformats.org/drawingml/2006/main">
          <a:off x="710051" y="197887"/>
          <a:ext cx="969212" cy="61993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Males</a:t>
          </a:r>
        </a:p>
      </cdr:txBody>
    </cdr:sp>
  </cdr:relSizeAnchor>
  <cdr:relSizeAnchor xmlns:cdr="http://schemas.openxmlformats.org/drawingml/2006/chartDrawing">
    <cdr:from>
      <cdr:x>0.11738</cdr:x>
      <cdr:y>0.70898</cdr:y>
    </cdr:from>
    <cdr:to>
      <cdr:x>0.26395</cdr:x>
      <cdr:y>0.82763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B0323868-D801-429F-AF37-484EE0DE8689}"/>
            </a:ext>
          </a:extLst>
        </cdr:cNvPr>
        <cdr:cNvSpPr txBox="1"/>
      </cdr:nvSpPr>
      <cdr:spPr>
        <a:xfrm xmlns:a="http://schemas.openxmlformats.org/drawingml/2006/main">
          <a:off x="702657" y="2550765"/>
          <a:ext cx="877371" cy="42685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r = -</a:t>
          </a:r>
          <a:r>
            <a:rPr lang="en-US" sz="1200" b="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0.68</a:t>
          </a:r>
        </a:p>
        <a:p xmlns:a="http://schemas.openxmlformats.org/drawingml/2006/main">
          <a:pPr algn="l"/>
          <a:r>
            <a:rPr lang="en-US" sz="1200" b="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p &lt; 0.001</a:t>
          </a:r>
          <a:endParaRPr lang="en-US" sz="1200" b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0.1268</cdr:x>
      <cdr:y>0.05081</cdr:y>
    </cdr:from>
    <cdr:to>
      <cdr:x>0.2877</cdr:x>
      <cdr:y>0.17601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53F64EE-9534-4793-9DD8-60FDAF4A18AA}"/>
            </a:ext>
          </a:extLst>
        </cdr:cNvPr>
        <cdr:cNvSpPr txBox="1"/>
      </cdr:nvSpPr>
      <cdr:spPr>
        <a:xfrm xmlns:a="http://schemas.openxmlformats.org/drawingml/2006/main">
          <a:off x="766752" y="212752"/>
          <a:ext cx="972927" cy="52425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Females</a:t>
          </a:r>
        </a:p>
      </cdr:txBody>
    </cdr:sp>
  </cdr:relSizeAnchor>
  <cdr:relSizeAnchor xmlns:cdr="http://schemas.openxmlformats.org/drawingml/2006/chartDrawing">
    <cdr:from>
      <cdr:x>0.12318</cdr:x>
      <cdr:y>0.73023</cdr:y>
    </cdr:from>
    <cdr:to>
      <cdr:x>0.27296</cdr:x>
      <cdr:y>0.85195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B0323868-D801-429F-AF37-484EE0DE8689}"/>
            </a:ext>
          </a:extLst>
        </cdr:cNvPr>
        <cdr:cNvSpPr txBox="1"/>
      </cdr:nvSpPr>
      <cdr:spPr>
        <a:xfrm xmlns:a="http://schemas.openxmlformats.org/drawingml/2006/main">
          <a:off x="744862" y="3057645"/>
          <a:ext cx="905710" cy="50966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r = -</a:t>
          </a:r>
          <a:r>
            <a:rPr lang="en-US" sz="1200" b="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0.69</a:t>
          </a:r>
        </a:p>
        <a:p xmlns:a="http://schemas.openxmlformats.org/drawingml/2006/main">
          <a:pPr algn="l"/>
          <a:r>
            <a:rPr lang="en-US" sz="1200" b="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p &lt; 0.001</a:t>
          </a:r>
          <a:endParaRPr lang="en-US" sz="1200" b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0.12016</cdr:x>
      <cdr:y>0.71061</cdr:y>
    </cdr:from>
    <cdr:to>
      <cdr:x>0.2893</cdr:x>
      <cdr:y>0.82561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B0323868-D801-429F-AF37-484EE0DE8689}"/>
            </a:ext>
          </a:extLst>
        </cdr:cNvPr>
        <cdr:cNvSpPr txBox="1"/>
      </cdr:nvSpPr>
      <cdr:spPr>
        <a:xfrm xmlns:a="http://schemas.openxmlformats.org/drawingml/2006/main">
          <a:off x="721049" y="2517722"/>
          <a:ext cx="1014989" cy="4074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r = -</a:t>
          </a:r>
          <a:r>
            <a:rPr lang="en-US" sz="1200" b="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0.76</a:t>
          </a:r>
        </a:p>
        <a:p xmlns:a="http://schemas.openxmlformats.org/drawingml/2006/main">
          <a:pPr algn="l"/>
          <a:r>
            <a:rPr lang="en-US" sz="1200" b="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p &lt; 0.0001</a:t>
          </a:r>
          <a:endParaRPr lang="en-US" sz="1200" b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0.12148</cdr:x>
      <cdr:y>0.05177</cdr:y>
    </cdr:from>
    <cdr:to>
      <cdr:x>0.25587</cdr:x>
      <cdr:y>0.13178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53F64EE-9534-4793-9DD8-60FDAF4A18AA}"/>
            </a:ext>
          </a:extLst>
        </cdr:cNvPr>
        <cdr:cNvSpPr txBox="1"/>
      </cdr:nvSpPr>
      <cdr:spPr>
        <a:xfrm xmlns:a="http://schemas.openxmlformats.org/drawingml/2006/main">
          <a:off x="699725" y="223716"/>
          <a:ext cx="774096" cy="34575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Males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0.12573</cdr:x>
      <cdr:y>0.05696</cdr:y>
    </cdr:from>
    <cdr:to>
      <cdr:x>0.2828</cdr:x>
      <cdr:y>0.11516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53F64EE-9534-4793-9DD8-60FDAF4A18AA}"/>
            </a:ext>
          </a:extLst>
        </cdr:cNvPr>
        <cdr:cNvSpPr txBox="1"/>
      </cdr:nvSpPr>
      <cdr:spPr>
        <a:xfrm xmlns:a="http://schemas.openxmlformats.org/drawingml/2006/main">
          <a:off x="725789" y="246561"/>
          <a:ext cx="906744" cy="25192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l"/>
          <a:r>
            <a:rPr lang="en-US" sz="14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Females</a:t>
          </a:r>
        </a:p>
      </cdr:txBody>
    </cdr:sp>
  </cdr:relSizeAnchor>
  <cdr:relSizeAnchor xmlns:cdr="http://schemas.openxmlformats.org/drawingml/2006/chartDrawing">
    <cdr:from>
      <cdr:x>0.12025</cdr:x>
      <cdr:y>0.71695</cdr:y>
    </cdr:from>
    <cdr:to>
      <cdr:x>0.28474</cdr:x>
      <cdr:y>0.83613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B0323868-D801-429F-AF37-484EE0DE8689}"/>
            </a:ext>
          </a:extLst>
        </cdr:cNvPr>
        <cdr:cNvSpPr txBox="1"/>
      </cdr:nvSpPr>
      <cdr:spPr>
        <a:xfrm xmlns:a="http://schemas.openxmlformats.org/drawingml/2006/main">
          <a:off x="692639" y="3097224"/>
          <a:ext cx="947477" cy="51485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r = -</a:t>
          </a:r>
          <a:r>
            <a:rPr lang="en-US" sz="1200" b="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0.80</a:t>
          </a:r>
        </a:p>
        <a:p xmlns:a="http://schemas.openxmlformats.org/drawingml/2006/main">
          <a:r>
            <a:rPr lang="en-US" sz="1200" b="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p &lt; 0.0001</a:t>
          </a:r>
          <a:endParaRPr lang="en-US" sz="1200" b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0.11707</cdr:x>
      <cdr:y>0.04749</cdr:y>
    </cdr:from>
    <cdr:to>
      <cdr:x>0.26968</cdr:x>
      <cdr:y>0.12861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53F64EE-9534-4793-9DD8-60FDAF4A18AA}"/>
            </a:ext>
          </a:extLst>
        </cdr:cNvPr>
        <cdr:cNvSpPr txBox="1"/>
      </cdr:nvSpPr>
      <cdr:spPr>
        <a:xfrm xmlns:a="http://schemas.openxmlformats.org/drawingml/2006/main">
          <a:off x="673845" y="205157"/>
          <a:ext cx="878417" cy="35043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Males</a:t>
          </a:r>
        </a:p>
      </cdr:txBody>
    </cdr:sp>
  </cdr:relSizeAnchor>
  <cdr:relSizeAnchor xmlns:cdr="http://schemas.openxmlformats.org/drawingml/2006/chartDrawing">
    <cdr:from>
      <cdr:x>0.11838</cdr:x>
      <cdr:y>0.72047</cdr:y>
    </cdr:from>
    <cdr:to>
      <cdr:x>0.29352</cdr:x>
      <cdr:y>0.8269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B0323868-D801-429F-AF37-484EE0DE8689}"/>
            </a:ext>
          </a:extLst>
        </cdr:cNvPr>
        <cdr:cNvSpPr txBox="1"/>
      </cdr:nvSpPr>
      <cdr:spPr>
        <a:xfrm xmlns:a="http://schemas.openxmlformats.org/drawingml/2006/main">
          <a:off x="684797" y="3112424"/>
          <a:ext cx="1013141" cy="45978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r = -</a:t>
          </a:r>
          <a:r>
            <a:rPr lang="en-US" sz="1200" b="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0.66</a:t>
          </a:r>
        </a:p>
        <a:p xmlns:a="http://schemas.openxmlformats.org/drawingml/2006/main">
          <a:pPr algn="l"/>
          <a:r>
            <a:rPr lang="en-US" sz="1200" b="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p &lt; 0.001</a:t>
          </a:r>
          <a:endParaRPr lang="en-US" sz="1200" b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0.12378</cdr:x>
      <cdr:y>0.03966</cdr:y>
    </cdr:from>
    <cdr:to>
      <cdr:x>0.3177</cdr:x>
      <cdr:y>0.14528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53F64EE-9534-4793-9DD8-60FDAF4A18AA}"/>
            </a:ext>
          </a:extLst>
        </cdr:cNvPr>
        <cdr:cNvSpPr txBox="1"/>
      </cdr:nvSpPr>
      <cdr:spPr>
        <a:xfrm xmlns:a="http://schemas.openxmlformats.org/drawingml/2006/main">
          <a:off x="713225" y="171331"/>
          <a:ext cx="1117392" cy="45627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Females</a:t>
          </a:r>
        </a:p>
      </cdr:txBody>
    </cdr:sp>
  </cdr:relSizeAnchor>
  <cdr:relSizeAnchor xmlns:cdr="http://schemas.openxmlformats.org/drawingml/2006/chartDrawing">
    <cdr:from>
      <cdr:x>0.12953</cdr:x>
      <cdr:y>0.72615</cdr:y>
    </cdr:from>
    <cdr:to>
      <cdr:x>0.31923</cdr:x>
      <cdr:y>0.82441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B0323868-D801-429F-AF37-484EE0DE8689}"/>
            </a:ext>
          </a:extLst>
        </cdr:cNvPr>
        <cdr:cNvSpPr txBox="1"/>
      </cdr:nvSpPr>
      <cdr:spPr>
        <a:xfrm xmlns:a="http://schemas.openxmlformats.org/drawingml/2006/main">
          <a:off x="746352" y="3136985"/>
          <a:ext cx="1093083" cy="42447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r = -</a:t>
          </a:r>
          <a:r>
            <a:rPr lang="en-US" sz="1200" b="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0.59</a:t>
          </a:r>
        </a:p>
        <a:p xmlns:a="http://schemas.openxmlformats.org/drawingml/2006/main">
          <a:r>
            <a:rPr lang="en-US" sz="1200" b="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p &lt; 0.01</a:t>
          </a:r>
          <a:endParaRPr lang="en-US" sz="1200" b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39"/>
  <sheetViews>
    <sheetView tabSelected="1" topLeftCell="N22" zoomScale="40" zoomScaleNormal="40" workbookViewId="0">
      <selection activeCell="AI52" sqref="AI52"/>
    </sheetView>
  </sheetViews>
  <sheetFormatPr defaultColWidth="9.26953125" defaultRowHeight="14.5" x14ac:dyDescent="0.35"/>
  <cols>
    <col min="1" max="1" width="9.26953125" style="3"/>
    <col min="2" max="2" width="17.26953125" style="3" bestFit="1" customWidth="1"/>
    <col min="3" max="3" width="22.54296875" style="3" bestFit="1" customWidth="1"/>
    <col min="4" max="5" width="12.54296875" style="3" bestFit="1" customWidth="1"/>
    <col min="6" max="6" width="16.26953125" style="3" bestFit="1" customWidth="1"/>
    <col min="7" max="7" width="14.26953125" style="3" bestFit="1" customWidth="1"/>
    <col min="8" max="8" width="9.26953125" style="3"/>
    <col min="9" max="9" width="12.26953125" style="3" bestFit="1" customWidth="1"/>
    <col min="10" max="10" width="10.26953125" style="3" customWidth="1"/>
    <col min="11" max="12" width="12.54296875" style="3" bestFit="1" customWidth="1"/>
    <col min="13" max="13" width="16.26953125" style="3" bestFit="1" customWidth="1"/>
    <col min="14" max="14" width="14.26953125" style="3" bestFit="1" customWidth="1"/>
    <col min="15" max="15" width="9.26953125" style="3"/>
    <col min="16" max="21" width="13.7265625" style="3" customWidth="1"/>
    <col min="22" max="22" width="9.26953125" style="3"/>
    <col min="23" max="23" width="13.7265625" style="3" customWidth="1"/>
    <col min="24" max="24" width="12.26953125" style="3" customWidth="1"/>
    <col min="25" max="29" width="9.26953125" style="3"/>
    <col min="30" max="30" width="13.54296875" style="3" customWidth="1"/>
    <col min="31" max="36" width="9.26953125" style="3"/>
    <col min="37" max="37" width="16.26953125" style="3" customWidth="1"/>
    <col min="38" max="43" width="9.26953125" style="3"/>
    <col min="44" max="44" width="14.26953125" style="3" customWidth="1"/>
    <col min="45" max="50" width="9.26953125" style="3"/>
    <col min="51" max="51" width="17.26953125" style="3" customWidth="1"/>
    <col min="52" max="57" width="9.26953125" style="3"/>
    <col min="58" max="58" width="14.453125" style="3" customWidth="1"/>
    <col min="59" max="64" width="9.26953125" style="3"/>
    <col min="65" max="65" width="15.7265625" style="3" customWidth="1"/>
    <col min="66" max="16384" width="9.26953125" style="3"/>
  </cols>
  <sheetData>
    <row r="1" spans="2:70" ht="15" customHeight="1" x14ac:dyDescent="0.35">
      <c r="B1" s="1" t="s">
        <v>0</v>
      </c>
      <c r="C1" s="2"/>
      <c r="D1" s="18" t="s">
        <v>1</v>
      </c>
      <c r="E1" s="18"/>
      <c r="F1" s="18" t="s">
        <v>2</v>
      </c>
      <c r="G1" s="16" t="s">
        <v>3</v>
      </c>
      <c r="I1" s="1" t="s">
        <v>4</v>
      </c>
      <c r="J1" s="2"/>
      <c r="K1" s="18" t="s">
        <v>5</v>
      </c>
      <c r="L1" s="18"/>
      <c r="M1" s="18" t="s">
        <v>2</v>
      </c>
      <c r="N1" s="16" t="s">
        <v>3</v>
      </c>
      <c r="P1" s="1" t="s">
        <v>0</v>
      </c>
      <c r="Q1" s="2"/>
      <c r="R1" s="18" t="s">
        <v>1</v>
      </c>
      <c r="S1" s="18"/>
      <c r="T1" s="18" t="s">
        <v>2</v>
      </c>
      <c r="U1" s="16" t="s">
        <v>3</v>
      </c>
      <c r="W1" s="1" t="s">
        <v>4</v>
      </c>
      <c r="X1" s="2"/>
      <c r="Y1" s="18" t="s">
        <v>5</v>
      </c>
      <c r="Z1" s="18"/>
      <c r="AA1" s="18" t="s">
        <v>2</v>
      </c>
      <c r="AB1" s="16" t="s">
        <v>3</v>
      </c>
      <c r="AD1" s="1" t="s">
        <v>0</v>
      </c>
      <c r="AE1" s="2"/>
      <c r="AF1" s="18" t="s">
        <v>1</v>
      </c>
      <c r="AG1" s="18"/>
      <c r="AH1" s="18" t="s">
        <v>2</v>
      </c>
      <c r="AI1" s="16" t="s">
        <v>3</v>
      </c>
      <c r="AK1" s="1" t="s">
        <v>4</v>
      </c>
      <c r="AL1" s="2"/>
      <c r="AM1" s="18" t="s">
        <v>5</v>
      </c>
      <c r="AN1" s="18"/>
      <c r="AO1" s="18" t="s">
        <v>2</v>
      </c>
      <c r="AP1" s="16" t="s">
        <v>3</v>
      </c>
      <c r="AR1" s="1" t="s">
        <v>0</v>
      </c>
      <c r="AS1" s="2"/>
      <c r="AT1" s="18" t="s">
        <v>1</v>
      </c>
      <c r="AU1" s="18"/>
      <c r="AV1" s="18" t="s">
        <v>2</v>
      </c>
      <c r="AW1" s="16" t="s">
        <v>3</v>
      </c>
      <c r="AY1" s="1" t="s">
        <v>4</v>
      </c>
      <c r="AZ1" s="2"/>
      <c r="BA1" s="18" t="s">
        <v>5</v>
      </c>
      <c r="BB1" s="18"/>
      <c r="BC1" s="18" t="s">
        <v>2</v>
      </c>
      <c r="BD1" s="16" t="s">
        <v>3</v>
      </c>
      <c r="BF1" s="1" t="s">
        <v>0</v>
      </c>
      <c r="BG1" s="2"/>
      <c r="BH1" s="18" t="s">
        <v>1</v>
      </c>
      <c r="BI1" s="18"/>
      <c r="BJ1" s="18" t="s">
        <v>2</v>
      </c>
      <c r="BK1" s="16" t="s">
        <v>3</v>
      </c>
      <c r="BM1" s="1" t="s">
        <v>4</v>
      </c>
      <c r="BN1" s="2"/>
      <c r="BO1" s="18" t="s">
        <v>5</v>
      </c>
      <c r="BP1" s="18"/>
      <c r="BQ1" s="18" t="s">
        <v>2</v>
      </c>
      <c r="BR1" s="16" t="s">
        <v>3</v>
      </c>
    </row>
    <row r="2" spans="2:70" ht="45" x14ac:dyDescent="0.35">
      <c r="B2" s="1"/>
      <c r="C2" s="4" t="s">
        <v>6</v>
      </c>
      <c r="D2" s="5" t="s">
        <v>7</v>
      </c>
      <c r="E2" s="5" t="s">
        <v>8</v>
      </c>
      <c r="F2" s="18"/>
      <c r="G2" s="17"/>
      <c r="I2" s="1"/>
      <c r="J2" s="4" t="s">
        <v>6</v>
      </c>
      <c r="K2" s="5" t="s">
        <v>7</v>
      </c>
      <c r="L2" s="5" t="s">
        <v>8</v>
      </c>
      <c r="M2" s="18"/>
      <c r="N2" s="17"/>
      <c r="P2" s="1"/>
      <c r="Q2" s="4" t="s">
        <v>9</v>
      </c>
      <c r="R2" s="5" t="s">
        <v>7</v>
      </c>
      <c r="S2" s="5" t="s">
        <v>8</v>
      </c>
      <c r="T2" s="18"/>
      <c r="U2" s="17"/>
      <c r="W2" s="1"/>
      <c r="X2" s="4" t="s">
        <v>9</v>
      </c>
      <c r="Y2" s="5" t="s">
        <v>7</v>
      </c>
      <c r="Z2" s="5" t="s">
        <v>8</v>
      </c>
      <c r="AA2" s="18"/>
      <c r="AB2" s="17"/>
      <c r="AD2" s="1"/>
      <c r="AE2" s="4" t="s">
        <v>10</v>
      </c>
      <c r="AF2" s="5" t="s">
        <v>7</v>
      </c>
      <c r="AG2" s="5" t="s">
        <v>8</v>
      </c>
      <c r="AH2" s="18"/>
      <c r="AI2" s="17"/>
      <c r="AK2" s="1"/>
      <c r="AL2" s="4" t="s">
        <v>10</v>
      </c>
      <c r="AM2" s="5" t="s">
        <v>7</v>
      </c>
      <c r="AN2" s="5" t="s">
        <v>8</v>
      </c>
      <c r="AO2" s="18"/>
      <c r="AP2" s="17"/>
      <c r="AR2" s="1"/>
      <c r="AS2" s="4" t="s">
        <v>11</v>
      </c>
      <c r="AT2" s="5" t="s">
        <v>7</v>
      </c>
      <c r="AU2" s="5" t="s">
        <v>8</v>
      </c>
      <c r="AV2" s="18"/>
      <c r="AW2" s="17"/>
      <c r="AY2" s="1"/>
      <c r="AZ2" s="4" t="s">
        <v>11</v>
      </c>
      <c r="BA2" s="5" t="s">
        <v>7</v>
      </c>
      <c r="BB2" s="5" t="s">
        <v>8</v>
      </c>
      <c r="BC2" s="18"/>
      <c r="BD2" s="17"/>
      <c r="BF2" s="1"/>
      <c r="BG2" s="4" t="s">
        <v>12</v>
      </c>
      <c r="BH2" s="5" t="s">
        <v>7</v>
      </c>
      <c r="BI2" s="5" t="s">
        <v>8</v>
      </c>
      <c r="BJ2" s="18"/>
      <c r="BK2" s="17"/>
      <c r="BM2" s="1"/>
      <c r="BN2" s="4" t="s">
        <v>12</v>
      </c>
      <c r="BO2" s="5" t="s">
        <v>7</v>
      </c>
      <c r="BP2" s="5" t="s">
        <v>8</v>
      </c>
      <c r="BQ2" s="18"/>
      <c r="BR2" s="17"/>
    </row>
    <row r="3" spans="2:70" ht="15.5" x14ac:dyDescent="0.35">
      <c r="B3" s="6" t="s">
        <v>13</v>
      </c>
      <c r="C3" s="7">
        <v>17.41</v>
      </c>
      <c r="D3" s="7">
        <v>3.8689999999999998</v>
      </c>
      <c r="E3" s="7"/>
      <c r="F3" s="7">
        <f t="shared" ref="F3:F28" si="0">D3+E3</f>
        <v>3.8689999999999998</v>
      </c>
      <c r="G3" s="8">
        <f t="shared" ref="G3:G28" si="1">+F$31+F$30*C3</f>
        <v>4.1605762404734055</v>
      </c>
      <c r="I3" s="6" t="s">
        <v>13</v>
      </c>
      <c r="J3" s="7">
        <v>17.41</v>
      </c>
      <c r="K3" s="7">
        <v>3.9619999999999891</v>
      </c>
      <c r="L3" s="7"/>
      <c r="M3" s="7">
        <f t="shared" ref="M3:M28" si="2">K3+L3</f>
        <v>3.9619999999999891</v>
      </c>
      <c r="N3" s="8">
        <f t="shared" ref="N3:N28" si="3">+M$31+M$30*J3</f>
        <v>3.9983445426478106</v>
      </c>
      <c r="P3" s="6" t="s">
        <v>13</v>
      </c>
      <c r="Q3" s="9">
        <v>48.351629834253913</v>
      </c>
      <c r="R3" s="7">
        <v>3.8689999999999998</v>
      </c>
      <c r="S3" s="7"/>
      <c r="T3" s="7">
        <f t="shared" ref="T3:T28" si="4">R3+S3</f>
        <v>3.8689999999999998</v>
      </c>
      <c r="U3" s="8">
        <f t="shared" ref="U3:U28" si="5">+T$31+T$30*Q3</f>
        <v>1.8750782598458555</v>
      </c>
      <c r="W3" s="6" t="s">
        <v>13</v>
      </c>
      <c r="X3" s="9">
        <v>48.351629834253913</v>
      </c>
      <c r="Y3" s="7">
        <v>3.9619999999999891</v>
      </c>
      <c r="Z3" s="7"/>
      <c r="AA3" s="7">
        <f t="shared" ref="AA3:AA28" si="6">Y3+Z3</f>
        <v>3.9619999999999891</v>
      </c>
      <c r="AB3" s="8">
        <f t="shared" ref="AB3:AB28" si="7">+AA$31+AA$30*X3</f>
        <v>1.5617727989596855</v>
      </c>
      <c r="AD3" s="6" t="s">
        <v>13</v>
      </c>
      <c r="AE3" s="7">
        <v>40.4</v>
      </c>
      <c r="AF3" s="7">
        <v>3.8689999999999998</v>
      </c>
      <c r="AG3" s="7"/>
      <c r="AH3" s="7">
        <f t="shared" ref="AH3:AH28" si="8">AF3+AG3</f>
        <v>3.8689999999999998</v>
      </c>
      <c r="AI3" s="8">
        <f t="shared" ref="AI3:AI28" si="9">+AH$31+AH$30*AE3</f>
        <v>2.5203443984428953</v>
      </c>
      <c r="AK3" s="6" t="s">
        <v>13</v>
      </c>
      <c r="AL3" s="7">
        <v>40.4</v>
      </c>
      <c r="AM3" s="7">
        <v>3.9619999999999891</v>
      </c>
      <c r="AN3" s="7"/>
      <c r="AO3" s="7">
        <f t="shared" ref="AO3:AO28" si="10">AM3+AN3</f>
        <v>3.9619999999999891</v>
      </c>
      <c r="AP3" s="8">
        <f t="shared" ref="AP3:AP28" si="11">+AO$31+AO$30*AL3</f>
        <v>2.1176361694605905</v>
      </c>
      <c r="AR3" s="6" t="s">
        <v>13</v>
      </c>
      <c r="AS3" s="7">
        <v>81.900000000000006</v>
      </c>
      <c r="AT3" s="7">
        <v>3.8689999999999998</v>
      </c>
      <c r="AU3" s="7"/>
      <c r="AV3" s="7">
        <f t="shared" ref="AV3:AV28" si="12">AT3+AU3</f>
        <v>3.8689999999999998</v>
      </c>
      <c r="AW3" s="8">
        <f t="shared" ref="AW3:AW28" si="13">+AV$31+AV$30*AS3</f>
        <v>2.7614366275810678</v>
      </c>
      <c r="AY3" s="6" t="s">
        <v>13</v>
      </c>
      <c r="AZ3" s="7">
        <v>81.900000000000006</v>
      </c>
      <c r="BA3" s="7">
        <v>3.9619999999999891</v>
      </c>
      <c r="BB3" s="7"/>
      <c r="BC3" s="7">
        <f t="shared" ref="BC3:BC28" si="14">BA3+BB3</f>
        <v>3.9619999999999891</v>
      </c>
      <c r="BD3" s="8">
        <f t="shared" ref="BD3:BD28" si="15">+BC$31+BC$30*AZ3</f>
        <v>2.6464270055848225</v>
      </c>
      <c r="BF3" s="6" t="s">
        <v>13</v>
      </c>
      <c r="BG3" s="7">
        <v>0.51889653745505371</v>
      </c>
      <c r="BH3" s="7">
        <v>3.8689999999999998</v>
      </c>
      <c r="BI3" s="7"/>
      <c r="BJ3" s="7">
        <f t="shared" ref="BJ3:BJ28" si="16">BH3+BI3</f>
        <v>3.8689999999999998</v>
      </c>
      <c r="BK3" s="8">
        <f t="shared" ref="BK3:BK28" si="17">+BJ$31+BJ$30*BG3</f>
        <v>2.9298197281229732</v>
      </c>
      <c r="BM3" s="6" t="s">
        <v>13</v>
      </c>
      <c r="BN3" s="7">
        <v>0.51889653745505371</v>
      </c>
      <c r="BO3" s="7">
        <v>3.9619999999999891</v>
      </c>
      <c r="BP3" s="7"/>
      <c r="BQ3" s="7">
        <f t="shared" ref="BQ3:BQ28" si="18">BO3+BP3</f>
        <v>3.9619999999999891</v>
      </c>
      <c r="BR3" s="8">
        <f t="shared" ref="BR3:BR28" si="19">+BQ$31+BQ$30*BN3</f>
        <v>2.6467117754205711</v>
      </c>
    </row>
    <row r="4" spans="2:70" ht="15.5" x14ac:dyDescent="0.35">
      <c r="B4" s="6" t="s">
        <v>14</v>
      </c>
      <c r="C4" s="7">
        <v>55</v>
      </c>
      <c r="D4" s="7">
        <v>2.4939999999999998</v>
      </c>
      <c r="E4" s="7"/>
      <c r="F4" s="7">
        <f t="shared" si="0"/>
        <v>2.4939999999999998</v>
      </c>
      <c r="G4" s="8">
        <f t="shared" si="1"/>
        <v>1.6848259873594893</v>
      </c>
      <c r="I4" s="6" t="s">
        <v>14</v>
      </c>
      <c r="J4" s="7">
        <v>55</v>
      </c>
      <c r="K4" s="7">
        <v>1.8490000000000038</v>
      </c>
      <c r="L4" s="7"/>
      <c r="M4" s="7">
        <f t="shared" si="2"/>
        <v>1.8490000000000038</v>
      </c>
      <c r="N4" s="8">
        <f t="shared" si="3"/>
        <v>1.3431119139976291</v>
      </c>
      <c r="P4" s="6" t="s">
        <v>14</v>
      </c>
      <c r="Q4" s="9">
        <v>54.346132596685123</v>
      </c>
      <c r="R4" s="7">
        <v>2.4939999999999998</v>
      </c>
      <c r="S4" s="7"/>
      <c r="T4" s="7">
        <f t="shared" si="4"/>
        <v>2.4939999999999998</v>
      </c>
      <c r="U4" s="8">
        <f t="shared" si="5"/>
        <v>1.6835165232061904</v>
      </c>
      <c r="W4" s="6" t="s">
        <v>14</v>
      </c>
      <c r="X4" s="9">
        <v>54.346132596685123</v>
      </c>
      <c r="Y4" s="7">
        <v>1.8490000000000038</v>
      </c>
      <c r="Z4" s="7"/>
      <c r="AA4" s="7">
        <f t="shared" si="6"/>
        <v>1.8490000000000038</v>
      </c>
      <c r="AB4" s="8">
        <f t="shared" si="7"/>
        <v>1.3333468664805688</v>
      </c>
      <c r="AD4" s="6" t="s">
        <v>14</v>
      </c>
      <c r="AE4" s="7">
        <v>45.8</v>
      </c>
      <c r="AF4" s="7">
        <v>2.4939999999999998</v>
      </c>
      <c r="AG4" s="7"/>
      <c r="AH4" s="7">
        <f t="shared" si="8"/>
        <v>2.4939999999999998</v>
      </c>
      <c r="AI4" s="8">
        <f t="shared" si="9"/>
        <v>2.2827443226842754</v>
      </c>
      <c r="AK4" s="6" t="s">
        <v>14</v>
      </c>
      <c r="AL4" s="7">
        <v>45.8</v>
      </c>
      <c r="AM4" s="7">
        <v>1.8490000000000038</v>
      </c>
      <c r="AN4" s="7"/>
      <c r="AO4" s="7">
        <f t="shared" si="10"/>
        <v>1.8490000000000038</v>
      </c>
      <c r="AP4" s="8">
        <f t="shared" si="11"/>
        <v>1.9004634842802084</v>
      </c>
      <c r="AR4" s="6" t="s">
        <v>14</v>
      </c>
      <c r="AS4" s="7">
        <v>94.8</v>
      </c>
      <c r="AT4" s="7">
        <v>2.4939999999999998</v>
      </c>
      <c r="AU4" s="7"/>
      <c r="AV4" s="7">
        <f t="shared" si="12"/>
        <v>2.4939999999999998</v>
      </c>
      <c r="AW4" s="8">
        <f t="shared" si="13"/>
        <v>1.1372507693164611</v>
      </c>
      <c r="AY4" s="6" t="s">
        <v>14</v>
      </c>
      <c r="AZ4" s="7">
        <v>94.8</v>
      </c>
      <c r="BA4" s="7">
        <v>1.8490000000000038</v>
      </c>
      <c r="BB4" s="7"/>
      <c r="BC4" s="7">
        <f t="shared" si="14"/>
        <v>1.8490000000000038</v>
      </c>
      <c r="BD4" s="8">
        <f t="shared" si="15"/>
        <v>0.6650190916888068</v>
      </c>
      <c r="BF4" s="6" t="s">
        <v>14</v>
      </c>
      <c r="BG4" s="7">
        <v>0.70840344353397189</v>
      </c>
      <c r="BH4" s="7">
        <v>2.4939999999999998</v>
      </c>
      <c r="BI4" s="7"/>
      <c r="BJ4" s="7">
        <f t="shared" si="16"/>
        <v>2.4939999999999998</v>
      </c>
      <c r="BK4" s="8">
        <f t="shared" si="17"/>
        <v>1.8043859501081352</v>
      </c>
      <c r="BM4" s="6" t="s">
        <v>14</v>
      </c>
      <c r="BN4" s="7">
        <v>0.70840344353397189</v>
      </c>
      <c r="BO4" s="7">
        <v>1.8490000000000038</v>
      </c>
      <c r="BP4" s="7"/>
      <c r="BQ4" s="7">
        <f t="shared" si="18"/>
        <v>1.8490000000000038</v>
      </c>
      <c r="BR4" s="8">
        <f t="shared" si="19"/>
        <v>1.4744245395795978</v>
      </c>
    </row>
    <row r="5" spans="2:70" ht="15.5" x14ac:dyDescent="0.35">
      <c r="B5" s="6" t="s">
        <v>15</v>
      </c>
      <c r="C5" s="7">
        <v>48.34</v>
      </c>
      <c r="D5" s="7">
        <v>2.9089999999999918</v>
      </c>
      <c r="E5" s="7"/>
      <c r="F5" s="7">
        <f t="shared" si="0"/>
        <v>2.9089999999999918</v>
      </c>
      <c r="G5" s="8">
        <f t="shared" si="1"/>
        <v>2.1234664950939579</v>
      </c>
      <c r="I5" s="6" t="s">
        <v>15</v>
      </c>
      <c r="J5" s="7">
        <v>48.34</v>
      </c>
      <c r="K5" s="7">
        <v>2.0579999999999927</v>
      </c>
      <c r="L5" s="7"/>
      <c r="M5" s="7">
        <f t="shared" si="2"/>
        <v>2.0579999999999927</v>
      </c>
      <c r="N5" s="8">
        <f t="shared" si="3"/>
        <v>1.8135521722261525</v>
      </c>
      <c r="P5" s="6" t="s">
        <v>15</v>
      </c>
      <c r="Q5" s="9">
        <v>38.014861878453047</v>
      </c>
      <c r="R5" s="7">
        <v>2.9089999999999918</v>
      </c>
      <c r="S5" s="7"/>
      <c r="T5" s="7">
        <f t="shared" si="4"/>
        <v>2.9089999999999918</v>
      </c>
      <c r="U5" s="8">
        <f t="shared" si="5"/>
        <v>2.2054024417386948</v>
      </c>
      <c r="W5" s="6" t="s">
        <v>15</v>
      </c>
      <c r="X5" s="9">
        <v>38.014861878453047</v>
      </c>
      <c r="Y5" s="7">
        <v>2.0579999999999927</v>
      </c>
      <c r="Z5" s="7"/>
      <c r="AA5" s="7">
        <f t="shared" si="6"/>
        <v>2.0579999999999927</v>
      </c>
      <c r="AB5" s="8">
        <f t="shared" si="7"/>
        <v>1.9556646616713194</v>
      </c>
      <c r="AD5" s="6" t="s">
        <v>15</v>
      </c>
      <c r="AE5" s="7">
        <v>56</v>
      </c>
      <c r="AF5" s="7">
        <v>2.9089999999999918</v>
      </c>
      <c r="AG5" s="7"/>
      <c r="AH5" s="7">
        <f t="shared" si="8"/>
        <v>2.9089999999999918</v>
      </c>
      <c r="AI5" s="8">
        <f t="shared" si="9"/>
        <v>1.8339441795846598</v>
      </c>
      <c r="AK5" s="6" t="s">
        <v>15</v>
      </c>
      <c r="AL5" s="7">
        <v>56</v>
      </c>
      <c r="AM5" s="7">
        <v>2.0579999999999927</v>
      </c>
      <c r="AN5" s="7"/>
      <c r="AO5" s="7">
        <f t="shared" si="10"/>
        <v>2.0579999999999927</v>
      </c>
      <c r="AP5" s="8">
        <f t="shared" si="11"/>
        <v>1.4902484122728197</v>
      </c>
      <c r="AR5" s="6" t="s">
        <v>15</v>
      </c>
      <c r="AS5" s="7">
        <v>91.8</v>
      </c>
      <c r="AT5" s="7">
        <v>2.9089999999999918</v>
      </c>
      <c r="AU5" s="7"/>
      <c r="AV5" s="7">
        <f t="shared" si="12"/>
        <v>2.9089999999999918</v>
      </c>
      <c r="AW5" s="8">
        <f t="shared" si="13"/>
        <v>1.5149684107733474</v>
      </c>
      <c r="AY5" s="6" t="s">
        <v>15</v>
      </c>
      <c r="AZ5" s="7">
        <v>91.8</v>
      </c>
      <c r="BA5" s="7">
        <v>2.0579999999999927</v>
      </c>
      <c r="BB5" s="7"/>
      <c r="BC5" s="7">
        <f t="shared" si="14"/>
        <v>2.0579999999999927</v>
      </c>
      <c r="BD5" s="8">
        <f t="shared" si="15"/>
        <v>1.1258116298041596</v>
      </c>
      <c r="BF5" s="6" t="s">
        <v>15</v>
      </c>
      <c r="BG5" s="7">
        <v>0.79366630640812885</v>
      </c>
      <c r="BH5" s="7">
        <v>2.9089999999999918</v>
      </c>
      <c r="BI5" s="7"/>
      <c r="BJ5" s="7">
        <f t="shared" si="16"/>
        <v>2.9089999999999918</v>
      </c>
      <c r="BK5" s="8">
        <f t="shared" si="17"/>
        <v>1.2980312853928409</v>
      </c>
      <c r="BM5" s="6" t="s">
        <v>15</v>
      </c>
      <c r="BN5" s="7">
        <v>0.79366630640812885</v>
      </c>
      <c r="BO5" s="7">
        <v>2.0579999999999927</v>
      </c>
      <c r="BP5" s="7"/>
      <c r="BQ5" s="7">
        <f t="shared" si="18"/>
        <v>2.0579999999999927</v>
      </c>
      <c r="BR5" s="8">
        <f t="shared" si="19"/>
        <v>0.94698958796359012</v>
      </c>
    </row>
    <row r="6" spans="2:70" ht="15.5" x14ac:dyDescent="0.35">
      <c r="B6" s="6" t="s">
        <v>16</v>
      </c>
      <c r="C6" s="7">
        <v>40.18</v>
      </c>
      <c r="D6" s="7">
        <v>2.2109999999999985</v>
      </c>
      <c r="E6" s="7"/>
      <c r="F6" s="7">
        <f t="shared" si="0"/>
        <v>2.2109999999999985</v>
      </c>
      <c r="G6" s="8">
        <f t="shared" si="1"/>
        <v>2.6608999099758299</v>
      </c>
      <c r="I6" s="6" t="s">
        <v>16</v>
      </c>
      <c r="J6" s="7">
        <v>40.18</v>
      </c>
      <c r="K6" s="7">
        <v>1.9120000000000061</v>
      </c>
      <c r="L6" s="7"/>
      <c r="M6" s="7">
        <f t="shared" si="2"/>
        <v>1.9120000000000061</v>
      </c>
      <c r="N6" s="8">
        <f t="shared" si="3"/>
        <v>2.3899474435692092</v>
      </c>
      <c r="P6" s="6" t="s">
        <v>16</v>
      </c>
      <c r="Q6" s="9">
        <v>41.54502762430937</v>
      </c>
      <c r="R6" s="7">
        <v>2.2109999999999985</v>
      </c>
      <c r="S6" s="7"/>
      <c r="T6" s="7">
        <f t="shared" si="4"/>
        <v>2.2109999999999985</v>
      </c>
      <c r="U6" s="8">
        <f t="shared" si="5"/>
        <v>2.0925916369559761</v>
      </c>
      <c r="W6" s="6" t="s">
        <v>16</v>
      </c>
      <c r="X6" s="9">
        <v>41.54502762430937</v>
      </c>
      <c r="Y6" s="7">
        <v>1.9120000000000061</v>
      </c>
      <c r="Z6" s="7"/>
      <c r="AA6" s="7">
        <f t="shared" si="6"/>
        <v>1.9120000000000061</v>
      </c>
      <c r="AB6" s="8">
        <f t="shared" si="7"/>
        <v>1.821144513085047</v>
      </c>
      <c r="AD6" s="6" t="s">
        <v>16</v>
      </c>
      <c r="AE6" s="7">
        <v>42</v>
      </c>
      <c r="AF6" s="7">
        <v>2.2109999999999985</v>
      </c>
      <c r="AG6" s="7"/>
      <c r="AH6" s="7">
        <f t="shared" si="8"/>
        <v>2.2109999999999985</v>
      </c>
      <c r="AI6" s="8">
        <f t="shared" si="9"/>
        <v>2.4499443759958965</v>
      </c>
      <c r="AK6" s="6" t="s">
        <v>16</v>
      </c>
      <c r="AL6" s="7">
        <v>42</v>
      </c>
      <c r="AM6" s="7">
        <v>1.9120000000000061</v>
      </c>
      <c r="AN6" s="7"/>
      <c r="AO6" s="7">
        <f t="shared" si="10"/>
        <v>1.9120000000000061</v>
      </c>
      <c r="AP6" s="8">
        <f t="shared" si="11"/>
        <v>2.0532887071849215</v>
      </c>
      <c r="AR6" s="6" t="s">
        <v>16</v>
      </c>
      <c r="AS6" s="7">
        <v>89.5</v>
      </c>
      <c r="AT6" s="7">
        <v>2.2109999999999985</v>
      </c>
      <c r="AU6" s="7"/>
      <c r="AV6" s="7">
        <f t="shared" si="12"/>
        <v>2.2109999999999985</v>
      </c>
      <c r="AW6" s="8">
        <f t="shared" si="13"/>
        <v>1.8045519358902915</v>
      </c>
      <c r="AY6" s="6" t="s">
        <v>16</v>
      </c>
      <c r="AZ6" s="7">
        <v>89.5</v>
      </c>
      <c r="BA6" s="7">
        <v>1.9120000000000061</v>
      </c>
      <c r="BB6" s="7"/>
      <c r="BC6" s="7">
        <f t="shared" si="14"/>
        <v>1.9120000000000061</v>
      </c>
      <c r="BD6" s="8">
        <f t="shared" si="15"/>
        <v>1.4790859090259296</v>
      </c>
      <c r="BF6" s="6" t="s">
        <v>16</v>
      </c>
      <c r="BG6" s="7">
        <v>0.56740027354100053</v>
      </c>
      <c r="BH6" s="7">
        <v>2.2109999999999985</v>
      </c>
      <c r="BI6" s="7"/>
      <c r="BJ6" s="7">
        <f t="shared" si="16"/>
        <v>2.2109999999999985</v>
      </c>
      <c r="BK6" s="8">
        <f t="shared" si="17"/>
        <v>2.6417682577015773</v>
      </c>
      <c r="BM6" s="6" t="s">
        <v>16</v>
      </c>
      <c r="BN6" s="7">
        <v>0.56740027354100053</v>
      </c>
      <c r="BO6" s="7">
        <v>1.9120000000000061</v>
      </c>
      <c r="BP6" s="7"/>
      <c r="BQ6" s="7">
        <f t="shared" si="18"/>
        <v>1.9120000000000061</v>
      </c>
      <c r="BR6" s="8">
        <f t="shared" si="19"/>
        <v>2.3466683000631305</v>
      </c>
    </row>
    <row r="7" spans="2:70" ht="15.5" x14ac:dyDescent="0.35">
      <c r="B7" s="6" t="s">
        <v>17</v>
      </c>
      <c r="C7" s="7">
        <v>55.29</v>
      </c>
      <c r="D7" s="7">
        <v>2.7680000000000007</v>
      </c>
      <c r="E7" s="7"/>
      <c r="F7" s="7">
        <f t="shared" si="0"/>
        <v>2.7680000000000007</v>
      </c>
      <c r="G7" s="8">
        <f t="shared" si="1"/>
        <v>1.6657260253109918</v>
      </c>
      <c r="I7" s="6" t="s">
        <v>17</v>
      </c>
      <c r="J7" s="7">
        <v>55.29</v>
      </c>
      <c r="K7" s="7">
        <v>2.2330000000000041</v>
      </c>
      <c r="L7" s="7"/>
      <c r="M7" s="7">
        <f t="shared" si="2"/>
        <v>2.2330000000000041</v>
      </c>
      <c r="N7" s="8">
        <f t="shared" si="3"/>
        <v>1.3226272781288197</v>
      </c>
      <c r="P7" s="6" t="s">
        <v>17</v>
      </c>
      <c r="Q7" s="9">
        <v>47.365939226519387</v>
      </c>
      <c r="R7" s="7">
        <v>2.7680000000000007</v>
      </c>
      <c r="S7" s="7"/>
      <c r="T7" s="7">
        <f t="shared" si="4"/>
        <v>2.7680000000000007</v>
      </c>
      <c r="U7" s="8">
        <f t="shared" si="5"/>
        <v>1.9065772201583622</v>
      </c>
      <c r="W7" s="6" t="s">
        <v>17</v>
      </c>
      <c r="X7" s="9">
        <v>47.365939226519387</v>
      </c>
      <c r="Y7" s="7">
        <v>2.2330000000000041</v>
      </c>
      <c r="Z7" s="7"/>
      <c r="AA7" s="7">
        <f t="shared" si="6"/>
        <v>2.2330000000000041</v>
      </c>
      <c r="AB7" s="8">
        <f t="shared" si="7"/>
        <v>1.5993334282780625</v>
      </c>
      <c r="AD7" s="6" t="s">
        <v>17</v>
      </c>
      <c r="AE7" s="7">
        <v>48.6</v>
      </c>
      <c r="AF7" s="7">
        <v>2.7680000000000007</v>
      </c>
      <c r="AG7" s="7"/>
      <c r="AH7" s="7">
        <f t="shared" si="8"/>
        <v>2.7680000000000007</v>
      </c>
      <c r="AI7" s="8">
        <f t="shared" si="9"/>
        <v>2.1595442834020275</v>
      </c>
      <c r="AK7" s="6" t="s">
        <v>17</v>
      </c>
      <c r="AL7" s="7">
        <v>48.6</v>
      </c>
      <c r="AM7" s="7">
        <v>2.2330000000000041</v>
      </c>
      <c r="AN7" s="7"/>
      <c r="AO7" s="7">
        <f t="shared" si="10"/>
        <v>2.2330000000000041</v>
      </c>
      <c r="AP7" s="8">
        <f t="shared" si="11"/>
        <v>1.7878554252977878</v>
      </c>
      <c r="AR7" s="6" t="s">
        <v>17</v>
      </c>
      <c r="AS7" s="7">
        <v>93.6</v>
      </c>
      <c r="AT7" s="7">
        <v>2.7680000000000007</v>
      </c>
      <c r="AU7" s="7"/>
      <c r="AV7" s="7">
        <f t="shared" si="12"/>
        <v>2.7680000000000007</v>
      </c>
      <c r="AW7" s="8">
        <f t="shared" si="13"/>
        <v>1.288337825899216</v>
      </c>
      <c r="AY7" s="6" t="s">
        <v>17</v>
      </c>
      <c r="AZ7" s="7">
        <v>93.6</v>
      </c>
      <c r="BA7" s="7">
        <v>2.2330000000000041</v>
      </c>
      <c r="BB7" s="7"/>
      <c r="BC7" s="7">
        <f t="shared" si="14"/>
        <v>2.2330000000000041</v>
      </c>
      <c r="BD7" s="8">
        <f t="shared" si="15"/>
        <v>0.84933610693494721</v>
      </c>
      <c r="BF7" s="6" t="s">
        <v>17</v>
      </c>
      <c r="BG7" s="7">
        <v>0.46104695679157237</v>
      </c>
      <c r="BH7" s="7">
        <v>2.7680000000000007</v>
      </c>
      <c r="BI7" s="7"/>
      <c r="BJ7" s="7">
        <f t="shared" si="16"/>
        <v>2.7680000000000007</v>
      </c>
      <c r="BK7" s="8">
        <f t="shared" si="17"/>
        <v>3.2733738152524587</v>
      </c>
      <c r="BM7" s="6" t="s">
        <v>17</v>
      </c>
      <c r="BN7" s="7">
        <v>0.46104695679157237</v>
      </c>
      <c r="BO7" s="7">
        <v>2.2330000000000041</v>
      </c>
      <c r="BP7" s="7"/>
      <c r="BQ7" s="7">
        <f t="shared" si="18"/>
        <v>2.2330000000000041</v>
      </c>
      <c r="BR7" s="8">
        <f t="shared" si="19"/>
        <v>3.0045685227747314</v>
      </c>
    </row>
    <row r="8" spans="2:70" ht="15.5" x14ac:dyDescent="0.35">
      <c r="B8" s="6" t="s">
        <v>18</v>
      </c>
      <c r="C8" s="7">
        <v>55.35</v>
      </c>
      <c r="D8" s="7">
        <v>2.8250000000000028</v>
      </c>
      <c r="E8" s="7"/>
      <c r="F8" s="7">
        <f t="shared" si="0"/>
        <v>2.8250000000000028</v>
      </c>
      <c r="G8" s="8">
        <f t="shared" si="1"/>
        <v>1.6617743090250956</v>
      </c>
      <c r="I8" s="6" t="s">
        <v>18</v>
      </c>
      <c r="J8" s="7">
        <v>55.35</v>
      </c>
      <c r="K8" s="7">
        <v>2.6150000000000091</v>
      </c>
      <c r="L8" s="7"/>
      <c r="M8" s="7">
        <f t="shared" si="2"/>
        <v>2.6150000000000091</v>
      </c>
      <c r="N8" s="8">
        <f t="shared" si="3"/>
        <v>1.318389077604238</v>
      </c>
      <c r="P8" s="6" t="s">
        <v>18</v>
      </c>
      <c r="Q8" s="9">
        <v>44.827430939226517</v>
      </c>
      <c r="R8" s="7">
        <v>2.8250000000000028</v>
      </c>
      <c r="S8" s="7"/>
      <c r="T8" s="7">
        <f t="shared" si="4"/>
        <v>2.8250000000000028</v>
      </c>
      <c r="U8" s="8">
        <f t="shared" si="5"/>
        <v>1.9876983865436091</v>
      </c>
      <c r="W8" s="6" t="s">
        <v>18</v>
      </c>
      <c r="X8" s="9">
        <v>44.827430939226517</v>
      </c>
      <c r="Y8" s="7">
        <v>2.6150000000000091</v>
      </c>
      <c r="Z8" s="7"/>
      <c r="AA8" s="7">
        <f t="shared" si="6"/>
        <v>2.6150000000000091</v>
      </c>
      <c r="AB8" s="8">
        <f t="shared" si="7"/>
        <v>1.6960655753153362</v>
      </c>
      <c r="AD8" s="6" t="s">
        <v>18</v>
      </c>
      <c r="AE8" s="7">
        <v>55.1</v>
      </c>
      <c r="AF8" s="7">
        <v>2.8250000000000028</v>
      </c>
      <c r="AG8" s="7"/>
      <c r="AH8" s="7">
        <f t="shared" si="8"/>
        <v>2.8250000000000028</v>
      </c>
      <c r="AI8" s="8">
        <f t="shared" si="9"/>
        <v>1.8735441922110962</v>
      </c>
      <c r="AK8" s="6" t="s">
        <v>18</v>
      </c>
      <c r="AL8" s="7">
        <v>55.1</v>
      </c>
      <c r="AM8" s="7">
        <v>2.6150000000000091</v>
      </c>
      <c r="AN8" s="7"/>
      <c r="AO8" s="7">
        <f t="shared" si="10"/>
        <v>2.6150000000000091</v>
      </c>
      <c r="AP8" s="8">
        <f t="shared" si="11"/>
        <v>1.5264438598028836</v>
      </c>
      <c r="AR8" s="6" t="s">
        <v>18</v>
      </c>
      <c r="AS8" s="7">
        <v>83.6</v>
      </c>
      <c r="AT8" s="7">
        <v>2.8250000000000028</v>
      </c>
      <c r="AU8" s="7"/>
      <c r="AV8" s="7">
        <f t="shared" si="12"/>
        <v>2.8250000000000028</v>
      </c>
      <c r="AW8" s="8">
        <f t="shared" si="13"/>
        <v>2.5473966307555003</v>
      </c>
      <c r="AY8" s="6" t="s">
        <v>18</v>
      </c>
      <c r="AZ8" s="7">
        <v>83.6</v>
      </c>
      <c r="BA8" s="7">
        <v>2.6150000000000091</v>
      </c>
      <c r="BB8" s="7"/>
      <c r="BC8" s="7">
        <f t="shared" si="14"/>
        <v>2.6150000000000091</v>
      </c>
      <c r="BD8" s="8">
        <f t="shared" si="15"/>
        <v>2.3853112339861244</v>
      </c>
      <c r="BF8" s="6" t="s">
        <v>18</v>
      </c>
      <c r="BG8" s="7">
        <v>0.73968216562182976</v>
      </c>
      <c r="BH8" s="7">
        <v>2.8250000000000028</v>
      </c>
      <c r="BI8" s="7"/>
      <c r="BJ8" s="7">
        <f t="shared" si="16"/>
        <v>2.8250000000000028</v>
      </c>
      <c r="BK8" s="8">
        <f t="shared" si="17"/>
        <v>1.6186294988041681</v>
      </c>
      <c r="BM8" s="6" t="s">
        <v>18</v>
      </c>
      <c r="BN8" s="7">
        <v>0.73968216562182976</v>
      </c>
      <c r="BO8" s="7">
        <v>2.6150000000000091</v>
      </c>
      <c r="BP8" s="7"/>
      <c r="BQ8" s="7">
        <f t="shared" si="18"/>
        <v>2.6150000000000091</v>
      </c>
      <c r="BR8" s="8">
        <f t="shared" si="19"/>
        <v>1.2809347749282605</v>
      </c>
    </row>
    <row r="9" spans="2:70" ht="15.5" x14ac:dyDescent="0.35">
      <c r="B9" s="6" t="s">
        <v>19</v>
      </c>
      <c r="C9" s="7">
        <v>41.29</v>
      </c>
      <c r="D9" s="7">
        <v>3.2959999999999923</v>
      </c>
      <c r="E9" s="7"/>
      <c r="F9" s="7">
        <f t="shared" si="0"/>
        <v>3.2959999999999923</v>
      </c>
      <c r="G9" s="8">
        <f t="shared" si="1"/>
        <v>2.5877931586867517</v>
      </c>
      <c r="I9" s="6" t="s">
        <v>19</v>
      </c>
      <c r="J9" s="7">
        <v>41.29</v>
      </c>
      <c r="K9" s="7">
        <v>2.4199999999999875</v>
      </c>
      <c r="L9" s="7"/>
      <c r="M9" s="7">
        <f t="shared" si="2"/>
        <v>2.4199999999999875</v>
      </c>
      <c r="N9" s="8">
        <f t="shared" si="3"/>
        <v>2.3115407338644549</v>
      </c>
      <c r="P9" s="6" t="s">
        <v>19</v>
      </c>
      <c r="Q9" s="9">
        <v>49.144475138121372</v>
      </c>
      <c r="R9" s="7">
        <v>3.2959999999999923</v>
      </c>
      <c r="S9" s="7"/>
      <c r="T9" s="7">
        <f t="shared" si="4"/>
        <v>3.2959999999999923</v>
      </c>
      <c r="U9" s="8">
        <f t="shared" si="5"/>
        <v>1.84974190930694</v>
      </c>
      <c r="W9" s="6" t="s">
        <v>19</v>
      </c>
      <c r="X9" s="9">
        <v>49.144475138121372</v>
      </c>
      <c r="Y9" s="7">
        <v>2.4199999999999875</v>
      </c>
      <c r="Z9" s="7"/>
      <c r="AA9" s="7">
        <f t="shared" si="6"/>
        <v>2.4199999999999875</v>
      </c>
      <c r="AB9" s="8">
        <f t="shared" si="7"/>
        <v>1.5315607138168368</v>
      </c>
      <c r="AD9" s="6" t="s">
        <v>19</v>
      </c>
      <c r="AE9" s="7">
        <v>39.6</v>
      </c>
      <c r="AF9" s="7">
        <v>3.2959999999999923</v>
      </c>
      <c r="AG9" s="7"/>
      <c r="AH9" s="7">
        <f t="shared" si="8"/>
        <v>3.2959999999999923</v>
      </c>
      <c r="AI9" s="8">
        <f t="shared" si="9"/>
        <v>2.5555444096663944</v>
      </c>
      <c r="AK9" s="6" t="s">
        <v>19</v>
      </c>
      <c r="AL9" s="7">
        <v>39.6</v>
      </c>
      <c r="AM9" s="7">
        <v>2.4199999999999875</v>
      </c>
      <c r="AN9" s="7"/>
      <c r="AO9" s="7">
        <f t="shared" si="10"/>
        <v>2.4199999999999875</v>
      </c>
      <c r="AP9" s="8">
        <f t="shared" si="11"/>
        <v>2.1498099005984246</v>
      </c>
      <c r="AR9" s="6" t="s">
        <v>19</v>
      </c>
      <c r="AS9" s="7">
        <v>85.1</v>
      </c>
      <c r="AT9" s="7">
        <v>3.2959999999999923</v>
      </c>
      <c r="AU9" s="7"/>
      <c r="AV9" s="7">
        <f t="shared" si="12"/>
        <v>3.2959999999999923</v>
      </c>
      <c r="AW9" s="8">
        <f t="shared" si="13"/>
        <v>2.3585378100270589</v>
      </c>
      <c r="AY9" s="6" t="s">
        <v>19</v>
      </c>
      <c r="AZ9" s="7">
        <v>85.1</v>
      </c>
      <c r="BA9" s="7">
        <v>2.4199999999999875</v>
      </c>
      <c r="BB9" s="7"/>
      <c r="BC9" s="7">
        <f t="shared" si="14"/>
        <v>2.4199999999999875</v>
      </c>
      <c r="BD9" s="8">
        <f t="shared" si="15"/>
        <v>2.154914964928448</v>
      </c>
      <c r="BF9" s="6" t="s">
        <v>19</v>
      </c>
      <c r="BG9" s="7">
        <v>0.71349929581806182</v>
      </c>
      <c r="BH9" s="7">
        <v>3.2959999999999923</v>
      </c>
      <c r="BI9" s="7"/>
      <c r="BJ9" s="7">
        <f t="shared" si="16"/>
        <v>3.2959999999999923</v>
      </c>
      <c r="BK9" s="8">
        <f t="shared" si="17"/>
        <v>1.7741229670488234</v>
      </c>
      <c r="BM9" s="6" t="s">
        <v>19</v>
      </c>
      <c r="BN9" s="7">
        <v>0.71349929581806182</v>
      </c>
      <c r="BO9" s="7">
        <v>2.4199999999999875</v>
      </c>
      <c r="BP9" s="7"/>
      <c r="BQ9" s="7">
        <f t="shared" si="18"/>
        <v>2.4199999999999875</v>
      </c>
      <c r="BR9" s="8">
        <f t="shared" si="19"/>
        <v>1.4429016641764081</v>
      </c>
    </row>
    <row r="10" spans="2:70" ht="15.5" x14ac:dyDescent="0.35">
      <c r="B10" s="6" t="s">
        <v>20</v>
      </c>
      <c r="C10" s="7">
        <v>47.22</v>
      </c>
      <c r="D10" s="7">
        <v>2.6610000000000014</v>
      </c>
      <c r="E10" s="7"/>
      <c r="F10" s="7">
        <f t="shared" si="0"/>
        <v>2.6610000000000014</v>
      </c>
      <c r="G10" s="8">
        <f t="shared" si="1"/>
        <v>2.1972318657640191</v>
      </c>
      <c r="I10" s="6" t="s">
        <v>20</v>
      </c>
      <c r="J10" s="7">
        <v>47.22</v>
      </c>
      <c r="K10" s="7">
        <v>2.3079999999999927</v>
      </c>
      <c r="L10" s="7"/>
      <c r="M10" s="7">
        <f t="shared" si="2"/>
        <v>2.3079999999999927</v>
      </c>
      <c r="N10" s="8">
        <f t="shared" si="3"/>
        <v>1.8926652486850037</v>
      </c>
      <c r="P10" s="6" t="s">
        <v>20</v>
      </c>
      <c r="Q10" s="9">
        <v>52.856629834254107</v>
      </c>
      <c r="R10" s="7">
        <v>2.6610000000000014</v>
      </c>
      <c r="S10" s="7"/>
      <c r="T10" s="7">
        <f t="shared" si="4"/>
        <v>2.6610000000000014</v>
      </c>
      <c r="U10" s="8">
        <f t="shared" si="5"/>
        <v>1.7311154229329695</v>
      </c>
      <c r="W10" s="6" t="s">
        <v>20</v>
      </c>
      <c r="X10" s="9">
        <v>52.856629834254107</v>
      </c>
      <c r="Y10" s="7">
        <v>2.3079999999999927</v>
      </c>
      <c r="Z10" s="7"/>
      <c r="AA10" s="7">
        <f t="shared" si="6"/>
        <v>2.3079999999999927</v>
      </c>
      <c r="AB10" s="8">
        <f t="shared" si="7"/>
        <v>1.3901057121968283</v>
      </c>
      <c r="AD10" s="6" t="s">
        <v>20</v>
      </c>
      <c r="AE10" s="7">
        <v>33.6</v>
      </c>
      <c r="AF10" s="7">
        <v>2.6610000000000014</v>
      </c>
      <c r="AG10" s="7"/>
      <c r="AH10" s="7">
        <f t="shared" si="8"/>
        <v>2.6610000000000014</v>
      </c>
      <c r="AI10" s="8">
        <f t="shared" si="9"/>
        <v>2.8195444938426388</v>
      </c>
      <c r="AK10" s="6" t="s">
        <v>20</v>
      </c>
      <c r="AL10" s="7">
        <v>33.6</v>
      </c>
      <c r="AM10" s="7">
        <v>2.3079999999999927</v>
      </c>
      <c r="AN10" s="7"/>
      <c r="AO10" s="7">
        <f t="shared" si="10"/>
        <v>2.3079999999999927</v>
      </c>
      <c r="AP10" s="8">
        <f t="shared" si="11"/>
        <v>2.3911128841321827</v>
      </c>
      <c r="AR10" s="6" t="s">
        <v>20</v>
      </c>
      <c r="AS10" s="7">
        <v>87.2</v>
      </c>
      <c r="AT10" s="7">
        <v>2.6610000000000014</v>
      </c>
      <c r="AU10" s="7"/>
      <c r="AV10" s="7">
        <f t="shared" si="12"/>
        <v>2.6610000000000014</v>
      </c>
      <c r="AW10" s="8">
        <f t="shared" si="13"/>
        <v>2.0941354610072374</v>
      </c>
      <c r="AY10" s="6" t="s">
        <v>20</v>
      </c>
      <c r="AZ10" s="7">
        <v>87.2</v>
      </c>
      <c r="BA10" s="7">
        <v>2.3079999999999927</v>
      </c>
      <c r="BB10" s="7"/>
      <c r="BC10" s="7">
        <f t="shared" si="14"/>
        <v>2.3079999999999927</v>
      </c>
      <c r="BD10" s="8">
        <f t="shared" si="15"/>
        <v>1.8323601882476996</v>
      </c>
      <c r="BF10" s="6" t="s">
        <v>20</v>
      </c>
      <c r="BG10" s="7">
        <v>0.61053083635826577</v>
      </c>
      <c r="BH10" s="7">
        <v>2.6610000000000014</v>
      </c>
      <c r="BI10" s="7"/>
      <c r="BJ10" s="7">
        <f t="shared" si="16"/>
        <v>2.6610000000000014</v>
      </c>
      <c r="BK10" s="8">
        <f t="shared" si="17"/>
        <v>2.3856267098092441</v>
      </c>
      <c r="BM10" s="6" t="s">
        <v>20</v>
      </c>
      <c r="BN10" s="7">
        <v>0.61053083635826577</v>
      </c>
      <c r="BO10" s="7">
        <v>2.3079999999999927</v>
      </c>
      <c r="BP10" s="7"/>
      <c r="BQ10" s="7">
        <f t="shared" si="18"/>
        <v>2.3079999999999927</v>
      </c>
      <c r="BR10" s="8">
        <f t="shared" si="19"/>
        <v>2.0798632040828209</v>
      </c>
    </row>
    <row r="11" spans="2:70" ht="15.5" x14ac:dyDescent="0.35">
      <c r="B11" s="6" t="s">
        <v>21</v>
      </c>
      <c r="C11" s="7">
        <v>25.75</v>
      </c>
      <c r="D11" s="7">
        <v>3.8259999999999934</v>
      </c>
      <c r="E11" s="7"/>
      <c r="F11" s="7">
        <f t="shared" si="0"/>
        <v>3.8259999999999934</v>
      </c>
      <c r="G11" s="8">
        <f t="shared" si="1"/>
        <v>3.6112876767338449</v>
      </c>
      <c r="I11" s="6" t="s">
        <v>21</v>
      </c>
      <c r="J11" s="7">
        <v>25.75</v>
      </c>
      <c r="K11" s="7">
        <v>4.3699999999999903</v>
      </c>
      <c r="L11" s="7"/>
      <c r="M11" s="7">
        <f t="shared" si="2"/>
        <v>4.3699999999999903</v>
      </c>
      <c r="N11" s="8">
        <f t="shared" si="3"/>
        <v>3.4092346697310107</v>
      </c>
      <c r="P11" s="6" t="s">
        <v>21</v>
      </c>
      <c r="Q11" s="9">
        <v>46.454723756905992</v>
      </c>
      <c r="R11" s="7">
        <v>3.8259999999999934</v>
      </c>
      <c r="S11" s="7"/>
      <c r="T11" s="7">
        <f t="shared" si="4"/>
        <v>3.8259999999999934</v>
      </c>
      <c r="U11" s="8">
        <f t="shared" si="5"/>
        <v>1.9356962354845435</v>
      </c>
      <c r="W11" s="6" t="s">
        <v>21</v>
      </c>
      <c r="X11" s="9">
        <v>46.454723756905992</v>
      </c>
      <c r="Y11" s="7">
        <v>4.3699999999999903</v>
      </c>
      <c r="Z11" s="7"/>
      <c r="AA11" s="7">
        <f t="shared" si="6"/>
        <v>4.3699999999999903</v>
      </c>
      <c r="AB11" s="8">
        <f t="shared" si="7"/>
        <v>1.6340561153106425</v>
      </c>
      <c r="AD11" s="6" t="s">
        <v>21</v>
      </c>
      <c r="AE11" s="7">
        <v>47</v>
      </c>
      <c r="AF11" s="7">
        <v>3.8259999999999934</v>
      </c>
      <c r="AG11" s="7"/>
      <c r="AH11" s="7">
        <f t="shared" si="8"/>
        <v>3.8259999999999934</v>
      </c>
      <c r="AI11" s="8">
        <f t="shared" si="9"/>
        <v>2.2299443058490263</v>
      </c>
      <c r="AK11" s="6" t="s">
        <v>21</v>
      </c>
      <c r="AL11" s="7">
        <v>47</v>
      </c>
      <c r="AM11" s="7">
        <v>4.3699999999999903</v>
      </c>
      <c r="AN11" s="7"/>
      <c r="AO11" s="7">
        <f t="shared" si="10"/>
        <v>4.3699999999999903</v>
      </c>
      <c r="AP11" s="8">
        <f t="shared" si="11"/>
        <v>1.8522028875734566</v>
      </c>
      <c r="AR11" s="6" t="s">
        <v>21</v>
      </c>
      <c r="AS11" s="7">
        <v>75.900000000000006</v>
      </c>
      <c r="AT11" s="7">
        <v>3.8259999999999934</v>
      </c>
      <c r="AU11" s="7"/>
      <c r="AV11" s="7">
        <f t="shared" si="12"/>
        <v>3.8259999999999934</v>
      </c>
      <c r="AW11" s="8">
        <f t="shared" si="13"/>
        <v>3.5168719104948387</v>
      </c>
      <c r="AY11" s="6" t="s">
        <v>21</v>
      </c>
      <c r="AZ11" s="7">
        <v>75.900000000000006</v>
      </c>
      <c r="BA11" s="7">
        <v>4.3699999999999903</v>
      </c>
      <c r="BB11" s="7"/>
      <c r="BC11" s="7">
        <f t="shared" si="14"/>
        <v>4.3699999999999903</v>
      </c>
      <c r="BD11" s="8">
        <f t="shared" si="15"/>
        <v>3.5680120818155281</v>
      </c>
      <c r="BF11" s="6" t="s">
        <v>21</v>
      </c>
      <c r="BG11" s="7">
        <v>0.48151220664850858</v>
      </c>
      <c r="BH11" s="7">
        <v>3.8259999999999934</v>
      </c>
      <c r="BI11" s="7"/>
      <c r="BJ11" s="7">
        <f t="shared" si="16"/>
        <v>3.8259999999999934</v>
      </c>
      <c r="BK11" s="8">
        <f t="shared" si="17"/>
        <v>3.1518358515915574</v>
      </c>
      <c r="BM11" s="6" t="s">
        <v>21</v>
      </c>
      <c r="BN11" s="7">
        <v>0.48151220664850858</v>
      </c>
      <c r="BO11" s="7">
        <v>4.3699999999999903</v>
      </c>
      <c r="BP11" s="7"/>
      <c r="BQ11" s="7">
        <f t="shared" si="18"/>
        <v>4.3699999999999903</v>
      </c>
      <c r="BR11" s="8">
        <f t="shared" si="19"/>
        <v>2.8779707555377327</v>
      </c>
    </row>
    <row r="12" spans="2:70" ht="15.5" x14ac:dyDescent="0.35">
      <c r="B12" s="6" t="s">
        <v>22</v>
      </c>
      <c r="C12" s="7">
        <v>40.93</v>
      </c>
      <c r="D12" s="7">
        <v>3.5040000000000049</v>
      </c>
      <c r="E12" s="7"/>
      <c r="F12" s="7">
        <f t="shared" si="0"/>
        <v>3.5040000000000049</v>
      </c>
      <c r="G12" s="8">
        <f t="shared" si="1"/>
        <v>2.6115034564021284</v>
      </c>
      <c r="I12" s="6" t="s">
        <v>22</v>
      </c>
      <c r="J12" s="7">
        <v>40.93</v>
      </c>
      <c r="K12" s="7">
        <v>3.0949999999999989</v>
      </c>
      <c r="L12" s="7"/>
      <c r="M12" s="7">
        <f t="shared" si="2"/>
        <v>3.0949999999999989</v>
      </c>
      <c r="N12" s="8">
        <f t="shared" si="3"/>
        <v>2.336969937011943</v>
      </c>
      <c r="P12" s="6" t="s">
        <v>22</v>
      </c>
      <c r="Q12" s="9">
        <v>52.885165745856398</v>
      </c>
      <c r="R12" s="7">
        <v>3.5040000000000049</v>
      </c>
      <c r="S12" s="7"/>
      <c r="T12" s="7">
        <f t="shared" si="4"/>
        <v>3.5040000000000049</v>
      </c>
      <c r="U12" s="8">
        <f t="shared" si="5"/>
        <v>1.7302035226470294</v>
      </c>
      <c r="W12" s="6" t="s">
        <v>22</v>
      </c>
      <c r="X12" s="9">
        <v>52.885165745856398</v>
      </c>
      <c r="Y12" s="7">
        <v>3.0949999999999989</v>
      </c>
      <c r="Z12" s="7"/>
      <c r="AA12" s="7">
        <f t="shared" si="6"/>
        <v>3.0949999999999989</v>
      </c>
      <c r="AB12" s="8">
        <f t="shared" si="7"/>
        <v>1.3890183255568975</v>
      </c>
      <c r="AD12" s="6" t="s">
        <v>22</v>
      </c>
      <c r="AE12" s="7">
        <v>53.5</v>
      </c>
      <c r="AF12" s="7">
        <v>3.5040000000000049</v>
      </c>
      <c r="AG12" s="7"/>
      <c r="AH12" s="7">
        <f t="shared" si="8"/>
        <v>3.5040000000000049</v>
      </c>
      <c r="AI12" s="8">
        <f t="shared" si="9"/>
        <v>1.943944214658095</v>
      </c>
      <c r="AK12" s="6" t="s">
        <v>22</v>
      </c>
      <c r="AL12" s="7">
        <v>53.5</v>
      </c>
      <c r="AM12" s="7">
        <v>3.0949999999999989</v>
      </c>
      <c r="AN12" s="7"/>
      <c r="AO12" s="7">
        <f t="shared" si="10"/>
        <v>3.0949999999999989</v>
      </c>
      <c r="AP12" s="8">
        <f t="shared" si="11"/>
        <v>1.5907913220785521</v>
      </c>
      <c r="AR12" s="6" t="s">
        <v>22</v>
      </c>
      <c r="AS12" s="7">
        <v>92.3</v>
      </c>
      <c r="AT12" s="7">
        <v>3.5040000000000049</v>
      </c>
      <c r="AU12" s="7"/>
      <c r="AV12" s="7">
        <f t="shared" si="12"/>
        <v>3.5040000000000049</v>
      </c>
      <c r="AW12" s="8">
        <f t="shared" si="13"/>
        <v>1.452015470530533</v>
      </c>
      <c r="AY12" s="6" t="s">
        <v>22</v>
      </c>
      <c r="AZ12" s="7">
        <v>92.3</v>
      </c>
      <c r="BA12" s="7">
        <v>3.0949999999999989</v>
      </c>
      <c r="BB12" s="7"/>
      <c r="BC12" s="7">
        <f t="shared" si="14"/>
        <v>3.0949999999999989</v>
      </c>
      <c r="BD12" s="8">
        <f t="shared" si="15"/>
        <v>1.0490128734516002</v>
      </c>
      <c r="BF12" s="6" t="s">
        <v>22</v>
      </c>
      <c r="BG12" s="7">
        <v>0.64845449870349781</v>
      </c>
      <c r="BH12" s="7">
        <v>3.5040000000000049</v>
      </c>
      <c r="BI12" s="7"/>
      <c r="BJ12" s="7">
        <f t="shared" si="16"/>
        <v>3.5040000000000049</v>
      </c>
      <c r="BK12" s="8">
        <f t="shared" si="17"/>
        <v>2.1604076321911458</v>
      </c>
      <c r="BM12" s="6" t="s">
        <v>22</v>
      </c>
      <c r="BN12" s="7">
        <v>0.64845449870349781</v>
      </c>
      <c r="BO12" s="7">
        <v>3.0949999999999989</v>
      </c>
      <c r="BP12" s="7"/>
      <c r="BQ12" s="7">
        <f t="shared" si="18"/>
        <v>3.0949999999999989</v>
      </c>
      <c r="BR12" s="8">
        <f t="shared" si="19"/>
        <v>1.8452679261400498</v>
      </c>
    </row>
    <row r="13" spans="2:70" ht="15.5" x14ac:dyDescent="0.35">
      <c r="B13" s="6" t="s">
        <v>23</v>
      </c>
      <c r="C13" s="7">
        <v>44.04</v>
      </c>
      <c r="D13" s="7">
        <v>1.4240000000000066</v>
      </c>
      <c r="E13" s="7"/>
      <c r="F13" s="7">
        <f t="shared" si="0"/>
        <v>1.4240000000000066</v>
      </c>
      <c r="G13" s="8">
        <f t="shared" si="1"/>
        <v>2.4066728289165131</v>
      </c>
      <c r="I13" s="6" t="s">
        <v>23</v>
      </c>
      <c r="J13" s="7">
        <v>44.04</v>
      </c>
      <c r="K13" s="7">
        <v>0.90000000000000568</v>
      </c>
      <c r="L13" s="7"/>
      <c r="M13" s="7">
        <f t="shared" si="2"/>
        <v>0.90000000000000568</v>
      </c>
      <c r="N13" s="8">
        <f t="shared" si="3"/>
        <v>2.1172898764878125</v>
      </c>
      <c r="P13" s="6" t="s">
        <v>23</v>
      </c>
      <c r="Q13" s="9">
        <v>53.305331491712785</v>
      </c>
      <c r="R13" s="7">
        <v>1.4240000000000066</v>
      </c>
      <c r="S13" s="7"/>
      <c r="T13" s="7">
        <f t="shared" si="4"/>
        <v>1.4240000000000066</v>
      </c>
      <c r="U13" s="8">
        <f t="shared" si="5"/>
        <v>1.7167766074978392</v>
      </c>
      <c r="W13" s="6" t="s">
        <v>23</v>
      </c>
      <c r="X13" s="9">
        <v>53.305331491712785</v>
      </c>
      <c r="Y13" s="7">
        <v>0.90000000000000568</v>
      </c>
      <c r="Z13" s="7"/>
      <c r="AA13" s="7">
        <f t="shared" si="6"/>
        <v>0.90000000000000568</v>
      </c>
      <c r="AB13" s="8">
        <f t="shared" si="7"/>
        <v>1.3730075309844878</v>
      </c>
      <c r="AD13" s="6" t="s">
        <v>23</v>
      </c>
      <c r="AE13" s="7">
        <v>48.1</v>
      </c>
      <c r="AF13" s="7">
        <v>1.4240000000000066</v>
      </c>
      <c r="AG13" s="7"/>
      <c r="AH13" s="7">
        <f t="shared" si="8"/>
        <v>1.4240000000000066</v>
      </c>
      <c r="AI13" s="8">
        <f t="shared" si="9"/>
        <v>2.1815442904167148</v>
      </c>
      <c r="AK13" s="6" t="s">
        <v>23</v>
      </c>
      <c r="AL13" s="7">
        <v>48.1</v>
      </c>
      <c r="AM13" s="7">
        <v>0.90000000000000568</v>
      </c>
      <c r="AN13" s="7"/>
      <c r="AO13" s="7">
        <f t="shared" si="10"/>
        <v>0.90000000000000568</v>
      </c>
      <c r="AP13" s="8">
        <f t="shared" si="11"/>
        <v>1.8079640072589345</v>
      </c>
      <c r="AR13" s="6" t="s">
        <v>23</v>
      </c>
      <c r="AS13" s="7">
        <v>88.9</v>
      </c>
      <c r="AT13" s="7">
        <v>1.4240000000000066</v>
      </c>
      <c r="AU13" s="7"/>
      <c r="AV13" s="7">
        <f t="shared" si="12"/>
        <v>1.4240000000000066</v>
      </c>
      <c r="AW13" s="8">
        <f t="shared" si="13"/>
        <v>1.8800954641816681</v>
      </c>
      <c r="AY13" s="6" t="s">
        <v>23</v>
      </c>
      <c r="AZ13" s="7">
        <v>88.9</v>
      </c>
      <c r="BA13" s="7">
        <v>0.90000000000000568</v>
      </c>
      <c r="BB13" s="7"/>
      <c r="BC13" s="7">
        <f t="shared" si="14"/>
        <v>0.90000000000000568</v>
      </c>
      <c r="BD13" s="8">
        <f t="shared" si="15"/>
        <v>1.5712444166489981</v>
      </c>
      <c r="BF13" s="6" t="s">
        <v>23</v>
      </c>
      <c r="BG13" s="7">
        <v>0.64785654883935517</v>
      </c>
      <c r="BH13" s="7">
        <v>1.4240000000000066</v>
      </c>
      <c r="BI13" s="7"/>
      <c r="BJ13" s="7">
        <f t="shared" si="16"/>
        <v>1.4240000000000066</v>
      </c>
      <c r="BK13" s="8">
        <f t="shared" si="17"/>
        <v>2.1639587058094616</v>
      </c>
      <c r="BM13" s="6" t="s">
        <v>23</v>
      </c>
      <c r="BN13" s="7">
        <v>0.64785654883935517</v>
      </c>
      <c r="BO13" s="7">
        <v>0.90000000000000568</v>
      </c>
      <c r="BP13" s="7"/>
      <c r="BQ13" s="7">
        <f t="shared" si="18"/>
        <v>0.90000000000000568</v>
      </c>
      <c r="BR13" s="8">
        <f t="shared" si="19"/>
        <v>1.8489668361582172</v>
      </c>
    </row>
    <row r="14" spans="2:70" ht="15.5" x14ac:dyDescent="0.35">
      <c r="B14" s="6" t="s">
        <v>24</v>
      </c>
      <c r="C14" s="7">
        <v>59.42</v>
      </c>
      <c r="D14" s="7"/>
      <c r="E14" s="7">
        <v>1.1989999999999981</v>
      </c>
      <c r="F14" s="7">
        <f t="shared" si="0"/>
        <v>1.1989999999999981</v>
      </c>
      <c r="G14" s="8">
        <f t="shared" si="1"/>
        <v>1.3937162209651421</v>
      </c>
      <c r="I14" s="6" t="s">
        <v>24</v>
      </c>
      <c r="J14" s="7">
        <v>59.42</v>
      </c>
      <c r="K14" s="7"/>
      <c r="L14" s="7">
        <v>0.69499999999999318</v>
      </c>
      <c r="M14" s="7">
        <f t="shared" si="2"/>
        <v>0.69499999999999318</v>
      </c>
      <c r="N14" s="8">
        <f t="shared" si="3"/>
        <v>1.0308978086868068</v>
      </c>
      <c r="P14" s="6" t="s">
        <v>24</v>
      </c>
      <c r="Q14" s="9">
        <v>61.375386740331471</v>
      </c>
      <c r="R14" s="7"/>
      <c r="S14" s="7">
        <v>1.1989999999999981</v>
      </c>
      <c r="T14" s="7">
        <f t="shared" si="4"/>
        <v>1.1989999999999981</v>
      </c>
      <c r="U14" s="8">
        <f t="shared" si="5"/>
        <v>1.4588880286665804</v>
      </c>
      <c r="W14" s="6" t="s">
        <v>24</v>
      </c>
      <c r="X14" s="9">
        <v>61.375386740331471</v>
      </c>
      <c r="Y14" s="7"/>
      <c r="Z14" s="7">
        <v>0.69499999999999318</v>
      </c>
      <c r="AA14" s="7">
        <f t="shared" si="6"/>
        <v>0.69499999999999318</v>
      </c>
      <c r="AB14" s="8">
        <f t="shared" si="7"/>
        <v>1.0654907996758056</v>
      </c>
      <c r="AD14" s="6" t="s">
        <v>24</v>
      </c>
      <c r="AE14" s="7">
        <v>73.400000000000006</v>
      </c>
      <c r="AF14" s="7"/>
      <c r="AG14" s="7">
        <v>1.1989999999999981</v>
      </c>
      <c r="AH14" s="7">
        <f t="shared" si="8"/>
        <v>1.1989999999999981</v>
      </c>
      <c r="AI14" s="8">
        <f t="shared" si="9"/>
        <v>1.0683439354735507</v>
      </c>
      <c r="AK14" s="6" t="s">
        <v>24</v>
      </c>
      <c r="AL14" s="7">
        <v>73.400000000000006</v>
      </c>
      <c r="AM14" s="7"/>
      <c r="AN14" s="7">
        <v>0.69499999999999318</v>
      </c>
      <c r="AO14" s="7">
        <f t="shared" si="10"/>
        <v>0.69499999999999318</v>
      </c>
      <c r="AP14" s="8">
        <f t="shared" si="11"/>
        <v>0.79046976002492153</v>
      </c>
      <c r="AR14" s="6" t="s">
        <v>24</v>
      </c>
      <c r="AS14" s="7">
        <v>89.5</v>
      </c>
      <c r="AT14" s="7"/>
      <c r="AU14" s="7">
        <v>1.1989999999999981</v>
      </c>
      <c r="AV14" s="7">
        <f t="shared" si="12"/>
        <v>1.1989999999999981</v>
      </c>
      <c r="AW14" s="8">
        <f t="shared" si="13"/>
        <v>1.8045519358902915</v>
      </c>
      <c r="AY14" s="6" t="s">
        <v>24</v>
      </c>
      <c r="AZ14" s="7">
        <v>89.5</v>
      </c>
      <c r="BA14" s="7"/>
      <c r="BB14" s="7">
        <v>0.69499999999999318</v>
      </c>
      <c r="BC14" s="7">
        <f t="shared" si="14"/>
        <v>0.69499999999999318</v>
      </c>
      <c r="BD14" s="8">
        <f t="shared" si="15"/>
        <v>1.4790859090259296</v>
      </c>
      <c r="BF14" s="6" t="s">
        <v>24</v>
      </c>
      <c r="BG14" s="7">
        <v>0.8165501087167204</v>
      </c>
      <c r="BH14" s="7"/>
      <c r="BI14" s="7">
        <v>1.1989999999999981</v>
      </c>
      <c r="BJ14" s="7">
        <f t="shared" si="16"/>
        <v>1.1989999999999981</v>
      </c>
      <c r="BK14" s="8">
        <f t="shared" si="17"/>
        <v>1.1621301479600028</v>
      </c>
      <c r="BM14" s="6" t="s">
        <v>24</v>
      </c>
      <c r="BN14" s="7">
        <v>0.8165501087167204</v>
      </c>
      <c r="BO14" s="7"/>
      <c r="BP14" s="7">
        <v>0.69499999999999318</v>
      </c>
      <c r="BQ14" s="7">
        <f t="shared" si="18"/>
        <v>0.69499999999999318</v>
      </c>
      <c r="BR14" s="8">
        <f t="shared" si="19"/>
        <v>0.80543068697716169</v>
      </c>
    </row>
    <row r="15" spans="2:70" ht="15.5" x14ac:dyDescent="0.35">
      <c r="B15" s="6" t="s">
        <v>25</v>
      </c>
      <c r="C15" s="7">
        <v>70.52</v>
      </c>
      <c r="D15" s="7"/>
      <c r="E15" s="7">
        <v>0.85800000000000409</v>
      </c>
      <c r="F15" s="7">
        <f t="shared" si="0"/>
        <v>0.85800000000000409</v>
      </c>
      <c r="G15" s="8">
        <f t="shared" si="1"/>
        <v>0.66264870807436171</v>
      </c>
      <c r="I15" s="6" t="s">
        <v>25</v>
      </c>
      <c r="J15" s="7">
        <v>70.52</v>
      </c>
      <c r="K15" s="7"/>
      <c r="L15" s="7">
        <v>0.28600000000000136</v>
      </c>
      <c r="M15" s="7">
        <f t="shared" si="2"/>
        <v>0.28600000000000136</v>
      </c>
      <c r="N15" s="8">
        <f t="shared" si="3"/>
        <v>0.24683071163926762</v>
      </c>
      <c r="P15" s="6" t="s">
        <v>25</v>
      </c>
      <c r="Q15" s="9">
        <v>50.031878453038665</v>
      </c>
      <c r="R15" s="7"/>
      <c r="S15" s="7">
        <v>0.85800000000000409</v>
      </c>
      <c r="T15" s="7">
        <f t="shared" si="4"/>
        <v>0.85800000000000409</v>
      </c>
      <c r="U15" s="8">
        <f t="shared" si="5"/>
        <v>1.8213838407827698</v>
      </c>
      <c r="W15" s="6" t="s">
        <v>25</v>
      </c>
      <c r="X15" s="9">
        <v>50.031878453038665</v>
      </c>
      <c r="Y15" s="7"/>
      <c r="Z15" s="7">
        <v>0.28600000000000136</v>
      </c>
      <c r="AA15" s="7">
        <f t="shared" si="6"/>
        <v>0.28600000000000136</v>
      </c>
      <c r="AB15" s="8">
        <f t="shared" si="7"/>
        <v>1.4977454104082801</v>
      </c>
      <c r="AD15" s="6" t="s">
        <v>25</v>
      </c>
      <c r="AE15" s="7">
        <v>54.9</v>
      </c>
      <c r="AF15" s="7"/>
      <c r="AG15" s="7">
        <v>0.85800000000000409</v>
      </c>
      <c r="AH15" s="7">
        <f t="shared" si="8"/>
        <v>0.85800000000000409</v>
      </c>
      <c r="AI15" s="8">
        <f t="shared" si="9"/>
        <v>1.8823441950169713</v>
      </c>
      <c r="AK15" s="6" t="s">
        <v>25</v>
      </c>
      <c r="AL15" s="7">
        <v>54.9</v>
      </c>
      <c r="AM15" s="7"/>
      <c r="AN15" s="7">
        <v>0.28600000000000136</v>
      </c>
      <c r="AO15" s="7">
        <f t="shared" si="10"/>
        <v>0.28600000000000136</v>
      </c>
      <c r="AP15" s="8">
        <f t="shared" si="11"/>
        <v>1.5344872925873423</v>
      </c>
      <c r="AR15" s="6" t="s">
        <v>25</v>
      </c>
      <c r="AS15" s="7">
        <v>93.4</v>
      </c>
      <c r="AT15" s="7"/>
      <c r="AU15" s="7">
        <v>0.85800000000000409</v>
      </c>
      <c r="AV15" s="7">
        <f t="shared" si="12"/>
        <v>0.85800000000000409</v>
      </c>
      <c r="AW15" s="8">
        <f t="shared" si="13"/>
        <v>1.3135190019963403</v>
      </c>
      <c r="AY15" s="6" t="s">
        <v>25</v>
      </c>
      <c r="AZ15" s="7">
        <v>93.4</v>
      </c>
      <c r="BA15" s="7"/>
      <c r="BB15" s="7">
        <v>0.28600000000000136</v>
      </c>
      <c r="BC15" s="7">
        <f t="shared" si="14"/>
        <v>0.28600000000000136</v>
      </c>
      <c r="BD15" s="8">
        <f t="shared" si="15"/>
        <v>0.88005560947596884</v>
      </c>
      <c r="BF15" s="6" t="s">
        <v>25</v>
      </c>
      <c r="BG15" s="7">
        <v>0.80866763816623044</v>
      </c>
      <c r="BH15" s="7"/>
      <c r="BI15" s="7">
        <v>0.85800000000000409</v>
      </c>
      <c r="BJ15" s="7">
        <f t="shared" si="16"/>
        <v>0.85800000000000409</v>
      </c>
      <c r="BK15" s="8">
        <f t="shared" si="17"/>
        <v>1.2089421549484678</v>
      </c>
      <c r="BM15" s="6" t="s">
        <v>25</v>
      </c>
      <c r="BN15" s="7">
        <v>0.80866763816623044</v>
      </c>
      <c r="BO15" s="7"/>
      <c r="BP15" s="7">
        <v>0.28600000000000136</v>
      </c>
      <c r="BQ15" s="7">
        <f t="shared" si="18"/>
        <v>0.28600000000000136</v>
      </c>
      <c r="BR15" s="8">
        <f t="shared" si="19"/>
        <v>0.85419154643303585</v>
      </c>
    </row>
    <row r="16" spans="2:70" ht="15.5" x14ac:dyDescent="0.35">
      <c r="B16" s="6" t="s">
        <v>26</v>
      </c>
      <c r="C16" s="7">
        <v>54.11</v>
      </c>
      <c r="D16" s="7"/>
      <c r="E16" s="7">
        <v>0.70499999999999829</v>
      </c>
      <c r="F16" s="7">
        <f t="shared" si="0"/>
        <v>0.70499999999999829</v>
      </c>
      <c r="G16" s="8">
        <f t="shared" si="1"/>
        <v>1.7434431122669487</v>
      </c>
      <c r="I16" s="6" t="s">
        <v>26</v>
      </c>
      <c r="J16" s="7">
        <v>54.11</v>
      </c>
      <c r="K16" s="7"/>
      <c r="L16" s="7">
        <v>0.20799999999999841</v>
      </c>
      <c r="M16" s="7">
        <f t="shared" si="2"/>
        <v>0.20799999999999841</v>
      </c>
      <c r="N16" s="8">
        <f t="shared" si="3"/>
        <v>1.4059785551122519</v>
      </c>
      <c r="P16" s="6" t="s">
        <v>26</v>
      </c>
      <c r="Q16" s="9">
        <v>48.491685082872984</v>
      </c>
      <c r="R16" s="7"/>
      <c r="S16" s="7">
        <v>0.70499999999999829</v>
      </c>
      <c r="T16" s="7">
        <f t="shared" si="4"/>
        <v>0.70499999999999829</v>
      </c>
      <c r="U16" s="8">
        <f t="shared" si="5"/>
        <v>1.8706026214627833</v>
      </c>
      <c r="W16" s="6" t="s">
        <v>26</v>
      </c>
      <c r="X16" s="9">
        <v>48.491685082872984</v>
      </c>
      <c r="Y16" s="7"/>
      <c r="Z16" s="7">
        <v>0.20799999999999841</v>
      </c>
      <c r="AA16" s="7">
        <f t="shared" si="6"/>
        <v>0.20799999999999841</v>
      </c>
      <c r="AB16" s="8">
        <f t="shared" si="7"/>
        <v>1.5564358674355383</v>
      </c>
      <c r="AD16" s="6" t="s">
        <v>26</v>
      </c>
      <c r="AE16" s="7">
        <v>93.3</v>
      </c>
      <c r="AF16" s="7"/>
      <c r="AG16" s="7">
        <v>0.70499999999999829</v>
      </c>
      <c r="AH16" s="7">
        <f t="shared" si="8"/>
        <v>0.70499999999999829</v>
      </c>
      <c r="AI16" s="8">
        <f t="shared" si="9"/>
        <v>0.19274365628900725</v>
      </c>
      <c r="AK16" s="6" t="s">
        <v>26</v>
      </c>
      <c r="AL16" s="7">
        <v>93.3</v>
      </c>
      <c r="AM16" s="7"/>
      <c r="AN16" s="7">
        <v>0.20799999999999841</v>
      </c>
      <c r="AO16" s="7">
        <f t="shared" si="10"/>
        <v>0.20799999999999841</v>
      </c>
      <c r="AP16" s="8">
        <f t="shared" si="11"/>
        <v>-9.8518020287086117E-3</v>
      </c>
      <c r="AR16" s="6" t="s">
        <v>26</v>
      </c>
      <c r="AS16" s="7">
        <v>89.3</v>
      </c>
      <c r="AT16" s="7"/>
      <c r="AU16" s="7">
        <v>0.70499999999999829</v>
      </c>
      <c r="AV16" s="7">
        <f t="shared" si="12"/>
        <v>0.70499999999999829</v>
      </c>
      <c r="AW16" s="8">
        <f t="shared" si="13"/>
        <v>1.8297331119874176</v>
      </c>
      <c r="AY16" s="6" t="s">
        <v>26</v>
      </c>
      <c r="AZ16" s="7">
        <v>89.3</v>
      </c>
      <c r="BA16" s="7"/>
      <c r="BB16" s="7">
        <v>0.20799999999999841</v>
      </c>
      <c r="BC16" s="7">
        <f t="shared" si="14"/>
        <v>0.20799999999999841</v>
      </c>
      <c r="BD16" s="8">
        <f t="shared" si="15"/>
        <v>1.509805411566953</v>
      </c>
      <c r="BF16" s="6" t="s">
        <v>26</v>
      </c>
      <c r="BG16" s="7"/>
      <c r="BH16" s="7"/>
      <c r="BI16" s="7">
        <v>0.70499999999999829</v>
      </c>
      <c r="BJ16" s="7">
        <f t="shared" si="16"/>
        <v>0.70499999999999829</v>
      </c>
      <c r="BK16" s="8">
        <f t="shared" si="17"/>
        <v>6.0114155529403801</v>
      </c>
      <c r="BM16" s="6" t="s">
        <v>26</v>
      </c>
      <c r="BN16" s="7"/>
      <c r="BO16" s="7"/>
      <c r="BP16" s="7">
        <v>0.20799999999999841</v>
      </c>
      <c r="BQ16" s="7">
        <f t="shared" si="18"/>
        <v>0.20799999999999841</v>
      </c>
      <c r="BR16" s="8">
        <f t="shared" si="19"/>
        <v>5.8565989513914491</v>
      </c>
    </row>
    <row r="17" spans="1:70" ht="15.5" x14ac:dyDescent="0.35">
      <c r="B17" s="6" t="s">
        <v>27</v>
      </c>
      <c r="C17" s="7">
        <v>60.74</v>
      </c>
      <c r="D17" s="7"/>
      <c r="E17" s="7">
        <v>0.92300000000000182</v>
      </c>
      <c r="F17" s="7">
        <f t="shared" si="0"/>
        <v>0.92300000000000182</v>
      </c>
      <c r="G17" s="8">
        <f t="shared" si="1"/>
        <v>1.3067784626754282</v>
      </c>
      <c r="I17" s="6" t="s">
        <v>27</v>
      </c>
      <c r="J17" s="7">
        <v>60.74</v>
      </c>
      <c r="K17" s="7"/>
      <c r="L17" s="7">
        <v>0.55200000000000671</v>
      </c>
      <c r="M17" s="7">
        <f t="shared" si="2"/>
        <v>0.55200000000000671</v>
      </c>
      <c r="N17" s="8">
        <f t="shared" si="3"/>
        <v>0.93765739714601803</v>
      </c>
      <c r="P17" s="6" t="s">
        <v>27</v>
      </c>
      <c r="Q17" s="9">
        <v>61.607955801104957</v>
      </c>
      <c r="R17" s="7"/>
      <c r="S17" s="7">
        <v>0.92300000000000182</v>
      </c>
      <c r="T17" s="7">
        <f t="shared" si="4"/>
        <v>0.92300000000000182</v>
      </c>
      <c r="U17" s="8">
        <f t="shared" si="5"/>
        <v>1.4514559971977425</v>
      </c>
      <c r="W17" s="6" t="s">
        <v>27</v>
      </c>
      <c r="X17" s="9">
        <v>61.607955801104957</v>
      </c>
      <c r="Y17" s="7"/>
      <c r="Z17" s="7">
        <v>0.55200000000000671</v>
      </c>
      <c r="AA17" s="7">
        <f t="shared" si="6"/>
        <v>0.55200000000000671</v>
      </c>
      <c r="AB17" s="8">
        <f t="shared" si="7"/>
        <v>1.0566285459279352</v>
      </c>
      <c r="AD17" s="6" t="s">
        <v>27</v>
      </c>
      <c r="AE17" s="7">
        <v>82</v>
      </c>
      <c r="AF17" s="7"/>
      <c r="AG17" s="7">
        <v>0.92300000000000182</v>
      </c>
      <c r="AH17" s="7">
        <f t="shared" si="8"/>
        <v>0.92300000000000182</v>
      </c>
      <c r="AI17" s="8">
        <f t="shared" si="9"/>
        <v>0.68994381482093381</v>
      </c>
      <c r="AK17" s="6" t="s">
        <v>27</v>
      </c>
      <c r="AL17" s="7">
        <v>82</v>
      </c>
      <c r="AM17" s="7"/>
      <c r="AN17" s="7">
        <v>0.55200000000000671</v>
      </c>
      <c r="AO17" s="7">
        <f t="shared" si="10"/>
        <v>0.55200000000000671</v>
      </c>
      <c r="AP17" s="8">
        <f t="shared" si="11"/>
        <v>0.44460215029320205</v>
      </c>
      <c r="AR17" s="6" t="s">
        <v>27</v>
      </c>
      <c r="AS17" s="7">
        <v>96.7</v>
      </c>
      <c r="AT17" s="7"/>
      <c r="AU17" s="7">
        <v>0.92300000000000182</v>
      </c>
      <c r="AV17" s="7">
        <f t="shared" si="12"/>
        <v>0.92300000000000182</v>
      </c>
      <c r="AW17" s="8">
        <f t="shared" si="13"/>
        <v>0.89802959639376745</v>
      </c>
      <c r="AY17" s="6" t="s">
        <v>27</v>
      </c>
      <c r="AZ17" s="7">
        <v>96.7</v>
      </c>
      <c r="BA17" s="7"/>
      <c r="BB17" s="7">
        <v>0.55200000000000671</v>
      </c>
      <c r="BC17" s="7">
        <f t="shared" si="14"/>
        <v>0.55200000000000671</v>
      </c>
      <c r="BD17" s="8">
        <f t="shared" si="15"/>
        <v>0.37318381754908181</v>
      </c>
      <c r="BF17" s="6" t="s">
        <v>27</v>
      </c>
      <c r="BG17" s="7">
        <v>0.85585899817902966</v>
      </c>
      <c r="BH17" s="7"/>
      <c r="BI17" s="7">
        <v>0.92300000000000182</v>
      </c>
      <c r="BJ17" s="7">
        <f t="shared" si="16"/>
        <v>0.92300000000000182</v>
      </c>
      <c r="BK17" s="8">
        <f t="shared" si="17"/>
        <v>0.92868455543520501</v>
      </c>
      <c r="BM17" s="6" t="s">
        <v>27</v>
      </c>
      <c r="BN17" s="7">
        <v>0.85585899817902966</v>
      </c>
      <c r="BO17" s="7"/>
      <c r="BP17" s="7">
        <v>0.55200000000000671</v>
      </c>
      <c r="BQ17" s="7">
        <f t="shared" si="18"/>
        <v>0.55200000000000671</v>
      </c>
      <c r="BR17" s="8">
        <f t="shared" si="19"/>
        <v>0.56226641225379659</v>
      </c>
    </row>
    <row r="18" spans="1:70" ht="15.5" x14ac:dyDescent="0.35">
      <c r="B18" s="6" t="s">
        <v>28</v>
      </c>
      <c r="C18" s="7">
        <v>70.63</v>
      </c>
      <c r="D18" s="7"/>
      <c r="E18" s="7">
        <v>0.33400000000000318</v>
      </c>
      <c r="F18" s="7">
        <f t="shared" si="0"/>
        <v>0.33400000000000318</v>
      </c>
      <c r="G18" s="8">
        <f t="shared" si="1"/>
        <v>0.65540389488355189</v>
      </c>
      <c r="I18" s="6" t="s">
        <v>28</v>
      </c>
      <c r="J18" s="7">
        <v>70.63</v>
      </c>
      <c r="K18" s="7"/>
      <c r="L18" s="7">
        <v>0.49799999999999045</v>
      </c>
      <c r="M18" s="7">
        <f t="shared" si="2"/>
        <v>0.49799999999999045</v>
      </c>
      <c r="N18" s="8">
        <f t="shared" si="3"/>
        <v>0.23906067734420233</v>
      </c>
      <c r="P18" s="6" t="s">
        <v>28</v>
      </c>
      <c r="Q18" s="9">
        <v>46.09883977900563</v>
      </c>
      <c r="R18" s="7"/>
      <c r="S18" s="7">
        <v>0.33400000000000318</v>
      </c>
      <c r="T18" s="7">
        <f t="shared" si="4"/>
        <v>0.33400000000000318</v>
      </c>
      <c r="U18" s="8">
        <f t="shared" si="5"/>
        <v>1.9470689473758589</v>
      </c>
      <c r="W18" s="6" t="s">
        <v>28</v>
      </c>
      <c r="X18" s="9">
        <v>46.09883977900563</v>
      </c>
      <c r="Y18" s="7"/>
      <c r="Z18" s="7">
        <v>0.49799999999999045</v>
      </c>
      <c r="AA18" s="7">
        <f t="shared" si="6"/>
        <v>0.49799999999999045</v>
      </c>
      <c r="AB18" s="8">
        <f t="shared" si="7"/>
        <v>1.6476173951578634</v>
      </c>
      <c r="AD18" s="6" t="s">
        <v>28</v>
      </c>
      <c r="AE18" s="7">
        <v>79.3</v>
      </c>
      <c r="AF18" s="7"/>
      <c r="AG18" s="7">
        <v>0.33400000000000318</v>
      </c>
      <c r="AH18" s="7">
        <f t="shared" si="8"/>
        <v>0.33400000000000318</v>
      </c>
      <c r="AI18" s="8">
        <f t="shared" si="9"/>
        <v>0.80874385270024396</v>
      </c>
      <c r="AK18" s="6" t="s">
        <v>28</v>
      </c>
      <c r="AL18" s="7">
        <v>79.3</v>
      </c>
      <c r="AM18" s="7"/>
      <c r="AN18" s="7">
        <v>0.49799999999999045</v>
      </c>
      <c r="AO18" s="7">
        <f t="shared" si="10"/>
        <v>0.49799999999999045</v>
      </c>
      <c r="AP18" s="8">
        <f t="shared" si="11"/>
        <v>0.55318849288339322</v>
      </c>
      <c r="AR18" s="6" t="s">
        <v>28</v>
      </c>
      <c r="AS18" s="7">
        <v>91.1</v>
      </c>
      <c r="AT18" s="7"/>
      <c r="AU18" s="7">
        <v>0.33400000000000318</v>
      </c>
      <c r="AV18" s="7">
        <f t="shared" si="12"/>
        <v>0.33400000000000318</v>
      </c>
      <c r="AW18" s="8">
        <f t="shared" si="13"/>
        <v>1.6031025271132879</v>
      </c>
      <c r="AY18" s="6" t="s">
        <v>28</v>
      </c>
      <c r="AZ18" s="7">
        <v>91.1</v>
      </c>
      <c r="BA18" s="7"/>
      <c r="BB18" s="7">
        <v>0.49799999999999045</v>
      </c>
      <c r="BC18" s="7">
        <f t="shared" si="14"/>
        <v>0.49799999999999045</v>
      </c>
      <c r="BD18" s="8">
        <f t="shared" si="15"/>
        <v>1.2333298886977424</v>
      </c>
      <c r="BF18" s="6" t="s">
        <v>28</v>
      </c>
      <c r="BG18" s="7">
        <v>0.88823953888018914</v>
      </c>
      <c r="BH18" s="7"/>
      <c r="BI18" s="7">
        <v>0.33400000000000318</v>
      </c>
      <c r="BJ18" s="7">
        <f t="shared" si="16"/>
        <v>0.33400000000000318</v>
      </c>
      <c r="BK18" s="8">
        <f t="shared" si="17"/>
        <v>0.73638468093726317</v>
      </c>
      <c r="BM18" s="6" t="s">
        <v>28</v>
      </c>
      <c r="BN18" s="7">
        <v>0.88823953888018914</v>
      </c>
      <c r="BO18" s="7"/>
      <c r="BP18" s="7">
        <v>0.49799999999999045</v>
      </c>
      <c r="BQ18" s="7">
        <f t="shared" si="18"/>
        <v>0.49799999999999045</v>
      </c>
      <c r="BR18" s="8">
        <f t="shared" si="19"/>
        <v>0.3619608121096487</v>
      </c>
    </row>
    <row r="19" spans="1:70" ht="15.5" x14ac:dyDescent="0.35">
      <c r="B19" s="6" t="s">
        <v>29</v>
      </c>
      <c r="C19" s="7">
        <v>70.77</v>
      </c>
      <c r="D19" s="7"/>
      <c r="E19" s="7">
        <v>1.1129999999999995</v>
      </c>
      <c r="F19" s="7">
        <f t="shared" si="0"/>
        <v>1.1129999999999995</v>
      </c>
      <c r="G19" s="8">
        <f t="shared" si="1"/>
        <v>0.64618322354979441</v>
      </c>
      <c r="I19" s="6" t="s">
        <v>29</v>
      </c>
      <c r="J19" s="7">
        <v>70.77</v>
      </c>
      <c r="K19" s="7"/>
      <c r="L19" s="7">
        <v>0.75399999999999068</v>
      </c>
      <c r="M19" s="7">
        <f t="shared" si="2"/>
        <v>0.75399999999999068</v>
      </c>
      <c r="N19" s="8">
        <f t="shared" si="3"/>
        <v>0.22917154278684571</v>
      </c>
      <c r="P19" s="6" t="s">
        <v>29</v>
      </c>
      <c r="Q19" s="9">
        <v>55.244972375690558</v>
      </c>
      <c r="R19" s="7"/>
      <c r="S19" s="7">
        <v>1.1129999999999995</v>
      </c>
      <c r="T19" s="7">
        <f t="shared" si="4"/>
        <v>1.1129999999999995</v>
      </c>
      <c r="U19" s="8">
        <f t="shared" si="5"/>
        <v>1.6547929883525239</v>
      </c>
      <c r="W19" s="6" t="s">
        <v>29</v>
      </c>
      <c r="X19" s="9">
        <v>55.244972375690558</v>
      </c>
      <c r="Y19" s="7"/>
      <c r="Z19" s="7">
        <v>0.75399999999999068</v>
      </c>
      <c r="AA19" s="7">
        <f t="shared" si="6"/>
        <v>0.75399999999999068</v>
      </c>
      <c r="AB19" s="8">
        <f t="shared" si="7"/>
        <v>1.299095766296678</v>
      </c>
      <c r="AD19" s="6" t="s">
        <v>29</v>
      </c>
      <c r="AE19" s="7">
        <v>48.2</v>
      </c>
      <c r="AF19" s="7"/>
      <c r="AG19" s="7">
        <v>1.1129999999999995</v>
      </c>
      <c r="AH19" s="7">
        <f t="shared" si="8"/>
        <v>1.1129999999999995</v>
      </c>
      <c r="AI19" s="8">
        <f t="shared" si="9"/>
        <v>2.1771442890137771</v>
      </c>
      <c r="AK19" s="6" t="s">
        <v>29</v>
      </c>
      <c r="AL19" s="7">
        <v>48.2</v>
      </c>
      <c r="AM19" s="7"/>
      <c r="AN19" s="7">
        <v>0.75399999999999068</v>
      </c>
      <c r="AO19" s="7">
        <f t="shared" si="10"/>
        <v>0.75399999999999068</v>
      </c>
      <c r="AP19" s="8">
        <f t="shared" si="11"/>
        <v>1.8039422908667051</v>
      </c>
      <c r="AR19" s="6" t="s">
        <v>29</v>
      </c>
      <c r="AS19" s="7">
        <v>93.1</v>
      </c>
      <c r="AT19" s="7"/>
      <c r="AU19" s="7">
        <v>1.1129999999999995</v>
      </c>
      <c r="AV19" s="7">
        <f t="shared" si="12"/>
        <v>1.1129999999999995</v>
      </c>
      <c r="AW19" s="8">
        <f t="shared" si="13"/>
        <v>1.3512907661420304</v>
      </c>
      <c r="AY19" s="6" t="s">
        <v>29</v>
      </c>
      <c r="AZ19" s="7">
        <v>93.1</v>
      </c>
      <c r="BA19" s="7"/>
      <c r="BB19" s="7">
        <v>0.75399999999999068</v>
      </c>
      <c r="BC19" s="7">
        <f t="shared" si="14"/>
        <v>0.75399999999999068</v>
      </c>
      <c r="BD19" s="8">
        <f t="shared" si="15"/>
        <v>0.9261348632875066</v>
      </c>
      <c r="BF19" s="6" t="s">
        <v>29</v>
      </c>
      <c r="BG19" s="7">
        <v>0.70510807094346739</v>
      </c>
      <c r="BH19" s="7"/>
      <c r="BI19" s="7">
        <v>1.1129999999999995</v>
      </c>
      <c r="BJ19" s="7">
        <f t="shared" si="16"/>
        <v>1.1129999999999995</v>
      </c>
      <c r="BK19" s="8">
        <f t="shared" si="17"/>
        <v>1.8239563378118611</v>
      </c>
      <c r="BM19" s="6" t="s">
        <v>29</v>
      </c>
      <c r="BN19" s="7">
        <v>0.70510807094346739</v>
      </c>
      <c r="BO19" s="7"/>
      <c r="BP19" s="7">
        <v>0.75399999999999068</v>
      </c>
      <c r="BQ19" s="7">
        <f t="shared" si="18"/>
        <v>0.75399999999999068</v>
      </c>
      <c r="BR19" s="8">
        <f t="shared" si="19"/>
        <v>1.4948096712094703</v>
      </c>
    </row>
    <row r="20" spans="1:70" ht="15.5" x14ac:dyDescent="0.35">
      <c r="B20" s="6" t="s">
        <v>30</v>
      </c>
      <c r="C20" s="7">
        <v>53.78</v>
      </c>
      <c r="D20" s="7"/>
      <c r="E20" s="7">
        <v>0.44799999999999329</v>
      </c>
      <c r="F20" s="7">
        <f t="shared" si="0"/>
        <v>0.44799999999999329</v>
      </c>
      <c r="G20" s="8">
        <f t="shared" si="1"/>
        <v>1.7651775518393773</v>
      </c>
      <c r="I20" s="6" t="s">
        <v>30</v>
      </c>
      <c r="J20" s="7">
        <v>53.78</v>
      </c>
      <c r="K20" s="7"/>
      <c r="L20" s="7">
        <v>0.33899999999999864</v>
      </c>
      <c r="M20" s="7">
        <f t="shared" si="2"/>
        <v>0.33899999999999864</v>
      </c>
      <c r="N20" s="8">
        <f t="shared" si="3"/>
        <v>1.4292886579974486</v>
      </c>
      <c r="P20" s="6" t="s">
        <v>30</v>
      </c>
      <c r="Q20" s="9">
        <v>42.855331491712789</v>
      </c>
      <c r="R20" s="7"/>
      <c r="S20" s="7">
        <v>0.44799999999999329</v>
      </c>
      <c r="T20" s="7">
        <f t="shared" si="4"/>
        <v>0.44799999999999329</v>
      </c>
      <c r="U20" s="8">
        <f t="shared" si="5"/>
        <v>2.0507192591603456</v>
      </c>
      <c r="W20" s="6" t="s">
        <v>30</v>
      </c>
      <c r="X20" s="9">
        <v>42.855331491712789</v>
      </c>
      <c r="Y20" s="7"/>
      <c r="Z20" s="7">
        <v>0.33899999999999864</v>
      </c>
      <c r="AA20" s="7">
        <f t="shared" si="6"/>
        <v>0.33899999999999864</v>
      </c>
      <c r="AB20" s="8">
        <f t="shared" si="7"/>
        <v>1.7712142028317195</v>
      </c>
      <c r="AD20" s="6" t="s">
        <v>30</v>
      </c>
      <c r="AE20" s="7">
        <v>80.7</v>
      </c>
      <c r="AF20" s="7"/>
      <c r="AG20" s="7">
        <v>0.44799999999999329</v>
      </c>
      <c r="AH20" s="7">
        <f t="shared" si="8"/>
        <v>0.44799999999999329</v>
      </c>
      <c r="AI20" s="8">
        <f t="shared" si="9"/>
        <v>0.7471438330591198</v>
      </c>
      <c r="AK20" s="6" t="s">
        <v>30</v>
      </c>
      <c r="AL20" s="7">
        <v>80.7</v>
      </c>
      <c r="AM20" s="7"/>
      <c r="AN20" s="7">
        <v>0.33899999999999864</v>
      </c>
      <c r="AO20" s="7">
        <f t="shared" si="10"/>
        <v>0.33899999999999864</v>
      </c>
      <c r="AP20" s="8">
        <f t="shared" si="11"/>
        <v>0.49688446339218295</v>
      </c>
      <c r="AR20" s="6" t="s">
        <v>30</v>
      </c>
      <c r="AS20" s="7">
        <v>94.1</v>
      </c>
      <c r="AT20" s="7"/>
      <c r="AU20" s="7">
        <v>0.44799999999999329</v>
      </c>
      <c r="AV20" s="7">
        <f t="shared" si="12"/>
        <v>0.44799999999999329</v>
      </c>
      <c r="AW20" s="8">
        <f t="shared" si="13"/>
        <v>1.2253848856564016</v>
      </c>
      <c r="AY20" s="6" t="s">
        <v>30</v>
      </c>
      <c r="AZ20" s="7">
        <v>94.1</v>
      </c>
      <c r="BA20" s="7"/>
      <c r="BB20" s="7">
        <v>0.33899999999999864</v>
      </c>
      <c r="BC20" s="7">
        <f t="shared" si="14"/>
        <v>0.33899999999999864</v>
      </c>
      <c r="BD20" s="8">
        <f t="shared" si="15"/>
        <v>0.77253735058238959</v>
      </c>
      <c r="BF20" s="6" t="s">
        <v>30</v>
      </c>
      <c r="BG20" s="7">
        <v>0.86928163338360265</v>
      </c>
      <c r="BH20" s="7"/>
      <c r="BI20" s="7">
        <v>0.44799999999999329</v>
      </c>
      <c r="BJ20" s="7">
        <f t="shared" si="16"/>
        <v>0.44799999999999329</v>
      </c>
      <c r="BK20" s="8">
        <f t="shared" si="17"/>
        <v>0.84897090614525972</v>
      </c>
      <c r="BM20" s="6" t="s">
        <v>30</v>
      </c>
      <c r="BN20" s="7">
        <v>0.86928163338360265</v>
      </c>
      <c r="BO20" s="7"/>
      <c r="BP20" s="7">
        <v>0.33899999999999864</v>
      </c>
      <c r="BQ20" s="7">
        <f t="shared" si="18"/>
        <v>0.33899999999999864</v>
      </c>
      <c r="BR20" s="8">
        <f t="shared" si="19"/>
        <v>0.47923416690059639</v>
      </c>
    </row>
    <row r="21" spans="1:70" ht="15.5" x14ac:dyDescent="0.35">
      <c r="B21" s="6" t="s">
        <v>31</v>
      </c>
      <c r="C21" s="7">
        <v>60.09</v>
      </c>
      <c r="D21" s="7"/>
      <c r="E21" s="7">
        <v>0.73500000000001364</v>
      </c>
      <c r="F21" s="7">
        <f t="shared" si="0"/>
        <v>0.73500000000001364</v>
      </c>
      <c r="G21" s="8">
        <f t="shared" si="1"/>
        <v>1.3495887224393024</v>
      </c>
      <c r="I21" s="6" t="s">
        <v>31</v>
      </c>
      <c r="J21" s="7">
        <v>60.09</v>
      </c>
      <c r="K21" s="7"/>
      <c r="L21" s="7">
        <v>0.32500000000000284</v>
      </c>
      <c r="M21" s="7">
        <f t="shared" si="2"/>
        <v>0.32500000000000284</v>
      </c>
      <c r="N21" s="8">
        <f t="shared" si="3"/>
        <v>0.9835712361623159</v>
      </c>
      <c r="P21" s="6" t="s">
        <v>31</v>
      </c>
      <c r="Q21" s="9">
        <v>52.590469613259629</v>
      </c>
      <c r="R21" s="7"/>
      <c r="S21" s="7">
        <v>0.73500000000001364</v>
      </c>
      <c r="T21" s="7">
        <f t="shared" si="4"/>
        <v>0.73500000000001364</v>
      </c>
      <c r="U21" s="8">
        <f t="shared" si="5"/>
        <v>1.739620901398613</v>
      </c>
      <c r="W21" s="6" t="s">
        <v>31</v>
      </c>
      <c r="X21" s="9">
        <v>52.590469613259629</v>
      </c>
      <c r="Y21" s="7"/>
      <c r="Z21" s="7">
        <v>0.32500000000000284</v>
      </c>
      <c r="AA21" s="7">
        <f t="shared" si="6"/>
        <v>0.32500000000000284</v>
      </c>
      <c r="AB21" s="8">
        <f t="shared" si="7"/>
        <v>1.4002479873911189</v>
      </c>
      <c r="AD21" s="6" t="s">
        <v>31</v>
      </c>
      <c r="AE21" s="7">
        <v>56.3</v>
      </c>
      <c r="AF21" s="7"/>
      <c r="AG21" s="7">
        <v>0.73500000000001364</v>
      </c>
      <c r="AH21" s="7">
        <f t="shared" si="8"/>
        <v>0.73500000000001364</v>
      </c>
      <c r="AI21" s="8">
        <f t="shared" si="9"/>
        <v>1.8207441753758475</v>
      </c>
      <c r="AK21" s="6" t="s">
        <v>31</v>
      </c>
      <c r="AL21" s="7">
        <v>56.3</v>
      </c>
      <c r="AM21" s="7"/>
      <c r="AN21" s="7">
        <v>0.32500000000000284</v>
      </c>
      <c r="AO21" s="7">
        <f t="shared" si="10"/>
        <v>0.32500000000000284</v>
      </c>
      <c r="AP21" s="8">
        <f t="shared" si="11"/>
        <v>1.478183263096132</v>
      </c>
      <c r="AR21" s="6" t="s">
        <v>31</v>
      </c>
      <c r="AS21" s="7">
        <v>94.1</v>
      </c>
      <c r="AT21" s="7"/>
      <c r="AU21" s="7">
        <v>0.73500000000001364</v>
      </c>
      <c r="AV21" s="7">
        <f t="shared" si="12"/>
        <v>0.73500000000001364</v>
      </c>
      <c r="AW21" s="8">
        <f t="shared" si="13"/>
        <v>1.2253848856564016</v>
      </c>
      <c r="AY21" s="6" t="s">
        <v>31</v>
      </c>
      <c r="AZ21" s="7">
        <v>94.1</v>
      </c>
      <c r="BA21" s="7"/>
      <c r="BB21" s="7">
        <v>0.32500000000000284</v>
      </c>
      <c r="BC21" s="7">
        <f t="shared" si="14"/>
        <v>0.32500000000000284</v>
      </c>
      <c r="BD21" s="8">
        <f t="shared" si="15"/>
        <v>0.77253735058238959</v>
      </c>
      <c r="BF21" s="6" t="s">
        <v>31</v>
      </c>
      <c r="BG21" s="7">
        <v>0.75950553876834737</v>
      </c>
      <c r="BH21" s="7"/>
      <c r="BI21" s="7">
        <v>0.73500000000001364</v>
      </c>
      <c r="BJ21" s="7">
        <f t="shared" si="16"/>
        <v>0.73500000000001364</v>
      </c>
      <c r="BK21" s="8">
        <f t="shared" si="17"/>
        <v>1.5009034792363511</v>
      </c>
      <c r="BM21" s="6" t="s">
        <v>31</v>
      </c>
      <c r="BN21" s="7">
        <v>0.75950553876834737</v>
      </c>
      <c r="BO21" s="7"/>
      <c r="BP21" s="7">
        <v>0.32500000000000284</v>
      </c>
      <c r="BQ21" s="7">
        <f t="shared" si="18"/>
        <v>0.32500000000000284</v>
      </c>
      <c r="BR21" s="8">
        <f t="shared" si="19"/>
        <v>1.1583076486044428</v>
      </c>
    </row>
    <row r="22" spans="1:70" ht="15.5" x14ac:dyDescent="0.35">
      <c r="B22" s="10" t="s">
        <v>32</v>
      </c>
      <c r="C22" s="7">
        <v>63.73</v>
      </c>
      <c r="D22" s="7"/>
      <c r="E22" s="11">
        <v>1.4697479999999998</v>
      </c>
      <c r="F22" s="11">
        <f t="shared" si="0"/>
        <v>1.4697479999999998</v>
      </c>
      <c r="G22" s="8">
        <f t="shared" si="1"/>
        <v>1.1098512677616048</v>
      </c>
      <c r="I22" s="10" t="s">
        <v>32</v>
      </c>
      <c r="J22" s="7">
        <v>63.73</v>
      </c>
      <c r="K22" s="7"/>
      <c r="L22" s="11">
        <v>1.0551000000000061</v>
      </c>
      <c r="M22" s="11">
        <f t="shared" si="2"/>
        <v>1.0551000000000061</v>
      </c>
      <c r="N22" s="8">
        <f t="shared" si="3"/>
        <v>0.7264537376710507</v>
      </c>
      <c r="P22" s="10" t="s">
        <v>32</v>
      </c>
      <c r="Q22" s="9">
        <v>57.651961325966724</v>
      </c>
      <c r="R22" s="7"/>
      <c r="S22" s="11">
        <v>1.4697479999999998</v>
      </c>
      <c r="T22" s="11">
        <f t="shared" si="4"/>
        <v>1.4697479999999998</v>
      </c>
      <c r="U22" s="8">
        <f t="shared" si="5"/>
        <v>1.5778746847565834</v>
      </c>
      <c r="W22" s="10" t="s">
        <v>32</v>
      </c>
      <c r="X22" s="9">
        <v>57.651961325966724</v>
      </c>
      <c r="Y22" s="7"/>
      <c r="Z22" s="11">
        <v>1.0551000000000061</v>
      </c>
      <c r="AA22" s="11">
        <f t="shared" si="6"/>
        <v>1.0551000000000061</v>
      </c>
      <c r="AB22" s="8">
        <f t="shared" si="7"/>
        <v>1.2073752821758617</v>
      </c>
      <c r="AD22" s="10" t="s">
        <v>32</v>
      </c>
      <c r="AE22" s="7">
        <v>47.7</v>
      </c>
      <c r="AF22" s="7"/>
      <c r="AG22" s="11">
        <v>1.4697479999999998</v>
      </c>
      <c r="AH22" s="11">
        <f t="shared" si="8"/>
        <v>1.4697479999999998</v>
      </c>
      <c r="AI22" s="8">
        <f t="shared" si="9"/>
        <v>2.1991442960284644</v>
      </c>
      <c r="AK22" s="10" t="s">
        <v>32</v>
      </c>
      <c r="AL22" s="7">
        <v>47.7</v>
      </c>
      <c r="AM22" s="7"/>
      <c r="AN22" s="7">
        <v>1.0551000000000061</v>
      </c>
      <c r="AO22" s="7">
        <f t="shared" si="10"/>
        <v>1.0551000000000061</v>
      </c>
      <c r="AP22" s="8">
        <f t="shared" si="11"/>
        <v>1.8240508728278515</v>
      </c>
      <c r="AR22" s="10" t="s">
        <v>32</v>
      </c>
      <c r="AS22" s="7">
        <v>92.8</v>
      </c>
      <c r="AT22" s="7"/>
      <c r="AU22" s="7">
        <v>1.4697479999999998</v>
      </c>
      <c r="AV22" s="7">
        <f t="shared" si="12"/>
        <v>1.4697479999999998</v>
      </c>
      <c r="AW22" s="8">
        <f t="shared" si="13"/>
        <v>1.3890625302877186</v>
      </c>
      <c r="AY22" s="10" t="s">
        <v>32</v>
      </c>
      <c r="AZ22" s="7">
        <v>92.8</v>
      </c>
      <c r="BA22" s="7"/>
      <c r="BB22" s="7">
        <v>1.0551000000000061</v>
      </c>
      <c r="BC22" s="7">
        <f t="shared" si="14"/>
        <v>1.0551000000000061</v>
      </c>
      <c r="BD22" s="8">
        <f t="shared" si="15"/>
        <v>0.97221411709904082</v>
      </c>
      <c r="BF22" s="10" t="s">
        <v>32</v>
      </c>
      <c r="BG22" s="7">
        <v>0.79876678198505113</v>
      </c>
      <c r="BH22" s="7"/>
      <c r="BI22" s="11">
        <v>1.4697479999999998</v>
      </c>
      <c r="BJ22" s="11">
        <f t="shared" si="16"/>
        <v>1.4697479999999998</v>
      </c>
      <c r="BK22" s="8">
        <f t="shared" si="17"/>
        <v>1.267740845762015</v>
      </c>
      <c r="BM22" s="10" t="s">
        <v>32</v>
      </c>
      <c r="BN22" s="7">
        <v>0.79876678198505113</v>
      </c>
      <c r="BO22" s="7"/>
      <c r="BP22" s="11">
        <v>1.0551000000000061</v>
      </c>
      <c r="BQ22" s="11">
        <f t="shared" si="18"/>
        <v>1.0551000000000061</v>
      </c>
      <c r="BR22" s="8">
        <f t="shared" si="19"/>
        <v>0.91543811293156896</v>
      </c>
    </row>
    <row r="23" spans="1:70" ht="15.5" x14ac:dyDescent="0.35">
      <c r="B23" s="6" t="s">
        <v>33</v>
      </c>
      <c r="C23" s="7">
        <v>55.35</v>
      </c>
      <c r="D23" s="7"/>
      <c r="E23" s="7">
        <v>1.847999999999999</v>
      </c>
      <c r="F23" s="7">
        <f t="shared" si="0"/>
        <v>1.847999999999999</v>
      </c>
      <c r="G23" s="8">
        <f t="shared" si="1"/>
        <v>1.6617743090250956</v>
      </c>
      <c r="I23" s="6" t="s">
        <v>33</v>
      </c>
      <c r="J23" s="7">
        <v>55.35</v>
      </c>
      <c r="K23" s="7"/>
      <c r="L23" s="7">
        <v>1.2939999999999969</v>
      </c>
      <c r="M23" s="7">
        <f t="shared" si="2"/>
        <v>1.2939999999999969</v>
      </c>
      <c r="N23" s="8">
        <f t="shared" si="3"/>
        <v>1.318389077604238</v>
      </c>
      <c r="P23" s="6" t="s">
        <v>33</v>
      </c>
      <c r="Q23" s="9">
        <v>72.467872928176817</v>
      </c>
      <c r="R23" s="7"/>
      <c r="S23" s="7">
        <v>1.847999999999999</v>
      </c>
      <c r="T23" s="7">
        <f t="shared" si="4"/>
        <v>1.847999999999999</v>
      </c>
      <c r="U23" s="8">
        <f t="shared" si="5"/>
        <v>1.1044139376523407</v>
      </c>
      <c r="W23" s="6" t="s">
        <v>33</v>
      </c>
      <c r="X23" s="9">
        <v>72.467872928176817</v>
      </c>
      <c r="Y23" s="7"/>
      <c r="Z23" s="7">
        <v>1.2939999999999969</v>
      </c>
      <c r="AA23" s="7">
        <f t="shared" si="6"/>
        <v>1.2939999999999969</v>
      </c>
      <c r="AB23" s="8">
        <f t="shared" si="7"/>
        <v>0.64280161236735722</v>
      </c>
      <c r="AD23" s="6" t="s">
        <v>33</v>
      </c>
      <c r="AE23" s="7">
        <v>40.700000000000003</v>
      </c>
      <c r="AF23" s="7"/>
      <c r="AG23" s="7">
        <v>1.847999999999999</v>
      </c>
      <c r="AH23" s="7">
        <f t="shared" si="8"/>
        <v>1.847999999999999</v>
      </c>
      <c r="AI23" s="8">
        <f t="shared" si="9"/>
        <v>2.507144394234083</v>
      </c>
      <c r="AK23" s="6" t="s">
        <v>33</v>
      </c>
      <c r="AL23" s="7">
        <v>40.700000000000003</v>
      </c>
      <c r="AM23" s="7"/>
      <c r="AN23" s="7">
        <v>1.2939999999999969</v>
      </c>
      <c r="AO23" s="7">
        <f t="shared" si="10"/>
        <v>1.2939999999999969</v>
      </c>
      <c r="AP23" s="8">
        <f t="shared" si="11"/>
        <v>2.1055710202839024</v>
      </c>
      <c r="AR23" s="6" t="s">
        <v>33</v>
      </c>
      <c r="AS23" s="7">
        <v>83</v>
      </c>
      <c r="AT23" s="7"/>
      <c r="AU23" s="7">
        <v>1.847999999999999</v>
      </c>
      <c r="AV23" s="7">
        <f t="shared" si="12"/>
        <v>1.847999999999999</v>
      </c>
      <c r="AW23" s="8">
        <f t="shared" si="13"/>
        <v>2.6229401590468768</v>
      </c>
      <c r="AY23" s="6" t="s">
        <v>33</v>
      </c>
      <c r="AZ23" s="7">
        <v>83</v>
      </c>
      <c r="BA23" s="7"/>
      <c r="BB23" s="7">
        <v>1.2939999999999969</v>
      </c>
      <c r="BC23" s="7">
        <f t="shared" si="14"/>
        <v>1.2939999999999969</v>
      </c>
      <c r="BD23" s="8">
        <f t="shared" si="15"/>
        <v>2.4774697416091929</v>
      </c>
      <c r="BF23" s="6" t="s">
        <v>33</v>
      </c>
      <c r="BG23" s="7">
        <v>0.56517952206738575</v>
      </c>
      <c r="BH23" s="7"/>
      <c r="BI23" s="7">
        <v>1.847999999999999</v>
      </c>
      <c r="BJ23" s="7">
        <f t="shared" si="16"/>
        <v>1.847999999999999</v>
      </c>
      <c r="BK23" s="8">
        <f t="shared" si="17"/>
        <v>2.6549567412914126</v>
      </c>
      <c r="BM23" s="6" t="s">
        <v>33</v>
      </c>
      <c r="BN23" s="7">
        <v>0.56517952206738575</v>
      </c>
      <c r="BO23" s="7"/>
      <c r="BP23" s="7">
        <v>1.2939999999999969</v>
      </c>
      <c r="BQ23" s="7">
        <f t="shared" si="18"/>
        <v>1.2939999999999969</v>
      </c>
      <c r="BR23" s="8">
        <f t="shared" si="19"/>
        <v>2.3604058395563325</v>
      </c>
    </row>
    <row r="24" spans="1:70" ht="15.5" x14ac:dyDescent="0.35">
      <c r="B24" s="6" t="s">
        <v>34</v>
      </c>
      <c r="C24" s="7">
        <v>62.63</v>
      </c>
      <c r="D24" s="7"/>
      <c r="E24" s="7">
        <v>1.2950000000000017</v>
      </c>
      <c r="F24" s="7">
        <f t="shared" si="0"/>
        <v>1.2950000000000017</v>
      </c>
      <c r="G24" s="8">
        <f t="shared" si="1"/>
        <v>1.1822993996697004</v>
      </c>
      <c r="I24" s="6" t="s">
        <v>34</v>
      </c>
      <c r="J24" s="7">
        <v>62.63</v>
      </c>
      <c r="K24" s="7"/>
      <c r="L24" s="7">
        <v>0.87399999999999523</v>
      </c>
      <c r="M24" s="7">
        <f t="shared" si="2"/>
        <v>0.87399999999999523</v>
      </c>
      <c r="N24" s="8">
        <f t="shared" si="3"/>
        <v>0.80415408062170801</v>
      </c>
      <c r="P24" s="6" t="s">
        <v>34</v>
      </c>
      <c r="Q24" s="9">
        <v>63.611657458563542</v>
      </c>
      <c r="R24" s="7"/>
      <c r="S24" s="7">
        <v>1.2950000000000017</v>
      </c>
      <c r="T24" s="7">
        <f t="shared" si="4"/>
        <v>1.2950000000000017</v>
      </c>
      <c r="U24" s="8">
        <f t="shared" si="5"/>
        <v>1.3874252369458495</v>
      </c>
      <c r="W24" s="6" t="s">
        <v>34</v>
      </c>
      <c r="X24" s="9">
        <v>63.611657458563542</v>
      </c>
      <c r="Y24" s="7"/>
      <c r="Z24" s="7">
        <v>0.87399999999999523</v>
      </c>
      <c r="AA24" s="7">
        <f t="shared" si="6"/>
        <v>0.87399999999999523</v>
      </c>
      <c r="AB24" s="8">
        <f t="shared" si="7"/>
        <v>0.9802756877086658</v>
      </c>
      <c r="AD24" s="6" t="s">
        <v>34</v>
      </c>
      <c r="AE24" s="7">
        <v>52.3</v>
      </c>
      <c r="AF24" s="7"/>
      <c r="AG24" s="7">
        <v>1.2950000000000017</v>
      </c>
      <c r="AH24" s="7">
        <f t="shared" si="8"/>
        <v>1.2950000000000017</v>
      </c>
      <c r="AI24" s="8">
        <f t="shared" si="9"/>
        <v>1.9967442314933437</v>
      </c>
      <c r="AK24" s="6" t="s">
        <v>34</v>
      </c>
      <c r="AL24" s="7">
        <v>52.3</v>
      </c>
      <c r="AM24" s="7"/>
      <c r="AN24" s="7">
        <v>0.87399999999999523</v>
      </c>
      <c r="AO24" s="7">
        <f t="shared" si="10"/>
        <v>0.87399999999999523</v>
      </c>
      <c r="AP24" s="8">
        <f t="shared" si="11"/>
        <v>1.6390519187853041</v>
      </c>
      <c r="AR24" s="6" t="s">
        <v>34</v>
      </c>
      <c r="AS24" s="7">
        <v>93.4</v>
      </c>
      <c r="AT24" s="7"/>
      <c r="AU24" s="7">
        <v>1.2950000000000017</v>
      </c>
      <c r="AV24" s="7">
        <f t="shared" si="12"/>
        <v>1.2950000000000017</v>
      </c>
      <c r="AW24" s="8">
        <f t="shared" si="13"/>
        <v>1.3135190019963403</v>
      </c>
      <c r="AY24" s="6" t="s">
        <v>34</v>
      </c>
      <c r="AZ24" s="7">
        <v>93.4</v>
      </c>
      <c r="BA24" s="7"/>
      <c r="BB24" s="7">
        <v>0.87399999999999523</v>
      </c>
      <c r="BC24" s="7">
        <f t="shared" si="14"/>
        <v>0.87399999999999523</v>
      </c>
      <c r="BD24" s="8">
        <f t="shared" si="15"/>
        <v>0.88005560947596884</v>
      </c>
      <c r="BF24" s="6" t="s">
        <v>34</v>
      </c>
      <c r="BG24" s="7">
        <v>0.61338457934858071</v>
      </c>
      <c r="BH24" s="7"/>
      <c r="BI24" s="7">
        <v>1.2950000000000017</v>
      </c>
      <c r="BJ24" s="7">
        <f t="shared" si="16"/>
        <v>1.2950000000000017</v>
      </c>
      <c r="BK24" s="8">
        <f t="shared" si="17"/>
        <v>2.3686790490536196</v>
      </c>
      <c r="BM24" s="6" t="s">
        <v>34</v>
      </c>
      <c r="BN24" s="7">
        <v>0.61338457934858071</v>
      </c>
      <c r="BO24" s="7"/>
      <c r="BP24" s="7">
        <v>0.87399999999999523</v>
      </c>
      <c r="BQ24" s="7">
        <f t="shared" si="18"/>
        <v>0.87399999999999523</v>
      </c>
      <c r="BR24" s="8">
        <f t="shared" si="19"/>
        <v>2.0622099873682611</v>
      </c>
    </row>
    <row r="25" spans="1:70" ht="15.5" x14ac:dyDescent="0.35">
      <c r="B25" s="6" t="s">
        <v>35</v>
      </c>
      <c r="C25" s="7">
        <v>61.93</v>
      </c>
      <c r="D25" s="7"/>
      <c r="E25" s="7">
        <v>1.2019999999999982</v>
      </c>
      <c r="F25" s="7">
        <f t="shared" si="0"/>
        <v>1.2019999999999982</v>
      </c>
      <c r="G25" s="8">
        <f t="shared" si="1"/>
        <v>1.2284027563384887</v>
      </c>
      <c r="I25" s="6" t="s">
        <v>35</v>
      </c>
      <c r="J25" s="7">
        <v>61.93</v>
      </c>
      <c r="K25" s="7"/>
      <c r="L25" s="7">
        <v>0.867999999999995</v>
      </c>
      <c r="M25" s="7">
        <f t="shared" si="2"/>
        <v>0.867999999999995</v>
      </c>
      <c r="N25" s="8">
        <f t="shared" si="3"/>
        <v>0.85359975340848937</v>
      </c>
      <c r="P25" s="6" t="s">
        <v>35</v>
      </c>
      <c r="Q25" s="9">
        <v>57.635883977900626</v>
      </c>
      <c r="R25" s="7"/>
      <c r="S25" s="7">
        <v>1.2019999999999982</v>
      </c>
      <c r="T25" s="7">
        <f t="shared" si="4"/>
        <v>1.2019999999999982</v>
      </c>
      <c r="U25" s="8">
        <f t="shared" si="5"/>
        <v>1.578388456263272</v>
      </c>
      <c r="W25" s="6" t="s">
        <v>35</v>
      </c>
      <c r="X25" s="9">
        <v>57.635883977900626</v>
      </c>
      <c r="Y25" s="7"/>
      <c r="Z25" s="7">
        <v>0.867999999999995</v>
      </c>
      <c r="AA25" s="7">
        <f t="shared" si="6"/>
        <v>0.867999999999995</v>
      </c>
      <c r="AB25" s="8">
        <f t="shared" si="7"/>
        <v>1.2079879240194531</v>
      </c>
      <c r="AD25" s="6" t="s">
        <v>35</v>
      </c>
      <c r="AE25" s="7">
        <v>78.5</v>
      </c>
      <c r="AF25" s="7"/>
      <c r="AG25" s="7">
        <v>1.2019999999999982</v>
      </c>
      <c r="AH25" s="7">
        <f t="shared" si="8"/>
        <v>1.2019999999999982</v>
      </c>
      <c r="AI25" s="8">
        <f t="shared" si="9"/>
        <v>0.8439438639237431</v>
      </c>
      <c r="AK25" s="6" t="s">
        <v>35</v>
      </c>
      <c r="AL25" s="7">
        <v>78.5</v>
      </c>
      <c r="AM25" s="7"/>
      <c r="AN25" s="7">
        <v>0.867999999999995</v>
      </c>
      <c r="AO25" s="7">
        <f t="shared" si="10"/>
        <v>0.867999999999995</v>
      </c>
      <c r="AP25" s="8">
        <f t="shared" si="11"/>
        <v>0.58536222402122773</v>
      </c>
      <c r="AR25" s="6" t="s">
        <v>35</v>
      </c>
      <c r="AS25" s="7">
        <v>90.3</v>
      </c>
      <c r="AT25" s="7"/>
      <c r="AU25" s="7">
        <v>1.2019999999999982</v>
      </c>
      <c r="AV25" s="7">
        <f t="shared" si="12"/>
        <v>1.2019999999999982</v>
      </c>
      <c r="AW25" s="8">
        <f t="shared" si="13"/>
        <v>1.7038272315017906</v>
      </c>
      <c r="AY25" s="6" t="s">
        <v>35</v>
      </c>
      <c r="AZ25" s="7">
        <v>90.3</v>
      </c>
      <c r="BA25" s="7"/>
      <c r="BB25" s="7">
        <v>0.867999999999995</v>
      </c>
      <c r="BC25" s="7">
        <f t="shared" si="14"/>
        <v>0.867999999999995</v>
      </c>
      <c r="BD25" s="8">
        <f t="shared" si="15"/>
        <v>1.356207898861836</v>
      </c>
      <c r="BF25" s="6" t="s">
        <v>35</v>
      </c>
      <c r="BG25" s="7">
        <v>0.84605219847037394</v>
      </c>
      <c r="BH25" s="7"/>
      <c r="BI25" s="7">
        <v>1.2019999999999982</v>
      </c>
      <c r="BJ25" s="7">
        <f t="shared" si="16"/>
        <v>1.2019999999999982</v>
      </c>
      <c r="BK25" s="8">
        <f t="shared" si="17"/>
        <v>0.986924668551457</v>
      </c>
      <c r="BM25" s="6" t="s">
        <v>35</v>
      </c>
      <c r="BN25" s="7">
        <v>0.84605219847037394</v>
      </c>
      <c r="BO25" s="7"/>
      <c r="BP25" s="7">
        <v>0.867999999999995</v>
      </c>
      <c r="BQ25" s="7">
        <f t="shared" si="18"/>
        <v>0.867999999999995</v>
      </c>
      <c r="BR25" s="8">
        <f t="shared" si="19"/>
        <v>0.62293114664674043</v>
      </c>
    </row>
    <row r="26" spans="1:70" ht="15.5" x14ac:dyDescent="0.35">
      <c r="B26" s="6" t="s">
        <v>36</v>
      </c>
      <c r="C26" s="7">
        <v>58.77</v>
      </c>
      <c r="D26" s="7"/>
      <c r="E26" s="7">
        <v>0.12999999999999545</v>
      </c>
      <c r="F26" s="7">
        <f t="shared" si="0"/>
        <v>0.12999999999999545</v>
      </c>
      <c r="G26" s="8">
        <f t="shared" si="1"/>
        <v>1.4365264807290168</v>
      </c>
      <c r="I26" s="6" t="s">
        <v>36</v>
      </c>
      <c r="J26" s="7">
        <v>58.77</v>
      </c>
      <c r="K26" s="7"/>
      <c r="L26" s="7">
        <v>0.26599999999999113</v>
      </c>
      <c r="M26" s="7">
        <f t="shared" si="2"/>
        <v>0.26599999999999113</v>
      </c>
      <c r="N26" s="8">
        <f t="shared" si="3"/>
        <v>1.0768116477031038</v>
      </c>
      <c r="P26" s="6" t="s">
        <v>36</v>
      </c>
      <c r="Q26" s="9">
        <v>50.206850828729181</v>
      </c>
      <c r="R26" s="7"/>
      <c r="S26" s="7">
        <v>0.12999999999999545</v>
      </c>
      <c r="T26" s="7">
        <f t="shared" si="4"/>
        <v>0.12999999999999545</v>
      </c>
      <c r="U26" s="8">
        <f t="shared" si="5"/>
        <v>1.8157923824951354</v>
      </c>
      <c r="W26" s="6" t="s">
        <v>36</v>
      </c>
      <c r="X26" s="9">
        <v>50.206850828729181</v>
      </c>
      <c r="Y26" s="7"/>
      <c r="Z26" s="7">
        <v>0.26599999999999113</v>
      </c>
      <c r="AA26" s="7">
        <f t="shared" si="6"/>
        <v>0.26599999999999113</v>
      </c>
      <c r="AB26" s="8">
        <f t="shared" si="7"/>
        <v>1.4910779302753687</v>
      </c>
      <c r="AD26" s="6" t="s">
        <v>36</v>
      </c>
      <c r="AE26" s="7">
        <v>94.3</v>
      </c>
      <c r="AF26" s="7"/>
      <c r="AG26" s="7">
        <v>0.12999999999999545</v>
      </c>
      <c r="AH26" s="7">
        <f t="shared" si="8"/>
        <v>0.12999999999999545</v>
      </c>
      <c r="AI26" s="8">
        <f t="shared" si="9"/>
        <v>0.14874364225963266</v>
      </c>
      <c r="AK26" s="6" t="s">
        <v>36</v>
      </c>
      <c r="AL26" s="7">
        <v>94.3</v>
      </c>
      <c r="AM26" s="7"/>
      <c r="AN26" s="7">
        <v>0.26599999999999113</v>
      </c>
      <c r="AO26" s="7">
        <f t="shared" si="10"/>
        <v>0.26599999999999113</v>
      </c>
      <c r="AP26" s="8">
        <f t="shared" si="11"/>
        <v>-5.006896595100141E-2</v>
      </c>
      <c r="AR26" s="6" t="s">
        <v>36</v>
      </c>
      <c r="AS26" s="7">
        <v>89.9</v>
      </c>
      <c r="AT26" s="7"/>
      <c r="AU26" s="7">
        <v>0.12999999999999545</v>
      </c>
      <c r="AV26" s="7">
        <f t="shared" si="12"/>
        <v>0.12999999999999545</v>
      </c>
      <c r="AW26" s="8">
        <f t="shared" si="13"/>
        <v>1.7541895836960393</v>
      </c>
      <c r="AY26" s="6" t="s">
        <v>36</v>
      </c>
      <c r="AZ26" s="7">
        <v>89.9</v>
      </c>
      <c r="BA26" s="7"/>
      <c r="BB26" s="7">
        <v>0.26599999999999113</v>
      </c>
      <c r="BC26" s="7">
        <f t="shared" si="14"/>
        <v>0.26599999999999113</v>
      </c>
      <c r="BD26" s="8">
        <f t="shared" si="15"/>
        <v>1.417646903943881</v>
      </c>
      <c r="BF26" s="6" t="s">
        <v>36</v>
      </c>
      <c r="BG26" s="7">
        <v>0.88244606515748603</v>
      </c>
      <c r="BH26" s="7"/>
      <c r="BI26" s="7">
        <v>0.12999999999999545</v>
      </c>
      <c r="BJ26" s="7">
        <f t="shared" si="16"/>
        <v>0.12999999999999545</v>
      </c>
      <c r="BK26" s="8">
        <f t="shared" si="17"/>
        <v>0.77079066198819302</v>
      </c>
      <c r="BM26" s="6" t="s">
        <v>36</v>
      </c>
      <c r="BN26" s="7">
        <v>0.88244606515748603</v>
      </c>
      <c r="BO26" s="7"/>
      <c r="BP26" s="7">
        <v>0.26599999999999113</v>
      </c>
      <c r="BQ26" s="7">
        <f t="shared" si="18"/>
        <v>0.26599999999999113</v>
      </c>
      <c r="BR26" s="8">
        <f t="shared" si="19"/>
        <v>0.39779916458360365</v>
      </c>
    </row>
    <row r="27" spans="1:70" ht="15.5" x14ac:dyDescent="0.35">
      <c r="B27" s="6" t="s">
        <v>37</v>
      </c>
      <c r="C27" s="7">
        <v>73.11</v>
      </c>
      <c r="D27" s="7"/>
      <c r="E27" s="7">
        <v>1.0049999999999955</v>
      </c>
      <c r="F27" s="7">
        <f t="shared" si="0"/>
        <v>1.0049999999999955</v>
      </c>
      <c r="G27" s="8">
        <f t="shared" si="1"/>
        <v>0.49206628839984567</v>
      </c>
      <c r="I27" s="6" t="s">
        <v>37</v>
      </c>
      <c r="J27" s="7">
        <v>73.11</v>
      </c>
      <c r="K27" s="7"/>
      <c r="L27" s="7">
        <v>0.92600000000000193</v>
      </c>
      <c r="M27" s="7">
        <f t="shared" si="2"/>
        <v>0.92600000000000193</v>
      </c>
      <c r="N27" s="8">
        <f t="shared" si="3"/>
        <v>6.388172232817535E-2</v>
      </c>
      <c r="P27" s="6" t="s">
        <v>37</v>
      </c>
      <c r="Q27" s="9">
        <v>61.374392265193258</v>
      </c>
      <c r="R27" s="7"/>
      <c r="S27" s="7">
        <v>1.0049999999999955</v>
      </c>
      <c r="T27" s="7">
        <f t="shared" si="4"/>
        <v>1.0049999999999955</v>
      </c>
      <c r="U27" s="8">
        <f t="shared" si="5"/>
        <v>1.45891980834741</v>
      </c>
      <c r="W27" s="6" t="s">
        <v>37</v>
      </c>
      <c r="X27" s="9">
        <v>61.374392265193258</v>
      </c>
      <c r="Y27" s="7"/>
      <c r="Z27" s="7">
        <v>0.92600000000000193</v>
      </c>
      <c r="AA27" s="7">
        <f t="shared" si="6"/>
        <v>0.92600000000000193</v>
      </c>
      <c r="AB27" s="8">
        <f t="shared" si="7"/>
        <v>1.0655286950475782</v>
      </c>
      <c r="AD27" s="6" t="s">
        <v>37</v>
      </c>
      <c r="AE27" s="7">
        <v>47.7</v>
      </c>
      <c r="AF27" s="7"/>
      <c r="AG27" s="7">
        <v>1.0049999999999955</v>
      </c>
      <c r="AH27" s="7">
        <f t="shared" si="8"/>
        <v>1.0049999999999955</v>
      </c>
      <c r="AI27" s="8">
        <f t="shared" si="9"/>
        <v>2.1991442960284644</v>
      </c>
      <c r="AK27" s="6" t="s">
        <v>37</v>
      </c>
      <c r="AL27" s="7">
        <v>47.7</v>
      </c>
      <c r="AM27" s="7"/>
      <c r="AN27" s="7">
        <v>0.92600000000000193</v>
      </c>
      <c r="AO27" s="7">
        <f t="shared" si="10"/>
        <v>0.92600000000000193</v>
      </c>
      <c r="AP27" s="8">
        <f t="shared" si="11"/>
        <v>1.8240508728278515</v>
      </c>
      <c r="AR27" s="6" t="s">
        <v>37</v>
      </c>
      <c r="AS27" s="7">
        <v>85.3</v>
      </c>
      <c r="AT27" s="7"/>
      <c r="AU27" s="7">
        <v>1.0049999999999955</v>
      </c>
      <c r="AV27" s="7">
        <f t="shared" si="12"/>
        <v>1.0049999999999955</v>
      </c>
      <c r="AW27" s="8">
        <f t="shared" si="13"/>
        <v>2.3333566339299328</v>
      </c>
      <c r="AY27" s="6" t="s">
        <v>37</v>
      </c>
      <c r="AZ27" s="7">
        <v>85.3</v>
      </c>
      <c r="BA27" s="7"/>
      <c r="BB27" s="7">
        <v>0.92600000000000193</v>
      </c>
      <c r="BC27" s="7">
        <f t="shared" si="14"/>
        <v>0.92600000000000193</v>
      </c>
      <c r="BD27" s="8">
        <f t="shared" si="15"/>
        <v>2.1241954623874229</v>
      </c>
      <c r="BF27" s="6" t="s">
        <v>37</v>
      </c>
      <c r="BG27" s="7">
        <v>0.60756457989284773</v>
      </c>
      <c r="BH27" s="7"/>
      <c r="BI27" s="7">
        <v>1.0049999999999955</v>
      </c>
      <c r="BJ27" s="7">
        <f t="shared" si="16"/>
        <v>1.0049999999999955</v>
      </c>
      <c r="BK27" s="8">
        <f t="shared" si="17"/>
        <v>2.4032425597511251</v>
      </c>
      <c r="BM27" s="6" t="s">
        <v>37</v>
      </c>
      <c r="BN27" s="7">
        <v>0.60756457989284773</v>
      </c>
      <c r="BO27" s="7"/>
      <c r="BP27" s="7">
        <v>0.92600000000000193</v>
      </c>
      <c r="BQ27" s="7">
        <f t="shared" si="18"/>
        <v>0.92600000000000193</v>
      </c>
      <c r="BR27" s="8">
        <f t="shared" si="19"/>
        <v>2.0982124276788845</v>
      </c>
    </row>
    <row r="28" spans="1:70" ht="15.5" x14ac:dyDescent="0.35">
      <c r="B28" s="6" t="s">
        <v>38</v>
      </c>
      <c r="C28" s="7">
        <v>56.62</v>
      </c>
      <c r="D28" s="7"/>
      <c r="E28" s="7">
        <v>0.53199999999999648</v>
      </c>
      <c r="F28" s="7">
        <f t="shared" si="0"/>
        <v>0.53199999999999648</v>
      </c>
      <c r="G28" s="8">
        <f t="shared" si="1"/>
        <v>1.5781296476402944</v>
      </c>
      <c r="I28" s="6" t="s">
        <v>38</v>
      </c>
      <c r="J28" s="7">
        <v>56.62</v>
      </c>
      <c r="K28" s="7"/>
      <c r="L28" s="7">
        <v>0.16599999999999682</v>
      </c>
      <c r="M28" s="7">
        <f t="shared" si="2"/>
        <v>0.16599999999999682</v>
      </c>
      <c r="N28" s="8">
        <f t="shared" si="3"/>
        <v>1.2286804998339345</v>
      </c>
      <c r="P28" s="6" t="s">
        <v>38</v>
      </c>
      <c r="Q28" s="9">
        <v>45.944447513812186</v>
      </c>
      <c r="R28" s="7"/>
      <c r="S28" s="7">
        <v>0.53199999999999648</v>
      </c>
      <c r="T28" s="7">
        <f t="shared" si="4"/>
        <v>0.53199999999999648</v>
      </c>
      <c r="U28" s="8">
        <f t="shared" si="5"/>
        <v>1.9520027428241729</v>
      </c>
      <c r="W28" s="6" t="s">
        <v>38</v>
      </c>
      <c r="X28" s="9">
        <v>45.944447513812186</v>
      </c>
      <c r="Y28" s="7"/>
      <c r="Z28" s="7">
        <v>0.16599999999999682</v>
      </c>
      <c r="AA28" s="7">
        <f t="shared" si="6"/>
        <v>0.16599999999999682</v>
      </c>
      <c r="AB28" s="8">
        <f t="shared" si="7"/>
        <v>1.6535006516250057</v>
      </c>
      <c r="AD28" s="6" t="s">
        <v>38</v>
      </c>
      <c r="AE28" s="7">
        <v>64.7</v>
      </c>
      <c r="AF28" s="7"/>
      <c r="AG28" s="7">
        <v>0.53199999999999648</v>
      </c>
      <c r="AH28" s="7">
        <f t="shared" si="8"/>
        <v>0.53199999999999648</v>
      </c>
      <c r="AI28" s="8">
        <f t="shared" si="9"/>
        <v>1.4511440575291052</v>
      </c>
      <c r="AK28" s="6" t="s">
        <v>38</v>
      </c>
      <c r="AL28" s="7">
        <v>64.7</v>
      </c>
      <c r="AM28" s="7"/>
      <c r="AN28" s="7">
        <v>0.16599999999999682</v>
      </c>
      <c r="AO28" s="7">
        <f t="shared" si="10"/>
        <v>0.16599999999999682</v>
      </c>
      <c r="AP28" s="8">
        <f t="shared" si="11"/>
        <v>1.1403590861488708</v>
      </c>
      <c r="AR28" s="6" t="s">
        <v>38</v>
      </c>
      <c r="AS28" s="7">
        <v>97</v>
      </c>
      <c r="AT28" s="7"/>
      <c r="AU28" s="7">
        <v>0.53199999999999648</v>
      </c>
      <c r="AV28" s="7">
        <f t="shared" si="12"/>
        <v>0.53199999999999648</v>
      </c>
      <c r="AW28" s="8">
        <f t="shared" si="13"/>
        <v>0.86025783224807917</v>
      </c>
      <c r="AY28" s="6" t="s">
        <v>38</v>
      </c>
      <c r="AZ28" s="7">
        <v>97</v>
      </c>
      <c r="BA28" s="7"/>
      <c r="BB28" s="7">
        <v>0.16599999999999682</v>
      </c>
      <c r="BC28" s="7">
        <f t="shared" si="14"/>
        <v>0.16599999999999682</v>
      </c>
      <c r="BD28" s="8">
        <f t="shared" si="15"/>
        <v>0.32710456373754759</v>
      </c>
      <c r="BF28" s="6" t="s">
        <v>38</v>
      </c>
      <c r="BG28" s="7">
        <v>0.84141213960785155</v>
      </c>
      <c r="BH28" s="7"/>
      <c r="BI28" s="7">
        <v>0.53199999999999648</v>
      </c>
      <c r="BJ28" s="7">
        <f t="shared" si="16"/>
        <v>0.53199999999999648</v>
      </c>
      <c r="BK28" s="8">
        <f t="shared" si="17"/>
        <v>1.0144808092954003</v>
      </c>
      <c r="BM28" s="6" t="s">
        <v>38</v>
      </c>
      <c r="BN28" s="7">
        <v>0.84141213960785155</v>
      </c>
      <c r="BO28" s="7"/>
      <c r="BP28" s="7">
        <v>0.16599999999999682</v>
      </c>
      <c r="BQ28" s="7">
        <f t="shared" si="18"/>
        <v>0.16599999999999682</v>
      </c>
      <c r="BR28" s="8">
        <f t="shared" si="19"/>
        <v>0.65163448992131556</v>
      </c>
    </row>
    <row r="29" spans="1:70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P29" s="12"/>
      <c r="Q29" s="12"/>
      <c r="R29" s="12"/>
      <c r="S29" s="12"/>
      <c r="T29" s="12"/>
      <c r="U29" s="12"/>
      <c r="W29" s="12"/>
      <c r="X29" s="12"/>
      <c r="Y29" s="12"/>
      <c r="Z29" s="12"/>
      <c r="AA29" s="12"/>
      <c r="AB29" s="12"/>
      <c r="AD29" s="12"/>
      <c r="AE29" s="12"/>
      <c r="AF29" s="12"/>
      <c r="AG29" s="12"/>
      <c r="AH29" s="12"/>
      <c r="AI29" s="12"/>
      <c r="AK29" s="12"/>
      <c r="AL29" s="12"/>
      <c r="AM29" s="12"/>
      <c r="AN29" s="12"/>
      <c r="AO29" s="12"/>
      <c r="AP29" s="12"/>
      <c r="AR29" s="12"/>
      <c r="AS29" s="12"/>
      <c r="AT29" s="12"/>
      <c r="AU29" s="12"/>
      <c r="AV29" s="12"/>
      <c r="AW29" s="12"/>
      <c r="AY29" s="12"/>
      <c r="AZ29" s="12"/>
      <c r="BA29" s="12"/>
      <c r="BB29" s="12"/>
      <c r="BC29" s="12"/>
      <c r="BD29" s="12"/>
      <c r="BF29" s="12"/>
      <c r="BG29" s="12"/>
      <c r="BH29" s="12"/>
      <c r="BI29" s="12"/>
      <c r="BJ29" s="12"/>
      <c r="BK29" s="12"/>
      <c r="BM29" s="12"/>
      <c r="BN29" s="12"/>
      <c r="BO29" s="12"/>
      <c r="BP29" s="12"/>
      <c r="BQ29" s="12"/>
      <c r="BR29" s="12"/>
    </row>
    <row r="30" spans="1:70" x14ac:dyDescent="0.35">
      <c r="A30" s="12"/>
      <c r="B30" s="12"/>
      <c r="C30" s="12"/>
      <c r="D30" s="12"/>
      <c r="E30" s="12" t="s">
        <v>39</v>
      </c>
      <c r="F30" s="12">
        <f>+SLOPE(F3:F28,C3:C28)</f>
        <v>-6.5861938098268569E-2</v>
      </c>
      <c r="G30" s="12"/>
      <c r="H30" s="12"/>
      <c r="I30" s="12"/>
      <c r="J30" s="12"/>
      <c r="K30" s="12"/>
      <c r="L30" s="12" t="s">
        <v>39</v>
      </c>
      <c r="M30" s="12">
        <f>+SLOPE(M3:M28,J3:J28)</f>
        <v>-7.0636675409688252E-2</v>
      </c>
      <c r="N30" s="12"/>
      <c r="P30" s="12"/>
      <c r="Q30" s="12"/>
      <c r="R30" s="12"/>
      <c r="S30" s="12" t="s">
        <v>39</v>
      </c>
      <c r="T30" s="12">
        <f>+SLOPE(T3:T28,Q3:Q28)</f>
        <v>-3.1956234608852316E-2</v>
      </c>
      <c r="U30" s="12"/>
      <c r="W30" s="12"/>
      <c r="X30" s="12"/>
      <c r="Y30" s="12"/>
      <c r="Z30" s="12" t="s">
        <v>39</v>
      </c>
      <c r="AA30" s="12">
        <f>+SLOPE(AA3:AA28,X3:X28)</f>
        <v>-3.8105901612175287E-2</v>
      </c>
      <c r="AB30" s="12"/>
      <c r="AD30" s="12"/>
      <c r="AE30" s="12"/>
      <c r="AF30" s="12"/>
      <c r="AG30" s="12" t="s">
        <v>39</v>
      </c>
      <c r="AH30" s="12">
        <f>+SLOPE(AH3:AH28,AE3:AE28)</f>
        <v>-4.400001402937407E-2</v>
      </c>
      <c r="AI30" s="12"/>
      <c r="AK30" s="12"/>
      <c r="AL30" s="12"/>
      <c r="AM30" s="12"/>
      <c r="AN30" s="12" t="s">
        <v>39</v>
      </c>
      <c r="AO30" s="12">
        <f>+SLOPE(AO3:AO28,AL3:AL28)</f>
        <v>-4.0217163922292985E-2</v>
      </c>
      <c r="AP30" s="12"/>
      <c r="AR30" s="12"/>
      <c r="AS30" s="12"/>
      <c r="AT30" s="12"/>
      <c r="AU30" s="12" t="s">
        <v>39</v>
      </c>
      <c r="AV30" s="12">
        <f>+SLOPE(AV3:AV28,AS3:AS28)</f>
        <v>-0.12590588048562848</v>
      </c>
      <c r="AW30" s="12"/>
      <c r="AY30" s="12"/>
      <c r="AZ30" s="12"/>
      <c r="BA30" s="12"/>
      <c r="BB30" s="12" t="s">
        <v>39</v>
      </c>
      <c r="BC30" s="12">
        <f>+SLOPE(BC3:BC28,AZ3:AZ28)</f>
        <v>-0.15359751270511762</v>
      </c>
      <c r="BD30" s="12"/>
      <c r="BF30" s="12"/>
      <c r="BG30" s="12"/>
      <c r="BH30" s="12"/>
      <c r="BI30" s="12" t="s">
        <v>39</v>
      </c>
      <c r="BJ30" s="12">
        <f>+SLOPE(BJ3:BJ28,BG3:BG28)</f>
        <v>-5.9387480978986718</v>
      </c>
      <c r="BK30" s="12"/>
      <c r="BM30" s="12"/>
      <c r="BN30" s="12"/>
      <c r="BO30" s="12"/>
      <c r="BP30" s="12" t="s">
        <v>39</v>
      </c>
      <c r="BQ30" s="12">
        <f>+SLOPE(BQ3:BQ28,BN3:BN28)</f>
        <v>-6.1859868861601628</v>
      </c>
      <c r="BR30" s="12"/>
    </row>
    <row r="31" spans="1:70" x14ac:dyDescent="0.35">
      <c r="A31" s="12"/>
      <c r="B31" s="12"/>
      <c r="C31" s="12"/>
      <c r="D31" s="12"/>
      <c r="E31" s="12" t="s">
        <v>40</v>
      </c>
      <c r="F31" s="12">
        <f>+INTERCEPT(F3:F28,C3:C28)</f>
        <v>5.3072325827642608</v>
      </c>
      <c r="G31" s="12"/>
      <c r="H31" s="12"/>
      <c r="I31" s="12"/>
      <c r="J31" s="12"/>
      <c r="K31" s="12"/>
      <c r="L31" s="12" t="s">
        <v>40</v>
      </c>
      <c r="M31" s="12">
        <f>+INTERCEPT(M3:M28,J3:J28)</f>
        <v>5.228129061530483</v>
      </c>
      <c r="N31" s="12"/>
      <c r="P31" s="12"/>
      <c r="Q31" s="12"/>
      <c r="R31" s="12"/>
      <c r="S31" s="12" t="s">
        <v>40</v>
      </c>
      <c r="T31" s="12">
        <f>+INTERCEPT(T3:T28,Q3:Q28)</f>
        <v>3.4202142865496565</v>
      </c>
      <c r="U31" s="12"/>
      <c r="W31" s="12"/>
      <c r="X31" s="12"/>
      <c r="Y31" s="12"/>
      <c r="Z31" s="12" t="s">
        <v>40</v>
      </c>
      <c r="AA31" s="12">
        <f>+INTERCEPT(AA3:AA28,X3:X28)</f>
        <v>3.4042552482120843</v>
      </c>
      <c r="AB31" s="12"/>
      <c r="AD31" s="12"/>
      <c r="AE31" s="12"/>
      <c r="AF31" s="12"/>
      <c r="AG31" s="12" t="s">
        <v>40</v>
      </c>
      <c r="AH31" s="12">
        <f>+INTERCEPT(AH3:AH28,AE3:AE28)</f>
        <v>4.2979449652296076</v>
      </c>
      <c r="AI31" s="12"/>
      <c r="AK31" s="12"/>
      <c r="AL31" s="12"/>
      <c r="AM31" s="12"/>
      <c r="AN31" s="12" t="s">
        <v>40</v>
      </c>
      <c r="AO31" s="12">
        <f>+INTERCEPT(AO3:AO28,AL3:AL28)</f>
        <v>3.742409591921227</v>
      </c>
      <c r="AP31" s="12"/>
      <c r="AR31" s="12"/>
      <c r="AS31" s="12"/>
      <c r="AT31" s="12"/>
      <c r="AU31" s="12" t="s">
        <v>40</v>
      </c>
      <c r="AV31" s="12">
        <f>+INTERCEPT(AV3:AV28,AS3:AS28)</f>
        <v>13.073128239354041</v>
      </c>
      <c r="AW31" s="12"/>
      <c r="AY31" s="12"/>
      <c r="AZ31" s="12"/>
      <c r="BA31" s="12"/>
      <c r="BB31" s="12" t="s">
        <v>40</v>
      </c>
      <c r="BC31" s="12">
        <f>+INTERCEPT(BC3:BC28,AZ3:AZ28)</f>
        <v>15.226063296133956</v>
      </c>
      <c r="BD31" s="12"/>
      <c r="BF31" s="12"/>
      <c r="BG31" s="12"/>
      <c r="BH31" s="12"/>
      <c r="BI31" s="12" t="s">
        <v>40</v>
      </c>
      <c r="BJ31" s="12">
        <f>+INTERCEPT(BJ3:BJ28,BG3:BG28)</f>
        <v>6.0114155529403801</v>
      </c>
      <c r="BK31" s="12"/>
      <c r="BM31" s="12"/>
      <c r="BN31" s="12"/>
      <c r="BO31" s="12"/>
      <c r="BP31" s="12" t="s">
        <v>40</v>
      </c>
      <c r="BQ31" s="12">
        <f>+INTERCEPT(BQ3:BQ28,BN3:BN28)</f>
        <v>5.8565989513914491</v>
      </c>
      <c r="BR31" s="12"/>
    </row>
    <row r="32" spans="1:70" s="13" customFormat="1" x14ac:dyDescent="0.35">
      <c r="E32" s="14" t="s">
        <v>41</v>
      </c>
      <c r="F32" s="14">
        <f>CORREL(C3:C28,F3:F28)</f>
        <v>-0.76427551680917705</v>
      </c>
      <c r="L32" s="14" t="s">
        <v>41</v>
      </c>
      <c r="M32" s="14">
        <f>CORREL(J3:J28,M3:M28)</f>
        <v>-0.79838022476531678</v>
      </c>
      <c r="S32" s="14" t="s">
        <v>41</v>
      </c>
      <c r="T32" s="14">
        <f>CORREL(Q3:Q28,T3:T28)</f>
        <v>-0.21683914494361317</v>
      </c>
      <c r="Z32" s="14" t="s">
        <v>41</v>
      </c>
      <c r="AA32" s="14">
        <f>CORREL(X3:X28,AA3:AA28)</f>
        <v>-0.25184794224133128</v>
      </c>
      <c r="AG32" s="14" t="s">
        <v>41</v>
      </c>
      <c r="AH32" s="14">
        <f>CORREL(AE3:AE28,AH3:AH28)</f>
        <v>-0.66345140691877069</v>
      </c>
      <c r="AN32" s="14" t="s">
        <v>41</v>
      </c>
      <c r="AO32" s="14">
        <f>CORREL(AL3:AL28,AO3:AO28)</f>
        <v>-0.59065219943820524</v>
      </c>
      <c r="AU32" s="14" t="s">
        <v>41</v>
      </c>
      <c r="AV32" s="14">
        <f>CORREL(AS3:AS28,AV3:AV28)</f>
        <v>-0.54947978328987102</v>
      </c>
      <c r="BB32" s="14" t="s">
        <v>41</v>
      </c>
      <c r="BC32" s="14">
        <f>CORREL(AZ3:AZ28,BC3:BC28)</f>
        <v>-0.65291097152834132</v>
      </c>
      <c r="BI32" s="14" t="s">
        <v>41</v>
      </c>
      <c r="BJ32" s="14">
        <f>CORREL(BG3:BG28,BJ3:BJ28)</f>
        <v>-0.67831545533655746</v>
      </c>
      <c r="BP32" s="14" t="s">
        <v>41</v>
      </c>
      <c r="BQ32" s="14">
        <f>CORREL(BN3:BN28,BQ3:BQ28)</f>
        <v>-0.69145914962590149</v>
      </c>
    </row>
    <row r="33" spans="2:70" x14ac:dyDescent="0.35">
      <c r="E33" s="3" t="s">
        <v>42</v>
      </c>
      <c r="F33" s="3">
        <v>1E-4</v>
      </c>
      <c r="G33" s="3" t="s">
        <v>43</v>
      </c>
      <c r="L33" s="3" t="s">
        <v>42</v>
      </c>
      <c r="M33" s="3">
        <v>1E-4</v>
      </c>
      <c r="N33" s="3" t="s">
        <v>43</v>
      </c>
      <c r="S33" s="3" t="s">
        <v>44</v>
      </c>
      <c r="T33" s="3">
        <v>0.28920000000000001</v>
      </c>
      <c r="U33" s="3" t="s">
        <v>43</v>
      </c>
      <c r="Z33" s="3" t="s">
        <v>44</v>
      </c>
      <c r="AA33" s="3">
        <v>0.217</v>
      </c>
      <c r="AB33" s="3" t="s">
        <v>43</v>
      </c>
      <c r="AG33" s="3" t="s">
        <v>42</v>
      </c>
      <c r="AH33" s="3">
        <v>1E-3</v>
      </c>
      <c r="AI33" s="3" t="s">
        <v>43</v>
      </c>
      <c r="AN33" s="3" t="s">
        <v>42</v>
      </c>
      <c r="AO33" s="3">
        <v>0.01</v>
      </c>
      <c r="AP33" s="3" t="s">
        <v>43</v>
      </c>
      <c r="AU33" s="3" t="s">
        <v>42</v>
      </c>
      <c r="AV33" s="3">
        <v>0.01</v>
      </c>
      <c r="AW33" s="3" t="s">
        <v>43</v>
      </c>
      <c r="BB33" s="3" t="s">
        <v>42</v>
      </c>
      <c r="BC33" s="3">
        <v>1E-3</v>
      </c>
      <c r="BD33" s="3" t="s">
        <v>43</v>
      </c>
      <c r="BI33" s="3" t="s">
        <v>42</v>
      </c>
      <c r="BJ33" s="3">
        <v>1E-3</v>
      </c>
      <c r="BK33" s="3" t="s">
        <v>43</v>
      </c>
      <c r="BP33" s="3" t="s">
        <v>42</v>
      </c>
      <c r="BQ33" s="3">
        <v>1E-3</v>
      </c>
      <c r="BR33" s="3" t="s">
        <v>43</v>
      </c>
    </row>
    <row r="35" spans="2:70" ht="15.5" x14ac:dyDescent="0.35">
      <c r="B35" s="15" t="s">
        <v>45</v>
      </c>
    </row>
    <row r="39" spans="2:70" ht="13.5" customHeight="1" x14ac:dyDescent="0.35"/>
  </sheetData>
  <mergeCells count="30">
    <mergeCell ref="N1:N2"/>
    <mergeCell ref="D1:E1"/>
    <mergeCell ref="F1:F2"/>
    <mergeCell ref="G1:G2"/>
    <mergeCell ref="K1:L1"/>
    <mergeCell ref="M1:M2"/>
    <mergeCell ref="AP1:AP2"/>
    <mergeCell ref="R1:S1"/>
    <mergeCell ref="T1:T2"/>
    <mergeCell ref="U1:U2"/>
    <mergeCell ref="Y1:Z1"/>
    <mergeCell ref="AA1:AA2"/>
    <mergeCell ref="AB1:AB2"/>
    <mergeCell ref="AF1:AG1"/>
    <mergeCell ref="AH1:AH2"/>
    <mergeCell ref="AI1:AI2"/>
    <mergeCell ref="AM1:AN1"/>
    <mergeCell ref="AO1:AO2"/>
    <mergeCell ref="BR1:BR2"/>
    <mergeCell ref="AT1:AU1"/>
    <mergeCell ref="AV1:AV2"/>
    <mergeCell ref="AW1:AW2"/>
    <mergeCell ref="BA1:BB1"/>
    <mergeCell ref="BC1:BC2"/>
    <mergeCell ref="BD1:BD2"/>
    <mergeCell ref="BH1:BI1"/>
    <mergeCell ref="BJ1:BJ2"/>
    <mergeCell ref="BK1:BK2"/>
    <mergeCell ref="BO1:BP1"/>
    <mergeCell ref="BQ1:BQ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FIGURE__S6</vt:lpstr>
    </vt:vector>
  </TitlesOfParts>
  <Company>MPI for Demographic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MPI user</dc:creator>
  <cp:lastModifiedBy>Sergey Timonin</cp:lastModifiedBy>
  <dcterms:created xsi:type="dcterms:W3CDTF">2023-05-09T16:08:36Z</dcterms:created>
  <dcterms:modified xsi:type="dcterms:W3CDTF">2024-12-04T07:12:15Z</dcterms:modified>
</cp:coreProperties>
</file>