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figures/"/>
    </mc:Choice>
  </mc:AlternateContent>
  <bookViews>
    <workbookView xWindow="0" yWindow="0" windowWidth="28800" windowHeight="1200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44" i="1" l="1"/>
  <c r="Q44" i="1"/>
  <c r="Q48" i="1" s="1"/>
  <c r="AA21" i="1" s="1"/>
  <c r="P44" i="1"/>
  <c r="P48" i="1" s="1"/>
  <c r="O44" i="1"/>
  <c r="N44" i="1"/>
  <c r="M44" i="1"/>
  <c r="N48" i="1" s="1"/>
  <c r="X21" i="1" s="1"/>
  <c r="H44" i="1"/>
  <c r="G44" i="1"/>
  <c r="G48" i="1" s="1"/>
  <c r="AA17" i="1" s="1"/>
  <c r="F44" i="1"/>
  <c r="F48" i="1" s="1"/>
  <c r="E44" i="1"/>
  <c r="D44" i="1"/>
  <c r="C44" i="1"/>
  <c r="D48" i="1" s="1"/>
  <c r="X17" i="1" s="1"/>
  <c r="R43" i="1"/>
  <c r="Q43" i="1"/>
  <c r="Q47" i="1" s="1"/>
  <c r="AA20" i="1" s="1"/>
  <c r="P43" i="1"/>
  <c r="P47" i="1" s="1"/>
  <c r="O43" i="1"/>
  <c r="N43" i="1"/>
  <c r="M43" i="1"/>
  <c r="N47" i="1" s="1"/>
  <c r="X20" i="1" s="1"/>
  <c r="H43" i="1"/>
  <c r="G43" i="1"/>
  <c r="G47" i="1" s="1"/>
  <c r="AA16" i="1" s="1"/>
  <c r="F43" i="1"/>
  <c r="F47" i="1" s="1"/>
  <c r="E43" i="1"/>
  <c r="D43" i="1"/>
  <c r="C43" i="1"/>
  <c r="D47" i="1" s="1"/>
  <c r="X16" i="1" s="1"/>
  <c r="R42" i="1"/>
  <c r="Q42" i="1"/>
  <c r="Q46" i="1" s="1"/>
  <c r="AA19" i="1" s="1"/>
  <c r="P42" i="1"/>
  <c r="P46" i="1" s="1"/>
  <c r="O42" i="1"/>
  <c r="N42" i="1"/>
  <c r="M42" i="1"/>
  <c r="H42" i="1"/>
  <c r="G42" i="1"/>
  <c r="G46" i="1" s="1"/>
  <c r="AA15" i="1" s="1"/>
  <c r="F42" i="1"/>
  <c r="F46" i="1" s="1"/>
  <c r="E42" i="1"/>
  <c r="D42" i="1"/>
  <c r="C42" i="1"/>
  <c r="R23" i="1"/>
  <c r="Q23" i="1"/>
  <c r="Q27" i="1" s="1"/>
  <c r="P23" i="1"/>
  <c r="P27" i="1" s="1"/>
  <c r="R27" i="1" s="1"/>
  <c r="O23" i="1"/>
  <c r="N23" i="1"/>
  <c r="M23" i="1"/>
  <c r="H23" i="1"/>
  <c r="G23" i="1"/>
  <c r="G27" i="1" s="1"/>
  <c r="F23" i="1"/>
  <c r="F27" i="1" s="1"/>
  <c r="E23" i="1"/>
  <c r="D23" i="1"/>
  <c r="C23" i="1"/>
  <c r="D27" i="1" s="1"/>
  <c r="X8" i="1" s="1"/>
  <c r="R22" i="1"/>
  <c r="Q22" i="1"/>
  <c r="Q26" i="1" s="1"/>
  <c r="P22" i="1"/>
  <c r="P26" i="1" s="1"/>
  <c r="R26" i="1" s="1"/>
  <c r="O22" i="1"/>
  <c r="N22" i="1"/>
  <c r="M22" i="1"/>
  <c r="N26" i="1" s="1"/>
  <c r="X11" i="1" s="1"/>
  <c r="H22" i="1"/>
  <c r="G22" i="1"/>
  <c r="G26" i="1" s="1"/>
  <c r="F22" i="1"/>
  <c r="F26" i="1" s="1"/>
  <c r="E22" i="1"/>
  <c r="D22" i="1"/>
  <c r="C22" i="1"/>
  <c r="D26" i="1" s="1"/>
  <c r="X7" i="1" s="1"/>
  <c r="R21" i="1"/>
  <c r="Q21" i="1"/>
  <c r="Q25" i="1" s="1"/>
  <c r="P21" i="1"/>
  <c r="P25" i="1" s="1"/>
  <c r="O21" i="1"/>
  <c r="N21" i="1"/>
  <c r="M21" i="1"/>
  <c r="H21" i="1"/>
  <c r="G21" i="1"/>
  <c r="G25" i="1" s="1"/>
  <c r="F21" i="1"/>
  <c r="F25" i="1" s="1"/>
  <c r="E21" i="1"/>
  <c r="D21" i="1"/>
  <c r="C21" i="1"/>
  <c r="R25" i="1" l="1"/>
  <c r="N27" i="1"/>
  <c r="X12" i="1" s="1"/>
  <c r="N25" i="1"/>
  <c r="X10" i="1" s="1"/>
  <c r="N46" i="1"/>
  <c r="X19" i="1" s="1"/>
  <c r="D25" i="1"/>
  <c r="X6" i="1" s="1"/>
  <c r="D46" i="1"/>
  <c r="X15" i="1" s="1"/>
  <c r="AA11" i="1"/>
  <c r="AA7" i="1"/>
  <c r="AA8" i="1"/>
  <c r="AA12" i="1"/>
  <c r="R47" i="1"/>
  <c r="AB20" i="1" s="1"/>
  <c r="Z20" i="1"/>
  <c r="AA6" i="1"/>
  <c r="AA10" i="1"/>
  <c r="R46" i="1"/>
  <c r="AB19" i="1" s="1"/>
  <c r="Z19" i="1"/>
  <c r="R48" i="1"/>
  <c r="AB21" i="1" s="1"/>
  <c r="Z21" i="1"/>
  <c r="Z6" i="1"/>
  <c r="H25" i="1"/>
  <c r="Z10" i="1"/>
  <c r="Z11" i="1"/>
  <c r="H26" i="1"/>
  <c r="Z7" i="1"/>
  <c r="Z8" i="1"/>
  <c r="H27" i="1"/>
  <c r="Z12" i="1"/>
  <c r="Z15" i="1"/>
  <c r="H46" i="1"/>
  <c r="AB15" i="1" s="1"/>
  <c r="H47" i="1"/>
  <c r="AB16" i="1" s="1"/>
  <c r="Z16" i="1"/>
  <c r="Z17" i="1"/>
  <c r="H48" i="1"/>
  <c r="AB17" i="1" s="1"/>
  <c r="C25" i="1"/>
  <c r="C26" i="1"/>
  <c r="C27" i="1"/>
  <c r="C46" i="1"/>
  <c r="C47" i="1"/>
  <c r="C48" i="1"/>
  <c r="M25" i="1"/>
  <c r="M26" i="1"/>
  <c r="M27" i="1"/>
  <c r="M46" i="1"/>
  <c r="M47" i="1"/>
  <c r="M48" i="1"/>
  <c r="E46" i="1" l="1"/>
  <c r="Y15" i="1" s="1"/>
  <c r="W15" i="1"/>
  <c r="O47" i="1"/>
  <c r="Y20" i="1" s="1"/>
  <c r="W20" i="1"/>
  <c r="W10" i="1"/>
  <c r="O25" i="1"/>
  <c r="Y10" i="1" s="1"/>
  <c r="E27" i="1"/>
  <c r="Y8" i="1" s="1"/>
  <c r="W8" i="1"/>
  <c r="AB10" i="1"/>
  <c r="AB6" i="1"/>
  <c r="W12" i="1"/>
  <c r="O27" i="1"/>
  <c r="Y12" i="1" s="1"/>
  <c r="E47" i="1"/>
  <c r="Y16" i="1" s="1"/>
  <c r="W16" i="1"/>
  <c r="E25" i="1"/>
  <c r="Y6" i="1" s="1"/>
  <c r="W6" i="1"/>
  <c r="AB12" i="1"/>
  <c r="AB8" i="1"/>
  <c r="W21" i="1"/>
  <c r="O48" i="1"/>
  <c r="Y21" i="1" s="1"/>
  <c r="O26" i="1"/>
  <c r="Y11" i="1" s="1"/>
  <c r="W11" i="1"/>
  <c r="W19" i="1"/>
  <c r="O46" i="1"/>
  <c r="Y19" i="1" s="1"/>
  <c r="E48" i="1"/>
  <c r="Y17" i="1" s="1"/>
  <c r="W17" i="1"/>
  <c r="E26" i="1"/>
  <c r="Y7" i="1" s="1"/>
  <c r="W7" i="1"/>
  <c r="AB7" i="1"/>
  <c r="AB11" i="1"/>
</calcChain>
</file>

<file path=xl/sharedStrings.xml><?xml version="1.0" encoding="utf-8"?>
<sst xmlns="http://schemas.openxmlformats.org/spreadsheetml/2006/main" count="122" uniqueCount="54">
  <si>
    <t>CNTR</t>
  </si>
  <si>
    <t>East</t>
  </si>
  <si>
    <t>D_e0m</t>
  </si>
  <si>
    <t>D_e0m_lo</t>
  </si>
  <si>
    <t>D_e0m_hi</t>
  </si>
  <si>
    <t>D_e0f</t>
  </si>
  <si>
    <t>D_e0f_lo</t>
  </si>
  <si>
    <t>D_e0f_hi</t>
  </si>
  <si>
    <t>AUT</t>
  </si>
  <si>
    <t>BEL</t>
  </si>
  <si>
    <t>West: 17 countries</t>
  </si>
  <si>
    <t>CHE</t>
  </si>
  <si>
    <t>DEUTNP</t>
  </si>
  <si>
    <t>Mean</t>
  </si>
  <si>
    <t>DNK</t>
  </si>
  <si>
    <t>Max (m-Italy, f-Spain)</t>
  </si>
  <si>
    <t>ESP</t>
  </si>
  <si>
    <t>Min (Norway)</t>
  </si>
  <si>
    <t>FIN</t>
  </si>
  <si>
    <t>FRATNP</t>
  </si>
  <si>
    <t>GBR_NIR</t>
  </si>
  <si>
    <t>Max (Greece)</t>
  </si>
  <si>
    <t>GBR_SCO</t>
  </si>
  <si>
    <t>Min (m-Norway, f-Sweden)</t>
  </si>
  <si>
    <t>GBRTENW</t>
  </si>
  <si>
    <t>East, 11 countries</t>
  </si>
  <si>
    <t>GRC</t>
  </si>
  <si>
    <t>ITA</t>
  </si>
  <si>
    <t>NLD</t>
  </si>
  <si>
    <t>Max (Russia)</t>
  </si>
  <si>
    <t>NOR</t>
  </si>
  <si>
    <t>Min (Slovenia)</t>
  </si>
  <si>
    <t>PRT</t>
  </si>
  <si>
    <t>SWE</t>
  </si>
  <si>
    <t>Max (m-Bulgaria, f-Russia)</t>
  </si>
  <si>
    <t>Max</t>
  </si>
  <si>
    <t>Min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</si>
  <si>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</si>
  <si>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</si>
  <si>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</si>
  <si>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</si>
  <si>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</si>
  <si>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</si>
  <si>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</si>
  <si>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</si>
  <si>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</si>
  <si>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</si>
  <si>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</si>
  <si>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Min (Estonia)</t>
  </si>
  <si>
    <t>Males</t>
  </si>
  <si>
    <t>Females</t>
  </si>
  <si>
    <t>LE losses</t>
  </si>
  <si>
    <t>Lower CI</t>
  </si>
  <si>
    <t>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</si>
</sst>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/>
    <xf numFmtId="0" fontId="2" fillId="0" borderId="1" xfId="0" applyFont="1" applyBorder="1"/>
    <xf numFmtId="164" fontId="0" fillId="0" borderId="0" xfId="0" applyNumberFormat="1" applyFont="1"/>
    <xf numFmtId="0" fontId="2" fillId="0" borderId="2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3" fillId="0" borderId="0" xfId="0" applyFont="1"/>
    <xf numFmtId="164" fontId="3" fillId="0" borderId="0" xfId="0" applyNumberFormat="1" applyFont="1"/>
    <xf numFmtId="2" fontId="2" fillId="0" borderId="2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zoomScale="70" zoomScaleNormal="70" workbookViewId="0">
      <selection activeCell="W42" sqref="W42"/>
    </sheetView>
  </sheetViews>
  <sheetFormatPr defaultRowHeight="15" x14ac:dyDescent="0.25"/>
  <cols>
    <col min="4" max="5" width="10.28515625" customWidth="1"/>
    <col min="14" max="14" width="11.140625" customWidth="1"/>
    <col min="15" max="15" width="11.28515625" customWidth="1"/>
    <col min="16" max="16" width="10.85546875" customWidth="1"/>
    <col min="22" max="22" width="30.28515625" customWidth="1"/>
    <col min="23" max="23" width="11" customWidth="1"/>
    <col min="24" max="24" width="12" customWidth="1"/>
    <col min="25" max="25" width="10.7109375" customWidth="1"/>
    <col min="26" max="26" width="10.28515625" customWidth="1"/>
    <col min="27" max="27" width="10.7109375" customWidth="1"/>
    <col min="28" max="28" width="10.42578125" customWidth="1"/>
    <col min="34" max="34" width="12.140625" customWidth="1"/>
    <col min="35" max="35" width="12.5703125" customWidth="1"/>
  </cols>
  <sheetData>
    <row r="1" spans="1:31" ht="15.75" thickBot="1" x14ac:dyDescent="0.3">
      <c r="E1" s="1">
        <v>2020</v>
      </c>
      <c r="O1" s="1">
        <v>2021</v>
      </c>
    </row>
    <row r="2" spans="1:31" ht="15.75" x14ac:dyDescent="0.25">
      <c r="A2" s="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0</v>
      </c>
      <c r="L2" t="s">
        <v>1</v>
      </c>
      <c r="M2" s="3" t="s">
        <v>2</v>
      </c>
      <c r="N2" s="3" t="s">
        <v>3</v>
      </c>
      <c r="O2" s="3" t="s">
        <v>4</v>
      </c>
      <c r="P2" s="4" t="s">
        <v>5</v>
      </c>
      <c r="Q2" s="4" t="s">
        <v>6</v>
      </c>
      <c r="R2" s="4" t="s">
        <v>7</v>
      </c>
      <c r="V2" s="5"/>
      <c r="W2" s="29" t="s">
        <v>49</v>
      </c>
      <c r="X2" s="29"/>
      <c r="Y2" s="29"/>
      <c r="Z2" s="29" t="s">
        <v>50</v>
      </c>
      <c r="AA2" s="29"/>
      <c r="AB2" s="29"/>
    </row>
    <row r="3" spans="1:31" ht="16.5" thickBot="1" x14ac:dyDescent="0.3">
      <c r="A3" t="s">
        <v>8</v>
      </c>
      <c r="B3">
        <v>0</v>
      </c>
      <c r="C3">
        <v>0.80299999999999727</v>
      </c>
      <c r="D3">
        <v>0.11899999999999999</v>
      </c>
      <c r="E3">
        <v>0.126</v>
      </c>
      <c r="F3" s="15">
        <v>0.59999999999999432</v>
      </c>
      <c r="G3">
        <v>0.11799999999999999</v>
      </c>
      <c r="H3" s="15">
        <v>0.12</v>
      </c>
      <c r="K3" t="s">
        <v>8</v>
      </c>
      <c r="L3">
        <v>0</v>
      </c>
      <c r="M3">
        <v>1.1989999999999981</v>
      </c>
      <c r="N3" s="6">
        <v>0.17199999999999999</v>
      </c>
      <c r="O3" s="6">
        <v>0.17</v>
      </c>
      <c r="P3" s="4">
        <v>0.69499999999999318</v>
      </c>
      <c r="Q3" s="4">
        <v>0.16600000000000001</v>
      </c>
      <c r="R3" s="4">
        <v>0.17499999999999999</v>
      </c>
      <c r="S3" s="4"/>
      <c r="V3" s="7"/>
      <c r="W3" s="30" t="s">
        <v>51</v>
      </c>
      <c r="X3" s="30" t="s">
        <v>52</v>
      </c>
      <c r="Y3" s="30" t="s">
        <v>53</v>
      </c>
      <c r="Z3" s="30" t="s">
        <v>51</v>
      </c>
      <c r="AA3" s="30" t="s">
        <v>52</v>
      </c>
      <c r="AB3" s="30" t="s">
        <v>53</v>
      </c>
      <c r="AC3" s="8"/>
      <c r="AD3" s="2"/>
      <c r="AE3" s="2"/>
    </row>
    <row r="4" spans="1:31" ht="15.75" x14ac:dyDescent="0.25">
      <c r="A4" t="s">
        <v>9</v>
      </c>
      <c r="B4">
        <v>0</v>
      </c>
      <c r="C4">
        <v>1.3080000000000069</v>
      </c>
      <c r="D4">
        <v>0.106</v>
      </c>
      <c r="E4">
        <v>0.106</v>
      </c>
      <c r="F4">
        <v>1.1129999999999995</v>
      </c>
      <c r="G4">
        <v>0.153</v>
      </c>
      <c r="H4" s="15">
        <v>0.15</v>
      </c>
      <c r="K4" t="s">
        <v>9</v>
      </c>
      <c r="L4">
        <v>0</v>
      </c>
      <c r="M4">
        <v>0.85800000000000409</v>
      </c>
      <c r="N4" s="6">
        <v>0.16300000000000001</v>
      </c>
      <c r="O4" s="4">
        <v>0.151</v>
      </c>
      <c r="P4" s="4">
        <v>0.28600000000000136</v>
      </c>
      <c r="Q4" s="4">
        <v>0.217</v>
      </c>
      <c r="R4" s="6">
        <v>0.22</v>
      </c>
      <c r="S4" s="4"/>
      <c r="W4" s="27" t="s">
        <v>10</v>
      </c>
      <c r="X4" s="27"/>
      <c r="Y4" s="27"/>
      <c r="Z4" s="27"/>
      <c r="AA4" s="27"/>
      <c r="AB4" s="27"/>
      <c r="AC4" s="16"/>
    </row>
    <row r="5" spans="1:31" ht="15.75" x14ac:dyDescent="0.25">
      <c r="A5" t="s">
        <v>11</v>
      </c>
      <c r="B5">
        <v>0</v>
      </c>
      <c r="C5">
        <v>1.1269999999999953</v>
      </c>
      <c r="D5">
        <v>0.14699999999999999</v>
      </c>
      <c r="E5">
        <v>0.152</v>
      </c>
      <c r="F5">
        <v>0.62399999999999523</v>
      </c>
      <c r="G5">
        <v>8.6999999999999994E-2</v>
      </c>
      <c r="H5">
        <v>8.8999999999999996E-2</v>
      </c>
      <c r="K5" t="s">
        <v>11</v>
      </c>
      <c r="L5">
        <v>0</v>
      </c>
      <c r="M5">
        <v>0.70499999999999829</v>
      </c>
      <c r="N5" s="6">
        <v>0.21</v>
      </c>
      <c r="O5" s="4">
        <v>0.218</v>
      </c>
      <c r="P5" s="4">
        <v>0.20799999999999841</v>
      </c>
      <c r="Q5" s="4">
        <v>0.128</v>
      </c>
      <c r="R5" s="6">
        <v>0.14000000000000001</v>
      </c>
      <c r="S5" s="4"/>
      <c r="V5" s="9"/>
      <c r="W5" s="28">
        <v>2020</v>
      </c>
      <c r="X5" s="28"/>
      <c r="Y5" s="28"/>
      <c r="Z5" s="28"/>
      <c r="AA5" s="28"/>
      <c r="AB5" s="28"/>
    </row>
    <row r="6" spans="1:31" ht="15.75" x14ac:dyDescent="0.25">
      <c r="A6" t="s">
        <v>12</v>
      </c>
      <c r="B6">
        <v>0</v>
      </c>
      <c r="C6">
        <v>0.38500000000000512</v>
      </c>
      <c r="D6">
        <v>0.108</v>
      </c>
      <c r="E6">
        <v>0.10299999999999999</v>
      </c>
      <c r="F6">
        <v>0.20499999999999829</v>
      </c>
      <c r="G6">
        <v>0.158</v>
      </c>
      <c r="H6">
        <v>0.156</v>
      </c>
      <c r="K6" t="s">
        <v>12</v>
      </c>
      <c r="L6">
        <v>0</v>
      </c>
      <c r="M6">
        <v>0.92300000000000182</v>
      </c>
      <c r="N6" s="6">
        <v>0.17199999999999999</v>
      </c>
      <c r="O6" s="4">
        <v>0.183</v>
      </c>
      <c r="P6" s="4">
        <v>0.55200000000000671</v>
      </c>
      <c r="Q6" s="4">
        <v>0.22900000000000001</v>
      </c>
      <c r="R6" s="4">
        <v>0.223</v>
      </c>
      <c r="S6" s="4"/>
      <c r="V6" s="10" t="s">
        <v>13</v>
      </c>
      <c r="W6" s="11">
        <f>+C25</f>
        <v>0.88029411764706067</v>
      </c>
      <c r="X6" s="11">
        <f t="shared" ref="X6:Z8" si="0">+D25</f>
        <v>0.75696648131864908</v>
      </c>
      <c r="Y6" s="11">
        <f t="shared" si="0"/>
        <v>1.0027525139436373</v>
      </c>
      <c r="Z6" s="11">
        <f>+F25</f>
        <v>0.62235294117647133</v>
      </c>
      <c r="AA6" s="11">
        <f t="shared" ref="AA6:AB8" si="1">+G25</f>
        <v>0.48793152306514931</v>
      </c>
      <c r="AB6" s="11">
        <f t="shared" si="1"/>
        <v>0.75881948523419529</v>
      </c>
    </row>
    <row r="7" spans="1:31" ht="15.75" x14ac:dyDescent="0.25">
      <c r="A7" t="s">
        <v>14</v>
      </c>
      <c r="B7">
        <v>0</v>
      </c>
      <c r="C7">
        <v>9.5000000000013074E-2</v>
      </c>
      <c r="D7">
        <v>0.1</v>
      </c>
      <c r="E7">
        <v>9.7000000000000003E-2</v>
      </c>
      <c r="F7">
        <v>8.5999999999998522E-2</v>
      </c>
      <c r="G7">
        <v>0.113</v>
      </c>
      <c r="H7">
        <v>0.121</v>
      </c>
      <c r="K7" t="s">
        <v>14</v>
      </c>
      <c r="L7">
        <v>0</v>
      </c>
      <c r="M7">
        <v>0.33400000000000318</v>
      </c>
      <c r="N7" s="6">
        <v>0.13500000000000001</v>
      </c>
      <c r="O7" s="4">
        <v>0.13900000000000001</v>
      </c>
      <c r="P7" s="4">
        <v>0.49799999999999045</v>
      </c>
      <c r="Q7" s="4">
        <v>0.158</v>
      </c>
      <c r="R7" s="4">
        <v>0.16200000000000001</v>
      </c>
      <c r="S7" s="4"/>
      <c r="V7" s="10" t="s">
        <v>15</v>
      </c>
      <c r="W7" s="11">
        <f t="shared" ref="W7:W8" si="2">+C26</f>
        <v>1.5459999999999923</v>
      </c>
      <c r="X7" s="11">
        <f t="shared" si="0"/>
        <v>1.4029999999999923</v>
      </c>
      <c r="Y7" s="11">
        <f t="shared" si="0"/>
        <v>1.6939999999999922</v>
      </c>
      <c r="Z7" s="11">
        <f t="shared" si="0"/>
        <v>1.3560000000000088</v>
      </c>
      <c r="AA7" s="11">
        <f t="shared" si="1"/>
        <v>1.2020000000000088</v>
      </c>
      <c r="AB7" s="11">
        <f t="shared" si="1"/>
        <v>1.5200000000000087</v>
      </c>
    </row>
    <row r="8" spans="1:31" ht="15.75" x14ac:dyDescent="0.25">
      <c r="A8" t="s">
        <v>16</v>
      </c>
      <c r="B8">
        <v>0</v>
      </c>
      <c r="C8">
        <v>1.5170000000000101</v>
      </c>
      <c r="D8">
        <v>0.123</v>
      </c>
      <c r="E8" s="15">
        <v>0.12</v>
      </c>
      <c r="F8">
        <v>1.3560000000000088</v>
      </c>
      <c r="G8">
        <v>0.154</v>
      </c>
      <c r="H8">
        <v>0.16400000000000001</v>
      </c>
      <c r="K8" t="s">
        <v>16</v>
      </c>
      <c r="L8">
        <v>0</v>
      </c>
      <c r="M8">
        <v>1.1129999999999995</v>
      </c>
      <c r="N8" s="6">
        <v>0.17100000000000001</v>
      </c>
      <c r="O8" s="4">
        <v>0.17299999999999999</v>
      </c>
      <c r="P8" s="4">
        <v>0.75399999999999068</v>
      </c>
      <c r="Q8" s="4">
        <v>0.21299999999999999</v>
      </c>
      <c r="R8" s="4">
        <v>0.23100000000000001</v>
      </c>
      <c r="S8" s="4"/>
      <c r="V8" s="10" t="s">
        <v>17</v>
      </c>
      <c r="W8" s="11">
        <f t="shared" si="2"/>
        <v>-6.3000000000002387E-2</v>
      </c>
      <c r="X8" s="11">
        <f t="shared" si="0"/>
        <v>-0.12600000000000239</v>
      </c>
      <c r="Y8" s="11">
        <f t="shared" si="0"/>
        <v>-3.0000000000023896E-3</v>
      </c>
      <c r="Z8" s="11">
        <f t="shared" si="0"/>
        <v>-6.6999999999993065E-2</v>
      </c>
      <c r="AA8" s="11">
        <f t="shared" si="1"/>
        <v>-0.14199999999999591</v>
      </c>
      <c r="AB8" s="11">
        <f t="shared" si="1"/>
        <v>7.9999999999955662E-3</v>
      </c>
    </row>
    <row r="9" spans="1:31" ht="15.75" x14ac:dyDescent="0.25">
      <c r="A9" t="s">
        <v>18</v>
      </c>
      <c r="B9">
        <v>0</v>
      </c>
      <c r="C9">
        <v>0.37199999999999989</v>
      </c>
      <c r="D9">
        <v>8.3000000000000004E-2</v>
      </c>
      <c r="E9">
        <v>7.6999999999999999E-2</v>
      </c>
      <c r="F9">
        <v>6.2000000000011823E-2</v>
      </c>
      <c r="G9">
        <v>9.0999999999999998E-2</v>
      </c>
      <c r="H9">
        <v>9.2999999999999999E-2</v>
      </c>
      <c r="K9" t="s">
        <v>18</v>
      </c>
      <c r="L9">
        <v>0</v>
      </c>
      <c r="M9">
        <v>0.44799999999999329</v>
      </c>
      <c r="N9" s="6">
        <v>0.107</v>
      </c>
      <c r="O9" s="4">
        <v>0.11799999999999999</v>
      </c>
      <c r="P9" s="4">
        <v>0.33899999999999864</v>
      </c>
      <c r="Q9" s="4">
        <v>0.127</v>
      </c>
      <c r="R9" s="4">
        <v>0.123</v>
      </c>
      <c r="S9" s="4"/>
      <c r="V9" s="9"/>
      <c r="W9" s="28">
        <v>2021</v>
      </c>
      <c r="X9" s="28"/>
      <c r="Y9" s="28"/>
      <c r="Z9" s="28"/>
      <c r="AA9" s="28"/>
      <c r="AB9" s="28"/>
      <c r="AC9" s="9"/>
    </row>
    <row r="10" spans="1:31" ht="15.75" x14ac:dyDescent="0.25">
      <c r="A10" t="s">
        <v>19</v>
      </c>
      <c r="B10">
        <v>0</v>
      </c>
      <c r="C10">
        <v>0.79500000000000171</v>
      </c>
      <c r="D10">
        <v>0.10299999999999999</v>
      </c>
      <c r="E10">
        <v>0.10199999999999999</v>
      </c>
      <c r="F10">
        <v>0.55499999999999261</v>
      </c>
      <c r="G10">
        <v>0.126</v>
      </c>
      <c r="H10">
        <v>0.13500000000000001</v>
      </c>
      <c r="K10" t="s">
        <v>19</v>
      </c>
      <c r="L10">
        <v>0</v>
      </c>
      <c r="M10">
        <v>0.73500000000001364</v>
      </c>
      <c r="N10" s="6">
        <v>0.155</v>
      </c>
      <c r="O10" s="4">
        <v>0.13700000000000001</v>
      </c>
      <c r="P10" s="4">
        <v>0.32500000000000284</v>
      </c>
      <c r="Q10" s="4">
        <v>0.189</v>
      </c>
      <c r="R10" s="4">
        <v>0.189</v>
      </c>
      <c r="S10" s="4"/>
      <c r="V10" s="12" t="s">
        <v>13</v>
      </c>
      <c r="W10" s="13">
        <f>+M25</f>
        <v>0.97464705882352953</v>
      </c>
      <c r="X10" s="13">
        <f t="shared" ref="X10:Y12" si="3">+N25</f>
        <v>0.79680426638163881</v>
      </c>
      <c r="Y10" s="13">
        <f t="shared" si="3"/>
        <v>1.1592544323299558</v>
      </c>
      <c r="Z10" s="13">
        <f>+F25</f>
        <v>0.62235294117647133</v>
      </c>
      <c r="AA10" s="13">
        <f t="shared" ref="AA10:AB12" si="4">+G25</f>
        <v>0.48793152306514931</v>
      </c>
      <c r="AB10" s="13">
        <f t="shared" si="4"/>
        <v>0.75881948523419529</v>
      </c>
    </row>
    <row r="11" spans="1:31" ht="15.75" x14ac:dyDescent="0.25">
      <c r="A11" t="s">
        <v>20</v>
      </c>
      <c r="B11">
        <v>0</v>
      </c>
      <c r="C11">
        <v>1.034000000000006</v>
      </c>
      <c r="D11">
        <v>0.20599999999999999</v>
      </c>
      <c r="E11">
        <v>0.21199999999999999</v>
      </c>
      <c r="F11">
        <v>0.89500000000001023</v>
      </c>
      <c r="G11">
        <v>0.155</v>
      </c>
      <c r="H11">
        <v>0.14499999999999999</v>
      </c>
      <c r="K11" t="s">
        <v>20</v>
      </c>
      <c r="L11">
        <v>0</v>
      </c>
      <c r="M11">
        <v>1.4440000000000026</v>
      </c>
      <c r="N11" s="6">
        <v>0.30599999999999999</v>
      </c>
      <c r="O11" s="4">
        <v>0.33800000000000002</v>
      </c>
      <c r="P11" s="4">
        <v>1.0820000000000078</v>
      </c>
      <c r="Q11" s="4">
        <v>0.222</v>
      </c>
      <c r="R11" s="4">
        <v>0.223</v>
      </c>
      <c r="S11" s="4"/>
      <c r="V11" s="12" t="s">
        <v>21</v>
      </c>
      <c r="W11" s="13">
        <f t="shared" ref="W11:W12" si="5">+M26</f>
        <v>1.847999999999999</v>
      </c>
      <c r="X11" s="13">
        <f t="shared" si="3"/>
        <v>1.611999999999999</v>
      </c>
      <c r="Y11" s="13">
        <f t="shared" si="3"/>
        <v>2.081999999999999</v>
      </c>
      <c r="Z11" s="13">
        <f t="shared" ref="Z11:Z12" si="6">+F26</f>
        <v>1.3560000000000088</v>
      </c>
      <c r="AA11" s="13">
        <f t="shared" si="4"/>
        <v>1.2020000000000088</v>
      </c>
      <c r="AB11" s="13">
        <f t="shared" si="4"/>
        <v>1.5200000000000087</v>
      </c>
    </row>
    <row r="12" spans="1:31" ht="15.75" x14ac:dyDescent="0.25">
      <c r="A12" t="s">
        <v>22</v>
      </c>
      <c r="B12">
        <v>0</v>
      </c>
      <c r="C12">
        <v>1.2540000000000049</v>
      </c>
      <c r="D12">
        <v>0.14399999999999999</v>
      </c>
      <c r="E12">
        <v>0.13700000000000001</v>
      </c>
      <c r="F12">
        <v>0.65399999999999636</v>
      </c>
      <c r="G12">
        <v>0.113</v>
      </c>
      <c r="H12">
        <v>0.114</v>
      </c>
      <c r="K12" t="s">
        <v>22</v>
      </c>
      <c r="L12">
        <v>0</v>
      </c>
      <c r="M12">
        <v>1.3130000000000024</v>
      </c>
      <c r="N12" s="6">
        <v>0.20699999999999999</v>
      </c>
      <c r="O12" s="4">
        <v>0.221</v>
      </c>
      <c r="P12" s="4">
        <v>1.046999999999997</v>
      </c>
      <c r="Q12" s="4">
        <v>0.16700000000000001</v>
      </c>
      <c r="R12" s="4">
        <v>0.16400000000000001</v>
      </c>
      <c r="S12" s="4"/>
      <c r="V12" s="7" t="s">
        <v>23</v>
      </c>
      <c r="W12" s="13">
        <f t="shared" si="5"/>
        <v>0.12999999999999545</v>
      </c>
      <c r="X12" s="13">
        <f t="shared" si="3"/>
        <v>3.299999999999545E-2</v>
      </c>
      <c r="Y12" s="13">
        <f t="shared" si="3"/>
        <v>0.23099999999999546</v>
      </c>
      <c r="Z12" s="13">
        <f t="shared" si="6"/>
        <v>-6.6999999999993065E-2</v>
      </c>
      <c r="AA12" s="13">
        <f t="shared" si="4"/>
        <v>-0.14199999999999591</v>
      </c>
      <c r="AB12" s="13">
        <f t="shared" si="4"/>
        <v>7.9999999999955662E-3</v>
      </c>
      <c r="AC12" s="8"/>
    </row>
    <row r="13" spans="1:31" ht="15.75" x14ac:dyDescent="0.25">
      <c r="A13" t="s">
        <v>24</v>
      </c>
      <c r="B13">
        <v>0</v>
      </c>
      <c r="C13">
        <v>1.4150000000000063</v>
      </c>
      <c r="D13">
        <v>0.108</v>
      </c>
      <c r="E13">
        <v>0.111</v>
      </c>
      <c r="F13">
        <v>1.0650000000000119</v>
      </c>
      <c r="G13">
        <v>0.128</v>
      </c>
      <c r="H13">
        <v>0.128</v>
      </c>
      <c r="K13" t="s">
        <v>24</v>
      </c>
      <c r="L13">
        <v>0</v>
      </c>
      <c r="M13">
        <v>1.4849999999999994</v>
      </c>
      <c r="N13" s="6">
        <v>0.16200000000000001</v>
      </c>
      <c r="O13" s="4">
        <v>0.155</v>
      </c>
      <c r="P13" s="4">
        <v>1.0550000000000068</v>
      </c>
      <c r="Q13" s="4">
        <v>0.17699999999999999</v>
      </c>
      <c r="R13" s="4">
        <v>0.187</v>
      </c>
      <c r="S13" s="4"/>
      <c r="W13" s="27" t="s">
        <v>25</v>
      </c>
      <c r="X13" s="27"/>
      <c r="Y13" s="27"/>
      <c r="Z13" s="27"/>
      <c r="AA13" s="27"/>
      <c r="AB13" s="27"/>
      <c r="AC13" s="16"/>
    </row>
    <row r="14" spans="1:31" x14ac:dyDescent="0.25">
      <c r="A14" t="s">
        <v>26</v>
      </c>
      <c r="B14">
        <v>0</v>
      </c>
      <c r="C14">
        <v>0.45499999999999829</v>
      </c>
      <c r="D14">
        <v>0.16400000000000001</v>
      </c>
      <c r="E14">
        <v>0.154</v>
      </c>
      <c r="F14">
        <v>0.34300000000000352</v>
      </c>
      <c r="G14">
        <v>0.20100000000000001</v>
      </c>
      <c r="H14">
        <v>0.20799999999999999</v>
      </c>
      <c r="K14" t="s">
        <v>26</v>
      </c>
      <c r="L14">
        <v>0</v>
      </c>
      <c r="M14">
        <v>1.847999999999999</v>
      </c>
      <c r="N14" s="6">
        <v>0.23599999999999999</v>
      </c>
      <c r="O14" s="4">
        <v>0.23400000000000001</v>
      </c>
      <c r="P14" s="4">
        <v>1.2939999999999969</v>
      </c>
      <c r="Q14" s="4">
        <v>0.28299999999999997</v>
      </c>
      <c r="R14" s="4">
        <v>0.28599999999999998</v>
      </c>
      <c r="S14" s="4"/>
      <c r="W14" s="25">
        <v>2020</v>
      </c>
      <c r="X14" s="25"/>
      <c r="Y14" s="25"/>
      <c r="Z14" s="25"/>
      <c r="AA14" s="25"/>
      <c r="AB14" s="25"/>
    </row>
    <row r="15" spans="1:31" ht="15.75" x14ac:dyDescent="0.25">
      <c r="A15" t="s">
        <v>27</v>
      </c>
      <c r="B15">
        <v>0</v>
      </c>
      <c r="C15">
        <v>1.5459999999999923</v>
      </c>
      <c r="D15">
        <v>0.14299999999999999</v>
      </c>
      <c r="E15">
        <v>0.14799999999999999</v>
      </c>
      <c r="F15">
        <v>1.0570000000000022</v>
      </c>
      <c r="G15">
        <v>0.186</v>
      </c>
      <c r="H15">
        <v>0.185</v>
      </c>
      <c r="K15" t="s">
        <v>27</v>
      </c>
      <c r="L15">
        <v>0</v>
      </c>
      <c r="M15">
        <v>1.2950000000000017</v>
      </c>
      <c r="N15" s="6">
        <v>0.19700000000000001</v>
      </c>
      <c r="O15" s="4">
        <v>0.217</v>
      </c>
      <c r="P15" s="4">
        <v>0.87399999999999523</v>
      </c>
      <c r="Q15" s="4">
        <v>0.27300000000000002</v>
      </c>
      <c r="R15" s="4">
        <v>0.28199999999999997</v>
      </c>
      <c r="S15" s="4"/>
      <c r="V15" s="10" t="s">
        <v>13</v>
      </c>
      <c r="W15" s="14">
        <f>+C46</f>
        <v>1.2490000000000003</v>
      </c>
      <c r="X15" s="14">
        <f t="shared" ref="X15:AB17" si="7">+D46</f>
        <v>1.1160061920946076</v>
      </c>
      <c r="Y15" s="14">
        <f t="shared" si="7"/>
        <v>1.3803029725034259</v>
      </c>
      <c r="Z15" s="14">
        <f t="shared" si="7"/>
        <v>0.98136363636363388</v>
      </c>
      <c r="AA15" s="14">
        <f t="shared" si="7"/>
        <v>0.86056750280649996</v>
      </c>
      <c r="AB15" s="14">
        <f t="shared" si="7"/>
        <v>1.1060403948940314</v>
      </c>
    </row>
    <row r="16" spans="1:31" ht="15.75" x14ac:dyDescent="0.25">
      <c r="A16" t="s">
        <v>28</v>
      </c>
      <c r="B16">
        <v>0</v>
      </c>
      <c r="C16" s="15">
        <v>1.0299999999999869</v>
      </c>
      <c r="D16">
        <v>0.114</v>
      </c>
      <c r="E16" s="15">
        <v>0.11</v>
      </c>
      <c r="F16">
        <v>0.65899999999999181</v>
      </c>
      <c r="G16">
        <v>9.5000000000000001E-2</v>
      </c>
      <c r="H16" s="15">
        <v>0.1</v>
      </c>
      <c r="K16" t="s">
        <v>28</v>
      </c>
      <c r="L16">
        <v>0</v>
      </c>
      <c r="M16">
        <v>1.2019999999999982</v>
      </c>
      <c r="N16" s="6">
        <v>0.152</v>
      </c>
      <c r="O16" s="4">
        <v>0.17499999999999999</v>
      </c>
      <c r="P16" s="4">
        <v>0.867999999999995</v>
      </c>
      <c r="Q16" s="4">
        <v>0.14499999999999602</v>
      </c>
      <c r="R16" s="4">
        <v>0.13700000000000001</v>
      </c>
      <c r="S16" s="4"/>
      <c r="V16" s="10" t="s">
        <v>29</v>
      </c>
      <c r="W16" s="14">
        <f t="shared" ref="W16:W17" si="8">+C47</f>
        <v>2.3310000000000031</v>
      </c>
      <c r="X16" s="14">
        <f t="shared" si="7"/>
        <v>2.1700000000000017</v>
      </c>
      <c r="Y16" s="14">
        <f t="shared" si="7"/>
        <v>2.5040000000000049</v>
      </c>
      <c r="Z16" s="14">
        <f t="shared" si="7"/>
        <v>2.1380000000000052</v>
      </c>
      <c r="AA16" s="14">
        <f t="shared" si="7"/>
        <v>2.0260000000000051</v>
      </c>
      <c r="AB16" s="14">
        <f t="shared" si="7"/>
        <v>2.2500000000000053</v>
      </c>
    </row>
    <row r="17" spans="1:28" ht="15.75" x14ac:dyDescent="0.25">
      <c r="A17" t="s">
        <v>30</v>
      </c>
      <c r="B17">
        <v>0</v>
      </c>
      <c r="C17">
        <v>-6.3000000000002387E-2</v>
      </c>
      <c r="D17">
        <v>6.3E-2</v>
      </c>
      <c r="E17" s="15">
        <v>0.06</v>
      </c>
      <c r="F17">
        <v>-6.6999999999993065E-2</v>
      </c>
      <c r="G17">
        <v>7.5000000000002842E-2</v>
      </c>
      <c r="H17">
        <v>7.4999999999988631E-2</v>
      </c>
      <c r="K17" t="s">
        <v>30</v>
      </c>
      <c r="L17">
        <v>0</v>
      </c>
      <c r="M17" s="15">
        <v>0.12999999999999545</v>
      </c>
      <c r="N17" s="6">
        <v>9.7000000000000003E-2</v>
      </c>
      <c r="O17" s="4">
        <v>0.10100000000000001</v>
      </c>
      <c r="P17" s="4">
        <v>0.26599999999999113</v>
      </c>
      <c r="Q17" s="4">
        <v>0.104</v>
      </c>
      <c r="R17" s="4">
        <v>0.108</v>
      </c>
      <c r="S17" s="4"/>
      <c r="V17" s="10" t="s">
        <v>48</v>
      </c>
      <c r="W17" s="14">
        <f t="shared" si="8"/>
        <v>0.49399999999999977</v>
      </c>
      <c r="X17" s="14">
        <f t="shared" si="7"/>
        <v>0.24899999999999978</v>
      </c>
      <c r="Y17" s="14">
        <f t="shared" si="7"/>
        <v>0.74199999999999977</v>
      </c>
      <c r="Z17" s="14">
        <f t="shared" si="7"/>
        <v>0.29800000000000182</v>
      </c>
      <c r="AA17" s="14">
        <f t="shared" si="7"/>
        <v>0.21200000000000183</v>
      </c>
      <c r="AB17" s="14">
        <f t="shared" si="7"/>
        <v>0.38600000000000179</v>
      </c>
    </row>
    <row r="18" spans="1:28" ht="15.75" x14ac:dyDescent="0.25">
      <c r="A18" t="s">
        <v>32</v>
      </c>
      <c r="B18">
        <v>0</v>
      </c>
      <c r="C18">
        <v>0.93800000000000239</v>
      </c>
      <c r="D18">
        <v>0.10100000000000001</v>
      </c>
      <c r="E18">
        <v>9.6000000000000002E-2</v>
      </c>
      <c r="F18" s="15">
        <v>0.79999999999999716</v>
      </c>
      <c r="G18">
        <v>0.161</v>
      </c>
      <c r="H18">
        <v>0.16500000000000001</v>
      </c>
      <c r="K18" t="s">
        <v>32</v>
      </c>
      <c r="L18">
        <v>0</v>
      </c>
      <c r="M18">
        <v>1.0049999999999955</v>
      </c>
      <c r="N18" s="6">
        <v>0.128</v>
      </c>
      <c r="O18" s="4">
        <v>0.13800000000000001</v>
      </c>
      <c r="P18" s="4">
        <v>0.92600000000000193</v>
      </c>
      <c r="Q18" s="4">
        <v>0.246</v>
      </c>
      <c r="R18" s="6">
        <v>0.24</v>
      </c>
      <c r="S18" s="15"/>
      <c r="V18" s="16"/>
      <c r="W18" s="26">
        <v>2021</v>
      </c>
      <c r="X18" s="26"/>
      <c r="Y18" s="26"/>
      <c r="Z18" s="26"/>
      <c r="AA18" s="26"/>
      <c r="AB18" s="26"/>
    </row>
    <row r="19" spans="1:28" ht="15.75" x14ac:dyDescent="0.25">
      <c r="A19" t="s">
        <v>33</v>
      </c>
      <c r="B19">
        <v>0</v>
      </c>
      <c r="C19">
        <v>0.95400000000000773</v>
      </c>
      <c r="D19">
        <v>8.8999999999999996E-2</v>
      </c>
      <c r="E19">
        <v>8.5999999999999993E-2</v>
      </c>
      <c r="F19">
        <v>0.57299999999999329</v>
      </c>
      <c r="G19">
        <v>8.8999999999999996E-2</v>
      </c>
      <c r="H19">
        <v>9.0999999999999998E-2</v>
      </c>
      <c r="K19" t="s">
        <v>33</v>
      </c>
      <c r="L19">
        <v>0</v>
      </c>
      <c r="M19">
        <v>0.53199999999999648</v>
      </c>
      <c r="N19">
        <v>0.13700000000000001</v>
      </c>
      <c r="O19">
        <v>0.126</v>
      </c>
      <c r="P19">
        <v>0.16599999999999682</v>
      </c>
      <c r="Q19">
        <v>0.129</v>
      </c>
      <c r="R19">
        <v>0.128</v>
      </c>
      <c r="V19" s="10" t="s">
        <v>13</v>
      </c>
      <c r="W19" s="17">
        <f>+M46</f>
        <v>2.889727272727272</v>
      </c>
      <c r="X19" s="17">
        <f t="shared" ref="X19:AB21" si="9">+N46</f>
        <v>2.6522586145082059</v>
      </c>
      <c r="Y19" s="17">
        <f t="shared" si="9"/>
        <v>3.1288670188629113</v>
      </c>
      <c r="Z19" s="17">
        <f t="shared" si="9"/>
        <v>2.5201818181818165</v>
      </c>
      <c r="AA19" s="17">
        <f t="shared" si="9"/>
        <v>2.2987492920336381</v>
      </c>
      <c r="AB19" s="17">
        <f t="shared" si="9"/>
        <v>2.7416564216920158</v>
      </c>
    </row>
    <row r="20" spans="1:28" ht="15.75" customHeight="1" x14ac:dyDescent="0.25">
      <c r="V20" s="10" t="s">
        <v>34</v>
      </c>
      <c r="W20" s="17">
        <f t="shared" ref="W20:W21" si="10">+M47</f>
        <v>3.8689999999999998</v>
      </c>
      <c r="X20" s="17">
        <f t="shared" si="9"/>
        <v>3.7619999999999996</v>
      </c>
      <c r="Y20" s="17">
        <f t="shared" si="9"/>
        <v>3.976</v>
      </c>
      <c r="Z20" s="17">
        <f t="shared" si="9"/>
        <v>4.3699999999999903</v>
      </c>
      <c r="AA20" s="17">
        <f t="shared" si="9"/>
        <v>4.2059999999999906</v>
      </c>
      <c r="AB20" s="17">
        <f t="shared" si="9"/>
        <v>4.5319999999999903</v>
      </c>
    </row>
    <row r="21" spans="1:28" ht="15.75" x14ac:dyDescent="0.25">
      <c r="A21" s="18"/>
      <c r="B21" s="18"/>
      <c r="C21" s="19">
        <f>+AVERAGE(C3:C19)</f>
        <v>0.88029411764706067</v>
      </c>
      <c r="D21" s="19">
        <f>+SQRT(SUMPRODUCT(D3:D19,D3:D19)/17)</f>
        <v>0.12332763632841158</v>
      </c>
      <c r="E21" s="19">
        <f>+SQRT(SUMPRODUCT(E3:E19,E3:E19)/17)</f>
        <v>0.12245839629657662</v>
      </c>
      <c r="F21" s="19">
        <f>+AVERAGE(F3:F19)</f>
        <v>0.62235294117647133</v>
      </c>
      <c r="G21" s="19">
        <f>+SQRT(SUMPRODUCT(G3:G19,G3:G19)/17)</f>
        <v>0.13442141811132202</v>
      </c>
      <c r="H21" s="19">
        <f>+SQRT(SUMPRODUCT(H3:H19,H3:H19)/17)</f>
        <v>0.13646654405772399</v>
      </c>
      <c r="K21" s="18"/>
      <c r="L21" s="18"/>
      <c r="M21" s="19">
        <f>+AVERAGE(M3:M19)</f>
        <v>0.97464705882352953</v>
      </c>
      <c r="N21" s="19">
        <f>+SQRT(SUMPRODUCT(N3:N19,N3:N19)/17)</f>
        <v>0.17784279244189069</v>
      </c>
      <c r="O21" s="19">
        <f>+SQRT(SUMPRODUCT(O3:O19,O3:O19)/17)</f>
        <v>0.18460737350642628</v>
      </c>
      <c r="P21" s="19">
        <f>+AVERAGE(P3:P19)</f>
        <v>0.66088235294117481</v>
      </c>
      <c r="Q21" s="19">
        <f>+SQRT(SUMPRODUCT(Q3:Q19,Q3:Q19)/17)</f>
        <v>0.19369032287770735</v>
      </c>
      <c r="R21" s="19">
        <f>+SQRT(SUMPRODUCT(R3:R19,R3:R19)/17)</f>
        <v>0.19645984472210928</v>
      </c>
      <c r="V21" s="7" t="s">
        <v>31</v>
      </c>
      <c r="W21" s="20">
        <f t="shared" si="10"/>
        <v>1.4240000000000066</v>
      </c>
      <c r="X21" s="20">
        <f t="shared" si="9"/>
        <v>1.1700000000000066</v>
      </c>
      <c r="Y21" s="20">
        <f t="shared" si="9"/>
        <v>1.6570000000000067</v>
      </c>
      <c r="Z21" s="20">
        <f t="shared" si="9"/>
        <v>0.90000000000000568</v>
      </c>
      <c r="AA21" s="20">
        <f t="shared" si="9"/>
        <v>0.6730000000000057</v>
      </c>
      <c r="AB21" s="20">
        <f t="shared" si="9"/>
        <v>1.1370000000000058</v>
      </c>
    </row>
    <row r="22" spans="1:28" x14ac:dyDescent="0.25">
      <c r="A22" s="18"/>
      <c r="B22" s="18"/>
      <c r="C22" s="18">
        <f>+MAX(C3:C19)</f>
        <v>1.5459999999999923</v>
      </c>
      <c r="D22" s="19">
        <f>+D15</f>
        <v>0.14299999999999999</v>
      </c>
      <c r="E22" s="19">
        <f>+E15</f>
        <v>0.14799999999999999</v>
      </c>
      <c r="F22" s="18">
        <f>+MAX(F3:F19)</f>
        <v>1.3560000000000088</v>
      </c>
      <c r="G22" s="19">
        <f>+G8</f>
        <v>0.154</v>
      </c>
      <c r="H22" s="19">
        <f>+H8</f>
        <v>0.16400000000000001</v>
      </c>
      <c r="K22" s="18"/>
      <c r="L22" s="18"/>
      <c r="M22" s="18">
        <f>+MAX(M3:M19)</f>
        <v>1.847999999999999</v>
      </c>
      <c r="N22" s="19">
        <f>+N14</f>
        <v>0.23599999999999999</v>
      </c>
      <c r="O22" s="19">
        <f>+O14</f>
        <v>0.23400000000000001</v>
      </c>
      <c r="P22" s="18">
        <f>+MAX(P3:P19)</f>
        <v>1.2939999999999969</v>
      </c>
      <c r="Q22" s="19">
        <f>+Q14</f>
        <v>0.28299999999999997</v>
      </c>
      <c r="R22" s="19">
        <f>+R14</f>
        <v>0.28599999999999998</v>
      </c>
    </row>
    <row r="23" spans="1:28" x14ac:dyDescent="0.25">
      <c r="A23" s="18"/>
      <c r="B23" s="18"/>
      <c r="C23" s="19">
        <f>+MIN(C3:C19)</f>
        <v>-6.3000000000002387E-2</v>
      </c>
      <c r="D23" s="19">
        <f>+D17</f>
        <v>6.3E-2</v>
      </c>
      <c r="E23" s="19">
        <f>+E17</f>
        <v>0.06</v>
      </c>
      <c r="F23" s="18">
        <f>+MIN(F3:F19)</f>
        <v>-6.6999999999993065E-2</v>
      </c>
      <c r="G23" s="18">
        <f>+G17</f>
        <v>7.5000000000002842E-2</v>
      </c>
      <c r="H23" s="18">
        <f>+H17</f>
        <v>7.4999999999988631E-2</v>
      </c>
      <c r="K23" s="18"/>
      <c r="L23" s="18"/>
      <c r="M23" s="19">
        <f>+MIN(M3:M19)</f>
        <v>0.12999999999999545</v>
      </c>
      <c r="N23" s="19">
        <f>+N17</f>
        <v>9.7000000000000003E-2</v>
      </c>
      <c r="O23" s="19">
        <f>+O17</f>
        <v>0.10100000000000001</v>
      </c>
      <c r="P23" s="18">
        <f>+MIN(P3:P19)</f>
        <v>0.16599999999999682</v>
      </c>
      <c r="Q23" s="18">
        <f>+Q19</f>
        <v>0.129</v>
      </c>
      <c r="R23" s="18">
        <f>+R19</f>
        <v>0.128</v>
      </c>
    </row>
    <row r="24" spans="1:28" ht="8.25" customHeight="1" x14ac:dyDescent="0.25"/>
    <row r="25" spans="1:28" x14ac:dyDescent="0.25">
      <c r="A25" s="21" t="s">
        <v>13</v>
      </c>
      <c r="B25" s="1"/>
      <c r="C25" s="22">
        <f>+C21</f>
        <v>0.88029411764706067</v>
      </c>
      <c r="D25" s="22">
        <f>+C21-D21</f>
        <v>0.75696648131864908</v>
      </c>
      <c r="E25" s="22">
        <f>+C25+E21</f>
        <v>1.0027525139436373</v>
      </c>
      <c r="F25" s="22">
        <f>+F21</f>
        <v>0.62235294117647133</v>
      </c>
      <c r="G25" s="22">
        <f>+F21-G21</f>
        <v>0.48793152306514931</v>
      </c>
      <c r="H25" s="22">
        <f>+F25+H21</f>
        <v>0.75881948523419529</v>
      </c>
      <c r="K25" s="21" t="s">
        <v>13</v>
      </c>
      <c r="L25" s="1"/>
      <c r="M25" s="22">
        <f>+M21</f>
        <v>0.97464705882352953</v>
      </c>
      <c r="N25" s="22">
        <f>+M21-N21</f>
        <v>0.79680426638163881</v>
      </c>
      <c r="O25" s="22">
        <f>+M25+O21</f>
        <v>1.1592544323299558</v>
      </c>
      <c r="P25" s="22">
        <f>+P21</f>
        <v>0.66088235294117481</v>
      </c>
      <c r="Q25" s="22">
        <f>+P21-Q21</f>
        <v>0.46719203006346743</v>
      </c>
      <c r="R25" s="22">
        <f>+P25+R21</f>
        <v>0.85734219766328412</v>
      </c>
    </row>
    <row r="26" spans="1:28" x14ac:dyDescent="0.25">
      <c r="A26" s="21" t="s">
        <v>35</v>
      </c>
      <c r="B26" s="1"/>
      <c r="C26" s="22">
        <f>+C22</f>
        <v>1.5459999999999923</v>
      </c>
      <c r="D26" s="22">
        <f>+C22-D22</f>
        <v>1.4029999999999923</v>
      </c>
      <c r="E26" s="22">
        <f>+C26+E22</f>
        <v>1.6939999999999922</v>
      </c>
      <c r="F26" s="22">
        <f>+F22</f>
        <v>1.3560000000000088</v>
      </c>
      <c r="G26" s="22">
        <f>+F22-G22</f>
        <v>1.2020000000000088</v>
      </c>
      <c r="H26" s="22">
        <f>+F26+H22</f>
        <v>1.5200000000000087</v>
      </c>
      <c r="K26" s="21" t="s">
        <v>35</v>
      </c>
      <c r="L26" s="1"/>
      <c r="M26" s="22">
        <f>+M22</f>
        <v>1.847999999999999</v>
      </c>
      <c r="N26" s="22">
        <f>+M22-N22</f>
        <v>1.611999999999999</v>
      </c>
      <c r="O26" s="22">
        <f>+M26+O22</f>
        <v>2.081999999999999</v>
      </c>
      <c r="P26" s="22">
        <f>+P22</f>
        <v>1.2939999999999969</v>
      </c>
      <c r="Q26" s="22">
        <f>+P22-Q22</f>
        <v>1.010999999999997</v>
      </c>
      <c r="R26" s="22">
        <f>+P26+R22</f>
        <v>1.579999999999997</v>
      </c>
    </row>
    <row r="27" spans="1:28" x14ac:dyDescent="0.25">
      <c r="A27" s="21" t="s">
        <v>36</v>
      </c>
      <c r="B27" s="1"/>
      <c r="C27" s="22">
        <f>+C23</f>
        <v>-6.3000000000002387E-2</v>
      </c>
      <c r="D27" s="22">
        <f>+C23-D23</f>
        <v>-0.12600000000000239</v>
      </c>
      <c r="E27" s="22">
        <f>+C27+E23</f>
        <v>-3.0000000000023896E-3</v>
      </c>
      <c r="F27" s="22">
        <f>+F23</f>
        <v>-6.6999999999993065E-2</v>
      </c>
      <c r="G27" s="22">
        <f>+F23-G23</f>
        <v>-0.14199999999999591</v>
      </c>
      <c r="H27" s="22">
        <f>+F27+H23</f>
        <v>7.9999999999955662E-3</v>
      </c>
      <c r="K27" s="21" t="s">
        <v>36</v>
      </c>
      <c r="L27" s="1"/>
      <c r="M27" s="22">
        <f>+M23</f>
        <v>0.12999999999999545</v>
      </c>
      <c r="N27" s="22">
        <f>+M23-N23</f>
        <v>3.299999999999545E-2</v>
      </c>
      <c r="O27" s="22">
        <f>+M27+O23</f>
        <v>0.23099999999999546</v>
      </c>
      <c r="P27" s="22">
        <f>+P23</f>
        <v>0.16599999999999682</v>
      </c>
      <c r="Q27" s="22">
        <f>+P23-Q23</f>
        <v>3.6999999999996813E-2</v>
      </c>
      <c r="R27" s="22">
        <f>+P27+R23</f>
        <v>0.29399999999999682</v>
      </c>
    </row>
    <row r="29" spans="1:28" ht="15.75" customHeight="1" x14ac:dyDescent="0.25">
      <c r="A29" s="23" t="s">
        <v>0</v>
      </c>
      <c r="B29" s="23" t="s">
        <v>1</v>
      </c>
      <c r="C29" s="3" t="s">
        <v>2</v>
      </c>
      <c r="D29" s="3" t="s">
        <v>3</v>
      </c>
      <c r="E29" s="3" t="s">
        <v>4</v>
      </c>
      <c r="F29" s="24" t="s">
        <v>5</v>
      </c>
      <c r="G29" s="24" t="s">
        <v>6</v>
      </c>
      <c r="H29" s="24" t="s">
        <v>7</v>
      </c>
      <c r="K29" t="s">
        <v>0</v>
      </c>
      <c r="L29" t="s">
        <v>1</v>
      </c>
      <c r="M29" s="3" t="s">
        <v>2</v>
      </c>
      <c r="N29" s="3" t="s">
        <v>3</v>
      </c>
      <c r="O29" s="3" t="s">
        <v>4</v>
      </c>
      <c r="P29" s="4" t="s">
        <v>5</v>
      </c>
      <c r="Q29" s="4" t="s">
        <v>6</v>
      </c>
      <c r="R29" s="4" t="s">
        <v>7</v>
      </c>
    </row>
    <row r="30" spans="1:28" x14ac:dyDescent="0.25">
      <c r="A30" t="s">
        <v>37</v>
      </c>
      <c r="B30">
        <v>1</v>
      </c>
      <c r="C30" s="15">
        <v>1.7600000000000051</v>
      </c>
      <c r="D30">
        <v>7.6999999999998181E-2</v>
      </c>
      <c r="E30">
        <v>7.4999999999999997E-2</v>
      </c>
      <c r="F30">
        <v>1.3960000000000008</v>
      </c>
      <c r="G30">
        <v>0.17199999999999999</v>
      </c>
      <c r="H30">
        <v>0.188</v>
      </c>
      <c r="K30" t="s">
        <v>37</v>
      </c>
      <c r="L30">
        <v>1</v>
      </c>
      <c r="M30">
        <v>3.8689999999999998</v>
      </c>
      <c r="N30" s="6">
        <v>0.107</v>
      </c>
      <c r="O30" s="4">
        <v>0.107</v>
      </c>
      <c r="P30" s="4">
        <v>3.9619999999999891</v>
      </c>
      <c r="Q30" s="4">
        <v>0.26100000000000001</v>
      </c>
      <c r="R30" s="4">
        <v>0.25700000000000001</v>
      </c>
      <c r="S30" s="4"/>
    </row>
    <row r="31" spans="1:28" x14ac:dyDescent="0.25">
      <c r="A31" t="s">
        <v>38</v>
      </c>
      <c r="B31">
        <v>1</v>
      </c>
      <c r="C31">
        <v>1.2379999999999995</v>
      </c>
      <c r="D31" s="15">
        <v>0.1</v>
      </c>
      <c r="E31">
        <v>0.105</v>
      </c>
      <c r="F31">
        <v>0.93699999999999761</v>
      </c>
      <c r="G31">
        <v>0.14399999999999999</v>
      </c>
      <c r="H31">
        <v>0.14699999999999999</v>
      </c>
      <c r="K31" t="s">
        <v>38</v>
      </c>
      <c r="L31">
        <v>1</v>
      </c>
      <c r="M31">
        <v>2.4939999999999998</v>
      </c>
      <c r="N31" s="6">
        <v>0.15</v>
      </c>
      <c r="O31" s="4">
        <v>0.14099999999999999</v>
      </c>
      <c r="P31" s="4">
        <v>1.8490000000000038</v>
      </c>
      <c r="Q31" s="4">
        <v>0.27200000000000002</v>
      </c>
      <c r="R31" s="6">
        <v>0.22</v>
      </c>
      <c r="S31" s="4"/>
    </row>
    <row r="32" spans="1:28" x14ac:dyDescent="0.25">
      <c r="A32" t="s">
        <v>39</v>
      </c>
      <c r="B32">
        <v>1</v>
      </c>
      <c r="C32">
        <v>0.49399999999999977</v>
      </c>
      <c r="D32">
        <v>0.245</v>
      </c>
      <c r="E32">
        <v>0.248</v>
      </c>
      <c r="F32">
        <v>0.29800000000000182</v>
      </c>
      <c r="G32">
        <v>8.5999999999999993E-2</v>
      </c>
      <c r="H32">
        <v>8.7999999999999995E-2</v>
      </c>
      <c r="K32" t="s">
        <v>39</v>
      </c>
      <c r="L32">
        <v>1</v>
      </c>
      <c r="M32">
        <v>2.9089999999999918</v>
      </c>
      <c r="N32" s="6">
        <v>0.36299999999999999</v>
      </c>
      <c r="O32" s="4">
        <v>0.36599999999999999</v>
      </c>
      <c r="P32" s="4">
        <v>2.0579999999999927</v>
      </c>
      <c r="Q32" s="4">
        <v>0.126</v>
      </c>
      <c r="R32" s="4">
        <v>0.13400000000000001</v>
      </c>
      <c r="S32" s="4"/>
    </row>
    <row r="33" spans="1:19" x14ac:dyDescent="0.25">
      <c r="A33" t="s">
        <v>40</v>
      </c>
      <c r="B33">
        <v>1</v>
      </c>
      <c r="C33">
        <v>0.95600000000000307</v>
      </c>
      <c r="D33">
        <v>0.17199999999999999</v>
      </c>
      <c r="E33">
        <v>0.16800000000000001</v>
      </c>
      <c r="F33" s="15">
        <v>0.79999999999999716</v>
      </c>
      <c r="G33">
        <v>0.20100000000000001</v>
      </c>
      <c r="H33">
        <v>0.20899999999999999</v>
      </c>
      <c r="K33" t="s">
        <v>40</v>
      </c>
      <c r="L33">
        <v>1</v>
      </c>
      <c r="M33">
        <v>2.2109999999999985</v>
      </c>
      <c r="N33" s="15">
        <v>0.26</v>
      </c>
      <c r="O33" s="15">
        <v>0.23699999999999999</v>
      </c>
      <c r="P33" s="15">
        <v>1.9120000000000061</v>
      </c>
      <c r="Q33" s="15">
        <v>0.27200000000000002</v>
      </c>
      <c r="R33" s="15">
        <v>0.28399999999999997</v>
      </c>
      <c r="S33" s="4"/>
    </row>
    <row r="34" spans="1:19" x14ac:dyDescent="0.25">
      <c r="A34" t="s">
        <v>41</v>
      </c>
      <c r="B34">
        <v>1</v>
      </c>
      <c r="C34">
        <v>0.98199999999999932</v>
      </c>
      <c r="D34" s="15">
        <v>0.1</v>
      </c>
      <c r="E34" s="15">
        <v>0.1</v>
      </c>
      <c r="F34">
        <v>0.80799999999999272</v>
      </c>
      <c r="G34">
        <v>0.14699999999999999</v>
      </c>
      <c r="H34">
        <v>0.159</v>
      </c>
      <c r="K34" t="s">
        <v>41</v>
      </c>
      <c r="L34">
        <v>1</v>
      </c>
      <c r="M34">
        <v>2.7680000000000007</v>
      </c>
      <c r="N34" s="15">
        <v>0.14799999999999999</v>
      </c>
      <c r="O34">
        <v>0.14699999999999999</v>
      </c>
      <c r="P34">
        <v>2.2330000000000041</v>
      </c>
      <c r="Q34">
        <v>0.20899999999999999</v>
      </c>
      <c r="R34">
        <v>0.224</v>
      </c>
      <c r="S34" s="4"/>
    </row>
    <row r="35" spans="1:19" x14ac:dyDescent="0.25">
      <c r="A35" t="s">
        <v>42</v>
      </c>
      <c r="B35">
        <v>1</v>
      </c>
      <c r="C35">
        <v>1.8269999999999982</v>
      </c>
      <c r="D35">
        <v>0.23599999999999999</v>
      </c>
      <c r="E35">
        <v>0.22600000000000001</v>
      </c>
      <c r="F35" s="15">
        <v>1.2299999999999898</v>
      </c>
      <c r="G35">
        <v>0.16600000000000001</v>
      </c>
      <c r="H35">
        <v>0.16300000000000001</v>
      </c>
      <c r="K35" t="s">
        <v>42</v>
      </c>
      <c r="L35">
        <v>1</v>
      </c>
      <c r="M35">
        <v>2.8250000000000028</v>
      </c>
      <c r="N35" s="6">
        <v>0.316</v>
      </c>
      <c r="O35" s="6">
        <v>0.34</v>
      </c>
      <c r="P35" s="4">
        <v>2.6150000000000091</v>
      </c>
      <c r="Q35" s="4">
        <v>0.21299999999999999</v>
      </c>
      <c r="R35" s="4">
        <v>0.22600000000000001</v>
      </c>
      <c r="S35" s="4"/>
    </row>
    <row r="36" spans="1:19" x14ac:dyDescent="0.25">
      <c r="A36" t="s">
        <v>43</v>
      </c>
      <c r="B36">
        <v>1</v>
      </c>
      <c r="C36">
        <v>0.57699999999999818</v>
      </c>
      <c r="D36">
        <v>0.20100000000000001</v>
      </c>
      <c r="E36">
        <v>0.189</v>
      </c>
      <c r="F36">
        <v>0.30099999999998772</v>
      </c>
      <c r="G36">
        <v>0.16800000000000001</v>
      </c>
      <c r="H36">
        <v>0.16800000000000001</v>
      </c>
      <c r="K36" t="s">
        <v>43</v>
      </c>
      <c r="L36">
        <v>1</v>
      </c>
      <c r="M36">
        <v>3.2959999999999923</v>
      </c>
      <c r="N36" s="6">
        <v>0.28499999999999998</v>
      </c>
      <c r="O36" s="4">
        <v>0.29599999999999999</v>
      </c>
      <c r="P36" s="6">
        <v>2.4199999999999875</v>
      </c>
      <c r="Q36" s="4">
        <v>0.254</v>
      </c>
      <c r="R36" s="4">
        <v>0.245</v>
      </c>
      <c r="S36" s="4"/>
    </row>
    <row r="37" spans="1:19" x14ac:dyDescent="0.25">
      <c r="A37" t="s">
        <v>44</v>
      </c>
      <c r="B37">
        <v>1</v>
      </c>
      <c r="C37">
        <v>1.5420000000000016</v>
      </c>
      <c r="D37">
        <v>0.13100000000000001</v>
      </c>
      <c r="E37">
        <v>0.128</v>
      </c>
      <c r="F37">
        <v>1.0250000000000057</v>
      </c>
      <c r="G37">
        <v>0.127</v>
      </c>
      <c r="H37">
        <v>0.13500000000000001</v>
      </c>
      <c r="K37" t="s">
        <v>44</v>
      </c>
      <c r="L37">
        <v>1</v>
      </c>
      <c r="M37">
        <v>2.6610000000000014</v>
      </c>
      <c r="N37" s="6">
        <v>0.18999999999999773</v>
      </c>
      <c r="O37" s="4">
        <v>0.20099999999999341</v>
      </c>
      <c r="P37" s="4">
        <v>2.3079999999999927</v>
      </c>
      <c r="Q37" s="4">
        <v>0.186</v>
      </c>
      <c r="R37" s="4">
        <v>0.189</v>
      </c>
      <c r="S37" s="4"/>
    </row>
    <row r="38" spans="1:19" x14ac:dyDescent="0.25">
      <c r="A38" t="s">
        <v>45</v>
      </c>
      <c r="B38">
        <v>1</v>
      </c>
      <c r="C38">
        <v>2.3310000000000031</v>
      </c>
      <c r="D38">
        <v>0.16100000000000136</v>
      </c>
      <c r="E38">
        <v>0.17300000000000182</v>
      </c>
      <c r="F38">
        <v>2.1380000000000052</v>
      </c>
      <c r="G38">
        <v>0.112</v>
      </c>
      <c r="H38">
        <v>0.112</v>
      </c>
      <c r="K38" t="s">
        <v>45</v>
      </c>
      <c r="L38">
        <v>1</v>
      </c>
      <c r="M38">
        <v>3.8259999999999934</v>
      </c>
      <c r="N38" s="6">
        <v>0.22500000000000001</v>
      </c>
      <c r="O38" s="4">
        <v>0.23599999999999999</v>
      </c>
      <c r="P38" s="6">
        <v>4.3699999999999903</v>
      </c>
      <c r="Q38" s="4">
        <v>0.16400000000000001</v>
      </c>
      <c r="R38" s="4">
        <v>0.16200000000000001</v>
      </c>
    </row>
    <row r="39" spans="1:19" x14ac:dyDescent="0.25">
      <c r="A39" t="s">
        <v>46</v>
      </c>
      <c r="B39">
        <v>1</v>
      </c>
      <c r="C39">
        <v>0.99500000000000455</v>
      </c>
      <c r="D39">
        <v>0.128</v>
      </c>
      <c r="E39">
        <v>0.124</v>
      </c>
      <c r="F39">
        <v>0.84199999999999875</v>
      </c>
      <c r="G39">
        <v>0.14199999999999999</v>
      </c>
      <c r="H39">
        <v>0.14599999999999999</v>
      </c>
      <c r="K39" t="s">
        <v>46</v>
      </c>
      <c r="L39">
        <v>1</v>
      </c>
      <c r="M39">
        <v>3.5040000000000049</v>
      </c>
      <c r="N39">
        <v>0.18099999999999999</v>
      </c>
      <c r="O39" s="15">
        <v>0.18</v>
      </c>
      <c r="P39">
        <v>3.0949999999999989</v>
      </c>
      <c r="Q39">
        <v>0.20200000000000001</v>
      </c>
      <c r="R39">
        <v>0.217</v>
      </c>
    </row>
    <row r="40" spans="1:19" x14ac:dyDescent="0.25">
      <c r="A40" t="s">
        <v>47</v>
      </c>
      <c r="B40">
        <v>1</v>
      </c>
      <c r="C40">
        <v>1.0369999999999919</v>
      </c>
      <c r="D40">
        <v>0.17199999999999999</v>
      </c>
      <c r="E40">
        <v>0.16800000000000001</v>
      </c>
      <c r="F40" s="15">
        <v>1.019999999999996</v>
      </c>
      <c r="G40">
        <v>0.154</v>
      </c>
      <c r="H40">
        <v>0.154</v>
      </c>
      <c r="K40" t="s">
        <v>47</v>
      </c>
      <c r="L40">
        <v>1</v>
      </c>
      <c r="M40">
        <v>1.4240000000000066</v>
      </c>
      <c r="N40">
        <v>0.254</v>
      </c>
      <c r="O40">
        <v>0.23300000000000001</v>
      </c>
      <c r="P40" s="15">
        <v>0.90000000000000568</v>
      </c>
      <c r="Q40">
        <v>0.22700000000000001</v>
      </c>
      <c r="R40">
        <v>0.23699999999999999</v>
      </c>
    </row>
    <row r="42" spans="1:19" x14ac:dyDescent="0.25">
      <c r="A42" s="18"/>
      <c r="B42" s="18"/>
      <c r="C42" s="19">
        <f>+AVERAGE(C30:C40)</f>
        <v>1.2490000000000003</v>
      </c>
      <c r="D42" s="19">
        <f>+SQRT(SUMPRODUCT(D30:D40,D30:D40)/17)</f>
        <v>0.13299380790539267</v>
      </c>
      <c r="E42" s="19">
        <f>+SQRT(SUMPRODUCT(E30:E40,E30:E40)/17)</f>
        <v>0.13130297250342557</v>
      </c>
      <c r="F42" s="19">
        <f>+AVERAGE(F30:F40)</f>
        <v>0.98136363636363388</v>
      </c>
      <c r="G42" s="19">
        <f>+SQRT(SUMPRODUCT(G30:G40,G30:G40)/17)</f>
        <v>0.12079613355713394</v>
      </c>
      <c r="H42" s="19">
        <f>+SQRT(SUMPRODUCT(H30:H40,H30:H40)/17)</f>
        <v>0.12467675853039756</v>
      </c>
      <c r="K42" s="18"/>
      <c r="L42" s="18"/>
      <c r="M42" s="19">
        <f>+AVERAGE(M30:M40)</f>
        <v>2.889727272727272</v>
      </c>
      <c r="N42" s="19">
        <f>+SQRT(SUMPRODUCT(N30:N40,N30:N40)/11)</f>
        <v>0.23746865821906596</v>
      </c>
      <c r="O42" s="19">
        <f>+SQRT(SUMPRODUCT(O30:O40,O30:O40)/11)</f>
        <v>0.23913974613563915</v>
      </c>
      <c r="P42" s="19">
        <f>+AVERAGE(P30:P40)</f>
        <v>2.5201818181818165</v>
      </c>
      <c r="Q42" s="19">
        <f>+SQRT(SUMPRODUCT(Q30:Q40,Q30:Q40)/11)</f>
        <v>0.22143252614817824</v>
      </c>
      <c r="R42" s="19">
        <f>+SQRT(SUMPRODUCT(R30:R40,R30:R40)/11)</f>
        <v>0.22147460351019932</v>
      </c>
    </row>
    <row r="43" spans="1:19" x14ac:dyDescent="0.25">
      <c r="A43" s="18"/>
      <c r="B43" s="18"/>
      <c r="C43" s="18">
        <f>+MAX(C30:C40)</f>
        <v>2.3310000000000031</v>
      </c>
      <c r="D43" s="19">
        <f>+D38</f>
        <v>0.16100000000000136</v>
      </c>
      <c r="E43" s="19">
        <f>+E38</f>
        <v>0.17300000000000182</v>
      </c>
      <c r="F43" s="18">
        <f>+MAX(F30:F40)</f>
        <v>2.1380000000000052</v>
      </c>
      <c r="G43" s="19">
        <f>+G38</f>
        <v>0.112</v>
      </c>
      <c r="H43" s="19">
        <f>+H38</f>
        <v>0.112</v>
      </c>
      <c r="K43" s="18"/>
      <c r="L43" s="18"/>
      <c r="M43" s="18">
        <f>+MAX(M30:M40)</f>
        <v>3.8689999999999998</v>
      </c>
      <c r="N43" s="19">
        <f>+N30</f>
        <v>0.107</v>
      </c>
      <c r="O43" s="19">
        <f>+O30</f>
        <v>0.107</v>
      </c>
      <c r="P43" s="19">
        <f>+MAX(P30:P40)</f>
        <v>4.3699999999999903</v>
      </c>
      <c r="Q43" s="19">
        <f>+Q38</f>
        <v>0.16400000000000001</v>
      </c>
      <c r="R43" s="19">
        <f>+R38</f>
        <v>0.16200000000000001</v>
      </c>
    </row>
    <row r="44" spans="1:19" x14ac:dyDescent="0.25">
      <c r="A44" s="18"/>
      <c r="B44" s="18"/>
      <c r="C44" s="19">
        <f>+MIN(C30:C40)</f>
        <v>0.49399999999999977</v>
      </c>
      <c r="D44" s="19">
        <f>+D32</f>
        <v>0.245</v>
      </c>
      <c r="E44" s="19">
        <f>+E32</f>
        <v>0.248</v>
      </c>
      <c r="F44" s="18">
        <f>+MIN(F30:F40)</f>
        <v>0.29800000000000182</v>
      </c>
      <c r="G44" s="18">
        <f>+G32</f>
        <v>8.5999999999999993E-2</v>
      </c>
      <c r="H44" s="18">
        <f>+H32</f>
        <v>8.7999999999999995E-2</v>
      </c>
      <c r="K44" s="18"/>
      <c r="L44" s="18"/>
      <c r="M44" s="19">
        <f>+MIN(M30:M40)</f>
        <v>1.4240000000000066</v>
      </c>
      <c r="N44" s="19">
        <f>+N40</f>
        <v>0.254</v>
      </c>
      <c r="O44" s="19">
        <f>+O40</f>
        <v>0.23300000000000001</v>
      </c>
      <c r="P44" s="19">
        <f>+MIN(P30:P40)</f>
        <v>0.90000000000000568</v>
      </c>
      <c r="Q44" s="19">
        <f>+Q40</f>
        <v>0.22700000000000001</v>
      </c>
      <c r="R44" s="19">
        <f>+R40</f>
        <v>0.23699999999999999</v>
      </c>
    </row>
    <row r="45" spans="1:19" ht="8.25" customHeight="1" x14ac:dyDescent="0.25"/>
    <row r="46" spans="1:19" x14ac:dyDescent="0.25">
      <c r="A46" s="21" t="s">
        <v>13</v>
      </c>
      <c r="B46" s="1"/>
      <c r="C46" s="22">
        <f>+C42</f>
        <v>1.2490000000000003</v>
      </c>
      <c r="D46" s="22">
        <f>+C42-D42</f>
        <v>1.1160061920946076</v>
      </c>
      <c r="E46" s="22">
        <f>+C46+E42</f>
        <v>1.3803029725034259</v>
      </c>
      <c r="F46" s="22">
        <f>+F42</f>
        <v>0.98136363636363388</v>
      </c>
      <c r="G46" s="22">
        <f>+F42-G42</f>
        <v>0.86056750280649996</v>
      </c>
      <c r="H46" s="22">
        <f>+F46+H42</f>
        <v>1.1060403948940314</v>
      </c>
      <c r="K46" s="21" t="s">
        <v>13</v>
      </c>
      <c r="L46" s="1"/>
      <c r="M46" s="22">
        <f>+M42</f>
        <v>2.889727272727272</v>
      </c>
      <c r="N46" s="22">
        <f>+M42-N42</f>
        <v>2.6522586145082059</v>
      </c>
      <c r="O46" s="22">
        <f>+M46+O42</f>
        <v>3.1288670188629113</v>
      </c>
      <c r="P46" s="22">
        <f>+P42</f>
        <v>2.5201818181818165</v>
      </c>
      <c r="Q46" s="22">
        <f>+P42-Q42</f>
        <v>2.2987492920336381</v>
      </c>
      <c r="R46" s="22">
        <f>+P46+R42</f>
        <v>2.7416564216920158</v>
      </c>
    </row>
    <row r="47" spans="1:19" x14ac:dyDescent="0.25">
      <c r="A47" s="21" t="s">
        <v>35</v>
      </c>
      <c r="B47" s="1"/>
      <c r="C47" s="22">
        <f>+C43</f>
        <v>2.3310000000000031</v>
      </c>
      <c r="D47" s="22">
        <f>+C43-D43</f>
        <v>2.1700000000000017</v>
      </c>
      <c r="E47" s="22">
        <f>+C47+E43</f>
        <v>2.5040000000000049</v>
      </c>
      <c r="F47" s="22">
        <f>+F43</f>
        <v>2.1380000000000052</v>
      </c>
      <c r="G47" s="22">
        <f>+F43-G43</f>
        <v>2.0260000000000051</v>
      </c>
      <c r="H47" s="22">
        <f>+F47+H43</f>
        <v>2.2500000000000053</v>
      </c>
      <c r="K47" s="21" t="s">
        <v>35</v>
      </c>
      <c r="L47" s="1"/>
      <c r="M47" s="22">
        <f>+M43</f>
        <v>3.8689999999999998</v>
      </c>
      <c r="N47" s="22">
        <f>+M43-N43</f>
        <v>3.7619999999999996</v>
      </c>
      <c r="O47" s="22">
        <f>+M47+O43</f>
        <v>3.976</v>
      </c>
      <c r="P47" s="22">
        <f>+P43</f>
        <v>4.3699999999999903</v>
      </c>
      <c r="Q47" s="22">
        <f>+P43-Q43</f>
        <v>4.2059999999999906</v>
      </c>
      <c r="R47" s="22">
        <f>+P47+R43</f>
        <v>4.5319999999999903</v>
      </c>
    </row>
    <row r="48" spans="1:19" x14ac:dyDescent="0.25">
      <c r="A48" s="21" t="s">
        <v>36</v>
      </c>
      <c r="B48" s="1"/>
      <c r="C48" s="22">
        <f>+C44</f>
        <v>0.49399999999999977</v>
      </c>
      <c r="D48" s="22">
        <f>+C44-D44</f>
        <v>0.24899999999999978</v>
      </c>
      <c r="E48" s="22">
        <f>+C48+E44</f>
        <v>0.74199999999999977</v>
      </c>
      <c r="F48" s="22">
        <f>+F44</f>
        <v>0.29800000000000182</v>
      </c>
      <c r="G48" s="22">
        <f>+F44-G44</f>
        <v>0.21200000000000183</v>
      </c>
      <c r="H48" s="22">
        <f>+F48+H44</f>
        <v>0.38600000000000179</v>
      </c>
      <c r="K48" s="21" t="s">
        <v>36</v>
      </c>
      <c r="L48" s="1"/>
      <c r="M48" s="22">
        <f>+M44</f>
        <v>1.4240000000000066</v>
      </c>
      <c r="N48" s="22">
        <f>+M44-N44</f>
        <v>1.1700000000000066</v>
      </c>
      <c r="O48" s="22">
        <f>+M48+O44</f>
        <v>1.6570000000000067</v>
      </c>
      <c r="P48" s="22">
        <f>+P44</f>
        <v>0.90000000000000568</v>
      </c>
      <c r="Q48" s="22">
        <f>+P44-Q44</f>
        <v>0.6730000000000057</v>
      </c>
      <c r="R48" s="22">
        <f>+P48+R44</f>
        <v>1.1370000000000058</v>
      </c>
    </row>
  </sheetData>
  <mergeCells count="8">
    <mergeCell ref="W14:AB14"/>
    <mergeCell ref="W18:AB18"/>
    <mergeCell ref="W4:AB4"/>
    <mergeCell ref="W13:AB13"/>
    <mergeCell ref="W2:Y2"/>
    <mergeCell ref="Z2:AB2"/>
    <mergeCell ref="W5:AB5"/>
    <mergeCell ref="W9:AB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BADB81F0D754388FBCBA83431C19F" ma:contentTypeVersion="10" ma:contentTypeDescription="Create a new document." ma:contentTypeScope="" ma:versionID="0f22a9e566540dee2fda72aaaea02130">
  <xsd:schema xmlns:xsd="http://www.w3.org/2001/XMLSchema" xmlns:xs="http://www.w3.org/2001/XMLSchema" xmlns:p="http://schemas.microsoft.com/office/2006/metadata/properties" xmlns:ns3="eaf1d571-4a30-41b5-9432-8ddbc758c2d3" targetNamespace="http://schemas.microsoft.com/office/2006/metadata/properties" ma:root="true" ma:fieldsID="d79fd28d05b61dd12cac9cd7aa4ec86d" ns3:_="">
    <xsd:import namespace="eaf1d571-4a30-41b5-9432-8ddbc758c2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1d571-4a30-41b5-9432-8ddbc758c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f1d571-4a30-41b5-9432-8ddbc758c2d3" xsi:nil="true"/>
  </documentManagement>
</p:properties>
</file>

<file path=customXml/itemProps1.xml><?xml version="1.0" encoding="utf-8"?>
<ds:datastoreItem xmlns:ds="http://schemas.openxmlformats.org/officeDocument/2006/customXml" ds:itemID="{37C75988-2345-4879-B0D2-D64714E9D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f1d571-4a30-41b5-9432-8ddbc758c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2947B7-827B-4110-9BB4-5DF4ACE283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357CE1-297C-4F45-BBFC-CA6468A3A9A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af1d571-4a30-41b5-9432-8ddbc758c2d3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2023-07-21T17:13:04Z</dcterms:created>
  <dcterms:modified xsi:type="dcterms:W3CDTF">2023-08-18T05:31:49Z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0x010100A1CBADB81F0D754388FBCBA83431C19F</vt:lpwstr>
  </property>
</Properties>
</file>