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31.xml" ContentType="application/vnd.openxmlformats-officedocument.drawing+xml"/>
  <Override PartName="/xl/charts/chart5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2.xml" ContentType="application/vnd.openxmlformats-officedocument.drawing+xml"/>
  <Override PartName="/xl/charts/chart5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3.xml" ContentType="application/vnd.openxmlformats-officedocument.drawing+xml"/>
  <Override PartName="/xl/charts/chartEx2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Ex3.xml" ContentType="application/vnd.ms-office.chartex+xml"/>
  <Override PartName="/xl/charts/style38.xml" ContentType="application/vnd.ms-office.chartstyle+xml"/>
  <Override PartName="/xl/charts/colors38.xml" ContentType="application/vnd.ms-office.chartcolorstyle+xml"/>
  <Override PartName="/xl/drawings/drawing34.xml" ContentType="application/vnd.openxmlformats-officedocument.drawing+xml"/>
  <Override PartName="/xl/charts/chartEx4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Ex5.xml" ContentType="application/vnd.ms-office.chartex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5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5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7.xml" ContentType="application/vnd.openxmlformats-officedocument.drawing+xml"/>
  <Override PartName="/xl/charts/chart5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8.xml" ContentType="application/vnd.openxmlformats-officedocument.drawing+xml"/>
  <Override PartName="/xl/charts/chart5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9.xml" ContentType="application/vnd.openxmlformats-officedocument.drawing+xml"/>
  <Override PartName="/xl/charts/chart5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0.xml" ContentType="application/vnd.openxmlformats-officedocument.drawing+xml"/>
  <Override PartName="/xl/charts/chart5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1.xml" ContentType="application/vnd.openxmlformats-officedocument.drawing+xml"/>
  <Override PartName="/xl/charts/chart61.xml" ContentType="application/vnd.openxmlformats-officedocument.drawingml.chart+xml"/>
  <Override PartName="/xl/drawings/drawing42.xml" ContentType="application/vnd.openxmlformats-officedocument.drawingml.chartshapes+xml"/>
  <Override PartName="/xl/charts/chart6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3.xml" ContentType="application/vnd.openxmlformats-officedocument.drawingml.chartshapes+xml"/>
  <Override PartName="/xl/drawings/drawing44.xml" ContentType="application/vnd.openxmlformats-officedocument.drawing+xml"/>
  <Override PartName="/xl/charts/chart6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6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7.xml" ContentType="application/vnd.openxmlformats-officedocument.drawingml.chartshapes+xml"/>
  <Override PartName="/xl/charts/chart6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aveExternalLinkValues="0" hidePivotFieldList="1"/>
  <mc:AlternateContent xmlns:mc="http://schemas.openxmlformats.org/markup-compatibility/2006">
    <mc:Choice Requires="x15">
      <x15ac:absPath xmlns:x15ac="http://schemas.microsoft.com/office/spreadsheetml/2010/11/ac" url="C:\Users\msvic\Downloads\"/>
    </mc:Choice>
  </mc:AlternateContent>
  <xr:revisionPtr revIDLastSave="0" documentId="13_ncr:1_{1051461F-24EE-4577-8C9F-1935C217538E}" xr6:coauthVersionLast="47" xr6:coauthVersionMax="47" xr10:uidLastSave="{00000000-0000-0000-0000-000000000000}"/>
  <bookViews>
    <workbookView xWindow="-120" yWindow="-120" windowWidth="29040" windowHeight="15720" tabRatio="910" xr2:uid="{00000000-000D-0000-FFFF-FFFF00000000}"/>
  </bookViews>
  <sheets>
    <sheet name="Содержание " sheetId="63" r:id="rId1"/>
    <sheet name="Гистограмма" sheetId="4" r:id="rId2"/>
    <sheet name="Гистограмма (объемная)" sheetId="14" r:id="rId3"/>
    <sheet name="Гистограмма1" sheetId="38" r:id="rId4"/>
    <sheet name="Гистограмма2" sheetId="39" r:id="rId5"/>
    <sheet name="Гистограмма(Пирамида)" sheetId="60" r:id="rId6"/>
    <sheet name="ГистПолОтр" sheetId="34" r:id="rId7"/>
    <sheet name="ГистУслЦвета" sheetId="24" r:id="rId8"/>
    <sheet name="ГистограммаВодопад " sheetId="46" r:id="rId9"/>
    <sheet name="График" sheetId="47" r:id="rId10"/>
    <sheet name="График (объемная)" sheetId="48" r:id="rId11"/>
    <sheet name="График (Рейтинг)" sheetId="49" r:id="rId12"/>
    <sheet name="График(ПропущенныеЗначения) " sheetId="50" r:id="rId13"/>
    <sheet name="Круговая " sheetId="51" r:id="rId14"/>
    <sheet name="Круговая (объемная)" sheetId="16" r:id="rId15"/>
    <sheet name="Кольцевая" sheetId="72" r:id="rId16"/>
    <sheet name="АнализДолей " sheetId="65" r:id="rId17"/>
    <sheet name="Линейчатая (1)" sheetId="55" r:id="rId18"/>
    <sheet name="Линейчатая(2)" sheetId="62" r:id="rId19"/>
    <sheet name="АнализГрупп " sheetId="66" r:id="rId20"/>
    <sheet name="Линейчатая (объемная)" sheetId="57" r:id="rId21"/>
    <sheet name="ДиаграммаГанта " sheetId="58" r:id="rId22"/>
    <sheet name="С областями" sheetId="59" r:id="rId23"/>
    <sheet name="С областями (объемная)" sheetId="12" r:id="rId24"/>
    <sheet name="XY-точечная (1)" sheetId="9" r:id="rId25"/>
    <sheet name="XY-точечная (2)" sheetId="10" r:id="rId26"/>
    <sheet name="ХУ-точечная (3)" sheetId="30" r:id="rId27"/>
    <sheet name="Пузырьковая" sheetId="19" r:id="rId28"/>
    <sheet name="Поверхность" sheetId="17" r:id="rId29"/>
    <sheet name="Радар" sheetId="8" r:id="rId30"/>
    <sheet name="ДемогрРаспр" sheetId="67" r:id="rId31"/>
    <sheet name="Дерево" sheetId="40" r:id="rId32"/>
    <sheet name="Солнечные лучи" sheetId="41" r:id="rId33"/>
    <sheet name="Смешанная" sheetId="11" r:id="rId34"/>
    <sheet name="Смешанная (2)" sheetId="18" r:id="rId35"/>
    <sheet name="Смешанная (3)" sheetId="22" r:id="rId36"/>
    <sheet name="Смешанная (4)" sheetId="68" r:id="rId37"/>
    <sheet name="ДвойнаяДиаграмма" sheetId="69" r:id="rId38"/>
    <sheet name="ДвойнаяДиаграмма1" sheetId="70" r:id="rId39"/>
    <sheet name="ПрикДиаграмма1" sheetId="31" r:id="rId40"/>
    <sheet name="ПрикДиаграмма2" sheetId="32" r:id="rId41"/>
    <sheet name="Спидометр)" sheetId="71" r:id="rId42"/>
  </sheets>
  <externalReferences>
    <externalReference r:id="rId43"/>
    <externalReference r:id="rId44"/>
    <externalReference r:id="rId45"/>
    <externalReference r:id="rId46"/>
  </externalReferences>
  <definedNames>
    <definedName name="_xlchart.v1.0" hidden="1">'ГистограммаВодопад '!$B$4:$B$15</definedName>
    <definedName name="_xlchart.v1.1" hidden="1">'ГистограммаВодопад '!$C$4:$C$15</definedName>
    <definedName name="_xlchart.v1.10" hidden="1">Дерево!$A$2:$B$13</definedName>
    <definedName name="_xlchart.v1.11" hidden="1">Дерево!$C$1</definedName>
    <definedName name="_xlchart.v1.12" hidden="1">Дерево!$C$2:$C$13</definedName>
    <definedName name="_xlchart.v1.13" hidden="1">'Солнечные лучи'!$A$2:$B$13</definedName>
    <definedName name="_xlchart.v1.14" hidden="1">'Солнечные лучи'!$C$1</definedName>
    <definedName name="_xlchart.v1.15" hidden="1">'Солнечные лучи'!$C$2:$C$13</definedName>
    <definedName name="_xlchart.v1.16" hidden="1">'Солнечные лучи'!$A$2:$B$13</definedName>
    <definedName name="_xlchart.v1.17" hidden="1">'Солнечные лучи'!$C$1</definedName>
    <definedName name="_xlchart.v1.18" hidden="1">'Солнечные лучи'!$C$2:$C$13</definedName>
    <definedName name="_xlchart.v1.2" hidden="1">'ГистограммаВодопад '!$D$4:$D$15</definedName>
    <definedName name="_xlchart.v1.3" hidden="1">'ГистограммаВодопад '!$E$4:$E$15</definedName>
    <definedName name="_xlchart.v1.4" hidden="1">'ГистограммаВодопад '!$F$4:$F$15</definedName>
    <definedName name="_xlchart.v1.5" hidden="1">'ГистограммаВодопад '!$G$4:$G$15</definedName>
    <definedName name="_xlchart.v1.6" hidden="1">'ГистограммаВодопад '!$H$4:$H$15</definedName>
    <definedName name="_xlchart.v1.7" hidden="1">Дерево!$A$2:$B$13</definedName>
    <definedName name="_xlchart.v1.8" hidden="1">Дерево!$C$1</definedName>
    <definedName name="_xlchart.v1.9" hidden="1">Дерево!$C$2:$C$13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71" l="1"/>
  <c r="C15" i="71"/>
  <c r="C17" i="71" s="1"/>
  <c r="D3" i="69"/>
  <c r="D4" i="69"/>
  <c r="D5" i="69"/>
  <c r="D6" i="69"/>
  <c r="D7" i="69"/>
  <c r="D8" i="69"/>
  <c r="D9" i="69"/>
  <c r="D10" i="69"/>
  <c r="D11" i="69"/>
  <c r="D4" i="68"/>
  <c r="E4" i="68"/>
  <c r="D5" i="68"/>
  <c r="E5" i="68"/>
  <c r="D6" i="68"/>
  <c r="E6" i="68"/>
  <c r="D7" i="68"/>
  <c r="E7" i="68"/>
  <c r="D8" i="68"/>
  <c r="E8" i="68"/>
  <c r="D9" i="68"/>
  <c r="E9" i="68"/>
  <c r="D10" i="68"/>
  <c r="E10" i="68"/>
  <c r="D11" i="68"/>
  <c r="E11" i="68"/>
  <c r="C12" i="68"/>
  <c r="D12" i="68"/>
  <c r="E12" i="68" s="1"/>
  <c r="F5" i="65"/>
  <c r="C45" i="17" l="1"/>
  <c r="D45" i="17"/>
  <c r="E45" i="17"/>
  <c r="F45" i="17"/>
  <c r="G45" i="17"/>
  <c r="H45" i="17"/>
  <c r="I45" i="17"/>
  <c r="J45" i="17"/>
  <c r="K45" i="17"/>
  <c r="L45" i="17"/>
  <c r="B45" i="17"/>
  <c r="C44" i="17"/>
  <c r="D44" i="17"/>
  <c r="E44" i="17"/>
  <c r="F44" i="17"/>
  <c r="G44" i="17"/>
  <c r="H44" i="17"/>
  <c r="I44" i="17"/>
  <c r="J44" i="17"/>
  <c r="K44" i="17"/>
  <c r="L44" i="17"/>
  <c r="B44" i="17"/>
  <c r="C43" i="17"/>
  <c r="D43" i="17"/>
  <c r="E43" i="17"/>
  <c r="F43" i="17"/>
  <c r="G43" i="17"/>
  <c r="H43" i="17"/>
  <c r="I43" i="17"/>
  <c r="J43" i="17"/>
  <c r="K43" i="17"/>
  <c r="L43" i="17"/>
  <c r="B43" i="17"/>
  <c r="C42" i="17"/>
  <c r="D42" i="17"/>
  <c r="E42" i="17"/>
  <c r="F42" i="17"/>
  <c r="G42" i="17"/>
  <c r="H42" i="17"/>
  <c r="I42" i="17"/>
  <c r="J42" i="17"/>
  <c r="K42" i="17"/>
  <c r="L42" i="17"/>
  <c r="B42" i="17"/>
  <c r="C41" i="17"/>
  <c r="D41" i="17"/>
  <c r="E41" i="17"/>
  <c r="F41" i="17"/>
  <c r="G41" i="17"/>
  <c r="H41" i="17"/>
  <c r="I41" i="17"/>
  <c r="J41" i="17"/>
  <c r="K41" i="17"/>
  <c r="L41" i="17"/>
  <c r="B41" i="17"/>
  <c r="C40" i="17"/>
  <c r="D40" i="17"/>
  <c r="E40" i="17"/>
  <c r="F40" i="17"/>
  <c r="G40" i="17"/>
  <c r="H40" i="17"/>
  <c r="I40" i="17"/>
  <c r="J40" i="17"/>
  <c r="K40" i="17"/>
  <c r="L40" i="17"/>
  <c r="B40" i="17"/>
  <c r="C39" i="17"/>
  <c r="D39" i="17"/>
  <c r="E39" i="17"/>
  <c r="F39" i="17"/>
  <c r="G39" i="17"/>
  <c r="H39" i="17"/>
  <c r="I39" i="17"/>
  <c r="J39" i="17"/>
  <c r="K39" i="17"/>
  <c r="L39" i="17"/>
  <c r="B39" i="17"/>
  <c r="C38" i="17"/>
  <c r="D38" i="17"/>
  <c r="E38" i="17"/>
  <c r="F38" i="17"/>
  <c r="G38" i="17"/>
  <c r="H38" i="17"/>
  <c r="I38" i="17"/>
  <c r="J38" i="17"/>
  <c r="K38" i="17"/>
  <c r="L38" i="17"/>
  <c r="B38" i="17"/>
  <c r="B37" i="17"/>
  <c r="C35" i="17"/>
  <c r="C36" i="17"/>
  <c r="C37" i="17"/>
  <c r="B35" i="17"/>
  <c r="B36" i="17"/>
  <c r="E37" i="17"/>
  <c r="F37" i="17"/>
  <c r="G37" i="17"/>
  <c r="H37" i="17"/>
  <c r="I37" i="17"/>
  <c r="J37" i="17"/>
  <c r="K37" i="17"/>
  <c r="L37" i="17"/>
  <c r="D37" i="17"/>
  <c r="E36" i="17"/>
  <c r="F36" i="17"/>
  <c r="G36" i="17"/>
  <c r="H36" i="17"/>
  <c r="I36" i="17"/>
  <c r="J36" i="17"/>
  <c r="K36" i="17"/>
  <c r="L36" i="17"/>
  <c r="D36" i="17"/>
  <c r="D35" i="17"/>
  <c r="E35" i="17"/>
  <c r="F35" i="17"/>
  <c r="G35" i="17"/>
  <c r="H35" i="17"/>
  <c r="I35" i="17"/>
  <c r="J35" i="17"/>
  <c r="K35" i="17"/>
  <c r="L35" i="17"/>
  <c r="B3" i="32" l="1"/>
  <c r="D2" i="58" l="1"/>
  <c r="D3" i="58"/>
  <c r="D4" i="58"/>
  <c r="D5" i="58"/>
  <c r="D6" i="58"/>
  <c r="D7" i="58"/>
  <c r="D8" i="58"/>
  <c r="D9" i="58"/>
  <c r="D10" i="58"/>
  <c r="D11" i="58"/>
  <c r="D12" i="58"/>
  <c r="D13" i="58"/>
  <c r="F5" i="46" l="1"/>
  <c r="G5" i="46"/>
  <c r="H5" i="46"/>
  <c r="F6" i="46"/>
  <c r="G6" i="46"/>
  <c r="H6" i="46"/>
  <c r="F7" i="46"/>
  <c r="G7" i="46"/>
  <c r="H7" i="46"/>
  <c r="F8" i="46"/>
  <c r="G8" i="46"/>
  <c r="H8" i="46"/>
  <c r="F9" i="46"/>
  <c r="G9" i="46"/>
  <c r="H9" i="46"/>
  <c r="F10" i="46"/>
  <c r="G10" i="46"/>
  <c r="H10" i="46"/>
  <c r="F11" i="46"/>
  <c r="G11" i="46"/>
  <c r="H11" i="46"/>
  <c r="F12" i="46"/>
  <c r="G12" i="46"/>
  <c r="H12" i="46"/>
  <c r="F13" i="46"/>
  <c r="G13" i="46"/>
  <c r="H13" i="46"/>
  <c r="F14" i="46"/>
  <c r="G14" i="46"/>
  <c r="H14" i="46"/>
  <c r="F14" i="24" l="1"/>
  <c r="F4" i="24"/>
  <c r="F5" i="24"/>
  <c r="F6" i="24"/>
  <c r="F7" i="24"/>
  <c r="F8" i="24"/>
  <c r="F9" i="24"/>
  <c r="F10" i="24"/>
  <c r="F11" i="24"/>
  <c r="F12" i="24"/>
  <c r="F13" i="24"/>
  <c r="F3" i="24"/>
  <c r="E3" i="24"/>
  <c r="E4" i="24"/>
  <c r="E5" i="24"/>
  <c r="E6" i="24"/>
  <c r="E7" i="24"/>
  <c r="E8" i="24"/>
  <c r="E9" i="24"/>
  <c r="E10" i="24"/>
  <c r="E11" i="24"/>
  <c r="E12" i="24"/>
  <c r="E13" i="24"/>
  <c r="E14" i="24"/>
  <c r="D3" i="24"/>
  <c r="D4" i="24"/>
  <c r="D5" i="24"/>
  <c r="D6" i="24"/>
  <c r="D7" i="24"/>
  <c r="D8" i="24"/>
  <c r="D9" i="24"/>
  <c r="D10" i="24"/>
  <c r="D11" i="24"/>
  <c r="D12" i="24"/>
  <c r="D13" i="24"/>
  <c r="D14" i="24"/>
  <c r="C3" i="24"/>
  <c r="C4" i="24"/>
  <c r="C5" i="24"/>
  <c r="C6" i="24"/>
  <c r="C7" i="24"/>
  <c r="C8" i="24"/>
  <c r="C9" i="24"/>
  <c r="C10" i="24"/>
  <c r="C11" i="24"/>
  <c r="C12" i="24"/>
  <c r="C13" i="24"/>
  <c r="C14" i="24"/>
  <c r="A4" i="31" l="1"/>
  <c r="A5" i="31" s="1"/>
  <c r="B2" i="10" l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C5" i="11"/>
  <c r="C6" i="11"/>
  <c r="C7" i="11"/>
  <c r="C8" i="11"/>
  <c r="C9" i="11"/>
  <c r="C10" i="11"/>
  <c r="C11" i="11"/>
</calcChain>
</file>

<file path=xl/sharedStrings.xml><?xml version="1.0" encoding="utf-8"?>
<sst xmlns="http://schemas.openxmlformats.org/spreadsheetml/2006/main" count="703" uniqueCount="410">
  <si>
    <t>Количество проданных суперкомпьютеров по месяцам ( 2 - полугодие 2000 г.)</t>
  </si>
  <si>
    <t>Июль</t>
  </si>
  <si>
    <t>Август</t>
  </si>
  <si>
    <t>Сентябрь</t>
  </si>
  <si>
    <t>Октябрь</t>
  </si>
  <si>
    <t>Ноябрь</t>
  </si>
  <si>
    <t>Декабрь</t>
  </si>
  <si>
    <t>Иванов И. И.</t>
  </si>
  <si>
    <t>Петров П. П.</t>
  </si>
  <si>
    <t>Сидоров С. С.</t>
  </si>
  <si>
    <t>Сдоба</t>
  </si>
  <si>
    <t>Черный хлеб</t>
  </si>
  <si>
    <t>Белый хлеб</t>
  </si>
  <si>
    <t>ВСЕГО</t>
  </si>
  <si>
    <r>
      <t>Оценка уровня политической идентификации российской и немецкой молодежи</t>
    </r>
    <r>
      <rPr>
        <sz val="10"/>
        <color indexed="56"/>
        <rFont val="Arial Cyr"/>
        <family val="2"/>
        <charset val="204"/>
      </rPr>
      <t>.</t>
    </r>
  </si>
  <si>
    <t xml:space="preserve">На оси абсцисс цифры "2" - соответствует полной положительной идентификации; </t>
  </si>
  <si>
    <t>"-2"- полной отрицательной идентификации</t>
  </si>
  <si>
    <t>Источник: совместное российско-немецкое исследование</t>
  </si>
  <si>
    <t>Рук.: док. Г. Харбах; проф. В.В. Козловский; доц. Н. А. Головин; доц. Сибирев В. А.</t>
  </si>
  <si>
    <t>Россия</t>
  </si>
  <si>
    <t>студенты</t>
  </si>
  <si>
    <t>школьники</t>
  </si>
  <si>
    <t>Место жительства</t>
  </si>
  <si>
    <t>Место рождения</t>
  </si>
  <si>
    <t>Регион</t>
  </si>
  <si>
    <t>Европа</t>
  </si>
  <si>
    <t>Бывший СССР</t>
  </si>
  <si>
    <t>СНГ</t>
  </si>
  <si>
    <t>Азия</t>
  </si>
  <si>
    <t>Германия</t>
  </si>
  <si>
    <t xml:space="preserve">Место жительства </t>
  </si>
  <si>
    <t>Федеральная земля</t>
  </si>
  <si>
    <t>Европейский Союз</t>
  </si>
  <si>
    <t>Бывшая ФРГ</t>
  </si>
  <si>
    <t>Объединенная Германия</t>
  </si>
  <si>
    <t>Бывшая ГДР</t>
  </si>
  <si>
    <t>P. s. Постарайтесь сделать так, чтобы обе диаграммы имели примерно одинаковые размеры.</t>
  </si>
  <si>
    <t>Температура однажды на работе летом</t>
  </si>
  <si>
    <t>утром</t>
  </si>
  <si>
    <t>в обед</t>
  </si>
  <si>
    <t>понедельник</t>
  </si>
  <si>
    <t>вторник</t>
  </si>
  <si>
    <t>среда</t>
  </si>
  <si>
    <t>четверг</t>
  </si>
  <si>
    <t>пятница</t>
  </si>
  <si>
    <t>Температурная карта больного</t>
  </si>
  <si>
    <t>(послеоперационный период)</t>
  </si>
  <si>
    <t>Доходы в сентябре</t>
  </si>
  <si>
    <t>Иванов И. И</t>
  </si>
  <si>
    <t>Николаев Н. Н.</t>
  </si>
  <si>
    <t>Степень удовлетворенности жилищными и материальными условиями</t>
  </si>
  <si>
    <t>(Результаты опроса)</t>
  </si>
  <si>
    <t>жилье</t>
  </si>
  <si>
    <t>финансы</t>
  </si>
  <si>
    <t>полностью удовлетворен</t>
  </si>
  <si>
    <t>скорее удовлетворен</t>
  </si>
  <si>
    <t>затрудняюсь ответить</t>
  </si>
  <si>
    <t>скорее неудовлетворен</t>
  </si>
  <si>
    <t>полностью неудовлетворен</t>
  </si>
  <si>
    <t>Сравнительная важность различных ценностных ориентаций в жизни студентов</t>
  </si>
  <si>
    <t>Важность различных ценностных ориентаций определялась на основе пятиэлементной шкалы.</t>
  </si>
  <si>
    <t>5 - очень важно</t>
  </si>
  <si>
    <t>1 - совсем не важно</t>
  </si>
  <si>
    <t>Студент</t>
  </si>
  <si>
    <t>Школьник</t>
  </si>
  <si>
    <t>Деньги</t>
  </si>
  <si>
    <t>Жизненные удовольствия</t>
  </si>
  <si>
    <t>Авторитет</t>
  </si>
  <si>
    <t>Хозяин жизни</t>
  </si>
  <si>
    <t>Ответственность</t>
  </si>
  <si>
    <t>Самореализация</t>
  </si>
  <si>
    <t>Общественное благо</t>
  </si>
  <si>
    <t>Радости жизни</t>
  </si>
  <si>
    <t>Семья</t>
  </si>
  <si>
    <t>Независимость</t>
  </si>
  <si>
    <t>Смысл жизни</t>
  </si>
  <si>
    <t>Помощь обездоленным</t>
  </si>
  <si>
    <t>X1</t>
  </si>
  <si>
    <t>Y1</t>
  </si>
  <si>
    <t>X2</t>
  </si>
  <si>
    <t>Y2</t>
  </si>
  <si>
    <t>X</t>
  </si>
  <si>
    <t>Y</t>
  </si>
  <si>
    <t>Динамика официального курса доллара ЦБ РФ</t>
  </si>
  <si>
    <t>Курс ЦБ РФ</t>
  </si>
  <si>
    <t>Темпы роста курса $</t>
  </si>
  <si>
    <t>% от числа руководителей, которым реклама помогла</t>
  </si>
  <si>
    <t>Другим образом</t>
  </si>
  <si>
    <t>Реклама на транспорте</t>
  </si>
  <si>
    <t>Реклама в метро</t>
  </si>
  <si>
    <t>Реклама по электр. сетям</t>
  </si>
  <si>
    <t>Уличная реклама</t>
  </si>
  <si>
    <t>Рекламный агент</t>
  </si>
  <si>
    <t>Реклама по факсу</t>
  </si>
  <si>
    <t>Почтовая реклама</t>
  </si>
  <si>
    <t>На выставке</t>
  </si>
  <si>
    <t>Телевидение</t>
  </si>
  <si>
    <t>Радио</t>
  </si>
  <si>
    <t>Журналы</t>
  </si>
  <si>
    <t>Газеты</t>
  </si>
  <si>
    <t>Температура воздуха в городах мира с 31 по 37 января.</t>
  </si>
  <si>
    <t>Лондон</t>
  </si>
  <si>
    <t>Рим</t>
  </si>
  <si>
    <t>Париж</t>
  </si>
  <si>
    <t>Санкт-Петербург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</si>
  <si>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</si>
  <si>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</si>
  <si>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</si>
  <si>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</si>
  <si>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</si>
  <si>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</si>
  <si>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</si>
  <si>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Официальный курс доллара ЦБ РФ и курс доллара на торгах ММВБ</t>
  </si>
  <si>
    <t>Курс ММВБ</t>
  </si>
  <si>
    <t>Доходы по товару</t>
  </si>
  <si>
    <t>Квартал 1</t>
  </si>
  <si>
    <t>Квартал 2</t>
  </si>
  <si>
    <t>Квартал 3</t>
  </si>
  <si>
    <t>Квартал 4</t>
  </si>
  <si>
    <t xml:space="preserve">Для самых умных: рассчитайте значения данной функции, построив двухмерную </t>
  </si>
  <si>
    <t>параметрическую таблицу.</t>
  </si>
  <si>
    <t>Z=X*X-Y*Y</t>
  </si>
  <si>
    <t xml:space="preserve">Разбиение на 5 интервалов </t>
  </si>
  <si>
    <t>Интервал</t>
  </si>
  <si>
    <t>Правая граница интервала</t>
  </si>
  <si>
    <t>Частота</t>
  </si>
  <si>
    <t>Кумулятивная (интегральная) частота</t>
  </si>
  <si>
    <t>не больше 5</t>
  </si>
  <si>
    <t>больше 17</t>
  </si>
  <si>
    <t>9 -13</t>
  </si>
  <si>
    <t>5 - 9</t>
  </si>
  <si>
    <t>13 - 17</t>
  </si>
  <si>
    <t>Номер</t>
  </si>
  <si>
    <t>Данные о стоимости автомобилей</t>
  </si>
  <si>
    <t>в зависимости от пробега и года выпуска</t>
  </si>
  <si>
    <t>Автомобиль</t>
  </si>
  <si>
    <t>Год выпуска</t>
  </si>
  <si>
    <t>Пробег</t>
  </si>
  <si>
    <t>Цена, $</t>
  </si>
  <si>
    <t>Автомобиль 1</t>
  </si>
  <si>
    <t>Автомобиль 2</t>
  </si>
  <si>
    <t>Автомобиль 3</t>
  </si>
  <si>
    <t>Автомобиль 4</t>
  </si>
  <si>
    <t>Автомобиль 5</t>
  </si>
  <si>
    <t>Автомобиль 6</t>
  </si>
  <si>
    <t>Автомобиль 7</t>
  </si>
  <si>
    <t>Продукты</t>
  </si>
  <si>
    <t>Дети</t>
  </si>
  <si>
    <t>Взрослые</t>
  </si>
  <si>
    <t>Конфеты</t>
  </si>
  <si>
    <t>Мороженое</t>
  </si>
  <si>
    <t>Мясо</t>
  </si>
  <si>
    <t>Картошка</t>
  </si>
  <si>
    <t>Сок</t>
  </si>
  <si>
    <t>Пиво</t>
  </si>
  <si>
    <t>Нефтяная компания</t>
  </si>
  <si>
    <t>Газовая компания</t>
  </si>
  <si>
    <t>Компания по добыче драгоценных металлов</t>
  </si>
  <si>
    <t>Компания по заготовке леса</t>
  </si>
  <si>
    <t>Остальные компании</t>
  </si>
  <si>
    <t>Мясная компания</t>
  </si>
  <si>
    <t>Рыбная компания</t>
  </si>
  <si>
    <t>Овощная компания</t>
  </si>
  <si>
    <t>Компания по производству хлеба</t>
  </si>
  <si>
    <t>Компания по производству бытовой химии</t>
  </si>
  <si>
    <t>Компания по производству парфюмерии</t>
  </si>
  <si>
    <t>Мелкая компания № 1</t>
  </si>
  <si>
    <t>Мелкая компания № 2</t>
  </si>
  <si>
    <t>Мелкая компания № 3</t>
  </si>
  <si>
    <t>Мелкая компания № 4</t>
  </si>
  <si>
    <t>Месяц</t>
  </si>
  <si>
    <t>Данные</t>
  </si>
  <si>
    <t>осн знач</t>
  </si>
  <si>
    <t>выбросы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</si>
  <si>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</si>
  <si>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</si>
  <si>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</si>
  <si>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</si>
  <si>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</si>
  <si>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</si>
  <si>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</si>
  <si>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</si>
  <si>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</si>
  <si>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</si>
  <si>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</si>
  <si>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</si>
  <si>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Рыба</t>
  </si>
  <si>
    <t>Птица</t>
  </si>
  <si>
    <t xml:space="preserve">Овощи </t>
  </si>
  <si>
    <t>Население СПб в 2009 г.</t>
  </si>
  <si>
    <t>Возраст</t>
  </si>
  <si>
    <t>мужчины</t>
  </si>
  <si>
    <t>% мужчины</t>
  </si>
  <si>
    <t>женщины</t>
  </si>
  <si>
    <t>% женщины</t>
  </si>
  <si>
    <t>0-4</t>
  </si>
  <si>
    <t>4-8</t>
  </si>
  <si>
    <t>8-12</t>
  </si>
  <si>
    <t>12-16</t>
  </si>
  <si>
    <t>16-20</t>
  </si>
  <si>
    <t>20-24</t>
  </si>
  <si>
    <t>24-28</t>
  </si>
  <si>
    <t>28-32</t>
  </si>
  <si>
    <t>32-36</t>
  </si>
  <si>
    <t>36-40</t>
  </si>
  <si>
    <t>40-44</t>
  </si>
  <si>
    <t>44-48</t>
  </si>
  <si>
    <t>48-52</t>
  </si>
  <si>
    <t>52-56</t>
  </si>
  <si>
    <t>56-60</t>
  </si>
  <si>
    <t>60-64</t>
  </si>
  <si>
    <t>64-68</t>
  </si>
  <si>
    <t>68-72</t>
  </si>
  <si>
    <t>72-76</t>
  </si>
  <si>
    <t>76-80</t>
  </si>
  <si>
    <t>80-…</t>
  </si>
  <si>
    <t>Этап проекта</t>
  </si>
  <si>
    <t>Начало</t>
  </si>
  <si>
    <t>Длительность</t>
  </si>
  <si>
    <t>Конец</t>
  </si>
  <si>
    <t>Организационное собрание</t>
  </si>
  <si>
    <t>Разработка документации</t>
  </si>
  <si>
    <t>Общая схема</t>
  </si>
  <si>
    <t>Разработка модуля 1</t>
  </si>
  <si>
    <t>Разработка модуля 2</t>
  </si>
  <si>
    <t>Разработка модуля 3</t>
  </si>
  <si>
    <t>Ввод данных</t>
  </si>
  <si>
    <t>Анализ данных</t>
  </si>
  <si>
    <t>Отчет по разработке</t>
  </si>
  <si>
    <t>Внедрение</t>
  </si>
  <si>
    <t>Итоговый отчет</t>
  </si>
  <si>
    <t>Итоговое собрание</t>
  </si>
  <si>
    <t xml:space="preserve">Премия </t>
  </si>
  <si>
    <t>ФИО</t>
  </si>
  <si>
    <t>Тарифная ставка (руб.)</t>
  </si>
  <si>
    <t>Отработано часов</t>
  </si>
  <si>
    <t>Начислено</t>
  </si>
  <si>
    <t>Премия</t>
  </si>
  <si>
    <t>Сидоров В.И.</t>
  </si>
  <si>
    <t>Андреева И.Т.</t>
  </si>
  <si>
    <t>Ковалева О.А.</t>
  </si>
  <si>
    <t>Лобанов А.О.</t>
  </si>
  <si>
    <t>Евдокимов В.Х.</t>
  </si>
  <si>
    <t>Морозова Н.С.</t>
  </si>
  <si>
    <t>Пулит А.В.</t>
  </si>
  <si>
    <t>Шанина Е.П.</t>
  </si>
  <si>
    <t>Итого</t>
  </si>
  <si>
    <t>Построить диаграмму, отражающую показатели по отработанным часам и премии по каждому сотруднику</t>
  </si>
  <si>
    <t>время, проведенное в магазине</t>
  </si>
  <si>
    <t>пол</t>
  </si>
  <si>
    <t>сумма покупок</t>
  </si>
  <si>
    <t>Проанализировать зависимость суммы покупок от времени, проведенного в магазине для мужчин и женщин</t>
  </si>
  <si>
    <t>ж</t>
  </si>
  <si>
    <t>м</t>
  </si>
  <si>
    <t>Количество студентоа</t>
  </si>
  <si>
    <t xml:space="preserve">Число студентов, сдавших сессию </t>
  </si>
  <si>
    <t>Процент</t>
  </si>
  <si>
    <t>Данные для диаграммы</t>
  </si>
  <si>
    <t>Список диаграмм</t>
  </si>
  <si>
    <t>1. Гистограмма</t>
  </si>
  <si>
    <t>2. Гистограмма объемная</t>
  </si>
  <si>
    <t>день</t>
  </si>
  <si>
    <t>температура днем</t>
  </si>
  <si>
    <t>пн</t>
  </si>
  <si>
    <t>вт</t>
  </si>
  <si>
    <t>ср</t>
  </si>
  <si>
    <t>чт</t>
  </si>
  <si>
    <t>пт</t>
  </si>
  <si>
    <t>сб</t>
  </si>
  <si>
    <t>вс</t>
  </si>
  <si>
    <t>месяц</t>
  </si>
  <si>
    <t>рейтинг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</si>
  <si>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</si>
  <si>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</si>
  <si>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</si>
  <si>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</si>
  <si>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</si>
  <si>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</si>
  <si>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</si>
  <si>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</si>
  <si>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</si>
  <si>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</si>
  <si>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</si>
  <si>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</si>
  <si>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Наименование</t>
  </si>
  <si>
    <t>Стоимость без скидки</t>
  </si>
  <si>
    <t>Стоимость со скидкой</t>
  </si>
  <si>
    <t>Скидка</t>
  </si>
  <si>
    <t>Товар 1</t>
  </si>
  <si>
    <t>Товар 2</t>
  </si>
  <si>
    <t>Товар 3</t>
  </si>
  <si>
    <t>Товар 4</t>
  </si>
  <si>
    <t>Товар 5</t>
  </si>
  <si>
    <t>Товар 6</t>
  </si>
  <si>
    <t>Товар 7</t>
  </si>
  <si>
    <t>Товар 8</t>
  </si>
  <si>
    <t>Товар 9</t>
  </si>
  <si>
    <t>Экспорт из СПб</t>
  </si>
  <si>
    <t>Продукция 1</t>
  </si>
  <si>
    <t>Продукция 2</t>
  </si>
  <si>
    <t>Продукция 3</t>
  </si>
  <si>
    <t>США</t>
  </si>
  <si>
    <t>Евросоюз</t>
  </si>
  <si>
    <t>Китай</t>
  </si>
  <si>
    <t>Экспорт из РФ</t>
  </si>
  <si>
    <t>объем</t>
  </si>
  <si>
    <t>Категория</t>
  </si>
  <si>
    <t>Товар</t>
  </si>
  <si>
    <t>Объем продаж</t>
  </si>
  <si>
    <t>Фрукты</t>
  </si>
  <si>
    <t>Апельсины</t>
  </si>
  <si>
    <t>Яблоки</t>
  </si>
  <si>
    <t>Бананы</t>
  </si>
  <si>
    <t>Груши</t>
  </si>
  <si>
    <t>Лимоны</t>
  </si>
  <si>
    <t>Мандарины</t>
  </si>
  <si>
    <t>Овощи</t>
  </si>
  <si>
    <t>Огурцы</t>
  </si>
  <si>
    <t>Помидоры</t>
  </si>
  <si>
    <t>Перец</t>
  </si>
  <si>
    <t>Капуста</t>
  </si>
  <si>
    <t>Морковь</t>
  </si>
  <si>
    <t>Размер</t>
  </si>
  <si>
    <t>Ряд исходных данных</t>
  </si>
  <si>
    <t>Ряд итоговых данных</t>
  </si>
  <si>
    <t>Невидимый столбец</t>
  </si>
  <si>
    <t>Приросты</t>
  </si>
  <si>
    <t>Снижения</t>
  </si>
  <si>
    <t>Остаток на счете на начало месяца</t>
  </si>
  <si>
    <t>Оплата услуг связи</t>
  </si>
  <si>
    <t>Оплата аренды офиса</t>
  </si>
  <si>
    <t>Выручка от продаж</t>
  </si>
  <si>
    <t>Оплата товаров</t>
  </si>
  <si>
    <t>Возврат дебиторской задолженности</t>
  </si>
  <si>
    <t>Налоги и сборы</t>
  </si>
  <si>
    <t>Возмещение НДС из бюджета</t>
  </si>
  <si>
    <t>Оплата коммуникаций</t>
  </si>
  <si>
    <t>Возврат кредиторской задолженности</t>
  </si>
  <si>
    <t>Погашение овердрафта</t>
  </si>
  <si>
    <t>Остаток на счете на конец месяца</t>
  </si>
  <si>
    <t>Исходные данные</t>
  </si>
  <si>
    <t>Плановое число этапов проекта</t>
  </si>
  <si>
    <t>Завершенные этапы проекта</t>
  </si>
  <si>
    <t>Готовность проекта</t>
  </si>
  <si>
    <t>Шкала</t>
  </si>
  <si>
    <r>
      <t>Пустая область (180</t>
    </r>
    <r>
      <rPr>
        <sz val="11"/>
        <color theme="1"/>
        <rFont val="Calibri"/>
        <family val="2"/>
        <charset val="204"/>
      </rPr>
      <t>⁰)</t>
    </r>
  </si>
  <si>
    <t>Очень хорошо</t>
  </si>
  <si>
    <t>Нормально</t>
  </si>
  <si>
    <t>Плохо</t>
  </si>
  <si>
    <t>Очень плохо</t>
  </si>
  <si>
    <t>Стрелка спидометра</t>
  </si>
  <si>
    <t>Пустая область (180⁰)</t>
  </si>
  <si>
    <t>Выполненный план</t>
  </si>
  <si>
    <t>Размер стрелки</t>
  </si>
  <si>
    <t>Остаток плана</t>
  </si>
  <si>
    <t>3. Гистограмма1</t>
  </si>
  <si>
    <t>4. Гистограмма2</t>
  </si>
  <si>
    <t>5.Гистограмма(Пирамида)</t>
  </si>
  <si>
    <t>6. ГистПолОтр</t>
  </si>
  <si>
    <t>7. ГистУслЦвета</t>
  </si>
  <si>
    <t>8. ГистограммаВодопад</t>
  </si>
  <si>
    <t>9. График</t>
  </si>
  <si>
    <t>10. График (объемная)</t>
  </si>
  <si>
    <t>11. График (Рейтинг)</t>
  </si>
  <si>
    <t>12. График(ПропущенныеЗначения)</t>
  </si>
  <si>
    <t>13. Круговая</t>
  </si>
  <si>
    <t>14. Круговая (объемная)</t>
  </si>
  <si>
    <t>15. Кольцевая</t>
  </si>
  <si>
    <t>16. АнализДолей</t>
  </si>
  <si>
    <t>17. Линейчатая (1)</t>
  </si>
  <si>
    <t>19. АнализГрупп</t>
  </si>
  <si>
    <t>20. Линейчатая (объемная)</t>
  </si>
  <si>
    <t>21. ДиаграммаГанта</t>
  </si>
  <si>
    <t>22. С областями</t>
  </si>
  <si>
    <t>23. С областями (объемная)</t>
  </si>
  <si>
    <t>24. XY-точечная (1)</t>
  </si>
  <si>
    <t>25. XY-точечная (2)</t>
  </si>
  <si>
    <t>26. ХУ-точечная (3)</t>
  </si>
  <si>
    <t>27. Пузырьковая</t>
  </si>
  <si>
    <t>28. Поверхность</t>
  </si>
  <si>
    <t>29. Радар</t>
  </si>
  <si>
    <t>30. ДемогрРаспр</t>
  </si>
  <si>
    <t>31. Дерево</t>
  </si>
  <si>
    <t>32. Солнечные лучи</t>
  </si>
  <si>
    <t>33. Смешанная</t>
  </si>
  <si>
    <t>34. Смешанная (2)</t>
  </si>
  <si>
    <t>35.Смешанная (3)</t>
  </si>
  <si>
    <t>36. Смешанная (4)</t>
  </si>
  <si>
    <t>37. ДвойнаяДиаграмма</t>
  </si>
  <si>
    <t>38. ДвойнаяДиаграмма1</t>
  </si>
  <si>
    <t>39. ПрикДиаграмма1</t>
  </si>
  <si>
    <t>40. ПрикДиаграмма2</t>
  </si>
  <si>
    <t>41. Спидометр</t>
  </si>
  <si>
    <t>done</t>
  </si>
  <si>
    <t>1            день</t>
  </si>
  <si>
    <t>2           день</t>
  </si>
  <si>
    <t>3            день</t>
  </si>
  <si>
    <t>4            день</t>
  </si>
  <si>
    <t>5            день</t>
  </si>
  <si>
    <t>6            день</t>
  </si>
  <si>
    <t>7            день</t>
  </si>
  <si>
    <t>8            день</t>
  </si>
  <si>
    <t>9            день</t>
  </si>
  <si>
    <t>10            день</t>
  </si>
  <si>
    <t>Не сдавшие</t>
  </si>
  <si>
    <t>Правая сторона графика уехала</t>
  </si>
  <si>
    <t>Комментарий</t>
  </si>
  <si>
    <t>Как изменить цвет сетки на черный?</t>
  </si>
  <si>
    <t>Линейчатая(2)'!A1</t>
  </si>
  <si>
    <t>Нет подписи 82,5%, только 825.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</si>
</sst>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-* #,##0&quot;р.&quot;_-;\-* #,##0&quot;р.&quot;_-;_-* &quot;-&quot;&quot;р.&quot;_-;_-@_-"/>
    <numFmt numFmtId="165" formatCode="_-* #,##0.00&quot;р.&quot;_-;\-* #,##0.00&quot;р.&quot;_-;_-* &quot;-&quot;??&quot;р.&quot;_-;_-@_-"/>
    <numFmt numFmtId="166" formatCode="_-* #,##0.0000&quot;р.&quot;_-;\-* #,##0.0000&quot;р.&quot;_-;_-* &quot;-&quot;????&quot;р.&quot;_-;_-@_-"/>
    <numFmt numFmtId="167" formatCode="0.000%"/>
    <numFmt numFmtId="168" formatCode="#,##0;[Red]#,##0"/>
    <numFmt numFmtId="169" formatCode="0.0%"/>
    <numFmt numFmtId="170" formatCode="#,##0&quot;р.&quot;"/>
    <numFmt numFmtId="171" formatCode="#;0.00"/>
    <numFmt numFmtId="172" formatCode="#;#;0"/>
  </numFmts>
  <fonts count="28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name val="Arial Cyr"/>
      <charset val="204"/>
    </font>
    <font>
      <sz val="12"/>
      <color indexed="56"/>
      <name val="Arial Cyr"/>
      <family val="2"/>
      <charset val="204"/>
    </font>
    <font>
      <sz val="10"/>
      <color indexed="56"/>
      <name val="Arial Cyr"/>
      <family val="2"/>
      <charset val="204"/>
    </font>
    <font>
      <sz val="8"/>
      <name val="Arial Cyr"/>
      <charset val="204"/>
    </font>
    <font>
      <sz val="12"/>
      <color indexed="30"/>
      <name val="Arial Cyr"/>
      <family val="2"/>
      <charset val="204"/>
    </font>
    <font>
      <sz val="20"/>
      <name val="Arial Cyr"/>
      <family val="2"/>
      <charset val="204"/>
    </font>
    <font>
      <b/>
      <sz val="12"/>
      <name val="Arial Cyr"/>
      <charset val="204"/>
    </font>
    <font>
      <b/>
      <i/>
      <sz val="14"/>
      <name val="Arial Cyr"/>
      <family val="2"/>
      <charset val="204"/>
    </font>
    <font>
      <sz val="9"/>
      <color indexed="9"/>
      <name val="Arial Cyr"/>
      <charset val="204"/>
    </font>
    <font>
      <b/>
      <sz val="9"/>
      <color indexed="20"/>
      <name val="Arial Cyr"/>
      <charset val="204"/>
    </font>
    <font>
      <sz val="10"/>
      <color indexed="8"/>
      <name val="Arial Cyr"/>
      <charset val="204"/>
    </font>
    <font>
      <sz val="10"/>
      <color indexed="9"/>
      <name val="Arial Cyr"/>
      <charset val="204"/>
    </font>
    <font>
      <b/>
      <sz val="15"/>
      <color theme="3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0"/>
      <color theme="0"/>
      <name val="Arial Cyr"/>
      <charset val="204"/>
    </font>
    <font>
      <sz val="10"/>
      <color theme="1"/>
      <name val="Arial Cyr"/>
      <charset val="204"/>
    </font>
    <font>
      <sz val="12"/>
      <name val="Arial Cyr"/>
      <charset val="204"/>
    </font>
    <font>
      <sz val="9"/>
      <name val="Times New Roman"/>
      <family val="1"/>
      <charset val="204"/>
    </font>
    <font>
      <u/>
      <sz val="10"/>
      <color theme="10"/>
      <name val="Arial Cyr"/>
      <charset val="204"/>
    </font>
    <font>
      <sz val="24"/>
      <name val="Arial Cyr"/>
      <charset val="204"/>
    </font>
    <font>
      <sz val="11"/>
      <name val="Calibri"/>
      <family val="2"/>
      <charset val="204"/>
    </font>
    <font>
      <b/>
      <sz val="12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0"/>
      <name val="Bahnschrift Light SemiCondensed"/>
      <family val="2"/>
      <charset val="204"/>
    </font>
    <font>
      <sz val="10"/>
      <color theme="0"/>
      <name val="Arial Cyr"/>
      <charset val="204"/>
    </font>
  </fonts>
  <fills count="1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theme="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4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/>
      <right/>
      <top style="thin">
        <color indexed="9"/>
      </top>
      <bottom/>
      <diagonal/>
    </border>
    <border>
      <left/>
      <right style="thin">
        <color indexed="23"/>
      </right>
      <top style="thin">
        <color indexed="9"/>
      </top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 style="thin">
        <color indexed="9"/>
      </right>
      <top/>
      <bottom/>
      <diagonal/>
    </border>
    <border>
      <left style="thin">
        <color indexed="23"/>
      </left>
      <right/>
      <top/>
      <bottom style="thin">
        <color indexed="9"/>
      </bottom>
      <diagonal/>
    </border>
    <border>
      <left/>
      <right/>
      <top/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4"/>
      </left>
      <right style="hair">
        <color theme="4"/>
      </right>
      <top style="medium">
        <color theme="4"/>
      </top>
      <bottom style="hair">
        <color theme="4"/>
      </bottom>
      <diagonal/>
    </border>
    <border>
      <left style="hair">
        <color theme="4"/>
      </left>
      <right style="medium">
        <color theme="4"/>
      </right>
      <top style="medium">
        <color theme="4"/>
      </top>
      <bottom style="hair">
        <color theme="4"/>
      </bottom>
      <diagonal/>
    </border>
    <border>
      <left style="medium">
        <color theme="4"/>
      </left>
      <right style="hair">
        <color theme="4"/>
      </right>
      <top style="hair">
        <color theme="4"/>
      </top>
      <bottom/>
      <diagonal/>
    </border>
    <border>
      <left style="hair">
        <color theme="4"/>
      </left>
      <right style="medium">
        <color theme="4"/>
      </right>
      <top style="hair">
        <color theme="4"/>
      </top>
      <bottom/>
      <diagonal/>
    </border>
    <border>
      <left style="medium">
        <color theme="4"/>
      </left>
      <right style="hair">
        <color theme="4"/>
      </right>
      <top style="medium">
        <color theme="4"/>
      </top>
      <bottom style="medium">
        <color theme="4"/>
      </bottom>
      <diagonal/>
    </border>
    <border>
      <left style="hair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hair">
        <color theme="4"/>
      </right>
      <top style="hair">
        <color theme="4"/>
      </top>
      <bottom style="hair">
        <color theme="4"/>
      </bottom>
      <diagonal/>
    </border>
    <border>
      <left style="hair">
        <color theme="4"/>
      </left>
      <right style="medium">
        <color theme="4"/>
      </right>
      <top style="hair">
        <color theme="4"/>
      </top>
      <bottom style="hair">
        <color theme="4"/>
      </bottom>
      <diagonal/>
    </border>
    <border>
      <left style="medium">
        <color theme="4"/>
      </left>
      <right style="hair">
        <color theme="4"/>
      </right>
      <top style="hair">
        <color theme="4"/>
      </top>
      <bottom style="medium">
        <color theme="4"/>
      </bottom>
      <diagonal/>
    </border>
    <border>
      <left style="hair">
        <color theme="4"/>
      </left>
      <right style="medium">
        <color theme="4"/>
      </right>
      <top style="hair">
        <color theme="4"/>
      </top>
      <bottom style="medium">
        <color theme="4"/>
      </bottom>
      <diagonal/>
    </border>
  </borders>
  <cellStyleXfs count="10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0" applyNumberFormat="0" applyFill="0" applyAlignment="0" applyProtection="0"/>
    <xf numFmtId="0" fontId="16" fillId="6" borderId="0" applyNumberFormat="0" applyBorder="0" applyAlignment="0" applyProtection="0"/>
    <xf numFmtId="0" fontId="3" fillId="0" borderId="0"/>
    <xf numFmtId="0" fontId="19" fillId="0" borderId="0"/>
    <xf numFmtId="165" fontId="3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" fillId="7" borderId="0" applyNumberFormat="0" applyBorder="0" applyAlignment="0" applyProtection="0"/>
  </cellStyleXfs>
  <cellXfs count="188">
    <xf numFmtId="0" fontId="0" fillId="0" borderId="0" xfId="0"/>
    <xf numFmtId="0" fontId="0" fillId="0" borderId="0" xfId="0" applyAlignment="1">
      <alignment horizontal="centerContinuous"/>
    </xf>
    <xf numFmtId="0" fontId="4" fillId="0" borderId="0" xfId="0" applyFont="1"/>
    <xf numFmtId="0" fontId="7" fillId="0" borderId="0" xfId="0" applyFont="1"/>
    <xf numFmtId="0" fontId="2" fillId="0" borderId="0" xfId="0" applyFont="1"/>
    <xf numFmtId="0" fontId="8" fillId="0" borderId="0" xfId="0" applyFont="1" applyAlignment="1">
      <alignment horizontal="center"/>
    </xf>
    <xf numFmtId="164" fontId="0" fillId="0" borderId="0" xfId="1" applyFont="1"/>
    <xf numFmtId="0" fontId="0" fillId="2" borderId="0" xfId="0" applyFill="1"/>
    <xf numFmtId="0" fontId="9" fillId="0" borderId="0" xfId="0" applyFont="1"/>
    <xf numFmtId="0" fontId="0" fillId="0" borderId="0" xfId="0" applyAlignment="1">
      <alignment vertical="center" wrapText="1"/>
    </xf>
    <xf numFmtId="0" fontId="10" fillId="0" borderId="0" xfId="0" applyFont="1"/>
    <xf numFmtId="16" fontId="0" fillId="0" borderId="0" xfId="0" applyNumberFormat="1"/>
    <xf numFmtId="166" fontId="0" fillId="0" borderId="0" xfId="1" applyNumberFormat="1" applyFont="1"/>
    <xf numFmtId="167" fontId="0" fillId="0" borderId="0" xfId="2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2" xfId="0" applyBorder="1"/>
    <xf numFmtId="0" fontId="0" fillId="0" borderId="3" xfId="0" applyBorder="1" applyAlignment="1">
      <alignment horizontal="center" wrapText="1"/>
    </xf>
    <xf numFmtId="49" fontId="0" fillId="2" borderId="4" xfId="0" applyNumberForma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49" fontId="0" fillId="2" borderId="8" xfId="0" applyNumberForma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10" xfId="0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1" fillId="4" borderId="16" xfId="0" applyFont="1" applyFill="1" applyBorder="1" applyAlignment="1">
      <alignment horizontal="right"/>
    </xf>
    <xf numFmtId="0" fontId="11" fillId="4" borderId="0" xfId="0" applyFont="1" applyFill="1" applyBorder="1" applyAlignment="1">
      <alignment horizontal="right"/>
    </xf>
    <xf numFmtId="0" fontId="11" fillId="4" borderId="17" xfId="0" applyFont="1" applyFill="1" applyBorder="1" applyAlignment="1">
      <alignment horizontal="right"/>
    </xf>
    <xf numFmtId="0" fontId="0" fillId="0" borderId="0" xfId="0" applyFill="1" applyBorder="1" applyAlignment="1"/>
    <xf numFmtId="0" fontId="0" fillId="0" borderId="18" xfId="0" applyFill="1" applyBorder="1" applyAlignment="1"/>
    <xf numFmtId="0" fontId="12" fillId="5" borderId="19" xfId="0" applyFont="1" applyFill="1" applyBorder="1" applyAlignment="1">
      <alignment horizontal="center"/>
    </xf>
    <xf numFmtId="0" fontId="12" fillId="5" borderId="20" xfId="0" applyFont="1" applyFill="1" applyBorder="1" applyAlignment="1">
      <alignment horizontal="center"/>
    </xf>
    <xf numFmtId="0" fontId="12" fillId="5" borderId="21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left"/>
    </xf>
    <xf numFmtId="0" fontId="11" fillId="4" borderId="15" xfId="0" applyFont="1" applyFill="1" applyBorder="1" applyAlignment="1">
      <alignment horizontal="right"/>
    </xf>
    <xf numFmtId="0" fontId="14" fillId="4" borderId="15" xfId="0" applyFont="1" applyFill="1" applyBorder="1" applyAlignment="1">
      <alignment horizontal="left"/>
    </xf>
    <xf numFmtId="0" fontId="14" fillId="4" borderId="15" xfId="0" applyFont="1" applyFill="1" applyBorder="1" applyAlignment="1">
      <alignment horizontal="right"/>
    </xf>
    <xf numFmtId="0" fontId="17" fillId="8" borderId="31" xfId="5" applyFont="1" applyFill="1" applyBorder="1"/>
    <xf numFmtId="0" fontId="17" fillId="8" borderId="6" xfId="5" applyFont="1" applyFill="1" applyBorder="1"/>
    <xf numFmtId="0" fontId="3" fillId="0" borderId="32" xfId="5" applyFill="1" applyBorder="1"/>
    <xf numFmtId="0" fontId="3" fillId="0" borderId="0" xfId="5" applyFill="1"/>
    <xf numFmtId="0" fontId="18" fillId="0" borderId="31" xfId="5" applyFont="1" applyBorder="1"/>
    <xf numFmtId="0" fontId="18" fillId="0" borderId="6" xfId="5" applyFont="1" applyBorder="1"/>
    <xf numFmtId="0" fontId="18" fillId="0" borderId="32" xfId="5" applyFont="1" applyBorder="1"/>
    <xf numFmtId="0" fontId="18" fillId="0" borderId="33" xfId="5" applyFont="1" applyBorder="1"/>
    <xf numFmtId="1" fontId="0" fillId="0" borderId="0" xfId="0" applyNumberFormat="1"/>
    <xf numFmtId="0" fontId="19" fillId="0" borderId="0" xfId="6"/>
    <xf numFmtId="0" fontId="14" fillId="0" borderId="0" xfId="6" applyFont="1"/>
    <xf numFmtId="0" fontId="16" fillId="6" borderId="0" xfId="4"/>
    <xf numFmtId="10" fontId="19" fillId="0" borderId="0" xfId="6" applyNumberFormat="1"/>
    <xf numFmtId="0" fontId="6" fillId="0" borderId="0" xfId="6" applyFont="1"/>
    <xf numFmtId="0" fontId="17" fillId="8" borderId="34" xfId="5" applyFont="1" applyFill="1" applyBorder="1"/>
    <xf numFmtId="0" fontId="17" fillId="8" borderId="35" xfId="5" applyFont="1" applyFill="1" applyBorder="1"/>
    <xf numFmtId="0" fontId="17" fillId="8" borderId="35" xfId="5" applyFont="1" applyFill="1" applyBorder="1" applyAlignment="1">
      <alignment horizontal="center"/>
    </xf>
    <xf numFmtId="0" fontId="17" fillId="8" borderId="36" xfId="5" applyFont="1" applyFill="1" applyBorder="1"/>
    <xf numFmtId="0" fontId="3" fillId="0" borderId="0" xfId="5"/>
    <xf numFmtId="0" fontId="18" fillId="9" borderId="34" xfId="5" applyFont="1" applyFill="1" applyBorder="1"/>
    <xf numFmtId="14" fontId="18" fillId="9" borderId="35" xfId="5" applyNumberFormat="1" applyFont="1" applyFill="1" applyBorder="1"/>
    <xf numFmtId="0" fontId="18" fillId="9" borderId="35" xfId="5" applyFont="1" applyFill="1" applyBorder="1" applyAlignment="1">
      <alignment horizontal="center"/>
    </xf>
    <xf numFmtId="14" fontId="18" fillId="9" borderId="36" xfId="5" applyNumberFormat="1" applyFont="1" applyFill="1" applyBorder="1"/>
    <xf numFmtId="2" fontId="3" fillId="0" borderId="0" xfId="5" applyNumberFormat="1"/>
    <xf numFmtId="0" fontId="18" fillId="0" borderId="34" xfId="5" applyFont="1" applyBorder="1"/>
    <xf numFmtId="14" fontId="18" fillId="0" borderId="35" xfId="5" applyNumberFormat="1" applyFont="1" applyBorder="1"/>
    <xf numFmtId="0" fontId="18" fillId="0" borderId="35" xfId="5" applyFont="1" applyBorder="1" applyAlignment="1">
      <alignment horizontal="center"/>
    </xf>
    <xf numFmtId="14" fontId="18" fillId="0" borderId="36" xfId="5" applyNumberFormat="1" applyFont="1" applyBorder="1"/>
    <xf numFmtId="0" fontId="18" fillId="0" borderId="37" xfId="5" applyFont="1" applyBorder="1"/>
    <xf numFmtId="14" fontId="18" fillId="0" borderId="38" xfId="5" applyNumberFormat="1" applyFont="1" applyBorder="1"/>
    <xf numFmtId="0" fontId="18" fillId="0" borderId="38" xfId="5" applyFont="1" applyBorder="1" applyAlignment="1">
      <alignment horizontal="center"/>
    </xf>
    <xf numFmtId="14" fontId="18" fillId="0" borderId="39" xfId="5" applyNumberFormat="1" applyFont="1" applyBorder="1"/>
    <xf numFmtId="0" fontId="3" fillId="0" borderId="0" xfId="5" applyAlignment="1">
      <alignment horizontal="center"/>
    </xf>
    <xf numFmtId="0" fontId="3" fillId="0" borderId="32" xfId="5" applyBorder="1"/>
    <xf numFmtId="9" fontId="3" fillId="0" borderId="32" xfId="5" applyNumberFormat="1" applyBorder="1"/>
    <xf numFmtId="0" fontId="20" fillId="0" borderId="1" xfId="5" applyFont="1" applyBorder="1"/>
    <xf numFmtId="165" fontId="20" fillId="0" borderId="2" xfId="7" applyFont="1" applyBorder="1" applyAlignment="1">
      <alignment horizontal="center"/>
    </xf>
    <xf numFmtId="0" fontId="20" fillId="0" borderId="2" xfId="5" applyFont="1" applyBorder="1" applyAlignment="1">
      <alignment horizontal="center"/>
    </xf>
    <xf numFmtId="170" fontId="20" fillId="0" borderId="2" xfId="5" applyNumberFormat="1" applyFont="1" applyBorder="1" applyAlignment="1">
      <alignment horizontal="center"/>
    </xf>
    <xf numFmtId="170" fontId="20" fillId="0" borderId="43" xfId="5" applyNumberFormat="1" applyFont="1" applyBorder="1" applyAlignment="1">
      <alignment horizontal="center"/>
    </xf>
    <xf numFmtId="0" fontId="20" fillId="0" borderId="44" xfId="5" applyFont="1" applyBorder="1"/>
    <xf numFmtId="165" fontId="20" fillId="0" borderId="32" xfId="7" applyFont="1" applyBorder="1" applyAlignment="1">
      <alignment horizontal="center"/>
    </xf>
    <xf numFmtId="0" fontId="20" fillId="0" borderId="32" xfId="5" applyFont="1" applyBorder="1" applyAlignment="1">
      <alignment horizontal="center"/>
    </xf>
    <xf numFmtId="0" fontId="20" fillId="0" borderId="45" xfId="5" applyFont="1" applyBorder="1"/>
    <xf numFmtId="165" fontId="20" fillId="0" borderId="46" xfId="7" applyFont="1" applyBorder="1" applyAlignment="1">
      <alignment horizontal="center"/>
    </xf>
    <xf numFmtId="0" fontId="20" fillId="0" borderId="46" xfId="5" applyFont="1" applyBorder="1" applyAlignment="1">
      <alignment horizontal="center"/>
    </xf>
    <xf numFmtId="170" fontId="20" fillId="0" borderId="9" xfId="5" applyNumberFormat="1" applyFont="1" applyBorder="1" applyAlignment="1">
      <alignment horizontal="center"/>
    </xf>
    <xf numFmtId="0" fontId="20" fillId="0" borderId="2" xfId="5" applyFont="1" applyBorder="1"/>
    <xf numFmtId="0" fontId="20" fillId="0" borderId="32" xfId="5" applyFont="1" applyBorder="1"/>
    <xf numFmtId="0" fontId="20" fillId="0" borderId="6" xfId="5" applyFont="1" applyBorder="1"/>
    <xf numFmtId="165" fontId="20" fillId="0" borderId="6" xfId="7" applyFont="1" applyBorder="1" applyAlignment="1">
      <alignment horizontal="center"/>
    </xf>
    <xf numFmtId="0" fontId="20" fillId="0" borderId="6" xfId="5" applyFont="1" applyBorder="1" applyAlignment="1">
      <alignment horizontal="center"/>
    </xf>
    <xf numFmtId="170" fontId="20" fillId="0" borderId="41" xfId="5" applyNumberFormat="1" applyFont="1" applyBorder="1" applyAlignment="1">
      <alignment horizontal="center"/>
    </xf>
    <xf numFmtId="0" fontId="0" fillId="10" borderId="0" xfId="0" applyFill="1"/>
    <xf numFmtId="0" fontId="0" fillId="10" borderId="0" xfId="0" applyFill="1" applyAlignment="1">
      <alignment wrapText="1"/>
    </xf>
    <xf numFmtId="9" fontId="16" fillId="0" borderId="0" xfId="2" applyFont="1"/>
    <xf numFmtId="10" fontId="0" fillId="0" borderId="0" xfId="0" applyNumberFormat="1"/>
    <xf numFmtId="0" fontId="16" fillId="0" borderId="0" xfId="0" applyFont="1"/>
    <xf numFmtId="169" fontId="16" fillId="0" borderId="0" xfId="2" applyNumberFormat="1" applyFont="1"/>
    <xf numFmtId="169" fontId="16" fillId="0" borderId="0" xfId="0" applyNumberFormat="1" applyFont="1"/>
    <xf numFmtId="9" fontId="16" fillId="0" borderId="0" xfId="0" applyNumberFormat="1" applyFont="1"/>
    <xf numFmtId="0" fontId="21" fillId="0" borderId="0" xfId="8"/>
    <xf numFmtId="0" fontId="22" fillId="0" borderId="0" xfId="0" applyFont="1"/>
    <xf numFmtId="0" fontId="23" fillId="0" borderId="47" xfId="0" applyFont="1" applyBorder="1" applyAlignment="1">
      <alignment vertical="center"/>
    </xf>
    <xf numFmtId="0" fontId="23" fillId="0" borderId="48" xfId="0" applyFont="1" applyBorder="1" applyAlignment="1">
      <alignment vertical="center"/>
    </xf>
    <xf numFmtId="0" fontId="23" fillId="0" borderId="49" xfId="0" applyFont="1" applyBorder="1" applyAlignment="1">
      <alignment vertical="center"/>
    </xf>
    <xf numFmtId="0" fontId="23" fillId="0" borderId="10" xfId="0" applyFont="1" applyBorder="1" applyAlignment="1">
      <alignment vertical="center"/>
    </xf>
    <xf numFmtId="0" fontId="24" fillId="11" borderId="0" xfId="0" applyFont="1" applyFill="1" applyAlignment="1">
      <alignment horizontal="center" vertical="center"/>
    </xf>
    <xf numFmtId="0" fontId="24" fillId="11" borderId="0" xfId="0" applyFont="1" applyFill="1" applyAlignment="1">
      <alignment horizontal="center" vertical="center" wrapText="1"/>
    </xf>
    <xf numFmtId="0" fontId="0" fillId="12" borderId="0" xfId="0" applyFill="1"/>
    <xf numFmtId="0" fontId="0" fillId="12" borderId="0" xfId="0" applyFill="1" applyAlignment="1">
      <alignment horizontal="center" vertical="center"/>
    </xf>
    <xf numFmtId="0" fontId="0" fillId="12" borderId="0" xfId="0" applyFill="1" applyAlignment="1">
      <alignment horizontal="center" vertical="center" wrapText="1"/>
    </xf>
    <xf numFmtId="0" fontId="0" fillId="13" borderId="0" xfId="0" applyFill="1"/>
    <xf numFmtId="0" fontId="0" fillId="13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0" fillId="0" borderId="0" xfId="0" applyAlignment="1">
      <alignment wrapText="1"/>
    </xf>
    <xf numFmtId="9" fontId="0" fillId="0" borderId="50" xfId="2" applyFont="1" applyBorder="1" applyAlignment="1">
      <alignment horizontal="left" vertical="center" indent="1"/>
    </xf>
    <xf numFmtId="1" fontId="0" fillId="0" borderId="51" xfId="2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9" fontId="0" fillId="0" borderId="52" xfId="2" applyFont="1" applyBorder="1" applyAlignment="1">
      <alignment horizontal="left" vertical="center" indent="1"/>
    </xf>
    <xf numFmtId="1" fontId="0" fillId="0" borderId="53" xfId="2" applyNumberFormat="1" applyFont="1" applyBorder="1" applyAlignment="1">
      <alignment horizontal="center" vertical="center"/>
    </xf>
    <xf numFmtId="9" fontId="0" fillId="0" borderId="54" xfId="2" applyFont="1" applyBorder="1" applyAlignment="1">
      <alignment horizontal="left" vertical="center" indent="1"/>
    </xf>
    <xf numFmtId="9" fontId="0" fillId="0" borderId="0" xfId="2" applyFont="1"/>
    <xf numFmtId="1" fontId="0" fillId="0" borderId="51" xfId="0" applyNumberFormat="1" applyBorder="1" applyAlignment="1">
      <alignment horizontal="center" vertical="center"/>
    </xf>
    <xf numFmtId="0" fontId="0" fillId="14" borderId="56" xfId="0" applyFill="1" applyBorder="1" applyAlignment="1">
      <alignment horizontal="left" indent="1"/>
    </xf>
    <xf numFmtId="1" fontId="0" fillId="14" borderId="57" xfId="0" applyNumberFormat="1" applyFill="1" applyBorder="1" applyAlignment="1">
      <alignment horizontal="center"/>
    </xf>
    <xf numFmtId="0" fontId="0" fillId="15" borderId="56" xfId="0" applyFill="1" applyBorder="1" applyAlignment="1">
      <alignment horizontal="left" indent="1"/>
    </xf>
    <xf numFmtId="1" fontId="0" fillId="15" borderId="57" xfId="0" applyNumberFormat="1" applyFill="1" applyBorder="1" applyAlignment="1">
      <alignment horizontal="center"/>
    </xf>
    <xf numFmtId="0" fontId="0" fillId="16" borderId="56" xfId="0" applyFill="1" applyBorder="1" applyAlignment="1">
      <alignment horizontal="left" indent="1"/>
    </xf>
    <xf numFmtId="1" fontId="0" fillId="16" borderId="57" xfId="0" applyNumberFormat="1" applyFill="1" applyBorder="1" applyAlignment="1">
      <alignment horizontal="center"/>
    </xf>
    <xf numFmtId="0" fontId="0" fillId="17" borderId="58" xfId="0" applyFill="1" applyBorder="1" applyAlignment="1">
      <alignment horizontal="left" indent="1"/>
    </xf>
    <xf numFmtId="1" fontId="0" fillId="17" borderId="59" xfId="0" applyNumberFormat="1" applyFill="1" applyBorder="1" applyAlignment="1">
      <alignment horizontal="center"/>
    </xf>
    <xf numFmtId="9" fontId="0" fillId="0" borderId="50" xfId="2" applyFont="1" applyFill="1" applyBorder="1" applyAlignment="1">
      <alignment horizontal="left" vertical="center" indent="1"/>
    </xf>
    <xf numFmtId="0" fontId="21" fillId="0" borderId="0" xfId="8" quotePrefix="1"/>
    <xf numFmtId="0" fontId="0" fillId="0" borderId="0" xfId="0" applyNumberFormat="1"/>
    <xf numFmtId="0" fontId="26" fillId="0" borderId="0" xfId="0" applyFont="1"/>
    <xf numFmtId="0" fontId="18" fillId="0" borderId="0" xfId="0" applyFont="1"/>
    <xf numFmtId="0" fontId="27" fillId="0" borderId="0" xfId="0" applyFont="1"/>
    <xf numFmtId="0" fontId="21" fillId="15" borderId="0" xfId="8" applyFill="1"/>
    <xf numFmtId="0" fontId="0" fillId="15" borderId="0" xfId="0" applyFill="1"/>
    <xf numFmtId="0" fontId="0" fillId="18" borderId="0" xfId="0" applyFill="1"/>
    <xf numFmtId="0" fontId="21" fillId="18" borderId="0" xfId="8" applyFill="1"/>
    <xf numFmtId="0" fontId="21" fillId="0" borderId="0" xfId="8" applyFill="1"/>
    <xf numFmtId="0" fontId="0" fillId="0" borderId="0" xfId="0" applyFill="1"/>
    <xf numFmtId="0" fontId="0" fillId="0" borderId="18" xfId="0" applyBorder="1"/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168" fontId="13" fillId="5" borderId="29" xfId="0" applyNumberFormat="1" applyFont="1" applyFill="1" applyBorder="1"/>
    <xf numFmtId="0" fontId="13" fillId="5" borderId="28" xfId="0" applyFont="1" applyFill="1" applyBorder="1"/>
    <xf numFmtId="0" fontId="13" fillId="5" borderId="27" xfId="0" applyFont="1" applyFill="1" applyBorder="1"/>
    <xf numFmtId="168" fontId="13" fillId="5" borderId="26" xfId="0" applyNumberFormat="1" applyFont="1" applyFill="1" applyBorder="1"/>
    <xf numFmtId="0" fontId="13" fillId="5" borderId="0" xfId="0" applyFont="1" applyFill="1"/>
    <xf numFmtId="0" fontId="13" fillId="5" borderId="25" xfId="0" applyFont="1" applyFill="1" applyBorder="1"/>
    <xf numFmtId="168" fontId="13" fillId="5" borderId="24" xfId="0" applyNumberFormat="1" applyFont="1" applyFill="1" applyBorder="1"/>
    <xf numFmtId="0" fontId="13" fillId="5" borderId="23" xfId="0" applyFont="1" applyFill="1" applyBorder="1"/>
    <xf numFmtId="0" fontId="13" fillId="5" borderId="22" xfId="0" applyFont="1" applyFill="1" applyBorder="1"/>
    <xf numFmtId="169" fontId="1" fillId="7" borderId="0" xfId="9" applyNumberFormat="1"/>
    <xf numFmtId="1" fontId="1" fillId="7" borderId="0" xfId="9" applyNumberFormat="1"/>
    <xf numFmtId="1" fontId="1" fillId="7" borderId="0" xfId="9" applyNumberFormat="1" applyAlignment="1">
      <alignment horizontal="left"/>
    </xf>
    <xf numFmtId="0" fontId="1" fillId="7" borderId="0" xfId="9"/>
    <xf numFmtId="0" fontId="20" fillId="0" borderId="41" xfId="5" applyFont="1" applyBorder="1"/>
    <xf numFmtId="0" fontId="20" fillId="0" borderId="42" xfId="5" applyFont="1" applyBorder="1" applyAlignment="1">
      <alignment horizontal="center" vertical="center" wrapText="1"/>
    </xf>
    <xf numFmtId="0" fontId="20" fillId="0" borderId="41" xfId="5" applyFont="1" applyBorder="1" applyAlignment="1">
      <alignment horizontal="center" vertical="center" wrapText="1"/>
    </xf>
    <xf numFmtId="0" fontId="20" fillId="0" borderId="40" xfId="5" applyFont="1" applyBorder="1" applyAlignment="1">
      <alignment horizontal="center" vertical="center"/>
    </xf>
    <xf numFmtId="9" fontId="0" fillId="0" borderId="18" xfId="0" applyNumberFormat="1" applyBorder="1"/>
    <xf numFmtId="171" fontId="0" fillId="0" borderId="0" xfId="0" applyNumberFormat="1"/>
    <xf numFmtId="9" fontId="0" fillId="0" borderId="0" xfId="0" applyNumberFormat="1"/>
    <xf numFmtId="172" fontId="0" fillId="0" borderId="18" xfId="0" applyNumberFormat="1" applyBorder="1"/>
    <xf numFmtId="171" fontId="0" fillId="0" borderId="18" xfId="0" applyNumberFormat="1" applyBorder="1"/>
    <xf numFmtId="172" fontId="0" fillId="0" borderId="0" xfId="0" applyNumberFormat="1"/>
    <xf numFmtId="1" fontId="0" fillId="0" borderId="59" xfId="0" applyNumberFormat="1" applyBorder="1" applyAlignment="1">
      <alignment horizontal="center"/>
    </xf>
    <xf numFmtId="0" fontId="0" fillId="0" borderId="58" xfId="0" applyBorder="1" applyAlignment="1">
      <alignment horizontal="left" indent="1"/>
    </xf>
    <xf numFmtId="1" fontId="0" fillId="0" borderId="57" xfId="0" applyNumberFormat="1" applyBorder="1" applyAlignment="1">
      <alignment horizontal="center"/>
    </xf>
    <xf numFmtId="0" fontId="0" fillId="0" borderId="56" xfId="0" applyBorder="1" applyAlignment="1">
      <alignment horizontal="left" indent="1"/>
    </xf>
    <xf numFmtId="9" fontId="1" fillId="0" borderId="55" xfId="2" applyFont="1" applyBorder="1" applyAlignment="1">
      <alignment horizontal="center" vertical="center"/>
    </xf>
    <xf numFmtId="0" fontId="21" fillId="18" borderId="0" xfId="8" quotePrefix="1" applyFill="1"/>
    <xf numFmtId="0" fontId="15" fillId="0" borderId="30" xfId="3" applyAlignment="1">
      <alignment horizontal="center"/>
    </xf>
    <xf numFmtId="0" fontId="0" fillId="0" borderId="13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15" fillId="0" borderId="30" xfId="3" applyAlignment="1">
      <alignment horizontal="center" vertical="center"/>
    </xf>
    <xf numFmtId="0" fontId="15" fillId="0" borderId="0" xfId="3" applyBorder="1" applyAlignment="1">
      <alignment horizontal="center" vertical="center"/>
    </xf>
  </cellXfs>
  <cellStyles count="10">
    <cellStyle name="20% — акцент3 2" xfId="9" xr:uid="{0C3ECE64-97C2-413C-8048-D3297540F51A}"/>
    <cellStyle name="Акцент2" xfId="4" builtinId="33"/>
    <cellStyle name="Гиперссылка" xfId="8" builtinId="8"/>
    <cellStyle name="Денежный [0]" xfId="1" builtinId="7"/>
    <cellStyle name="Денежный 2" xfId="7" xr:uid="{2FD4EC4D-944C-42FE-A200-607B7F2D8455}"/>
    <cellStyle name="Заголовок 1" xfId="3" builtinId="16"/>
    <cellStyle name="Обычный" xfId="0" builtinId="0"/>
    <cellStyle name="Обычный 2" xfId="5" xr:uid="{13C4EA06-7C60-46F6-BC05-7AA3AA2FF223}"/>
    <cellStyle name="Обычный 5" xfId="6" xr:uid="{35B3D3B8-6DF5-4269-A2AC-485012B13B5C}"/>
    <cellStyle name="Процентный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ADA5FD"/>
      <color rgb="FFDFB0F2"/>
      <color rgb="FFEE5063"/>
      <color rgb="FFFF6699"/>
      <color rgb="FFFF7C80"/>
      <color rgb="FF8B357D"/>
      <color rgb="FF990033"/>
      <color rgb="FFDAD1C8"/>
      <color rgb="FFFCFABA"/>
      <color rgb="FF7BE3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ru-RU" sz="1100" b="1" spc="-9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Температура на работе</a:t>
            </a:r>
            <a:endParaRPr lang="en-US" sz="1100" b="1" spc="-90" baseline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5584661856064036"/>
          <c:y val="0.31117083722943872"/>
          <c:w val="0.65555232208628644"/>
          <c:h val="0.6202161066756279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Гистограмма!$B$7</c:f>
              <c:strCache>
                <c:ptCount val="1"/>
                <c:pt idx="0">
                  <c:v>утром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Гистограмма!$A$8:$A$12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Гистограмма!$B$8:$B$12</c:f>
              <c:numCache>
                <c:formatCode>General</c:formatCode>
                <c:ptCount val="5"/>
                <c:pt idx="0">
                  <c:v>18.899999999999999</c:v>
                </c:pt>
                <c:pt idx="1">
                  <c:v>20</c:v>
                </c:pt>
                <c:pt idx="2">
                  <c:v>17.8</c:v>
                </c:pt>
                <c:pt idx="3">
                  <c:v>19.399999999999999</c:v>
                </c:pt>
                <c:pt idx="4">
                  <c:v>18.3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9-4BB8-9A9B-6DA7F9B24800}"/>
            </c:ext>
          </c:extLst>
        </c:ser>
        <c:ser>
          <c:idx val="1"/>
          <c:order val="1"/>
          <c:tx>
            <c:strRef>
              <c:f>Гистограмма!$C$7</c:f>
              <c:strCache>
                <c:ptCount val="1"/>
                <c:pt idx="0">
                  <c:v>в обед</c:v>
                </c:pt>
              </c:strCache>
            </c:strRef>
          </c:tx>
          <c:spPr>
            <a:solidFill>
              <a:srgbClr val="66003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Гистограмма!$A$8:$A$12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Гистограмма!$C$8:$C$12</c:f>
              <c:numCache>
                <c:formatCode>General</c:formatCode>
                <c:ptCount val="5"/>
                <c:pt idx="0">
                  <c:v>25.6</c:v>
                </c:pt>
                <c:pt idx="1">
                  <c:v>23.9</c:v>
                </c:pt>
                <c:pt idx="2">
                  <c:v>27.8</c:v>
                </c:pt>
                <c:pt idx="3">
                  <c:v>27.2</c:v>
                </c:pt>
                <c:pt idx="4">
                  <c:v>26.1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9-4BB8-9A9B-6DA7F9B24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5672392"/>
        <c:axId val="655669440"/>
      </c:barChart>
      <c:catAx>
        <c:axId val="65567239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669440"/>
        <c:crossesAt val="22.5"/>
        <c:auto val="0"/>
        <c:lblAlgn val="ctr"/>
        <c:lblOffset val="100"/>
        <c:noMultiLvlLbl val="0"/>
      </c:catAx>
      <c:valAx>
        <c:axId val="655669440"/>
        <c:scaling>
          <c:orientation val="minMax"/>
          <c:max val="30"/>
          <c:min val="1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50" b="1" spc="-8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Температура в офисе</a:t>
                </a:r>
                <a:endParaRPr lang="en-US" sz="1050" b="1" spc="-80" baseline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655672392"/>
        <c:crosses val="autoZero"/>
        <c:crossBetween val="between"/>
        <c:majorUnit val="1"/>
        <c:minorUnit val="1"/>
      </c:valAx>
      <c:spPr>
        <a:solidFill>
          <a:schemeClr val="bg2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3633946020229211"/>
          <c:y val="0.57387659226370058"/>
          <c:w val="0.14189887910312257"/>
          <c:h val="9.7847990095252343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15875" cap="flat" cmpd="dbl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 Cyr"/>
                <a:ea typeface="Times New Roman Cyr"/>
                <a:cs typeface="Times New Roman Cyr"/>
              </a:defRPr>
            </a:pPr>
            <a:r>
              <a:rPr lang="ru-RU"/>
              <a:t>Температура воздуха в городах мира</a:t>
            </a:r>
          </a:p>
        </c:rich>
      </c:tx>
      <c:layout>
        <c:manualLayout>
          <c:xMode val="edge"/>
          <c:yMode val="edge"/>
          <c:x val="0.23255872637760008"/>
          <c:y val="3.5714285714285712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100"/>
      <c:rotY val="20"/>
      <c:depthPercent val="200"/>
      <c:rAngAx val="0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8.5271533005120026E-2"/>
          <c:y val="0.17207792207792208"/>
          <c:w val="0.64341247631136023"/>
          <c:h val="0.56818181818181823"/>
        </c:manualLayout>
      </c:layout>
      <c:bar3DChart>
        <c:barDir val="col"/>
        <c:grouping val="standard"/>
        <c:varyColors val="0"/>
        <c:ser>
          <c:idx val="3"/>
          <c:order val="0"/>
          <c:tx>
            <c:strRef>
              <c:f>'Гистограмма (объемная)'!$E$2</c:f>
              <c:strCache>
                <c:ptCount val="1"/>
                <c:pt idx="0">
                  <c:v>Санкт-Петербург</c:v>
                </c:pt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(объемная)'!$E$3:$E$9</c:f>
              <c:numCache>
                <c:formatCode>General</c:formatCode>
                <c:ptCount val="7"/>
                <c:pt idx="0">
                  <c:v>0</c:v>
                </c:pt>
                <c:pt idx="1">
                  <c:v>-3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-5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6-44A2-B626-8F249C9CCFED}"/>
            </c:ext>
          </c:extLst>
        </c:ser>
        <c:ser>
          <c:idx val="2"/>
          <c:order val="1"/>
          <c:tx>
            <c:strRef>
              <c:f>'Гистограмма (объемная)'!$D$2</c:f>
              <c:strCache>
                <c:ptCount val="1"/>
                <c:pt idx="0">
                  <c:v>Париж</c:v>
                </c:pt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(объемная)'!$D$3:$D$9</c:f>
              <c:numCache>
                <c:formatCode>General</c:formatCode>
                <c:ptCount val="7"/>
                <c:pt idx="0">
                  <c:v>5</c:v>
                </c:pt>
                <c:pt idx="1">
                  <c:v>8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-4</c:v>
                </c:pt>
                <c:pt idx="6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6-44A2-B626-8F249C9CCFED}"/>
            </c:ext>
          </c:extLst>
        </c:ser>
        <c:ser>
          <c:idx val="0"/>
          <c:order val="2"/>
          <c:tx>
            <c:strRef>
              <c:f>'Гистограмма (объемная)'!$B$2</c:f>
              <c:strCache>
                <c:ptCount val="1"/>
                <c:pt idx="0">
                  <c:v>Лондон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(объемная)'!$B$3:$B$9</c:f>
              <c:numCache>
                <c:formatCode>General</c:formatCode>
                <c:ptCount val="7"/>
                <c:pt idx="0">
                  <c:v>10</c:v>
                </c:pt>
                <c:pt idx="1">
                  <c:v>12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6-44A2-B626-8F249C9CCFED}"/>
            </c:ext>
          </c:extLst>
        </c:ser>
        <c:ser>
          <c:idx val="1"/>
          <c:order val="3"/>
          <c:tx>
            <c:strRef>
              <c:f>'Гистограмма (объемная)'!$C$2</c:f>
              <c:strCache>
                <c:ptCount val="1"/>
                <c:pt idx="0">
                  <c:v>Рим</c:v>
                </c:pt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(объемная)'!$C$3:$C$9</c:f>
              <c:numCache>
                <c:formatCode>General</c:formatCode>
                <c:ptCount val="7"/>
                <c:pt idx="0">
                  <c:v>15</c:v>
                </c:pt>
                <c:pt idx="1">
                  <c:v>13</c:v>
                </c:pt>
                <c:pt idx="2">
                  <c:v>10</c:v>
                </c:pt>
                <c:pt idx="3">
                  <c:v>14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6-44A2-B626-8F249C9CC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50"/>
        <c:shape val="box"/>
        <c:axId val="1212685984"/>
        <c:axId val="1"/>
        <c:axId val="2"/>
      </c:bar3DChart>
      <c:catAx>
        <c:axId val="121268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 Cyr"/>
                <a:ea typeface="Times New Roman Cyr"/>
                <a:cs typeface="Times New Roman Cyr"/>
              </a:defRPr>
            </a:pPr>
            <a:endParaRPr lang="ru-RU"/>
          </a:p>
        </c:txPr>
        <c:crossAx val="1"/>
        <c:crossesAt val="-5"/>
        <c:auto val="0"/>
        <c:lblAlgn val="ctr"/>
        <c:lblOffset val="100"/>
        <c:tickLblSkip val="1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 Cyr"/>
                <a:ea typeface="Times New Roman Cyr"/>
                <a:cs typeface="Times New Roman Cyr"/>
              </a:defRPr>
            </a:pPr>
            <a:endParaRPr lang="ru-RU"/>
          </a:p>
        </c:txPr>
        <c:crossAx val="1212685984"/>
        <c:crosses val="autoZero"/>
        <c:crossBetween val="between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 Cyr"/>
                <a:ea typeface="Times New Roman Cyr"/>
                <a:cs typeface="Times New Roman Cyr"/>
              </a:defRPr>
            </a:pPr>
            <a:endParaRPr lang="ru-RU"/>
          </a:p>
        </c:txPr>
        <c:crossAx val="1"/>
        <c:crossesAt val="-5"/>
        <c:tickLblSkip val="1"/>
        <c:tickMarkSkip val="1"/>
      </c:ser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Times New Roman Cyr"/>
          <a:ea typeface="Times New Roman Cyr"/>
          <a:cs typeface="Times New Roman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>
                <a:latin typeface="Times New Roman" panose="02020603050405020304" pitchFamily="18" charset="0"/>
                <a:cs typeface="Times New Roman" panose="02020603050405020304" pitchFamily="18" charset="0"/>
              </a:rPr>
              <a:t>Температура</a:t>
            </a:r>
            <a:r>
              <a:rPr lang="ru-RU" sz="12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воздуха в городах мира</a:t>
            </a:r>
            <a:endParaRPr lang="en-US" sz="12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20"/>
      <c:hPercent val="100"/>
      <c:rotY val="30"/>
      <c:depthPercent val="100"/>
      <c:rAngAx val="0"/>
    </c:view3D>
    <c:floor>
      <c:thickness val="0"/>
      <c:spPr>
        <a:solidFill>
          <a:schemeClr val="bg1">
            <a:lumMod val="85000"/>
          </a:schemeClr>
        </a:solidFill>
        <a:ln>
          <a:noFill/>
        </a:ln>
        <a:effectLst/>
        <a:sp3d/>
      </c:spPr>
    </c:floor>
    <c:sideWall>
      <c:thickness val="0"/>
      <c:spPr>
        <a:solidFill>
          <a:schemeClr val="bg1">
            <a:lumMod val="85000"/>
          </a:schemeClr>
        </a:solidFill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sideWall>
    <c:backWall>
      <c:thickness val="0"/>
      <c:spPr>
        <a:solidFill>
          <a:schemeClr val="bg1">
            <a:lumMod val="85000"/>
          </a:schemeClr>
        </a:solidFill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backWall>
    <c:plotArea>
      <c:layout>
        <c:manualLayout>
          <c:layoutTarget val="inner"/>
          <c:xMode val="edge"/>
          <c:yMode val="edge"/>
          <c:x val="8.7096961022995953E-2"/>
          <c:y val="0.11994520467007642"/>
          <c:w val="0.74996217032611845"/>
          <c:h val="0.61371097761192805"/>
        </c:manualLayout>
      </c:layout>
      <c:bar3DChart>
        <c:barDir val="col"/>
        <c:grouping val="standard"/>
        <c:varyColors val="0"/>
        <c:ser>
          <c:idx val="1"/>
          <c:order val="0"/>
          <c:tx>
            <c:strRef>
              <c:f>'Гистограмма (объемная)'!$C$2</c:f>
              <c:strCache>
                <c:ptCount val="1"/>
                <c:pt idx="0">
                  <c:v>Рим</c:v>
                </c:pt>
              </c:strCache>
            </c:strRef>
          </c:tx>
          <c:spPr>
            <a:solidFill>
              <a:srgbClr val="660033"/>
            </a:solidFill>
            <a:ln>
              <a:solidFill>
                <a:schemeClr val="tx1"/>
              </a:solidFill>
            </a:ln>
            <a:effectLst/>
            <a:sp3d>
              <a:contourClr>
                <a:schemeClr val="tx1"/>
              </a:contourClr>
            </a:sp3d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(объемная)'!$C$3:$C$9</c:f>
              <c:numCache>
                <c:formatCode>General</c:formatCode>
                <c:ptCount val="7"/>
                <c:pt idx="0">
                  <c:v>15</c:v>
                </c:pt>
                <c:pt idx="1">
                  <c:v>13</c:v>
                </c:pt>
                <c:pt idx="2">
                  <c:v>10</c:v>
                </c:pt>
                <c:pt idx="3">
                  <c:v>14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2-4525-AF08-C711AE1B51B2}"/>
            </c:ext>
          </c:extLst>
        </c:ser>
        <c:ser>
          <c:idx val="0"/>
          <c:order val="1"/>
          <c:tx>
            <c:strRef>
              <c:f>'Гистограмма (объемная)'!$B$2</c:f>
              <c:strCache>
                <c:ptCount val="1"/>
                <c:pt idx="0">
                  <c:v>Лондон</c:v>
                </c:pt>
              </c:strCache>
            </c:strRef>
          </c:tx>
          <c:spPr>
            <a:solidFill>
              <a:srgbClr val="9966FF"/>
            </a:solidFill>
            <a:ln>
              <a:solidFill>
                <a:schemeClr val="tx1"/>
              </a:solidFill>
            </a:ln>
            <a:effectLst/>
            <a:sp3d>
              <a:contourClr>
                <a:schemeClr val="tx1"/>
              </a:contourClr>
            </a:sp3d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(объемная)'!$B$3:$B$9</c:f>
              <c:numCache>
                <c:formatCode>General</c:formatCode>
                <c:ptCount val="7"/>
                <c:pt idx="0">
                  <c:v>10</c:v>
                </c:pt>
                <c:pt idx="1">
                  <c:v>12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2-4525-AF08-C711AE1B51B2}"/>
            </c:ext>
          </c:extLst>
        </c:ser>
        <c:ser>
          <c:idx val="2"/>
          <c:order val="2"/>
          <c:tx>
            <c:strRef>
              <c:f>'Гистограмма (объемная)'!$D$2</c:f>
              <c:strCache>
                <c:ptCount val="1"/>
                <c:pt idx="0">
                  <c:v>Париж</c:v>
                </c:pt>
              </c:strCache>
            </c:strRef>
          </c:tx>
          <c:spPr>
            <a:solidFill>
              <a:srgbClr val="FEF1B0"/>
            </a:solidFill>
            <a:ln>
              <a:solidFill>
                <a:schemeClr val="tx1"/>
              </a:solidFill>
            </a:ln>
            <a:effectLst/>
            <a:sp3d>
              <a:contourClr>
                <a:schemeClr val="tx1"/>
              </a:contourClr>
            </a:sp3d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(объемная)'!$D$3:$D$9</c:f>
              <c:numCache>
                <c:formatCode>General</c:formatCode>
                <c:ptCount val="7"/>
                <c:pt idx="0">
                  <c:v>5</c:v>
                </c:pt>
                <c:pt idx="1">
                  <c:v>8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-4</c:v>
                </c:pt>
                <c:pt idx="6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2-4525-AF08-C711AE1B51B2}"/>
            </c:ext>
          </c:extLst>
        </c:ser>
        <c:ser>
          <c:idx val="3"/>
          <c:order val="3"/>
          <c:tx>
            <c:strRef>
              <c:f>'Гистограмма (объемная)'!$E$2</c:f>
              <c:strCache>
                <c:ptCount val="1"/>
                <c:pt idx="0">
                  <c:v>Санкт-Петербург</c:v>
                </c:pt>
              </c:strCache>
            </c:strRef>
          </c:tx>
          <c:spPr>
            <a:solidFill>
              <a:srgbClr val="A1EDDD"/>
            </a:solidFill>
            <a:ln>
              <a:solidFill>
                <a:schemeClr val="tx1"/>
              </a:solidFill>
            </a:ln>
            <a:effectLst/>
            <a:sp3d>
              <a:contourClr>
                <a:schemeClr val="tx1"/>
              </a:contourClr>
            </a:sp3d>
          </c:spPr>
          <c:invertIfNegative val="0"/>
          <c:cat>
            <c:strRef>
              <c:f>'Гистограмма (объемная)'!$A$3:$A$9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'Гистограмма (объемная)'!$E$3:$E$9</c:f>
              <c:numCache>
                <c:formatCode>General</c:formatCode>
                <c:ptCount val="7"/>
                <c:pt idx="0">
                  <c:v>0</c:v>
                </c:pt>
                <c:pt idx="1">
                  <c:v>-3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-5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62-4525-AF08-C711AE1B5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50"/>
        <c:shape val="box"/>
        <c:axId val="657400848"/>
        <c:axId val="657403800"/>
        <c:axId val="8237609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'Гистограмма (объемная)'!$F$2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'Гистограмма (объемная)'!$A$3:$A$9</c15:sqref>
                        </c15:formulaRef>
                      </c:ext>
                    </c:extLst>
                    <c:strCache>
                      <c:ptCount val="7"/>
                      <c:pt idx="0">
                        <c:v>Понедельник</c:v>
                      </c:pt>
                      <c:pt idx="1">
                        <c:v>Вторник</c:v>
                      </c:pt>
                      <c:pt idx="2">
                        <c:v>Среда</c:v>
                      </c:pt>
                      <c:pt idx="3">
                        <c:v>Четверг</c:v>
                      </c:pt>
                      <c:pt idx="4">
                        <c:v>Пятница</c:v>
                      </c:pt>
                      <c:pt idx="5">
                        <c:v>Суббота</c:v>
                      </c:pt>
                      <c:pt idx="6">
                        <c:v>Воскресенье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'Гистограмма (объемная)'!$F$3:$F$9</c15:sqref>
                        </c15:formulaRef>
                      </c:ext>
                    </c:extLst>
                    <c:numCache>
                      <c:formatCode>General</c:formatCode>
                      <c:ptCount val="7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F62-4525-AF08-C711AE1B51B2}"/>
                  </c:ext>
                </c:extLst>
              </c15:ser>
            </c15:filteredBarSeries>
          </c:ext>
        </c:extLst>
      </c:bar3DChart>
      <c:catAx>
        <c:axId val="65740084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7403800"/>
        <c:crossesAt val="-5"/>
        <c:auto val="0"/>
        <c:lblAlgn val="ctr"/>
        <c:lblOffset val="100"/>
        <c:noMultiLvlLbl val="0"/>
      </c:catAx>
      <c:valAx>
        <c:axId val="657403800"/>
        <c:scaling>
          <c:orientation val="minMax"/>
          <c:min val="-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7400848"/>
        <c:crosses val="autoZero"/>
        <c:crossBetween val="between"/>
        <c:majorUnit val="5"/>
        <c:minorUnit val="5"/>
      </c:valAx>
      <c:serAx>
        <c:axId val="823760984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>
            <a:outerShdw blurRad="50800" dist="50800" dir="4200000" algn="ctr" rotWithShape="0">
              <a:srgbClr val="000000">
                <a:alpha val="0"/>
              </a:srgbClr>
            </a:outerShdw>
          </a:effectLst>
        </c:spPr>
        <c:txPr>
          <a:bodyPr rot="120000" spcFirstLastPara="1" vertOverflow="ellipsis" wrap="square" anchor="ctr" anchorCtr="0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657403800"/>
        <c:crossesAt val="-5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Гистограмма1!$B$2</c:f>
              <c:strCache>
                <c:ptCount val="1"/>
                <c:pt idx="0">
                  <c:v>объем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63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Гистограмма1!$A$3:$A$9</c:f>
              <c:strCache>
                <c:ptCount val="7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</c:strCache>
            </c:strRef>
          </c:cat>
          <c:val>
            <c:numRef>
              <c:f>Гистограмма1!$B$3:$B$9</c:f>
              <c:numCache>
                <c:formatCode>General</c:formatCode>
                <c:ptCount val="7"/>
                <c:pt idx="0">
                  <c:v>223</c:v>
                </c:pt>
                <c:pt idx="1">
                  <c:v>354</c:v>
                </c:pt>
                <c:pt idx="2">
                  <c:v>543</c:v>
                </c:pt>
                <c:pt idx="3">
                  <c:v>239</c:v>
                </c:pt>
                <c:pt idx="4">
                  <c:v>345</c:v>
                </c:pt>
                <c:pt idx="5">
                  <c:v>567</c:v>
                </c:pt>
                <c:pt idx="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B-499C-A38F-700E5877B7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0680479"/>
        <c:axId val="950165711"/>
      </c:barChart>
      <c:catAx>
        <c:axId val="9606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0165711"/>
        <c:crosses val="autoZero"/>
        <c:auto val="1"/>
        <c:lblAlgn val="ctr"/>
        <c:lblOffset val="100"/>
        <c:noMultiLvlLbl val="0"/>
      </c:catAx>
      <c:valAx>
        <c:axId val="95016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068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6469816272965882E-2"/>
          <c:y val="0.17171296296296298"/>
          <c:w val="0.8901968503937007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Гистограмма1!$B$2</c:f>
              <c:strCache>
                <c:ptCount val="1"/>
                <c:pt idx="0">
                  <c:v>объем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8A87C"/>
              </a:solidFill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  <a:effectLst>
                <a:outerShdw blurRad="50800" dist="50800" dir="5400000" sx="1000" sy="1000" algn="ctr" rotWithShape="0">
                  <a:srgbClr val="000000">
                    <a:alpha val="0"/>
                  </a:srgbClr>
                </a:outerShdw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Гистограмма1!$A$3:$A$9</c:f>
              <c:strCache>
                <c:ptCount val="7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</c:strCache>
            </c:strRef>
          </c:cat>
          <c:val>
            <c:numRef>
              <c:f>Гистограмма1!$B$3:$B$9</c:f>
              <c:numCache>
                <c:formatCode>General</c:formatCode>
                <c:ptCount val="7"/>
                <c:pt idx="0">
                  <c:v>223</c:v>
                </c:pt>
                <c:pt idx="1">
                  <c:v>354</c:v>
                </c:pt>
                <c:pt idx="2">
                  <c:v>543</c:v>
                </c:pt>
                <c:pt idx="3">
                  <c:v>239</c:v>
                </c:pt>
                <c:pt idx="4">
                  <c:v>345</c:v>
                </c:pt>
                <c:pt idx="5">
                  <c:v>567</c:v>
                </c:pt>
                <c:pt idx="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52-4D26-9B8A-876D7BE08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508072"/>
        <c:axId val="626504792"/>
      </c:barChart>
      <c:catAx>
        <c:axId val="62650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6504792"/>
        <c:crosses val="autoZero"/>
        <c:auto val="1"/>
        <c:lblAlgn val="ctr"/>
        <c:lblOffset val="100"/>
        <c:noMultiLvlLbl val="0"/>
      </c:catAx>
      <c:valAx>
        <c:axId val="62650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6508072"/>
        <c:crosses val="autoZero"/>
        <c:crossBetween val="between"/>
      </c:valAx>
      <c:spPr>
        <a:noFill/>
        <a:ln>
          <a:noFill/>
        </a:ln>
        <a:effectLst>
          <a:softEdge rad="25400"/>
        </a:effectLst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Гистограмма2!$B$1</c:f>
              <c:strCache>
                <c:ptCount val="1"/>
                <c:pt idx="0">
                  <c:v>объем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Гистограмма2!$A$2:$A$8</c:f>
              <c:strCache>
                <c:ptCount val="7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</c:strCache>
            </c:strRef>
          </c:cat>
          <c:val>
            <c:numRef>
              <c:f>Гистограмма2!$B$2:$B$8</c:f>
              <c:numCache>
                <c:formatCode>General</c:formatCode>
                <c:ptCount val="7"/>
                <c:pt idx="0">
                  <c:v>223</c:v>
                </c:pt>
                <c:pt idx="1">
                  <c:v>354</c:v>
                </c:pt>
                <c:pt idx="2">
                  <c:v>543</c:v>
                </c:pt>
                <c:pt idx="3">
                  <c:v>239</c:v>
                </c:pt>
                <c:pt idx="4">
                  <c:v>345</c:v>
                </c:pt>
                <c:pt idx="5">
                  <c:v>567</c:v>
                </c:pt>
                <c:pt idx="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4611-8EEA-0153D7E2CA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854870191"/>
        <c:axId val="852400447"/>
      </c:barChart>
      <c:catAx>
        <c:axId val="85487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2400447"/>
        <c:crosses val="autoZero"/>
        <c:auto val="1"/>
        <c:lblAlgn val="ctr"/>
        <c:lblOffset val="100"/>
        <c:noMultiLvlLbl val="0"/>
      </c:catAx>
      <c:valAx>
        <c:axId val="85240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4870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Гистограмма2!$B$1</c:f>
              <c:strCache>
                <c:ptCount val="1"/>
                <c:pt idx="0">
                  <c:v>объем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889-41A3-B690-F0F11FAF2CDA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889-41A3-B690-F0F11FAF2CDA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889-41A3-B690-F0F11FAF2CDA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889-41A3-B690-F0F11FAF2CDA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889-41A3-B690-F0F11FAF2CDA}"/>
              </c:ext>
            </c:extLst>
          </c:dPt>
          <c:dPt>
            <c:idx val="5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889-41A3-B690-F0F11FAF2CDA}"/>
              </c:ext>
            </c:extLst>
          </c:dPt>
          <c:dPt>
            <c:idx val="6"/>
            <c:invertIfNegative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889-41A3-B690-F0F11FAF2CD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Гистограмма2!$A$2:$A$8</c:f>
              <c:strCache>
                <c:ptCount val="7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</c:strCache>
            </c:strRef>
          </c:cat>
          <c:val>
            <c:numRef>
              <c:f>Гистограмма2!$B$2:$B$8</c:f>
              <c:numCache>
                <c:formatCode>General</c:formatCode>
                <c:ptCount val="7"/>
                <c:pt idx="0">
                  <c:v>223</c:v>
                </c:pt>
                <c:pt idx="1">
                  <c:v>354</c:v>
                </c:pt>
                <c:pt idx="2">
                  <c:v>543</c:v>
                </c:pt>
                <c:pt idx="3">
                  <c:v>239</c:v>
                </c:pt>
                <c:pt idx="4">
                  <c:v>345</c:v>
                </c:pt>
                <c:pt idx="5">
                  <c:v>567</c:v>
                </c:pt>
                <c:pt idx="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9-41A3-B690-F0F11FAF2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536528792"/>
        <c:axId val="536526168"/>
      </c:barChart>
      <c:catAx>
        <c:axId val="53652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6526168"/>
        <c:crosses val="autoZero"/>
        <c:auto val="1"/>
        <c:lblAlgn val="ctr"/>
        <c:lblOffset val="100"/>
        <c:noMultiLvlLbl val="0"/>
      </c:catAx>
      <c:valAx>
        <c:axId val="53652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6528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'Гистограмма(Пирамида)'!$B$2</c:f>
              <c:strCache>
                <c:ptCount val="1"/>
                <c:pt idx="0">
                  <c:v>Мясо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'Гистограмма(Пирамида)'!$C$2:$F$2</c:f>
              <c:numCache>
                <c:formatCode>0</c:formatCode>
                <c:ptCount val="4"/>
                <c:pt idx="0">
                  <c:v>15000000</c:v>
                </c:pt>
                <c:pt idx="1">
                  <c:v>13500000</c:v>
                </c:pt>
                <c:pt idx="2">
                  <c:v>17000000</c:v>
                </c:pt>
                <c:pt idx="3">
                  <c:v>16500000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0-8BC4-4077-B1BB-230516074EE7}"/>
            </c:ext>
          </c:extLst>
        </c:ser>
        <c:ser>
          <c:idx val="1"/>
          <c:order val="1"/>
          <c:tx>
            <c:strRef>
              <c:f>'Гистограмма(Пирамида)'!$B$3</c:f>
              <c:strCache>
                <c:ptCount val="1"/>
                <c:pt idx="0">
                  <c:v>Рыба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'Гистограмма(Пирамида)'!$C$3:$F$3</c:f>
              <c:numCache>
                <c:formatCode>0</c:formatCode>
                <c:ptCount val="4"/>
                <c:pt idx="0">
                  <c:v>4996745.6048535742</c:v>
                </c:pt>
                <c:pt idx="1">
                  <c:v>7884616.4666249463</c:v>
                </c:pt>
                <c:pt idx="2">
                  <c:v>2218298.9116534106</c:v>
                </c:pt>
                <c:pt idx="3">
                  <c:v>7823947.2488638032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1-8BC4-4077-B1BB-230516074EE7}"/>
            </c:ext>
          </c:extLst>
        </c:ser>
        <c:ser>
          <c:idx val="2"/>
          <c:order val="2"/>
          <c:tx>
            <c:strRef>
              <c:f>'Гистограмма(Пирамида)'!$B$4</c:f>
              <c:strCache>
                <c:ptCount val="1"/>
                <c:pt idx="0">
                  <c:v>Птица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'Гистограмма(Пирамида)'!$C$4:$F$4</c:f>
              <c:numCache>
                <c:formatCode>0</c:formatCode>
                <c:ptCount val="4"/>
                <c:pt idx="0">
                  <c:v>4930118.9629951231</c:v>
                </c:pt>
                <c:pt idx="1">
                  <c:v>1162604.7876919173</c:v>
                </c:pt>
                <c:pt idx="2">
                  <c:v>735427.57938366686</c:v>
                </c:pt>
                <c:pt idx="3">
                  <c:v>3197074.7650410277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2-8BC4-4077-B1BB-230516074EE7}"/>
            </c:ext>
          </c:extLst>
        </c:ser>
        <c:ser>
          <c:idx val="3"/>
          <c:order val="3"/>
          <c:tx>
            <c:strRef>
              <c:f>'Гистограмма(Пирамида)'!$B$5</c:f>
              <c:strCache>
                <c:ptCount val="1"/>
                <c:pt idx="0">
                  <c:v>Овощи 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  <a:sp3d/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'Гистограмма(Пирамида)'!$C$5:$F$5</c:f>
              <c:numCache>
                <c:formatCode>0</c:formatCode>
                <c:ptCount val="4"/>
                <c:pt idx="0">
                  <c:v>785845.80734458996</c:v>
                </c:pt>
                <c:pt idx="1">
                  <c:v>783684.82120751741</c:v>
                </c:pt>
                <c:pt idx="2">
                  <c:v>433906.55230308318</c:v>
                </c:pt>
                <c:pt idx="3">
                  <c:v>2553477.6538113328</c:v>
                </c:pt>
              </c:numCache>
            </c:numRef>
          </c:val>
          <c:shape val="pyramid"/>
          <c:extLst>
            <c:ext xmlns:c16="http://schemas.microsoft.com/office/drawing/2014/chart" uri="{C3380CC4-5D6E-409C-BE32-E72D297353CC}">
              <c16:uniqueId val="{00000003-8BC4-4077-B1BB-230516074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5363952"/>
        <c:axId val="545365592"/>
        <c:axId val="0"/>
      </c:bar3DChart>
      <c:catAx>
        <c:axId val="54536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365592"/>
        <c:crosses val="autoZero"/>
        <c:auto val="1"/>
        <c:lblAlgn val="ctr"/>
        <c:lblOffset val="100"/>
        <c:noMultiLvlLbl val="0"/>
      </c:catAx>
      <c:valAx>
        <c:axId val="5453655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000000"/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536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 w="6350">
          <a:solidFill>
            <a:srgbClr val="000000"/>
          </a:solidFill>
        </a:ln>
        <a:effectLst/>
        <a:sp3d contourW="6350">
          <a:contourClr>
            <a:srgbClr val="000000"/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'Гистограмма(Пирамида)'!$B$2</c:f>
              <c:strCache>
                <c:ptCount val="1"/>
                <c:pt idx="0">
                  <c:v>Мясо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'Гистограмма(Пирамида)'!$C$2:$F$2</c:f>
              <c:numCache>
                <c:formatCode>0</c:formatCode>
                <c:ptCount val="4"/>
                <c:pt idx="0">
                  <c:v>15000000</c:v>
                </c:pt>
                <c:pt idx="1">
                  <c:v>13500000</c:v>
                </c:pt>
                <c:pt idx="2">
                  <c:v>17000000</c:v>
                </c:pt>
                <c:pt idx="3">
                  <c:v>16500000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9-4B8D-8E87-DB167F309769}"/>
            </c:ext>
          </c:extLst>
        </c:ser>
        <c:ser>
          <c:idx val="1"/>
          <c:order val="1"/>
          <c:tx>
            <c:strRef>
              <c:f>'Гистограмма(Пирамида)'!$B$3</c:f>
              <c:strCache>
                <c:ptCount val="1"/>
                <c:pt idx="0">
                  <c:v>Рыба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'Гистограмма(Пирамида)'!$C$3:$F$3</c:f>
              <c:numCache>
                <c:formatCode>0</c:formatCode>
                <c:ptCount val="4"/>
                <c:pt idx="0">
                  <c:v>4996745.6048535742</c:v>
                </c:pt>
                <c:pt idx="1">
                  <c:v>7884616.4666249463</c:v>
                </c:pt>
                <c:pt idx="2">
                  <c:v>2218298.9116534106</c:v>
                </c:pt>
                <c:pt idx="3">
                  <c:v>7823947.2488638032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9-4B8D-8E87-DB167F309769}"/>
            </c:ext>
          </c:extLst>
        </c:ser>
        <c:ser>
          <c:idx val="2"/>
          <c:order val="2"/>
          <c:tx>
            <c:strRef>
              <c:f>'Гистограмма(Пирамида)'!$B$4</c:f>
              <c:strCache>
                <c:ptCount val="1"/>
                <c:pt idx="0">
                  <c:v>Птица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'Гистограмма(Пирамида)'!$C$4:$F$4</c:f>
              <c:numCache>
                <c:formatCode>0</c:formatCode>
                <c:ptCount val="4"/>
                <c:pt idx="0">
                  <c:v>4930118.9629951231</c:v>
                </c:pt>
                <c:pt idx="1">
                  <c:v>1162604.7876919173</c:v>
                </c:pt>
                <c:pt idx="2">
                  <c:v>735427.57938366686</c:v>
                </c:pt>
                <c:pt idx="3">
                  <c:v>3197074.7650410277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9-4B8D-8E87-DB167F309769}"/>
            </c:ext>
          </c:extLst>
        </c:ser>
        <c:ser>
          <c:idx val="3"/>
          <c:order val="3"/>
          <c:tx>
            <c:strRef>
              <c:f>'Гистограмма(Пирамида)'!$B$5</c:f>
              <c:strCache>
                <c:ptCount val="1"/>
                <c:pt idx="0">
                  <c:v>Овощи </c:v>
                </c:pt>
              </c:strCache>
            </c:strRef>
          </c:tx>
          <c:spPr>
            <a:solidFill>
              <a:srgbClr val="7030A0"/>
            </a:soli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invertIfNegative val="0"/>
          <c:cat>
            <c:numRef>
              <c:f>'Гистограмма(Пирамида)'!$C$1:$F$1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'Гистограмма(Пирамида)'!$C$5:$F$5</c:f>
              <c:numCache>
                <c:formatCode>0</c:formatCode>
                <c:ptCount val="4"/>
                <c:pt idx="0">
                  <c:v>785845.80734458996</c:v>
                </c:pt>
                <c:pt idx="1">
                  <c:v>783684.82120751741</c:v>
                </c:pt>
                <c:pt idx="2">
                  <c:v>433906.55230308318</c:v>
                </c:pt>
                <c:pt idx="3">
                  <c:v>2553477.6538113328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9-4B8D-8E87-DB167F30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pyramid"/>
        <c:axId val="629554112"/>
        <c:axId val="629551488"/>
        <c:axId val="0"/>
      </c:bar3DChart>
      <c:catAx>
        <c:axId val="62955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551488"/>
        <c:crosses val="autoZero"/>
        <c:auto val="1"/>
        <c:lblAlgn val="ctr"/>
        <c:lblOffset val="100"/>
        <c:noMultiLvlLbl val="0"/>
      </c:catAx>
      <c:valAx>
        <c:axId val="62955148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000000"/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55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дневной температуры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ГистПолОтр!$B$1</c:f>
              <c:strCache>
                <c:ptCount val="1"/>
                <c:pt idx="0">
                  <c:v>температура днем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DBC-495F-8FB1-E0DDE4D9C17B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BC-495F-8FB1-E0DDE4D9C17B}"/>
              </c:ext>
            </c:extLst>
          </c:dPt>
          <c:cat>
            <c:strRef>
              <c:f>ГистПолОтр!$A$2:$A$8</c:f>
              <c:strCache>
                <c:ptCount val="7"/>
                <c:pt idx="0">
                  <c:v>пн</c:v>
                </c:pt>
                <c:pt idx="1">
                  <c:v>вт</c:v>
                </c:pt>
                <c:pt idx="2">
                  <c:v>ср</c:v>
                </c:pt>
                <c:pt idx="3">
                  <c:v>чт</c:v>
                </c:pt>
                <c:pt idx="4">
                  <c:v>пт</c:v>
                </c:pt>
                <c:pt idx="5">
                  <c:v>сб</c:v>
                </c:pt>
                <c:pt idx="6">
                  <c:v>вс</c:v>
                </c:pt>
              </c:strCache>
            </c:strRef>
          </c:cat>
          <c:val>
            <c:numRef>
              <c:f>ГистПолОтр!$B$2:$B$8</c:f>
              <c:numCache>
                <c:formatCode>General</c:formatCode>
                <c:ptCount val="7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-3</c:v>
                </c:pt>
                <c:pt idx="4">
                  <c:v>-2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C-495F-8FB1-E0DDE4D9C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521576"/>
        <c:axId val="536515344"/>
      </c:barChart>
      <c:catAx>
        <c:axId val="53652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6515344"/>
        <c:crosses val="autoZero"/>
        <c:auto val="1"/>
        <c:lblAlgn val="ctr"/>
        <c:lblOffset val="100"/>
        <c:noMultiLvlLbl val="0"/>
      </c:catAx>
      <c:valAx>
        <c:axId val="5365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652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247594050743664E-2"/>
          <c:y val="8.3750000000000005E-2"/>
          <c:w val="0.7085583491789591"/>
          <c:h val="0.80479913969087202"/>
        </c:manualLayout>
      </c:layout>
      <c:barChart>
        <c:barDir val="col"/>
        <c:grouping val="stacked"/>
        <c:varyColors val="0"/>
        <c:ser>
          <c:idx val="3"/>
          <c:order val="0"/>
          <c:tx>
            <c:v>67-100</c:v>
          </c:tx>
          <c:spPr>
            <a:solidFill>
              <a:srgbClr val="A16EB6"/>
            </a:solidFill>
            <a:ln>
              <a:noFill/>
            </a:ln>
            <a:effectLst/>
          </c:spPr>
          <c:invertIfNegative val="0"/>
          <c:cat>
            <c:strRef>
              <c:f>ГистУслЦвета!$A$3:$A$14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ГистУслЦвета!$F$3:$F$14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84</c:v>
                </c:pt>
                <c:pt idx="7">
                  <c:v>74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53-4F76-B47D-980695C6F09C}"/>
            </c:ext>
          </c:extLst>
        </c:ser>
        <c:ser>
          <c:idx val="2"/>
          <c:order val="1"/>
          <c:tx>
            <c:v>34-66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ГистУслЦвета!$A$3:$A$14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ГистУслЦвета!$E$3:$E$14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</c:v>
                </c:pt>
                <c:pt idx="6">
                  <c:v>0</c:v>
                </c:pt>
                <c:pt idx="7">
                  <c:v>0</c:v>
                </c:pt>
                <c:pt idx="8">
                  <c:v>54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53-4F76-B47D-980695C6F09C}"/>
            </c:ext>
          </c:extLst>
        </c:ser>
        <c:ser>
          <c:idx val="1"/>
          <c:order val="2"/>
          <c:tx>
            <c:v>1-33</c:v>
          </c:tx>
          <c:spPr>
            <a:solidFill>
              <a:srgbClr val="B41100"/>
            </a:solidFill>
            <a:ln>
              <a:noFill/>
            </a:ln>
            <a:effectLst/>
          </c:spPr>
          <c:invertIfNegative val="0"/>
          <c:cat>
            <c:strRef>
              <c:f>ГистУслЦвета!$A$3:$A$14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ГистУслЦвета!$D$3:$D$14</c:f>
              <c:numCache>
                <c:formatCode>General</c:formatCode>
                <c:ptCount val="12"/>
                <c:pt idx="0">
                  <c:v>12</c:v>
                </c:pt>
                <c:pt idx="1">
                  <c:v>0</c:v>
                </c:pt>
                <c:pt idx="2">
                  <c:v>12</c:v>
                </c:pt>
                <c:pt idx="3">
                  <c:v>22</c:v>
                </c:pt>
                <c:pt idx="4">
                  <c:v>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</c:v>
                </c:pt>
                <c:pt idx="10">
                  <c:v>12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3-4F76-B47D-980695C6F09C}"/>
            </c:ext>
          </c:extLst>
        </c:ser>
        <c:ser>
          <c:idx val="0"/>
          <c:order val="3"/>
          <c:tx>
            <c:v>&lt;=0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ГистУслЦвета!$A$3:$A$14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ГистУслЦвета!$C$3:$C$14</c:f>
              <c:numCache>
                <c:formatCode>General</c:formatCode>
                <c:ptCount val="12"/>
                <c:pt idx="0">
                  <c:v>0</c:v>
                </c:pt>
                <c:pt idx="1">
                  <c:v>-20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3-4F76-B47D-980695C6F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58771952"/>
        <c:axId val="858770968"/>
      </c:barChart>
      <c:catAx>
        <c:axId val="85877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8770968"/>
        <c:crosses val="autoZero"/>
        <c:auto val="1"/>
        <c:lblAlgn val="ctr"/>
        <c:lblOffset val="100"/>
        <c:noMultiLvlLbl val="0"/>
      </c:catAx>
      <c:valAx>
        <c:axId val="8587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877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>
                    <a:alpha val="9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>
                    <a:alpha val="95000"/>
                  </a:sysClr>
                </a:solidFill>
              </a:rPr>
              <a:t>Диаграмма "Водопад"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>
                  <a:alpha val="9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1345773677777446"/>
          <c:y val="2.8011554438121668E-2"/>
          <c:w val="0.88654231346758983"/>
          <c:h val="0.67822108504810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'[1]Диаграмма водопад'!$D$3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'[1]Диаграмма водопад'!$B$4:$B$15</c:f>
              <c:strCache>
                <c:ptCount val="12"/>
                <c:pt idx="0">
                  <c:v>Остаток на счете на начало месяца</c:v>
                </c:pt>
                <c:pt idx="1">
                  <c:v>Оплата услуг связи</c:v>
                </c:pt>
                <c:pt idx="2">
                  <c:v>Оплата аренды офиса</c:v>
                </c:pt>
                <c:pt idx="3">
                  <c:v>Выручка от продаж</c:v>
                </c:pt>
                <c:pt idx="4">
                  <c:v>Оплата товаров</c:v>
                </c:pt>
                <c:pt idx="5">
                  <c:v>Возврат дебиторской задолженности</c:v>
                </c:pt>
                <c:pt idx="6">
                  <c:v>Налоги и сборы</c:v>
                </c:pt>
                <c:pt idx="7">
                  <c:v>Возмещение НДС из бюджета</c:v>
                </c:pt>
                <c:pt idx="8">
                  <c:v>Оплата коммуникаций</c:v>
                </c:pt>
                <c:pt idx="9">
                  <c:v>Возврат кредиторской задолженности</c:v>
                </c:pt>
                <c:pt idx="10">
                  <c:v>Погашение овердрафта</c:v>
                </c:pt>
                <c:pt idx="11">
                  <c:v>Остаток на счете на конец месяца</c:v>
                </c:pt>
              </c:strCache>
            </c:strRef>
          </c:cat>
          <c:val>
            <c:numRef>
              <c:f>'[1]Диаграмма водопад'!$D$4:$D$15</c:f>
              <c:numCache>
                <c:formatCode>General</c:formatCode>
                <c:ptCount val="12"/>
                <c:pt idx="0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5-41B9-A110-714344E06408}"/>
            </c:ext>
          </c:extLst>
        </c:ser>
        <c:ser>
          <c:idx val="1"/>
          <c:order val="1"/>
          <c:tx>
            <c:strRef>
              <c:f>'[1]Диаграмма водопад'!$E$3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'[1]Диаграмма водопад'!$B$4:$B$15</c:f>
              <c:strCache>
                <c:ptCount val="12"/>
                <c:pt idx="0">
                  <c:v>Остаток на счете на начало месяца</c:v>
                </c:pt>
                <c:pt idx="1">
                  <c:v>Оплата услуг связи</c:v>
                </c:pt>
                <c:pt idx="2">
                  <c:v>Оплата аренды офиса</c:v>
                </c:pt>
                <c:pt idx="3">
                  <c:v>Выручка от продаж</c:v>
                </c:pt>
                <c:pt idx="4">
                  <c:v>Оплата товаров</c:v>
                </c:pt>
                <c:pt idx="5">
                  <c:v>Возврат дебиторской задолженности</c:v>
                </c:pt>
                <c:pt idx="6">
                  <c:v>Налоги и сборы</c:v>
                </c:pt>
                <c:pt idx="7">
                  <c:v>Возмещение НДС из бюджета</c:v>
                </c:pt>
                <c:pt idx="8">
                  <c:v>Оплата коммуникаций</c:v>
                </c:pt>
                <c:pt idx="9">
                  <c:v>Возврат кредиторской задолженности</c:v>
                </c:pt>
                <c:pt idx="10">
                  <c:v>Погашение овердрафта</c:v>
                </c:pt>
                <c:pt idx="11">
                  <c:v>Остаток на счете на конец месяца</c:v>
                </c:pt>
              </c:strCache>
            </c:strRef>
          </c:cat>
          <c:val>
            <c:numRef>
              <c:f>'[1]Диаграмма водопад'!$E$4:$E$15</c:f>
              <c:numCache>
                <c:formatCode>General</c:formatCode>
                <c:ptCount val="12"/>
                <c:pt idx="11">
                  <c:v>138000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5-41B9-A110-714344E06408}"/>
            </c:ext>
          </c:extLst>
        </c:ser>
        <c:ser>
          <c:idx val="2"/>
          <c:order val="2"/>
          <c:tx>
            <c:strRef>
              <c:f>'[1]Диаграмма водопад'!$F$3</c:f>
              <c:strCache>
                <c:ptCount val="1"/>
                <c:pt idx="0">
                  <c:v>#ССЫЛКА!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'[1]Диаграмма водопад'!$B$4:$B$15</c:f>
              <c:strCache>
                <c:ptCount val="12"/>
                <c:pt idx="0">
                  <c:v>Остаток на счете на начало месяца</c:v>
                </c:pt>
                <c:pt idx="1">
                  <c:v>Оплата услуг связи</c:v>
                </c:pt>
                <c:pt idx="2">
                  <c:v>Оплата аренды офиса</c:v>
                </c:pt>
                <c:pt idx="3">
                  <c:v>Выручка от продаж</c:v>
                </c:pt>
                <c:pt idx="4">
                  <c:v>Оплата товаров</c:v>
                </c:pt>
                <c:pt idx="5">
                  <c:v>Возврат дебиторской задолженности</c:v>
                </c:pt>
                <c:pt idx="6">
                  <c:v>Налоги и сборы</c:v>
                </c:pt>
                <c:pt idx="7">
                  <c:v>Возмещение НДС из бюджета</c:v>
                </c:pt>
                <c:pt idx="8">
                  <c:v>Оплата коммуникаций</c:v>
                </c:pt>
                <c:pt idx="9">
                  <c:v>Возврат кредиторской задолженности</c:v>
                </c:pt>
                <c:pt idx="10">
                  <c:v>Погашение овердрафта</c:v>
                </c:pt>
                <c:pt idx="11">
                  <c:v>Остаток на счете на конец месяца</c:v>
                </c:pt>
              </c:strCache>
            </c:strRef>
          </c:cat>
          <c:val>
            <c:numRef>
              <c:f>'[1]Диаграмма водопад'!$F$4:$F$15</c:f>
              <c:numCache>
                <c:formatCode>General</c:formatCode>
                <c:ptCount val="12"/>
                <c:pt idx="1">
                  <c:v>146000</c:v>
                </c:pt>
                <c:pt idx="2">
                  <c:v>101000</c:v>
                </c:pt>
                <c:pt idx="3">
                  <c:v>101000</c:v>
                </c:pt>
                <c:pt idx="4">
                  <c:v>190000</c:v>
                </c:pt>
                <c:pt idx="5">
                  <c:v>190000</c:v>
                </c:pt>
                <c:pt idx="6">
                  <c:v>204000</c:v>
                </c:pt>
                <c:pt idx="7">
                  <c:v>204000</c:v>
                </c:pt>
                <c:pt idx="8">
                  <c:v>222000</c:v>
                </c:pt>
                <c:pt idx="9">
                  <c:v>187000</c:v>
                </c:pt>
                <c:pt idx="10">
                  <c:v>138000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05-41B9-A110-714344E06408}"/>
            </c:ext>
          </c:extLst>
        </c:ser>
        <c:ser>
          <c:idx val="3"/>
          <c:order val="3"/>
          <c:tx>
            <c:strRef>
              <c:f>'[1]Диаграмма водопад'!$G$3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'[1]Диаграмма водопад'!$B$4:$B$15</c:f>
              <c:strCache>
                <c:ptCount val="12"/>
                <c:pt idx="0">
                  <c:v>Остаток на счете на начало месяца</c:v>
                </c:pt>
                <c:pt idx="1">
                  <c:v>Оплата услуг связи</c:v>
                </c:pt>
                <c:pt idx="2">
                  <c:v>Оплата аренды офиса</c:v>
                </c:pt>
                <c:pt idx="3">
                  <c:v>Выручка от продаж</c:v>
                </c:pt>
                <c:pt idx="4">
                  <c:v>Оплата товаров</c:v>
                </c:pt>
                <c:pt idx="5">
                  <c:v>Возврат дебиторской задолженности</c:v>
                </c:pt>
                <c:pt idx="6">
                  <c:v>Налоги и сборы</c:v>
                </c:pt>
                <c:pt idx="7">
                  <c:v>Возмещение НДС из бюджета</c:v>
                </c:pt>
                <c:pt idx="8">
                  <c:v>Оплата коммуникаций</c:v>
                </c:pt>
                <c:pt idx="9">
                  <c:v>Возврат кредиторской задолженности</c:v>
                </c:pt>
                <c:pt idx="10">
                  <c:v>Погашение овердрафта</c:v>
                </c:pt>
                <c:pt idx="11">
                  <c:v>Остаток на счете на конец месяца</c:v>
                </c:pt>
              </c:strCache>
            </c:strRef>
          </c:cat>
          <c:val>
            <c:numRef>
              <c:f>'[1]Диаграмма водопад'!$G$4:$G$15</c:f>
              <c:numCache>
                <c:formatCode>General</c:formatCode>
                <c:ptCount val="12"/>
                <c:pt idx="1">
                  <c:v>0</c:v>
                </c:pt>
                <c:pt idx="2">
                  <c:v>0</c:v>
                </c:pt>
                <c:pt idx="3">
                  <c:v>256000</c:v>
                </c:pt>
                <c:pt idx="4">
                  <c:v>0</c:v>
                </c:pt>
                <c:pt idx="5">
                  <c:v>32000</c:v>
                </c:pt>
                <c:pt idx="6">
                  <c:v>0</c:v>
                </c:pt>
                <c:pt idx="7">
                  <c:v>23000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05-41B9-A110-714344E06408}"/>
            </c:ext>
          </c:extLst>
        </c:ser>
        <c:ser>
          <c:idx val="4"/>
          <c:order val="4"/>
          <c:tx>
            <c:strRef>
              <c:f>'[1]Диаграмма водопад'!$H$3</c:f>
              <c:strCache>
                <c:ptCount val="1"/>
                <c:pt idx="0">
                  <c:v>#ССЫЛКА!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'[1]Диаграмма водопад'!$B$4:$B$15</c:f>
              <c:strCache>
                <c:ptCount val="12"/>
                <c:pt idx="0">
                  <c:v>Остаток на счете на начало месяца</c:v>
                </c:pt>
                <c:pt idx="1">
                  <c:v>Оплата услуг связи</c:v>
                </c:pt>
                <c:pt idx="2">
                  <c:v>Оплата аренды офиса</c:v>
                </c:pt>
                <c:pt idx="3">
                  <c:v>Выручка от продаж</c:v>
                </c:pt>
                <c:pt idx="4">
                  <c:v>Оплата товаров</c:v>
                </c:pt>
                <c:pt idx="5">
                  <c:v>Возврат дебиторской задолженности</c:v>
                </c:pt>
                <c:pt idx="6">
                  <c:v>Налоги и сборы</c:v>
                </c:pt>
                <c:pt idx="7">
                  <c:v>Возмещение НДС из бюджета</c:v>
                </c:pt>
                <c:pt idx="8">
                  <c:v>Оплата коммуникаций</c:v>
                </c:pt>
                <c:pt idx="9">
                  <c:v>Возврат кредиторской задолженности</c:v>
                </c:pt>
                <c:pt idx="10">
                  <c:v>Погашение овердрафта</c:v>
                </c:pt>
                <c:pt idx="11">
                  <c:v>Остаток на счете на конец месяца</c:v>
                </c:pt>
              </c:strCache>
            </c:strRef>
          </c:cat>
          <c:val>
            <c:numRef>
              <c:f>'[1]Диаграмма водопад'!$H$4:$H$15</c:f>
              <c:numCache>
                <c:formatCode>General</c:formatCode>
                <c:ptCount val="12"/>
                <c:pt idx="1">
                  <c:v>4000</c:v>
                </c:pt>
                <c:pt idx="2">
                  <c:v>45000</c:v>
                </c:pt>
                <c:pt idx="3">
                  <c:v>0</c:v>
                </c:pt>
                <c:pt idx="4">
                  <c:v>167000</c:v>
                </c:pt>
                <c:pt idx="5">
                  <c:v>0</c:v>
                </c:pt>
                <c:pt idx="6">
                  <c:v>18000</c:v>
                </c:pt>
                <c:pt idx="7">
                  <c:v>0</c:v>
                </c:pt>
                <c:pt idx="8">
                  <c:v>5000</c:v>
                </c:pt>
                <c:pt idx="9">
                  <c:v>35000</c:v>
                </c:pt>
                <c:pt idx="10">
                  <c:v>49000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05-41B9-A110-714344E0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260307551"/>
        <c:axId val="2138902687"/>
      </c:barChart>
      <c:catAx>
        <c:axId val="26030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8902687"/>
        <c:crosses val="autoZero"/>
        <c:auto val="1"/>
        <c:lblAlgn val="ctr"/>
        <c:lblOffset val="100"/>
        <c:noMultiLvlLbl val="0"/>
      </c:catAx>
      <c:valAx>
        <c:axId val="213890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030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Повышение</a:t>
            </a:r>
            <a:r>
              <a:rPr lang="ru-RU" sz="10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температуры</a:t>
            </a:r>
            <a:br>
              <a:rPr lang="ru-RU" sz="10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</a:br>
            <a:r>
              <a:rPr lang="ru-RU" sz="10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7-8 дни</a:t>
            </a:r>
            <a:endParaRPr lang="ru-RU" sz="10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1726261975597181E-2"/>
          <c:y val="0.16318785578747627"/>
          <c:w val="0.8496801249120628"/>
          <c:h val="0.66148665003212359"/>
        </c:manualLayout>
      </c:layout>
      <c:lineChart>
        <c:grouping val="standard"/>
        <c:varyColors val="0"/>
        <c:ser>
          <c:idx val="0"/>
          <c:order val="0"/>
          <c:spPr>
            <a:ln w="12700" cap="sq" cmpd="sng">
              <a:solidFill>
                <a:srgbClr val="002060"/>
              </a:solidFill>
              <a:bevel/>
            </a:ln>
            <a:effectLst>
              <a:outerShdw blurRad="50800" dist="12700" dir="5400000" algn="ctr" rotWithShape="0">
                <a:srgbClr val="000000">
                  <a:alpha val="0"/>
                </a:srgbClr>
              </a:outerShdw>
            </a:effectLst>
          </c:spPr>
          <c:marker>
            <c:symbol val="diamond"/>
            <c:size val="5"/>
            <c:spPr>
              <a:solidFill>
                <a:srgbClr val="0303BD"/>
              </a:solidFill>
              <a:ln w="9525">
                <a:solidFill>
                  <a:schemeClr val="accent1"/>
                </a:solidFill>
              </a:ln>
              <a:effectLst>
                <a:outerShdw blurRad="50800" dist="12700" dir="5400000" algn="ctr" rotWithShape="0">
                  <a:srgbClr val="000000">
                    <a:alpha val="0"/>
                  </a:srgbClr>
                </a:outerShdw>
              </a:effectLst>
            </c:spPr>
          </c:marker>
          <c:dPt>
            <c:idx val="2"/>
            <c:marker>
              <c:symbol val="diamond"/>
              <c:size val="5"/>
              <c:spPr>
                <a:solidFill>
                  <a:srgbClr val="0303BD"/>
                </a:solidFill>
                <a:ln w="9525">
                  <a:solidFill>
                    <a:schemeClr val="accent1"/>
                  </a:solidFill>
                </a:ln>
                <a:effectLst>
                  <a:outerShdw blurRad="50800" dist="12700" dir="5400000" algn="ctr" rotWithShape="0">
                    <a:srgbClr val="000000">
                      <a:alpha val="0"/>
                    </a:srgbClr>
                  </a:outerShdw>
                </a:effectLst>
              </c:spPr>
            </c:marker>
            <c:bubble3D val="0"/>
            <c:spPr>
              <a:ln w="12700" cap="sq" cmpd="sng">
                <a:solidFill>
                  <a:srgbClr val="002060">
                    <a:alpha val="95000"/>
                  </a:srgbClr>
                </a:solidFill>
                <a:bevel/>
              </a:ln>
              <a:effectLst>
                <a:outerShdw blurRad="50800" dist="12700" dir="5400000" algn="ctr" rotWithShape="0">
                  <a:srgbClr val="000000">
                    <a:alpha val="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46-4E51-BF59-80A44EE7E6C2}"/>
              </c:ext>
            </c:extLst>
          </c:dPt>
          <c:dPt>
            <c:idx val="6"/>
            <c:marker>
              <c:symbol val="plus"/>
              <c:size val="7"/>
              <c:spPr>
                <a:solidFill>
                  <a:srgbClr val="B41100"/>
                </a:solidFill>
                <a:ln w="9525">
                  <a:solidFill>
                    <a:schemeClr val="accent1"/>
                  </a:solidFill>
                </a:ln>
                <a:effectLst>
                  <a:outerShdw blurRad="50800" dir="5400000" algn="ctr" rotWithShape="0">
                    <a:srgbClr val="000000">
                      <a:alpha val="0"/>
                    </a:srgbClr>
                  </a:outerShdw>
                </a:effectLst>
              </c:spPr>
            </c:marker>
            <c:bubble3D val="0"/>
            <c:spPr>
              <a:ln w="28575" cap="sq">
                <a:solidFill>
                  <a:srgbClr val="0303BD"/>
                </a:solidFill>
                <a:round/>
              </a:ln>
              <a:effectLst>
                <a:outerShdw blurRad="50800" dir="5400000" algn="ctr" rotWithShape="0">
                  <a:srgbClr val="000000">
                    <a:alpha val="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46-4E51-BF59-80A44EE7E6C2}"/>
              </c:ext>
            </c:extLst>
          </c:dPt>
          <c:dPt>
            <c:idx val="7"/>
            <c:marker>
              <c:symbol val="diamond"/>
              <c:size val="5"/>
              <c:spPr>
                <a:solidFill>
                  <a:srgbClr val="0303BD"/>
                </a:solidFill>
                <a:ln w="9525">
                  <a:solidFill>
                    <a:schemeClr val="accent1"/>
                  </a:solidFill>
                </a:ln>
                <a:effectLst>
                  <a:outerShdw blurRad="50800" dist="12700" dir="5400000" algn="ctr" rotWithShape="0">
                    <a:srgbClr val="000000">
                      <a:alpha val="0"/>
                    </a:srgbClr>
                  </a:outerShdw>
                </a:effectLst>
              </c:spPr>
            </c:marker>
            <c:bubble3D val="0"/>
            <c:spPr>
              <a:ln w="28575" cap="rnd">
                <a:solidFill>
                  <a:srgbClr val="0303BD"/>
                </a:solidFill>
                <a:round/>
              </a:ln>
              <a:effectLst>
                <a:outerShdw blurRad="50800" dist="12700" dir="5400000" algn="ctr" rotWithShape="0">
                  <a:srgbClr val="000000">
                    <a:alpha val="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46-4E51-BF59-80A44EE7E6C2}"/>
              </c:ext>
            </c:extLst>
          </c:dPt>
          <c:dLbls>
            <c:dLbl>
              <c:idx val="0"/>
              <c:layout>
                <c:manualLayout>
                  <c:x val="6.9667195312860817E-3"/>
                  <c:y val="-1.58650986093526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F3-4B4D-BA8D-D076A17F4CCB}"/>
                </c:ext>
              </c:extLst>
            </c:dLbl>
            <c:dLbl>
              <c:idx val="1"/>
              <c:layout>
                <c:manualLayout>
                  <c:x val="-9.9536506366846461E-4"/>
                  <c:y val="-8.260533594962340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EF3-4B4D-BA8D-D076A17F4CCB}"/>
                </c:ext>
              </c:extLst>
            </c:dLbl>
            <c:dLbl>
              <c:idx val="2"/>
              <c:layout>
                <c:manualLayout>
                  <c:x val="-1.4265506055259374E-2"/>
                  <c:y val="-1.58650986093525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46-4E51-BF59-80A44EE7E6C2}"/>
                </c:ext>
              </c:extLst>
            </c:dLbl>
            <c:dLbl>
              <c:idx val="3"/>
              <c:layout>
                <c:manualLayout>
                  <c:x val="-3.0189675245168517E-2"/>
                  <c:y val="-5.38879236813041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b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346-4E51-BF59-80A44EE7E6C2}"/>
                </c:ext>
              </c:extLst>
            </c:dLbl>
            <c:dLbl>
              <c:idx val="4"/>
              <c:layout>
                <c:manualLayout>
                  <c:x val="-3.8151759840123062E-2"/>
                  <c:y val="-5.7690206188499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46-4E51-BF59-80A44EE7E6C2}"/>
                </c:ext>
              </c:extLst>
            </c:dLbl>
            <c:dLbl>
              <c:idx val="5"/>
              <c:layout>
                <c:manualLayout>
                  <c:x val="-9.9536506366856197E-4"/>
                  <c:y val="-8.26053359496237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346-4E51-BF59-80A44EE7E6C2}"/>
                </c:ext>
              </c:extLst>
            </c:dLbl>
            <c:dLbl>
              <c:idx val="6"/>
              <c:layout>
                <c:manualLayout>
                  <c:x val="-6.6242505990513241E-3"/>
                  <c:y val="-1.00079996768284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46-4E51-BF59-80A44EE7E6C2}"/>
                </c:ext>
              </c:extLst>
            </c:dLbl>
            <c:dLbl>
              <c:idx val="7"/>
              <c:layout>
                <c:manualLayout>
                  <c:x val="-2.4881618848532103E-2"/>
                  <c:y val="-6.14924886956943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346-4E51-BF59-80A44EE7E6C2}"/>
                </c:ext>
              </c:extLst>
            </c:dLbl>
            <c:dLbl>
              <c:idx val="8"/>
              <c:layout>
                <c:manualLayout>
                  <c:x val="-4.8767872633395742E-2"/>
                  <c:y val="-7.6701618724475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EF3-4B4D-BA8D-D076A17F4CCB}"/>
                </c:ext>
              </c:extLst>
            </c:dLbl>
            <c:dLbl>
              <c:idx val="9"/>
              <c:layout>
                <c:manualLayout>
                  <c:x val="-7.4233586664156234E-2"/>
                  <c:y val="-4.628335866691383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EF3-4B4D-BA8D-D076A17F4C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График!$A$4:$A$13</c:f>
              <c:strCache>
                <c:ptCount val="10"/>
                <c:pt idx="0">
                  <c:v>1            день</c:v>
                </c:pt>
                <c:pt idx="1">
                  <c:v>2           день</c:v>
                </c:pt>
                <c:pt idx="2">
                  <c:v>3            день</c:v>
                </c:pt>
                <c:pt idx="3">
                  <c:v>4            день</c:v>
                </c:pt>
                <c:pt idx="4">
                  <c:v>5            день</c:v>
                </c:pt>
                <c:pt idx="5">
                  <c:v>6            день</c:v>
                </c:pt>
                <c:pt idx="6">
                  <c:v>7            день</c:v>
                </c:pt>
                <c:pt idx="7">
                  <c:v>8            день</c:v>
                </c:pt>
                <c:pt idx="8">
                  <c:v>9            день</c:v>
                </c:pt>
                <c:pt idx="9">
                  <c:v>10            день</c:v>
                </c:pt>
              </c:strCache>
            </c:strRef>
          </c:cat>
          <c:val>
            <c:numRef>
              <c:f>График!$B$4:$B$13</c:f>
              <c:numCache>
                <c:formatCode>General</c:formatCode>
                <c:ptCount val="10"/>
                <c:pt idx="0">
                  <c:v>39.200000000000003</c:v>
                </c:pt>
                <c:pt idx="1">
                  <c:v>38.6</c:v>
                </c:pt>
                <c:pt idx="2">
                  <c:v>37.5</c:v>
                </c:pt>
                <c:pt idx="3">
                  <c:v>37.200000000000003</c:v>
                </c:pt>
                <c:pt idx="4">
                  <c:v>37.200000000000003</c:v>
                </c:pt>
                <c:pt idx="5">
                  <c:v>37.1</c:v>
                </c:pt>
                <c:pt idx="6">
                  <c:v>38</c:v>
                </c:pt>
                <c:pt idx="7">
                  <c:v>37.6</c:v>
                </c:pt>
                <c:pt idx="8">
                  <c:v>37.1</c:v>
                </c:pt>
                <c:pt idx="9">
                  <c:v>37.1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46-4E51-BF59-80A44EE7E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009832"/>
        <c:axId val="556010816"/>
      </c:lineChart>
      <c:dateAx>
        <c:axId val="556009832"/>
        <c:scaling>
          <c:orientation val="minMax"/>
        </c:scaling>
        <c:delete val="0"/>
        <c:axPos val="b"/>
        <c:numFmt formatCode="m/d/yyyy" sourceLinked="0"/>
        <c:majorTickMark val="cross"/>
        <c:minorTickMark val="none"/>
        <c:tickLblPos val="low"/>
        <c:spPr>
          <a:noFill/>
          <a:ln w="9525" cap="flat" cmpd="sng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-5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56010816"/>
        <c:crosses val="autoZero"/>
        <c:auto val="0"/>
        <c:lblOffset val="120"/>
        <c:baseTimeUnit val="days"/>
        <c:majorUnit val="1"/>
      </c:dateAx>
      <c:valAx>
        <c:axId val="5560108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56009832"/>
        <c:crossesAt val="1"/>
        <c:crossBetween val="midCat"/>
      </c:valAx>
      <c:spPr>
        <a:solidFill>
          <a:schemeClr val="bg2"/>
        </a:solidFill>
        <a:ln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25400" cap="flat" cmpd="dbl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9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Официальный</a:t>
            </a:r>
            <a:r>
              <a:rPr lang="ru-RU" sz="9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курс доллара ЦБ и курс доллара на торгах ММВБ</a:t>
            </a:r>
            <a:endParaRPr lang="ru-RU" sz="9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11593242663718407"/>
          <c:y val="5.2126581399240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30"/>
      <c:rotY val="40"/>
      <c:depthPercent val="220"/>
      <c:rAngAx val="0"/>
    </c:view3D>
    <c:floor>
      <c:thickness val="0"/>
      <c:spPr>
        <a:pattFill prst="ltUpDiag">
          <a:fgClr>
            <a:schemeClr val="bg1">
              <a:lumMod val="75000"/>
            </a:schemeClr>
          </a:fgClr>
          <a:bgClr>
            <a:schemeClr val="bg1"/>
          </a:bgClr>
        </a:patt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>
          <a:outerShdw blurRad="127000" dist="50800" dir="5400000" sx="96000" sy="96000" algn="ctr" rotWithShape="0">
            <a:schemeClr val="bg1">
              <a:lumMod val="75000"/>
            </a:schemeClr>
          </a:outerShdw>
        </a:effectLst>
        <a:scene3d>
          <a:camera prst="orthographicFront"/>
          <a:lightRig rig="threePt" dir="t"/>
        </a:scene3d>
        <a:sp3d contourW="9525">
          <a:bevelT/>
          <a:contourClr>
            <a:srgbClr xmlns:mc="http://schemas.openxmlformats.org/markup-compatibility/2006" xmlns:a14="http://schemas.microsoft.com/office/drawing/2010/main" val="000000" mc:Ignorable="a14" a14:legacySpreadsheetColorIndex="64"/>
          </a:contourClr>
        </a:sp3d>
      </c:spPr>
    </c:floor>
    <c:sideWall>
      <c:thickness val="0"/>
      <c:spPr>
        <a:solidFill>
          <a:schemeClr val="bg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  <a:scene3d>
          <a:camera prst="orthographicFront"/>
          <a:lightRig rig="threePt" dir="t"/>
        </a:scene3d>
        <a:sp3d contourW="9525">
          <a:contourClr>
            <a:srgbClr xmlns:mc="http://schemas.openxmlformats.org/markup-compatibility/2006" xmlns:a14="http://schemas.microsoft.com/office/drawing/2010/main" val="000000" mc:Ignorable="a14" a14:legacySpreadsheetColorIndex="64"/>
          </a:contourClr>
        </a:sp3d>
      </c:spPr>
    </c:sideWall>
    <c:backWall>
      <c:thickness val="0"/>
      <c:spPr>
        <a:solidFill>
          <a:schemeClr val="bg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  <a:sp3d contourW="9525">
          <a:contourClr>
            <a:srgbClr xmlns:mc="http://schemas.openxmlformats.org/markup-compatibility/2006" xmlns:a14="http://schemas.microsoft.com/office/drawing/2010/main" val="000000" mc:Ignorable="a14" a14:legacySpreadsheetColorIndex="64"/>
          </a:contourClr>
        </a:sp3d>
      </c:spPr>
    </c:backWall>
    <c:plotArea>
      <c:layout>
        <c:manualLayout>
          <c:layoutTarget val="inner"/>
          <c:xMode val="edge"/>
          <c:yMode val="edge"/>
          <c:x val="0.14723359580052495"/>
          <c:y val="0.17171296296296296"/>
          <c:w val="0.69978718285214347"/>
          <c:h val="0.60268627879848358"/>
        </c:manualLayout>
      </c:layout>
      <c:line3DChart>
        <c:grouping val="standard"/>
        <c:varyColors val="0"/>
        <c:ser>
          <c:idx val="0"/>
          <c:order val="0"/>
          <c:tx>
            <c:strRef>
              <c:f>'График (объемная)'!$B$3</c:f>
              <c:strCache>
                <c:ptCount val="1"/>
                <c:pt idx="0">
                  <c:v>Курс ЦБ РФ</c:v>
                </c:pt>
              </c:strCache>
            </c:strRef>
          </c:tx>
          <c:spPr>
            <a:solidFill>
              <a:srgbClr val="9999FF"/>
            </a:solidFill>
            <a:ln w="9525">
              <a:solidFill>
                <a:schemeClr val="tx1"/>
              </a:solidFill>
            </a:ln>
            <a:effectLst>
              <a:outerShdw sx="1000" sy="1000" algn="ctr" rotWithShape="0">
                <a:srgbClr val="000000"/>
              </a:outerShdw>
            </a:effectLst>
            <a:sp3d contourW="9525">
              <a:contourClr>
                <a:schemeClr val="tx1"/>
              </a:contourClr>
            </a:sp3d>
          </c:spPr>
          <c:cat>
            <c:numRef>
              <c:f>'График (объемная)'!$A$4:$A$11</c:f>
              <c:numCache>
                <c:formatCode>d\-mmm</c:formatCode>
                <c:ptCount val="8"/>
                <c:pt idx="0">
                  <c:v>35864</c:v>
                </c:pt>
                <c:pt idx="1">
                  <c:v>35865</c:v>
                </c:pt>
                <c:pt idx="2">
                  <c:v>35866</c:v>
                </c:pt>
                <c:pt idx="3">
                  <c:v>35867</c:v>
                </c:pt>
                <c:pt idx="4">
                  <c:v>35870</c:v>
                </c:pt>
                <c:pt idx="5">
                  <c:v>35871</c:v>
                </c:pt>
                <c:pt idx="6">
                  <c:v>35872</c:v>
                </c:pt>
                <c:pt idx="7">
                  <c:v>35873</c:v>
                </c:pt>
              </c:numCache>
            </c:numRef>
          </c:cat>
          <c:val>
            <c:numRef>
              <c:f>'График (объемная)'!$B$4:$B$11</c:f>
              <c:numCache>
                <c:formatCode>_-* #\ ##0.0000"р."_-;\-* #\ ##0.0000"р."_-;_-* "-"????"р."_-;_-@_-</c:formatCode>
                <c:ptCount val="8"/>
                <c:pt idx="0">
                  <c:v>6.0609999999999999</c:v>
                </c:pt>
                <c:pt idx="1">
                  <c:v>6.06</c:v>
                </c:pt>
                <c:pt idx="2">
                  <c:v>6.069</c:v>
                </c:pt>
                <c:pt idx="3">
                  <c:v>6.0659999999999998</c:v>
                </c:pt>
                <c:pt idx="4">
                  <c:v>6.0674999999999999</c:v>
                </c:pt>
                <c:pt idx="5">
                  <c:v>6.069</c:v>
                </c:pt>
                <c:pt idx="6">
                  <c:v>6.07</c:v>
                </c:pt>
                <c:pt idx="7">
                  <c:v>6.0838000000000001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8-4B75-B048-4904927F342D}"/>
            </c:ext>
          </c:extLst>
        </c:ser>
        <c:ser>
          <c:idx val="1"/>
          <c:order val="1"/>
          <c:tx>
            <c:strRef>
              <c:f>'График (объемная)'!$C$3</c:f>
              <c:strCache>
                <c:ptCount val="1"/>
                <c:pt idx="0">
                  <c:v>Курс ММВБ</c:v>
                </c:pt>
              </c:strCache>
            </c:strRef>
          </c:tx>
          <c:spPr>
            <a:solidFill>
              <a:srgbClr val="8B357D"/>
            </a:solidFill>
            <a:ln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</a:ln>
            <a:effectLst/>
            <a:sp3d>
              <a:contourClr>
                <a:srgbClr xmlns:mc="http://schemas.openxmlformats.org/markup-compatibility/2006" xmlns:a14="http://schemas.microsoft.com/office/drawing/2010/main" val="000000" mc:Ignorable="a14" a14:legacySpreadsheetColorIndex="64"/>
              </a:contourClr>
            </a:sp3d>
          </c:spPr>
          <c:cat>
            <c:numRef>
              <c:f>'График (объемная)'!$A$4:$A$11</c:f>
              <c:numCache>
                <c:formatCode>d\-mmm</c:formatCode>
                <c:ptCount val="8"/>
                <c:pt idx="0">
                  <c:v>35864</c:v>
                </c:pt>
                <c:pt idx="1">
                  <c:v>35865</c:v>
                </c:pt>
                <c:pt idx="2">
                  <c:v>35866</c:v>
                </c:pt>
                <c:pt idx="3">
                  <c:v>35867</c:v>
                </c:pt>
                <c:pt idx="4">
                  <c:v>35870</c:v>
                </c:pt>
                <c:pt idx="5">
                  <c:v>35871</c:v>
                </c:pt>
                <c:pt idx="6">
                  <c:v>35872</c:v>
                </c:pt>
                <c:pt idx="7">
                  <c:v>35873</c:v>
                </c:pt>
              </c:numCache>
            </c:numRef>
          </c:cat>
          <c:val>
            <c:numRef>
              <c:f>'График (объемная)'!$C$4:$C$11</c:f>
              <c:numCache>
                <c:formatCode>_-* #\ ##0.0000"р."_-;\-* #\ ##0.0000"р."_-;_-* "-"????"р."_-;_-@_-</c:formatCode>
                <c:ptCount val="8"/>
                <c:pt idx="0">
                  <c:v>6.0810000000000004</c:v>
                </c:pt>
                <c:pt idx="1">
                  <c:v>6.0830000000000002</c:v>
                </c:pt>
                <c:pt idx="2">
                  <c:v>6.0839999999999996</c:v>
                </c:pt>
                <c:pt idx="3">
                  <c:v>6.0860000000000003</c:v>
                </c:pt>
                <c:pt idx="4">
                  <c:v>6.0880000000000001</c:v>
                </c:pt>
                <c:pt idx="5">
                  <c:v>6.09</c:v>
                </c:pt>
                <c:pt idx="6">
                  <c:v>6.0910000000000002</c:v>
                </c:pt>
                <c:pt idx="7">
                  <c:v>6.093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8-4B75-B048-4904927F3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gapDepth val="54"/>
        <c:axId val="562935152"/>
        <c:axId val="562936464"/>
        <c:axId val="735630424"/>
      </c:line3DChart>
      <c:dateAx>
        <c:axId val="56293515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2936464"/>
        <c:crosses val="autoZero"/>
        <c:auto val="1"/>
        <c:lblOffset val="100"/>
        <c:baseTimeUnit val="days"/>
      </c:dateAx>
      <c:valAx>
        <c:axId val="56293646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\ ##0.0000&quot;р.&quot;_-;\-* #\ ##0.0000&quot;р.&quot;_-;_-* &quot;-&quot;????&quot;р.&quot;_-;_-@_-" sourceLinked="1"/>
        <c:majorTickMark val="out"/>
        <c:minorTickMark val="none"/>
        <c:tickLblPos val="nextTo"/>
        <c:crossAx val="562935152"/>
        <c:crosses val="autoZero"/>
        <c:crossBetween val="between"/>
      </c:valAx>
      <c:serAx>
        <c:axId val="735630424"/>
        <c:scaling>
          <c:orientation val="minMax"/>
        </c:scaling>
        <c:delete val="0"/>
        <c:axPos val="b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293646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222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рейтинг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9.6251886035600365E-2"/>
          <c:y val="0.28354078217659462"/>
          <c:w val="0.90332521738373273"/>
          <c:h val="0.61588558426590767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'График (Рейтинг)'!$A$3:$A$14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'График (Рейтинг)'!$B$3:$B$14</c:f>
              <c:numCache>
                <c:formatCode>General</c:formatCode>
                <c:ptCount val="12"/>
                <c:pt idx="0">
                  <c:v>8</c:v>
                </c:pt>
                <c:pt idx="1">
                  <c:v>9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5-4BBD-B9EB-42002CC91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137488"/>
        <c:axId val="555558408"/>
      </c:lineChart>
      <c:dateAx>
        <c:axId val="5641374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5558408"/>
        <c:crosses val="autoZero"/>
        <c:auto val="0"/>
        <c:lblOffset val="100"/>
        <c:baseTimeUnit val="days"/>
        <c:majorUnit val="1"/>
      </c:dateAx>
      <c:valAx>
        <c:axId val="555558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13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bg2">
                    <a:lumMod val="50000"/>
                  </a:schemeClr>
                </a:solidFill>
              </a:rPr>
              <a:t>Данные</a:t>
            </a:r>
          </a:p>
        </c:rich>
      </c:tx>
      <c:layout>
        <c:manualLayout>
          <c:xMode val="edge"/>
          <c:yMode val="edge"/>
          <c:x val="0.4259464452213943"/>
          <c:y val="2.78283886815150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6378869954498621E-2"/>
          <c:y val="0.1598275317159773"/>
          <c:w val="0.89032744037939082"/>
          <c:h val="0.76772118464124062"/>
        </c:manualLayout>
      </c:layout>
      <c:lineChart>
        <c:grouping val="standard"/>
        <c:varyColors val="1"/>
        <c:ser>
          <c:idx val="0"/>
          <c:order val="0"/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D8-49D7-900F-B57BE17FCA55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D8-49D7-900F-B57BE17FCA55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6D8-49D7-900F-B57BE17FCA55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D6D8-49D7-900F-B57BE17FCA55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D6D8-49D7-900F-B57BE17FCA55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D6D8-49D7-900F-B57BE17FCA55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D6D8-49D7-900F-B57BE17FCA55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D6D8-49D7-900F-B57BE17FCA55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2857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D6D8-49D7-900F-B57BE17FCA55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2857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D6D8-49D7-900F-B57BE17FCA55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2857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D6D8-49D7-900F-B57BE17FCA55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2857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D6D8-49D7-900F-B57BE17FCA55}"/>
              </c:ext>
            </c:extLst>
          </c:dPt>
          <c:dLbls>
            <c:dLbl>
              <c:idx val="3"/>
              <c:layout>
                <c:manualLayout>
                  <c:x val="-3.6111111111111163E-2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6D8-49D7-900F-B57BE17FCA55}"/>
                </c:ext>
              </c:extLst>
            </c:dLbl>
            <c:dLbl>
              <c:idx val="6"/>
              <c:layout>
                <c:manualLayout>
                  <c:x val="2.3611111111111107E-2"/>
                  <c:y val="-5.55557378244386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888888888888877E-2"/>
                      <c:h val="6.474555263925341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D6D8-49D7-900F-B57BE17FCA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'График(ПропущенныеЗначения) '!$A$2:$A$13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'График(ПропущенныеЗначения) '!$B$2:$B$13</c:f>
              <c:numCache>
                <c:formatCode>General</c:formatCode>
                <c:ptCount val="12"/>
                <c:pt idx="0">
                  <c:v>12</c:v>
                </c:pt>
                <c:pt idx="1">
                  <c:v>-30</c:v>
                </c:pt>
                <c:pt idx="3">
                  <c:v>22</c:v>
                </c:pt>
                <c:pt idx="4">
                  <c:v>32</c:v>
                </c:pt>
                <c:pt idx="6">
                  <c:v>84</c:v>
                </c:pt>
                <c:pt idx="7">
                  <c:v>74</c:v>
                </c:pt>
                <c:pt idx="9">
                  <c:v>21</c:v>
                </c:pt>
                <c:pt idx="10">
                  <c:v>12</c:v>
                </c:pt>
                <c:pt idx="11">
                  <c:v>-31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6D8-49D7-900F-B57BE17FC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967760"/>
        <c:axId val="300969400"/>
      </c:lineChart>
      <c:catAx>
        <c:axId val="30096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0969400"/>
        <c:crosses val="autoZero"/>
        <c:auto val="1"/>
        <c:lblAlgn val="ctr"/>
        <c:lblOffset val="100"/>
        <c:noMultiLvlLbl val="0"/>
      </c:catAx>
      <c:valAx>
        <c:axId val="30096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096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1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 cap="none" spc="-50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Доходы в сентябре</a:t>
            </a:r>
          </a:p>
        </c:rich>
      </c:tx>
      <c:layout>
        <c:manualLayout>
          <c:xMode val="edge"/>
          <c:yMode val="edge"/>
          <c:x val="0.36224535918228523"/>
          <c:y val="4.2364382858450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1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4197836671857939"/>
          <c:y val="0.18554170538065931"/>
          <c:w val="0.43363205520648723"/>
          <c:h val="0.59999665622562792"/>
        </c:manualLayout>
      </c:layout>
      <c:pieChart>
        <c:varyColors val="1"/>
        <c:ser>
          <c:idx val="0"/>
          <c:order val="0"/>
          <c:spPr>
            <a:effectLst>
              <a:outerShdw sx="102000" sy="102000" algn="ctr" rotWithShape="0">
                <a:prstClr val="black">
                  <a:alpha val="20000"/>
                </a:prstClr>
              </a:outerShdw>
            </a:effectLst>
          </c:spPr>
          <c:dPt>
            <c:idx val="0"/>
            <c:bubble3D val="0"/>
            <c:spPr>
              <a:pattFill prst="trellis">
                <a:fgClr>
                  <a:srgbClr val="9999FF"/>
                </a:fgClr>
                <a:bgClr>
                  <a:schemeClr val="bg1"/>
                </a:bgClr>
              </a:pattFill>
              <a:ln>
                <a:solidFill>
                  <a:schemeClr val="dk1">
                    <a:alpha val="76000"/>
                  </a:schemeClr>
                </a:solidFill>
              </a:ln>
              <a:effectLst>
                <a:outerShdw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06-46B9-99AB-3261AB5BB5D9}"/>
              </c:ext>
            </c:extLst>
          </c:dPt>
          <c:dPt>
            <c:idx val="1"/>
            <c:bubble3D val="0"/>
            <c:spPr>
              <a:pattFill prst="pct60">
                <a:fgClr>
                  <a:srgbClr val="DFBBD3"/>
                </a:fgClr>
                <a:bgClr>
                  <a:schemeClr val="bg1"/>
                </a:bgClr>
              </a:pattFill>
              <a:ln>
                <a:solidFill>
                  <a:schemeClr val="dk1"/>
                </a:solidFill>
              </a:ln>
              <a:effectLst>
                <a:outerShdw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06-46B9-99AB-3261AB5BB5D9}"/>
              </c:ext>
            </c:extLst>
          </c:dPt>
          <c:dPt>
            <c:idx val="2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dk1"/>
                </a:solidFill>
              </a:ln>
              <a:effectLst>
                <a:outerShdw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06-46B9-99AB-3261AB5BB5D9}"/>
              </c:ext>
            </c:extLst>
          </c:dPt>
          <c:dPt>
            <c:idx val="3"/>
            <c:bubble3D val="0"/>
            <c:spPr>
              <a:solidFill>
                <a:srgbClr val="A1EDDD"/>
              </a:solidFill>
              <a:ln>
                <a:solidFill>
                  <a:schemeClr val="dk1"/>
                </a:solidFill>
              </a:ln>
              <a:effectLst>
                <a:outerShdw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06-46B9-99AB-3261AB5BB5D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8A3F947-F3AC-4099-BB08-ECC207E82815}" type="CATEGORYNAME">
                      <a:rPr lang="ru-RU">
                        <a:solidFill>
                          <a:sysClr val="windowText" lastClr="000000"/>
                        </a:solidFill>
                      </a:rPr>
                      <a:pPr>
                        <a:defRPr/>
                      </a:pPr>
                      <a:t>[ИМЯ КАТЕГОРИИ]</a:t>
                    </a:fld>
                    <a:r>
                      <a:rPr lang="ru-RU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C1ED0167-64C6-435E-AA47-AD04368AD1D5}" type="PERCENTAGE">
                      <a:rPr lang="ru-RU" baseline="0">
                        <a:solidFill>
                          <a:sysClr val="windowText" lastClr="000000"/>
                        </a:solidFill>
                      </a:rPr>
                      <a:pPr>
                        <a:defRPr/>
                      </a:pPr>
                      <a:t>[ПРОЦЕНТ]</a:t>
                    </a:fld>
                    <a:endParaRPr lang="ru-RU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chemeClr val="dk1"/>
                  </a:solidFill>
                </a:ln>
                <a:effectLst>
                  <a:glow>
                    <a:schemeClr val="tx1">
                      <a:alpha val="40000"/>
                    </a:schemeClr>
                  </a:glow>
                  <a:outerShdw dist="38100" dir="2700000" sx="99000" sy="99000" algn="tl" rotWithShape="0">
                    <a:prstClr val="black"/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606-46B9-99AB-3261AB5BB5D9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FE4F7B9-5CC3-4FFC-9948-60AB735662D1}" type="CATEGORYNAME">
                      <a:rPr lang="ru-RU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[ИМЯ КАТЕГОРИИ]</a:t>
                    </a:fld>
                    <a:r>
                      <a:rPr lang="ru-RU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3DC6A9BD-2DFD-4543-ADFA-D4B64560A84E}" type="PERCENTAGE">
                      <a:rPr lang="ru-RU" baseline="0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[ПРОЦЕНТ]</a:t>
                    </a:fld>
                    <a:endParaRPr lang="ru-RU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chemeClr val="dk1"/>
                  </a:solidFill>
                </a:ln>
                <a:effectLst>
                  <a:glow>
                    <a:schemeClr val="tx1">
                      <a:alpha val="40000"/>
                    </a:schemeClr>
                  </a:glow>
                  <a:outerShdw dist="38100" dir="2700000" sx="99000" sy="99000" algn="tl" rotWithShape="0">
                    <a:prstClr val="black"/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606-46B9-99AB-3261AB5BB5D9}"/>
                </c:ext>
              </c:extLst>
            </c:dLbl>
            <c:dLbl>
              <c:idx val="2"/>
              <c:spPr>
                <a:solidFill>
                  <a:sysClr val="window" lastClr="FFFFFF"/>
                </a:solidFill>
                <a:ln>
                  <a:solidFill>
                    <a:schemeClr val="dk1"/>
                  </a:solidFill>
                </a:ln>
                <a:effectLst>
                  <a:glow>
                    <a:schemeClr val="tx1">
                      <a:alpha val="40000"/>
                    </a:schemeClr>
                  </a:glow>
                  <a:outerShdw dist="38100" dir="2700000" sx="99000" sy="99000" algn="tl" rotWithShape="0">
                    <a:prstClr val="black"/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D606-46B9-99AB-3261AB5BB5D9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1B03A01-571F-4839-91F5-362A9CA685AF}" type="CATEGORYNAME">
                      <a:rPr lang="ru-RU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[ИМЯ КАТЕГОРИИ]</a:t>
                    </a:fld>
                    <a:r>
                      <a:rPr lang="ru-RU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345E1946-2D4F-47F7-B2EA-69DC63B91E9C}" type="PERCENTAGE">
                      <a:rPr lang="ru-RU" baseline="0">
                        <a:solidFill>
                          <a:sysClr val="windowText" lastClr="000000"/>
                        </a:solidFill>
                      </a:rPr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[ПРОЦЕНТ]</a:t>
                    </a:fld>
                    <a:endParaRPr lang="ru-RU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chemeClr val="dk1"/>
                  </a:solidFill>
                </a:ln>
                <a:effectLst>
                  <a:glow>
                    <a:schemeClr val="tx1">
                      <a:alpha val="40000"/>
                    </a:schemeClr>
                  </a:glow>
                  <a:outerShdw dist="38100" dir="2700000" sx="99000" sy="99000" algn="tl" rotWithShape="0">
                    <a:prstClr val="black"/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1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D606-46B9-99AB-3261AB5BB5D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chemeClr val="dk1"/>
                </a:solidFill>
              </a:ln>
              <a:effectLst>
                <a:glow>
                  <a:schemeClr val="tx1">
                    <a:alpha val="40000"/>
                  </a:schemeClr>
                </a:glow>
                <a:outerShdw dist="38100" dir="2700000" sx="99000" sy="99000" algn="tl" rotWithShape="0">
                  <a:prstClr val="black"/>
                </a:outerShdw>
              </a:effectLst>
              <a:scene3d>
                <a:camera prst="orthographicFront"/>
                <a:lightRig rig="threePt" dir="t"/>
              </a:scene3d>
            </c:sp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'Круговая '!$A$2:$A$5</c:f>
              <c:strCache>
                <c:ptCount val="4"/>
                <c:pt idx="0">
                  <c:v>Иванов И. И</c:v>
                </c:pt>
                <c:pt idx="1">
                  <c:v>Петров П. П.</c:v>
                </c:pt>
                <c:pt idx="2">
                  <c:v>Николаев Н. Н.</c:v>
                </c:pt>
                <c:pt idx="3">
                  <c:v>Сидоров С. С.</c:v>
                </c:pt>
              </c:strCache>
            </c:strRef>
          </c:cat>
          <c:val>
            <c:numRef>
              <c:f>'Круговая '!$B$2:$B$5</c:f>
              <c:numCache>
                <c:formatCode>_-* #\ ##0"р."_-;\-* #\ ##0"р."_-;_-* "-""р."_-;_-@_-</c:formatCode>
                <c:ptCount val="4"/>
                <c:pt idx="0">
                  <c:v>1153.2</c:v>
                </c:pt>
                <c:pt idx="1">
                  <c:v>1872</c:v>
                </c:pt>
                <c:pt idx="2">
                  <c:v>475.2</c:v>
                </c:pt>
                <c:pt idx="3">
                  <c:v>890.4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06-46B9-99AB-3261AB5BB5D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13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DAD1C8"/>
    </a:solidFill>
    <a:ln w="28575" cap="flat" cmpd="dbl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 spc="-100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Доходы от реализации товара</a:t>
            </a:r>
            <a:endParaRPr lang="en-US" sz="1100" b="1" spc="-1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20"/>
      <c:rotY val="359"/>
      <c:depthPercent val="10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0722178191934039E-2"/>
          <c:y val="0.25555529142195377"/>
          <c:w val="0.80912482140578035"/>
          <c:h val="0.66748011931427287"/>
        </c:manualLayout>
      </c:layout>
      <c:pie3DChart>
        <c:varyColors val="1"/>
        <c:ser>
          <c:idx val="0"/>
          <c:order val="0"/>
          <c:spPr>
            <a:ln w="19050"/>
            <a:effectLst>
              <a:outerShdw blurRad="50800" algn="ctr" rotWithShape="0">
                <a:srgbClr val="000000">
                  <a:alpha val="43137"/>
                </a:srgbClr>
              </a:outerShdw>
            </a:effectLst>
            <a:scene3d>
              <a:camera prst="orthographicFront"/>
              <a:lightRig rig="threePt" dir="t"/>
            </a:scene3d>
            <a:sp3d>
              <a:bevelB/>
              <a:contourClr>
                <a:srgbClr val="000000"/>
              </a:contourClr>
            </a:sp3d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algn="ctr" rotWithShape="0">
                  <a:srgbClr val="000000">
                    <a:alpha val="43137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19050">
                <a:bevelB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716-465D-9F78-6686EF173969}"/>
              </c:ext>
            </c:extLst>
          </c:dPt>
          <c:dPt>
            <c:idx val="1"/>
            <c:bubble3D val="0"/>
            <c:spPr>
              <a:solidFill>
                <a:srgbClr val="9999FF"/>
              </a:solidFill>
              <a:ln w="19050">
                <a:solidFill>
                  <a:schemeClr val="lt1"/>
                </a:solidFill>
              </a:ln>
              <a:effectLst>
                <a:outerShdw blurRad="50800" algn="ctr" rotWithShape="0">
                  <a:srgbClr val="000000">
                    <a:alpha val="43137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19050">
                <a:bevelB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E0E-4A03-A1FC-2A227FA4B1A0}"/>
              </c:ext>
            </c:extLst>
          </c:dPt>
          <c:dPt>
            <c:idx val="2"/>
            <c:bubble3D val="0"/>
            <c:spPr>
              <a:solidFill>
                <a:srgbClr val="660033"/>
              </a:solidFill>
              <a:ln w="19050">
                <a:solidFill>
                  <a:schemeClr val="lt1"/>
                </a:solidFill>
              </a:ln>
              <a:effectLst>
                <a:outerShdw blurRad="50800" algn="ctr" rotWithShape="0">
                  <a:srgbClr val="000000">
                    <a:alpha val="43137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19050">
                <a:bevelB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6E0E-4A03-A1FC-2A227FA4B1A0}"/>
              </c:ext>
            </c:extLst>
          </c:dPt>
          <c:dPt>
            <c:idx val="3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algn="ctr" rotWithShape="0">
                  <a:srgbClr val="000000">
                    <a:alpha val="43137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19050">
                <a:bevelB/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E0E-4A03-A1FC-2A227FA4B1A0}"/>
              </c:ext>
            </c:extLst>
          </c:dPt>
          <c:dPt>
            <c:idx val="4"/>
            <c:bubble3D val="0"/>
            <c:explosion val="25"/>
            <c:spPr>
              <a:solidFill>
                <a:srgbClr val="A1EDDD"/>
              </a:solidFill>
              <a:ln w="19050">
                <a:solidFill>
                  <a:schemeClr val="tx1"/>
                </a:solidFill>
              </a:ln>
              <a:effectLst>
                <a:outerShdw algn="ctr" rotWithShape="0">
                  <a:srgbClr val="000000">
                    <a:alpha val="44000"/>
                  </a:srgbClr>
                </a:outerShdw>
              </a:effectLst>
              <a:scene3d>
                <a:camera prst="orthographicFront"/>
                <a:lightRig rig="threePt" dir="t"/>
              </a:scene3d>
              <a:sp3d contourW="19050" prstMaterial="matte">
                <a:bevelT prst="relaxedInset"/>
                <a:bevelB prst="angle"/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6E0E-4A03-A1FC-2A227FA4B1A0}"/>
              </c:ext>
            </c:extLst>
          </c:dPt>
          <c:dLbls>
            <c:dLbl>
              <c:idx val="1"/>
              <c:layout>
                <c:manualLayout>
                  <c:x val="-2.4633685459260085E-3"/>
                  <c:y val="-5.8578525204909547E-2"/>
                </c:manualLayout>
              </c:layout>
              <c:spPr>
                <a:noFill/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E0E-4A03-A1FC-2A227FA4B1A0}"/>
                </c:ext>
              </c:extLst>
            </c:dLbl>
            <c:dLbl>
              <c:idx val="2"/>
              <c:layout>
                <c:manualLayout>
                  <c:x val="4.1877265280740518E-2"/>
                  <c:y val="-7.2096646406042533E-2"/>
                </c:manualLayout>
              </c:layout>
              <c:spPr>
                <a:noFill/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E0E-4A03-A1FC-2A227FA4B1A0}"/>
                </c:ext>
              </c:extLst>
            </c:dLbl>
            <c:dLbl>
              <c:idx val="3"/>
              <c:layout>
                <c:manualLayout>
                  <c:x val="-1.7243579821481426E-2"/>
                  <c:y val="0.12166309081019662"/>
                </c:manualLayout>
              </c:layout>
              <c:spPr>
                <a:noFill/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E0E-4A03-A1FC-2A227FA4B1A0}"/>
                </c:ext>
              </c:extLst>
            </c:dLbl>
            <c:dLbl>
              <c:idx val="4"/>
              <c:layout>
                <c:manualLayout>
                  <c:x val="-9.853474183703673E-3"/>
                  <c:y val="6.7590606005664841E-2"/>
                </c:manualLayout>
              </c:layout>
              <c:spPr>
                <a:noFill/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accentCallout2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E0E-4A03-A1FC-2A227FA4B1A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2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'Круговая (объемная)'!$A$1:$A$5</c:f>
              <c:strCache>
                <c:ptCount val="5"/>
                <c:pt idx="0">
                  <c:v>Доходы по товару</c:v>
                </c:pt>
                <c:pt idx="1">
                  <c:v>Квартал 1</c:v>
                </c:pt>
                <c:pt idx="2">
                  <c:v>Квартал 2</c:v>
                </c:pt>
                <c:pt idx="3">
                  <c:v>Квартал 3</c:v>
                </c:pt>
                <c:pt idx="4">
                  <c:v>Квартал 4</c:v>
                </c:pt>
              </c:strCache>
            </c:strRef>
          </c:cat>
          <c:val>
            <c:numRef>
              <c:f>'Круговая (объемная)'!$B$1:$B$5</c:f>
              <c:numCache>
                <c:formatCode>_-* #\ ##0"р."_-;\-* #\ ##0"р."_-;_-* "-""р."_-;_-@_-</c:formatCode>
                <c:ptCount val="5"/>
                <c:pt idx="1">
                  <c:v>1020</c:v>
                </c:pt>
                <c:pt idx="2">
                  <c:v>3630</c:v>
                </c:pt>
                <c:pt idx="3">
                  <c:v>7860</c:v>
                </c:pt>
                <c:pt idx="4">
                  <c:v>13710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A03-A1FC-2A227FA4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>
          <a:outerShdw blurRad="50800" dist="50800" sx="1000" sy="1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Степень</a:t>
            </a:r>
            <a:r>
              <a:rPr lang="ru-RU" sz="1100" b="1" baseline="0">
                <a:solidFill>
                  <a:sysClr val="windowText" lastClr="0000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удовлетворенности жилищными и материальными условиями</a:t>
            </a:r>
            <a:endParaRPr lang="ru-RU" sz="11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1898956692913386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3413868228026329"/>
          <c:y val="0.25380633407171477"/>
          <c:w val="0.49593144251049853"/>
          <c:h val="0.62819723174002817"/>
        </c:manualLayout>
      </c:layout>
      <c:doughnutChart>
        <c:varyColors val="1"/>
        <c:ser>
          <c:idx val="0"/>
          <c:order val="0"/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B2-483B-9A33-20026BA38A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B2-483B-9A33-20026BA38A31}"/>
              </c:ext>
            </c:extLst>
          </c:dPt>
          <c:dPt>
            <c:idx val="2"/>
            <c:bubble3D val="0"/>
            <c:spPr>
              <a:solidFill>
                <a:srgbClr val="FEF1B0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B2-483B-9A33-20026BA38A31}"/>
              </c:ext>
            </c:extLst>
          </c:dPt>
          <c:dPt>
            <c:idx val="3"/>
            <c:bubble3D val="0"/>
            <c:spPr>
              <a:solidFill>
                <a:srgbClr val="09F7EC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5B2-483B-9A33-20026BA38A31}"/>
              </c:ext>
            </c:extLst>
          </c:dPt>
          <c:dPt>
            <c:idx val="4"/>
            <c:bubble3D val="0"/>
            <c:spPr>
              <a:solidFill>
                <a:srgbClr val="7030A0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5B2-483B-9A33-20026BA38A31}"/>
              </c:ext>
            </c:extLst>
          </c:dPt>
          <c:dLbls>
            <c:dLbl>
              <c:idx val="4"/>
              <c:layout>
                <c:manualLayout>
                  <c:x val="1.5277777777777727E-2"/>
                  <c:y val="-4.2437781360066642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1750000000000003E-2"/>
                      <c:h val="7.039370078740157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E5B2-483B-9A33-20026BA38A31}"/>
                </c:ext>
              </c:extLst>
            </c:dLbl>
            <c:spPr>
              <a:noFill/>
              <a:ln>
                <a:noFill/>
              </a:ln>
              <a:effectLst>
                <a:outerShdw dir="2100000" sx="1000" sy="1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Кольцевая!$A$6:$A$10</c:f>
              <c:strCache>
                <c:ptCount val="5"/>
                <c:pt idx="0">
                  <c:v>полностью удовлетворен</c:v>
                </c:pt>
                <c:pt idx="1">
                  <c:v>скорее удовлетворен</c:v>
                </c:pt>
                <c:pt idx="2">
                  <c:v>затрудняюсь ответить</c:v>
                </c:pt>
                <c:pt idx="3">
                  <c:v>скорее неудовлетворен</c:v>
                </c:pt>
                <c:pt idx="4">
                  <c:v>полностью неудовлетворен</c:v>
                </c:pt>
              </c:strCache>
            </c:strRef>
          </c:cat>
          <c:val>
            <c:numRef>
              <c:f>Кольцевая!$B$6:$B$10</c:f>
              <c:numCache>
                <c:formatCode>General</c:formatCode>
                <c:ptCount val="5"/>
                <c:pt idx="0">
                  <c:v>93</c:v>
                </c:pt>
                <c:pt idx="1">
                  <c:v>264</c:v>
                </c:pt>
                <c:pt idx="2">
                  <c:v>63</c:v>
                </c:pt>
                <c:pt idx="3">
                  <c:v>171</c:v>
                </c:pt>
                <c:pt idx="4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B2-483B-9A33-20026BA38A31}"/>
            </c:ext>
          </c:extLst>
        </c:ser>
        <c:ser>
          <c:idx val="1"/>
          <c:order val="1"/>
          <c:spPr>
            <a:ln>
              <a:solidFill>
                <a:schemeClr val="tx1">
                  <a:lumMod val="95000"/>
                  <a:lumOff val="5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5B2-483B-9A33-20026BA38A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5B2-483B-9A33-20026BA38A31}"/>
              </c:ext>
            </c:extLst>
          </c:dPt>
          <c:dPt>
            <c:idx val="2"/>
            <c:bubble3D val="0"/>
            <c:spPr>
              <a:solidFill>
                <a:srgbClr val="FEF1B0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5B2-483B-9A33-20026BA38A31}"/>
              </c:ext>
            </c:extLst>
          </c:dPt>
          <c:dPt>
            <c:idx val="3"/>
            <c:bubble3D val="0"/>
            <c:spPr>
              <a:solidFill>
                <a:srgbClr val="09F7EC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5B2-483B-9A33-20026BA38A31}"/>
              </c:ext>
            </c:extLst>
          </c:dPt>
          <c:dPt>
            <c:idx val="4"/>
            <c:bubble3D val="0"/>
            <c:explosion val="41"/>
            <c:spPr>
              <a:solidFill>
                <a:srgbClr val="7030A0"/>
              </a:solid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5B2-483B-9A33-20026BA38A3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1F6559DD-9C80-49BB-8D16-478DBC79FD07}" type="PERCENTAG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[ПРОЦЕНТ]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E5B2-483B-9A33-20026BA38A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BC2462F-3AD5-4F4A-BF42-60F626CFBECE}" type="PERCENTAG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[ПРОЦЕНТ]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E5B2-483B-9A33-20026BA38A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CDCD984-AF54-488B-A358-41292DFFE4A0}" type="PERCENTAG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[ПРОЦЕНТ]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0-E5B2-483B-9A33-20026BA38A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62F965D-5F29-405C-B36A-06EE2EED3103}" type="PERCENTAG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[ПРОЦЕНТ]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2-E5B2-483B-9A33-20026BA38A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C9A30B7-416C-48C7-BE2D-66DDFF00F6C9}" type="PERCENTAGE">
                      <a:rPr lang="en-US">
                        <a:solidFill>
                          <a:sysClr val="windowText" lastClr="000000"/>
                        </a:solidFill>
                      </a:rPr>
                      <a:pPr/>
                      <a:t>[ПРОЦЕНТ]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4-E5B2-483B-9A33-20026BA38A31}"/>
                </c:ext>
              </c:extLst>
            </c:dLbl>
            <c:spPr>
              <a:noFill/>
              <a:ln>
                <a:noFill/>
              </a:ln>
              <a:effectLst>
                <a:glow rad="127000">
                  <a:schemeClr val="tx1">
                    <a:lumMod val="95000"/>
                    <a:lumOff val="5000"/>
                  </a:schemeClr>
                </a:glow>
                <a:outerShdw blurRad="50800" dist="101600" sx="1000" sy="1000" algn="tl" rotWithShape="0">
                  <a:schemeClr val="tx1">
                    <a:lumMod val="95000"/>
                    <a:lumOff val="5000"/>
                  </a:scheme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9999FF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Кольцевая!$A$6:$A$10</c:f>
              <c:strCache>
                <c:ptCount val="5"/>
                <c:pt idx="0">
                  <c:v>полностью удовлетворен</c:v>
                </c:pt>
                <c:pt idx="1">
                  <c:v>скорее удовлетворен</c:v>
                </c:pt>
                <c:pt idx="2">
                  <c:v>затрудняюсь ответить</c:v>
                </c:pt>
                <c:pt idx="3">
                  <c:v>скорее неудовлетворен</c:v>
                </c:pt>
                <c:pt idx="4">
                  <c:v>полностью неудовлетворен</c:v>
                </c:pt>
              </c:strCache>
            </c:strRef>
          </c:cat>
          <c:val>
            <c:numRef>
              <c:f>Кольцевая!$C$6:$C$10</c:f>
              <c:numCache>
                <c:formatCode>General</c:formatCode>
                <c:ptCount val="5"/>
                <c:pt idx="0">
                  <c:v>30</c:v>
                </c:pt>
                <c:pt idx="1">
                  <c:v>121</c:v>
                </c:pt>
                <c:pt idx="2">
                  <c:v>82</c:v>
                </c:pt>
                <c:pt idx="3">
                  <c:v>233</c:v>
                </c:pt>
                <c:pt idx="4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B2-483B-9A33-20026BA38A3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31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rgbClr val="DAD1C8">
            <a:alpha val="39000"/>
          </a:srgbClr>
        </a:solidFill>
        <a:ln w="12700" cmpd="thinThick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288936627282492E-2"/>
          <c:y val="0.12887811053812862"/>
          <c:w val="0.85510796112891885"/>
          <c:h val="0.81914705487687289"/>
        </c:manualLayout>
      </c:layout>
      <c:ofPieChart>
        <c:ofPieType val="pie"/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66-4B4C-9C20-77AAE2A247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66-4B4C-9C20-77AAE2A247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66-4B4C-9C20-77AAE2A247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66-4B4C-9C20-77AAE2A247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66-4B4C-9C20-77AAE2A247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366-4B4C-9C20-77AAE2A2478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366-4B4C-9C20-77AAE2A2478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366-4B4C-9C20-77AAE2A2478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366-4B4C-9C20-77AAE2A2478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366-4B4C-9C20-77AAE2A2478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366-4B4C-9C20-77AAE2A2478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366-4B4C-9C20-77AAE2A2478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366-4B4C-9C20-77AAE2A2478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366-4B4C-9C20-77AAE2A24780}"/>
              </c:ext>
            </c:extLst>
          </c:dPt>
          <c:dPt>
            <c:idx val="14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366-4B4C-9C20-77AAE2A24780}"/>
              </c:ext>
            </c:extLst>
          </c:dPt>
          <c:dLbls>
            <c:dLbl>
              <c:idx val="5"/>
              <c:layout>
                <c:manualLayout>
                  <c:x val="0.11803496367465345"/>
                  <c:y val="0.1196408783072262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307784431137724"/>
                      <c:h val="0.146603442101268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7366-4B4C-9C20-77AAE2A24780}"/>
                </c:ext>
              </c:extLst>
            </c:dLbl>
            <c:dLbl>
              <c:idx val="6"/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366-4B4C-9C20-77AAE2A24780}"/>
                </c:ext>
              </c:extLst>
            </c:dLbl>
            <c:dLbl>
              <c:idx val="7"/>
              <c:layout>
                <c:manualLayout>
                  <c:x val="-2.3630504833512353E-2"/>
                  <c:y val="-7.647198394029686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90031885112105"/>
                      <c:h val="0.2343929905568969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7366-4B4C-9C20-77AAE2A2478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66-4B4C-9C20-77AAE2A24780}"/>
                </c:ext>
              </c:extLst>
            </c:dLbl>
            <c:dLbl>
              <c:idx val="9"/>
              <c:layout>
                <c:manualLayout>
                  <c:x val="5.4094741916658909E-4"/>
                  <c:y val="0.1812048509687630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585383593968047"/>
                      <c:h val="0.289444927771917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7366-4B4C-9C20-77AAE2A2478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366-4B4C-9C20-77AAE2A24780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7366-4B4C-9C20-77AAE2A24780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7366-4B4C-9C20-77AAE2A24780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3576799140708915"/>
                      <c:h val="0.13526129157146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7366-4B4C-9C20-77AAE2A247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'АнализДолей '!$B$2:$B$15</c:f>
              <c:strCache>
                <c:ptCount val="14"/>
                <c:pt idx="0">
                  <c:v>Нефтяная компания</c:v>
                </c:pt>
                <c:pt idx="1">
                  <c:v>Газовая компания</c:v>
                </c:pt>
                <c:pt idx="2">
                  <c:v>Компания по добыче драгоценных металлов</c:v>
                </c:pt>
                <c:pt idx="3">
                  <c:v>Компания по заготовке леса</c:v>
                </c:pt>
                <c:pt idx="4">
                  <c:v>Мясная компания</c:v>
                </c:pt>
                <c:pt idx="5">
                  <c:v>Рыбная компания</c:v>
                </c:pt>
                <c:pt idx="6">
                  <c:v>Овощная компания</c:v>
                </c:pt>
                <c:pt idx="7">
                  <c:v>Компания по производству хлеба</c:v>
                </c:pt>
                <c:pt idx="8">
                  <c:v>Компания по производству бытовой химии</c:v>
                </c:pt>
                <c:pt idx="9">
                  <c:v>Компания по производству парфюмерии</c:v>
                </c:pt>
                <c:pt idx="10">
                  <c:v>Мелкая компания № 1</c:v>
                </c:pt>
                <c:pt idx="11">
                  <c:v>Мелкая компания № 2</c:v>
                </c:pt>
                <c:pt idx="12">
                  <c:v>Мелкая компания № 3</c:v>
                </c:pt>
                <c:pt idx="13">
                  <c:v>Мелкая компания № 4</c:v>
                </c:pt>
              </c:strCache>
            </c:strRef>
          </c:cat>
          <c:val>
            <c:numRef>
              <c:f>'АнализДолей '!$C$2:$C$15</c:f>
              <c:numCache>
                <c:formatCode>General</c:formatCode>
                <c:ptCount val="14"/>
                <c:pt idx="0">
                  <c:v>20000000000</c:v>
                </c:pt>
                <c:pt idx="1">
                  <c:v>17000000000</c:v>
                </c:pt>
                <c:pt idx="2">
                  <c:v>16700000000</c:v>
                </c:pt>
                <c:pt idx="3">
                  <c:v>1000000000</c:v>
                </c:pt>
                <c:pt idx="4">
                  <c:v>750000000</c:v>
                </c:pt>
                <c:pt idx="5">
                  <c:v>670000000</c:v>
                </c:pt>
                <c:pt idx="6">
                  <c:v>550000000</c:v>
                </c:pt>
                <c:pt idx="7">
                  <c:v>450000000</c:v>
                </c:pt>
                <c:pt idx="8">
                  <c:v>320000000</c:v>
                </c:pt>
                <c:pt idx="9">
                  <c:v>2000000</c:v>
                </c:pt>
                <c:pt idx="10">
                  <c:v>1500000</c:v>
                </c:pt>
                <c:pt idx="11">
                  <c:v>1000000</c:v>
                </c:pt>
                <c:pt idx="12">
                  <c:v>730000</c:v>
                </c:pt>
                <c:pt idx="13">
                  <c:v>560000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366-4B4C-9C20-77AAE2A24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val"/>
        <c:splitPos val="116700000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6.4814814814814811E-2"/>
          <c:w val="0.93888888888888888"/>
          <c:h val="0.89814814814814814"/>
        </c:manualLayout>
      </c:layout>
      <c:ofPieChart>
        <c:ofPieType val="bar"/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331-4C41-AAF6-3A75557C0B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331-4C41-AAF6-3A75557C0B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331-4C41-AAF6-3A75557C0BF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331-4C41-AAF6-3A75557C0BF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331-4C41-AAF6-3A75557C0BF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331-4C41-AAF6-3A75557C0BF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331-4C41-AAF6-3A75557C0BF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331-4C41-AAF6-3A75557C0BF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331-4C41-AAF6-3A75557C0BF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331-4C41-AAF6-3A75557C0BF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331-4C41-AAF6-3A75557C0BF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331-4C41-AAF6-3A75557C0BF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331-4C41-AAF6-3A75557C0BF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331-4C41-AAF6-3A75557C0BF4}"/>
              </c:ext>
            </c:extLst>
          </c:dPt>
          <c:dPt>
            <c:idx val="14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331-4C41-AAF6-3A75557C0BF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6331-4C41-AAF6-3A75557C0BF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331-4C41-AAF6-3A75557C0BF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6331-4C41-AAF6-3A75557C0BF4}"/>
                </c:ext>
              </c:extLst>
            </c:dLbl>
            <c:dLbl>
              <c:idx val="3"/>
              <c:layout>
                <c:manualLayout>
                  <c:x val="-8.3333333333333329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31-4C41-AAF6-3A75557C0BF4}"/>
                </c:ext>
              </c:extLst>
            </c:dLbl>
            <c:dLbl>
              <c:idx val="4"/>
              <c:layout>
                <c:manualLayout>
                  <c:x val="-6.1111111111111109E-2"/>
                  <c:y val="4.2437781360066642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31-4C41-AAF6-3A75557C0BF4}"/>
                </c:ext>
              </c:extLst>
            </c:dLbl>
            <c:dLbl>
              <c:idx val="5"/>
              <c:layout>
                <c:manualLayout>
                  <c:x val="-6.9444444444444448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31-4C41-AAF6-3A75557C0BF4}"/>
                </c:ext>
              </c:extLst>
            </c:dLbl>
            <c:dLbl>
              <c:idx val="6"/>
              <c:layout>
                <c:manualLayout>
                  <c:x val="-2.0832239720036012E-3"/>
                  <c:y val="2.314814814814730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747244094488182"/>
                      <c:h val="0.163402960046660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31-4C41-AAF6-3A75557C0BF4}"/>
                </c:ext>
              </c:extLst>
            </c:dLbl>
            <c:dLbl>
              <c:idx val="7"/>
              <c:layout>
                <c:manualLayout>
                  <c:x val="-5.00000000000001E-2"/>
                  <c:y val="9.2590769903762027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spc="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0932F41-6B7B-4B4E-8116-04BA70BA61C8}" type="CATEGORYNAME">
                      <a:rPr lang="ru-RU" sz="600" b="0"/>
                      <a:pPr>
                        <a:defRPr sz="800" b="0">
                          <a:solidFill>
                            <a:schemeClr val="tx1"/>
                          </a:solidFill>
                        </a:defRPr>
                      </a:pPr>
                      <a:t>[ИМЯ КАТЕГОРИИ]</a:t>
                    </a:fld>
                    <a:r>
                      <a:rPr lang="ru-RU" sz="600" b="0" baseline="0"/>
                      <a:t>
</a:t>
                    </a:r>
                    <a:fld id="{7624A384-442E-43B6-AAD7-7D04F8BDCBEE}" type="PERCENTAGE">
                      <a:rPr lang="ru-RU" sz="600" b="0" baseline="0"/>
                      <a:pPr>
                        <a:defRPr sz="800" b="0">
                          <a:solidFill>
                            <a:schemeClr val="tx1"/>
                          </a:solidFill>
                        </a:defRPr>
                      </a:pPr>
                      <a:t>[ПРОЦЕНТ]</a:t>
                    </a:fld>
                    <a:endParaRPr lang="ru-RU" sz="600" b="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27777777777779"/>
                      <c:h val="0.1391666666666666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6331-4C41-AAF6-3A75557C0BF4}"/>
                </c:ext>
              </c:extLst>
            </c:dLbl>
            <c:dLbl>
              <c:idx val="8"/>
              <c:layout>
                <c:manualLayout>
                  <c:x val="-5.2777777777777882E-2"/>
                  <c:y val="4.629629629629629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800" b="0" i="0" u="none" strike="noStrike" kern="1200" spc="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3DEDFA2-1A7E-4613-90A2-FE03D1E79186}" type="CATEGORYNAME">
                      <a:rPr lang="ru-RU" sz="400"/>
                      <a:pPr>
                        <a:defRPr sz="800" b="0">
                          <a:solidFill>
                            <a:schemeClr val="tx1"/>
                          </a:solidFill>
                        </a:defRPr>
                      </a:pPr>
                      <a:t>[ИМЯ КАТЕГОРИИ]</a:t>
                    </a:fld>
                    <a:r>
                      <a:rPr lang="ru-RU" sz="400" baseline="0"/>
                      <a:t>
</a:t>
                    </a:r>
                    <a:fld id="{AB95CD83-4547-410B-A60A-FF3A72FEF26A}" type="PERCENTAGE">
                      <a:rPr lang="ru-RU" sz="400" baseline="0"/>
                      <a:pPr>
                        <a:defRPr sz="800" b="0">
                          <a:solidFill>
                            <a:schemeClr val="tx1"/>
                          </a:solidFill>
                        </a:defRPr>
                      </a:pPr>
                      <a:t>[ПРОЦЕНТ]</a:t>
                    </a:fld>
                    <a:endParaRPr lang="ru-RU" sz="4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1-6331-4C41-AAF6-3A75557C0BF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331-4C41-AAF6-3A75557C0BF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331-4C41-AAF6-3A75557C0BF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331-4C41-AAF6-3A75557C0BF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331-4C41-AAF6-3A75557C0B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331-4C41-AAF6-3A75557C0BF4}"/>
                </c:ext>
              </c:extLst>
            </c:dLbl>
            <c:dLbl>
              <c:idx val="1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D-6331-4C41-AAF6-3A75557C0B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'АнализДолей '!$B$2:$B$15</c:f>
              <c:strCache>
                <c:ptCount val="14"/>
                <c:pt idx="0">
                  <c:v>Нефтяная компания</c:v>
                </c:pt>
                <c:pt idx="1">
                  <c:v>Газовая компания</c:v>
                </c:pt>
                <c:pt idx="2">
                  <c:v>Компания по добыче драгоценных металлов</c:v>
                </c:pt>
                <c:pt idx="3">
                  <c:v>Компания по заготовке леса</c:v>
                </c:pt>
                <c:pt idx="4">
                  <c:v>Мясная компания</c:v>
                </c:pt>
                <c:pt idx="5">
                  <c:v>Рыбная компания</c:v>
                </c:pt>
                <c:pt idx="6">
                  <c:v>Овощная компания</c:v>
                </c:pt>
                <c:pt idx="7">
                  <c:v>Компания по производству хлеба</c:v>
                </c:pt>
                <c:pt idx="8">
                  <c:v>Компания по производству бытовой химии</c:v>
                </c:pt>
                <c:pt idx="9">
                  <c:v>Компания по производству парфюмерии</c:v>
                </c:pt>
                <c:pt idx="10">
                  <c:v>Мелкая компания № 1</c:v>
                </c:pt>
                <c:pt idx="11">
                  <c:v>Мелкая компания № 2</c:v>
                </c:pt>
                <c:pt idx="12">
                  <c:v>Мелкая компания № 3</c:v>
                </c:pt>
                <c:pt idx="13">
                  <c:v>Мелкая компания № 4</c:v>
                </c:pt>
              </c:strCache>
            </c:strRef>
          </c:cat>
          <c:val>
            <c:numRef>
              <c:f>'АнализДолей '!$C$2:$C$15</c:f>
              <c:numCache>
                <c:formatCode>General</c:formatCode>
                <c:ptCount val="14"/>
                <c:pt idx="0">
                  <c:v>20000000000</c:v>
                </c:pt>
                <c:pt idx="1">
                  <c:v>17000000000</c:v>
                </c:pt>
                <c:pt idx="2">
                  <c:v>16700000000</c:v>
                </c:pt>
                <c:pt idx="3">
                  <c:v>1000000000</c:v>
                </c:pt>
                <c:pt idx="4">
                  <c:v>750000000</c:v>
                </c:pt>
                <c:pt idx="5">
                  <c:v>670000000</c:v>
                </c:pt>
                <c:pt idx="6">
                  <c:v>550000000</c:v>
                </c:pt>
                <c:pt idx="7">
                  <c:v>450000000</c:v>
                </c:pt>
                <c:pt idx="8">
                  <c:v>320000000</c:v>
                </c:pt>
                <c:pt idx="9">
                  <c:v>2000000</c:v>
                </c:pt>
                <c:pt idx="10">
                  <c:v>1500000</c:v>
                </c:pt>
                <c:pt idx="11">
                  <c:v>1000000</c:v>
                </c:pt>
                <c:pt idx="12">
                  <c:v>730000</c:v>
                </c:pt>
                <c:pt idx="13">
                  <c:v>560000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331-4C41-AAF6-3A75557C0B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gapWidth val="100"/>
        <c:splitType val="val"/>
        <c:splitPos val="16700000000"/>
        <c:secondPieSize val="84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AA-4DAB-800B-22E7E1C00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AA-4DAB-800B-22E7E1C00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AA-4DAB-800B-22E7E1C00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0AA-4DAB-800B-22E7E1C009F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0AA-4DAB-800B-22E7E1C009F7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0AA-4DAB-800B-22E7E1C009F7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0AA-4DAB-800B-22E7E1C009F7}"/>
                </c:ext>
              </c:extLst>
            </c:dLbl>
            <c:dLbl>
              <c:idx val="3"/>
              <c:layout>
                <c:manualLayout>
                  <c:x val="-0.18762423447069118"/>
                  <c:y val="3.360053951589383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AA-4DAB-800B-22E7E1C009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'АнализДолей '!$E$2:$E$5</c:f>
              <c:strCache>
                <c:ptCount val="4"/>
                <c:pt idx="0">
                  <c:v>Нефтяная компания</c:v>
                </c:pt>
                <c:pt idx="1">
                  <c:v>Газовая компания</c:v>
                </c:pt>
                <c:pt idx="2">
                  <c:v>Компания по добыче драгоценных металлов</c:v>
                </c:pt>
                <c:pt idx="3">
                  <c:v>Остальные компании</c:v>
                </c:pt>
              </c:strCache>
            </c:strRef>
          </c:cat>
          <c:val>
            <c:numRef>
              <c:f>'АнализДолей '!$F$2:$F$5</c:f>
              <c:numCache>
                <c:formatCode>General</c:formatCode>
                <c:ptCount val="4"/>
                <c:pt idx="0">
                  <c:v>20000000000</c:v>
                </c:pt>
                <c:pt idx="1">
                  <c:v>17000000000</c:v>
                </c:pt>
                <c:pt idx="2">
                  <c:v>16700000000</c:v>
                </c:pt>
                <c:pt idx="3">
                  <c:v>2745790000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AA-4DAB-800B-22E7E1C009F7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1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Насыщенность</a:t>
            </a:r>
            <a:r>
              <a:rPr lang="ru-RU" sz="11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продовольственных магазинов хлебобулочными изделиями </a:t>
            </a:r>
            <a:br>
              <a:rPr lang="ru-RU" sz="11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</a:br>
            <a:r>
              <a:rPr lang="ru-RU" sz="1100" b="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(в % от общего количества продовольственных  магазинова)</a:t>
            </a:r>
            <a:endParaRPr lang="ru-RU" sz="1100" b="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9966FF"/>
            </a:solidFill>
            <a:ln w="12700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47%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7D6B-4F2C-A6F9-FED063D6C1B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55%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7D6B-4F2C-A6F9-FED063D6C1B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63%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7D6B-4F2C-A6F9-FED063D6C1BE}"/>
                </c:ext>
              </c:extLst>
            </c:dLbl>
            <c:dLbl>
              <c:idx val="3"/>
              <c:layout>
                <c:manualLayout>
                  <c:x val="0"/>
                  <c:y val="4.629629629629629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65%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7D6B-4F2C-A6F9-FED063D6C1BE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'Линейчатая (1)'!$A$2:$A$5</c:f>
              <c:strCache>
                <c:ptCount val="4"/>
                <c:pt idx="0">
                  <c:v>Сдоба</c:v>
                </c:pt>
                <c:pt idx="1">
                  <c:v>Черный хлеб</c:v>
                </c:pt>
                <c:pt idx="2">
                  <c:v>Белый хлеб</c:v>
                </c:pt>
                <c:pt idx="3">
                  <c:v>ВСЕГО</c:v>
                </c:pt>
              </c:strCache>
            </c:strRef>
          </c:cat>
          <c:val>
            <c:numRef>
              <c:f>'Линейчатая (1)'!$B$2:$B$5</c:f>
              <c:numCache>
                <c:formatCode>General</c:formatCode>
                <c:ptCount val="4"/>
                <c:pt idx="0">
                  <c:v>47</c:v>
                </c:pt>
                <c:pt idx="1">
                  <c:v>55</c:v>
                </c:pt>
                <c:pt idx="2">
                  <c:v>63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6B-4F2C-A6F9-FED063D6C1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10"/>
        <c:axId val="1036672592"/>
        <c:axId val="1036666360"/>
      </c:barChart>
      <c:catAx>
        <c:axId val="103667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6666360"/>
        <c:crosses val="autoZero"/>
        <c:auto val="1"/>
        <c:lblAlgn val="ctr"/>
        <c:lblOffset val="100"/>
        <c:noMultiLvlLbl val="0"/>
      </c:catAx>
      <c:valAx>
        <c:axId val="10366663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95000"/>
                  <a:lumOff val="5000"/>
                  <a:alpha val="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high"/>
        <c:spPr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>
            <a:solidFill>
              <a:schemeClr val="tx1">
                <a:lumMod val="95000"/>
                <a:lumOff val="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6672592"/>
        <c:crosses val="max"/>
        <c:crossBetween val="between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xmlns:mc="http://schemas.openxmlformats.org/markup-compatibility/2006" xmlns:a14="http://schemas.microsoft.com/office/drawing/2010/main" val="FFFFFF" mc:Ignorable="a14" a14:legacySpreadsheetColorIndex="65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>
        <a:schemeClr val="accent1">
          <a:alpha val="40000"/>
        </a:schemeClr>
      </a:glow>
      <a:innerShdw>
        <a:prstClr val="black"/>
      </a:innerShdw>
    </a:effectLst>
    <a:scene3d>
      <a:camera prst="orthographicFront"/>
      <a:lightRig rig="threePt" dir="t"/>
    </a:scene3d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05555555555556E-2"/>
          <c:y val="0.11931292862585725"/>
          <c:w val="0.72521665980724259"/>
          <c:h val="0.763791910083820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'Линейчатая(2)'!$B$11</c:f>
              <c:strCache>
                <c:ptCount val="1"/>
                <c:pt idx="0">
                  <c:v>студенты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strRef>
              <c:f>'Линейчатая(2)'!$A$12:$A$19</c:f>
              <c:strCache>
                <c:ptCount val="8"/>
                <c:pt idx="0">
                  <c:v>Место жительства</c:v>
                </c:pt>
                <c:pt idx="1">
                  <c:v>Место рождения</c:v>
                </c:pt>
                <c:pt idx="2">
                  <c:v>Россия</c:v>
                </c:pt>
                <c:pt idx="3">
                  <c:v>Регион</c:v>
                </c:pt>
                <c:pt idx="4">
                  <c:v>Европа</c:v>
                </c:pt>
                <c:pt idx="5">
                  <c:v>Бывший СССР</c:v>
                </c:pt>
                <c:pt idx="6">
                  <c:v>СНГ</c:v>
                </c:pt>
                <c:pt idx="7">
                  <c:v>Азия</c:v>
                </c:pt>
              </c:strCache>
            </c:strRef>
          </c:cat>
          <c:val>
            <c:numRef>
              <c:f>'Линейчатая(2)'!$B$12:$B$19</c:f>
              <c:numCache>
                <c:formatCode>General</c:formatCode>
                <c:ptCount val="8"/>
                <c:pt idx="0">
                  <c:v>1</c:v>
                </c:pt>
                <c:pt idx="1">
                  <c:v>0.61</c:v>
                </c:pt>
                <c:pt idx="2">
                  <c:v>0.92</c:v>
                </c:pt>
                <c:pt idx="3">
                  <c:v>0.2</c:v>
                </c:pt>
                <c:pt idx="4">
                  <c:v>-0.33</c:v>
                </c:pt>
                <c:pt idx="5">
                  <c:v>-0.49</c:v>
                </c:pt>
                <c:pt idx="6">
                  <c:v>-0.88</c:v>
                </c:pt>
                <c:pt idx="7">
                  <c:v>-1.32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A1-4C74-9D4C-F2F8F8AED54B}"/>
            </c:ext>
          </c:extLst>
        </c:ser>
        <c:ser>
          <c:idx val="1"/>
          <c:order val="1"/>
          <c:tx>
            <c:strRef>
              <c:f>'Линейчатая(2)'!$C$11</c:f>
              <c:strCache>
                <c:ptCount val="1"/>
                <c:pt idx="0">
                  <c:v>школьники</c:v>
                </c:pt>
              </c:strCache>
            </c:strRef>
          </c:tx>
          <c:spPr>
            <a:solidFill>
              <a:srgbClr val="8B357D"/>
            </a:solidFill>
            <a:ln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'Линейчатая(2)'!$A$12:$A$19</c:f>
              <c:strCache>
                <c:ptCount val="8"/>
                <c:pt idx="0">
                  <c:v>Место жительства</c:v>
                </c:pt>
                <c:pt idx="1">
                  <c:v>Место рождения</c:v>
                </c:pt>
                <c:pt idx="2">
                  <c:v>Россия</c:v>
                </c:pt>
                <c:pt idx="3">
                  <c:v>Регион</c:v>
                </c:pt>
                <c:pt idx="4">
                  <c:v>Европа</c:v>
                </c:pt>
                <c:pt idx="5">
                  <c:v>Бывший СССР</c:v>
                </c:pt>
                <c:pt idx="6">
                  <c:v>СНГ</c:v>
                </c:pt>
                <c:pt idx="7">
                  <c:v>Азия</c:v>
                </c:pt>
              </c:strCache>
            </c:strRef>
          </c:cat>
          <c:val>
            <c:numRef>
              <c:f>'Линейчатая(2)'!$C$12:$C$19</c:f>
              <c:numCache>
                <c:formatCode>General</c:formatCode>
                <c:ptCount val="8"/>
                <c:pt idx="0">
                  <c:v>1.03</c:v>
                </c:pt>
                <c:pt idx="1">
                  <c:v>0.87</c:v>
                </c:pt>
                <c:pt idx="2">
                  <c:v>0.83</c:v>
                </c:pt>
                <c:pt idx="3">
                  <c:v>0.27</c:v>
                </c:pt>
                <c:pt idx="4">
                  <c:v>-0.5</c:v>
                </c:pt>
                <c:pt idx="5">
                  <c:v>-0.54</c:v>
                </c:pt>
                <c:pt idx="6">
                  <c:v>-0.65</c:v>
                </c:pt>
                <c:pt idx="7">
                  <c:v>-1.34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A1-4C74-9D4C-F2F8F8AED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472360"/>
        <c:axId val="552476952"/>
      </c:barChart>
      <c:catAx>
        <c:axId val="552472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2476952"/>
        <c:crosses val="autoZero"/>
        <c:auto val="0"/>
        <c:lblAlgn val="ctr"/>
        <c:lblOffset val="150"/>
        <c:noMultiLvlLbl val="0"/>
      </c:catAx>
      <c:valAx>
        <c:axId val="55247695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95000"/>
                  <a:lumOff val="5000"/>
                  <a:alpha val="97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2472360"/>
        <c:crosses val="autoZero"/>
        <c:crossBetween val="between"/>
      </c:valAx>
      <c:spPr>
        <a:solidFill>
          <a:schemeClr val="bg2">
            <a:alpha val="29000"/>
          </a:schemeClr>
        </a:solidFill>
        <a:ln>
          <a:solidFill>
            <a:schemeClr val="tx1">
              <a:lumMod val="95000"/>
              <a:lumOff val="5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50353390126576E-2"/>
          <c:y val="0.1420389461626575"/>
          <c:w val="0.78877357053917752"/>
          <c:h val="0.6545094749754218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'Линейчатая(2)'!$B$42</c:f>
              <c:strCache>
                <c:ptCount val="1"/>
                <c:pt idx="0">
                  <c:v>студенты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'Линейчатая(2)'!$A$43:$A$49</c:f>
              <c:strCache>
                <c:ptCount val="7"/>
                <c:pt idx="0">
                  <c:v>Место рождения</c:v>
                </c:pt>
                <c:pt idx="1">
                  <c:v>Место жительства </c:v>
                </c:pt>
                <c:pt idx="2">
                  <c:v>Федеральная земля</c:v>
                </c:pt>
                <c:pt idx="3">
                  <c:v>Европейский Союз</c:v>
                </c:pt>
                <c:pt idx="4">
                  <c:v>Бывшая ФРГ</c:v>
                </c:pt>
                <c:pt idx="5">
                  <c:v>Объединенная Германия</c:v>
                </c:pt>
                <c:pt idx="6">
                  <c:v>Бывшая ГДР</c:v>
                </c:pt>
              </c:strCache>
            </c:strRef>
          </c:cat>
          <c:val>
            <c:numRef>
              <c:f>'Линейчатая(2)'!$B$43:$B$49</c:f>
              <c:numCache>
                <c:formatCode>General</c:formatCode>
                <c:ptCount val="7"/>
                <c:pt idx="0">
                  <c:v>0.53</c:v>
                </c:pt>
                <c:pt idx="1">
                  <c:v>0.18</c:v>
                </c:pt>
                <c:pt idx="2">
                  <c:v>-0.53</c:v>
                </c:pt>
                <c:pt idx="3">
                  <c:v>-0.31</c:v>
                </c:pt>
                <c:pt idx="4">
                  <c:v>-0.54</c:v>
                </c:pt>
                <c:pt idx="5">
                  <c:v>-0.7</c:v>
                </c:pt>
                <c:pt idx="6">
                  <c:v>-1.55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EF-4463-B6EA-934FC0016DFB}"/>
            </c:ext>
          </c:extLst>
        </c:ser>
        <c:ser>
          <c:idx val="1"/>
          <c:order val="1"/>
          <c:tx>
            <c:strRef>
              <c:f>'Линейчатая(2)'!$C$42</c:f>
              <c:strCache>
                <c:ptCount val="1"/>
                <c:pt idx="0">
                  <c:v>школьники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</a:ln>
            <a:effectLst/>
          </c:spPr>
          <c:invertIfNegative val="0"/>
          <c:cat>
            <c:strRef>
              <c:f>'Линейчатая(2)'!$A$43:$A$49</c:f>
              <c:strCache>
                <c:ptCount val="7"/>
                <c:pt idx="0">
                  <c:v>Место рождения</c:v>
                </c:pt>
                <c:pt idx="1">
                  <c:v>Место жительства </c:v>
                </c:pt>
                <c:pt idx="2">
                  <c:v>Федеральная земля</c:v>
                </c:pt>
                <c:pt idx="3">
                  <c:v>Европейский Союз</c:v>
                </c:pt>
                <c:pt idx="4">
                  <c:v>Бывшая ФРГ</c:v>
                </c:pt>
                <c:pt idx="5">
                  <c:v>Объединенная Германия</c:v>
                </c:pt>
                <c:pt idx="6">
                  <c:v>Бывшая ГДР</c:v>
                </c:pt>
              </c:strCache>
            </c:strRef>
          </c:cat>
          <c:val>
            <c:numRef>
              <c:f>'Линейчатая(2)'!$C$43:$C$49</c:f>
              <c:numCache>
                <c:formatCode>General</c:formatCode>
                <c:ptCount val="7"/>
                <c:pt idx="0">
                  <c:v>0.71</c:v>
                </c:pt>
                <c:pt idx="1">
                  <c:v>0.32</c:v>
                </c:pt>
                <c:pt idx="2">
                  <c:v>-0.38</c:v>
                </c:pt>
                <c:pt idx="3">
                  <c:v>-0.43</c:v>
                </c:pt>
                <c:pt idx="4">
                  <c:v>-0.56000000000000005</c:v>
                </c:pt>
                <c:pt idx="5">
                  <c:v>-0.68</c:v>
                </c:pt>
                <c:pt idx="6">
                  <c:v>-1.49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EF-4463-B6EA-934FC0016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1174576"/>
        <c:axId val="531175232"/>
      </c:barChart>
      <c:dateAx>
        <c:axId val="5311745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1175232"/>
        <c:crosses val="autoZero"/>
        <c:auto val="0"/>
        <c:lblOffset val="100"/>
        <c:baseTimeUnit val="days"/>
      </c:dateAx>
      <c:valAx>
        <c:axId val="53117523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>
                    <a:solidFill>
                      <a:srgbClr val="000000"/>
                    </a:solidFill>
                  </a:rPr>
                  <a:t>Россия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1174576"/>
        <c:crossesAt val="1"/>
        <c:crossBetween val="between"/>
      </c:valAx>
      <c:spPr>
        <a:solidFill>
          <a:schemeClr val="bg2"/>
        </a:solidFill>
        <a:ln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</c:spPr>
    </c:plotArea>
    <c:legend>
      <c:legendPos val="r"/>
      <c:layout>
        <c:manualLayout>
          <c:xMode val="edge"/>
          <c:yMode val="edge"/>
          <c:x val="0.83743194216763861"/>
          <c:y val="0.39081274634485125"/>
          <c:w val="0.16048102297839473"/>
          <c:h val="0.15464025759666641"/>
        </c:manualLayout>
      </c:layout>
      <c:overlay val="0"/>
      <c:spPr>
        <a:noFill/>
        <a:ln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99759405074366"/>
          <c:y val="0.1568292505103529"/>
          <c:w val="0.7880024059492563"/>
          <c:h val="0.7357713619130942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'АнализГрупп '!$C$2</c:f>
              <c:strCache>
                <c:ptCount val="1"/>
                <c:pt idx="0">
                  <c:v>Дети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9E-4B35-A182-8697D08B3A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'АнализГрупп '!$B$3:$B$8</c:f>
              <c:strCache>
                <c:ptCount val="6"/>
                <c:pt idx="0">
                  <c:v>Конфеты</c:v>
                </c:pt>
                <c:pt idx="1">
                  <c:v>Мороженое</c:v>
                </c:pt>
                <c:pt idx="2">
                  <c:v>Мясо</c:v>
                </c:pt>
                <c:pt idx="3">
                  <c:v>Картошка</c:v>
                </c:pt>
                <c:pt idx="4">
                  <c:v>Сок</c:v>
                </c:pt>
                <c:pt idx="5">
                  <c:v>Пиво</c:v>
                </c:pt>
              </c:strCache>
            </c:strRef>
          </c:cat>
          <c:val>
            <c:numRef>
              <c:f>'АнализГрупп '!$C$3:$C$8</c:f>
              <c:numCache>
                <c:formatCode>General</c:formatCode>
                <c:ptCount val="6"/>
                <c:pt idx="0">
                  <c:v>73</c:v>
                </c:pt>
                <c:pt idx="1">
                  <c:v>68</c:v>
                </c:pt>
                <c:pt idx="2">
                  <c:v>50</c:v>
                </c:pt>
                <c:pt idx="3">
                  <c:v>43</c:v>
                </c:pt>
                <c:pt idx="4">
                  <c:v>80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E-4B35-A182-8697D08B3AA8}"/>
            </c:ext>
          </c:extLst>
        </c:ser>
        <c:ser>
          <c:idx val="1"/>
          <c:order val="1"/>
          <c:tx>
            <c:strRef>
              <c:f>'АнализГрупп '!$D$2</c:f>
              <c:strCache>
                <c:ptCount val="1"/>
                <c:pt idx="0">
                  <c:v>Взрослые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'АнализГрупп '!$B$3:$B$8</c:f>
              <c:strCache>
                <c:ptCount val="6"/>
                <c:pt idx="0">
                  <c:v>Конфеты</c:v>
                </c:pt>
                <c:pt idx="1">
                  <c:v>Мороженое</c:v>
                </c:pt>
                <c:pt idx="2">
                  <c:v>Мясо</c:v>
                </c:pt>
                <c:pt idx="3">
                  <c:v>Картошка</c:v>
                </c:pt>
                <c:pt idx="4">
                  <c:v>Сок</c:v>
                </c:pt>
                <c:pt idx="5">
                  <c:v>Пиво</c:v>
                </c:pt>
              </c:strCache>
            </c:strRef>
          </c:cat>
          <c:val>
            <c:numRef>
              <c:f>'АнализГрупп '!$D$3:$D$8</c:f>
              <c:numCache>
                <c:formatCode>#\ ##0;[Red]#\ ##0</c:formatCode>
                <c:ptCount val="6"/>
                <c:pt idx="0">
                  <c:v>-27</c:v>
                </c:pt>
                <c:pt idx="1">
                  <c:v>-32</c:v>
                </c:pt>
                <c:pt idx="2">
                  <c:v>-50</c:v>
                </c:pt>
                <c:pt idx="3">
                  <c:v>-57</c:v>
                </c:pt>
                <c:pt idx="4">
                  <c:v>-20</c:v>
                </c:pt>
                <c:pt idx="5">
                  <c:v>-100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E-4B35-A182-8697D08B3A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94"/>
        <c:overlap val="100"/>
        <c:axId val="-1646562496"/>
        <c:axId val="-1646567392"/>
      </c:barChart>
      <c:catAx>
        <c:axId val="-1646562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646567392"/>
        <c:crosses val="autoZero"/>
        <c:auto val="1"/>
        <c:lblAlgn val="ctr"/>
        <c:lblOffset val="0"/>
        <c:noMultiLvlLbl val="0"/>
      </c:catAx>
      <c:valAx>
        <c:axId val="-1646567392"/>
        <c:scaling>
          <c:orientation val="minMax"/>
          <c:min val="-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;#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6465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solidFill>
          <a:srgbClr xmlns:mc="http://schemas.openxmlformats.org/markup-compatibility/2006" xmlns:a14="http://schemas.microsoft.com/office/drawing/2010/main" val="FFFFFF" mc:Ignorable="a14" a14:legacySpreadsheetColorIndex="65">
            <a:alpha val="87000"/>
          </a:srgbClr>
        </a:solidFill>
        <a:ln w="0">
          <a:solidFill>
            <a:schemeClr val="tx1"/>
          </a:solidFill>
        </a:ln>
        <a:effectLst/>
        <a:sp3d>
          <a:contourClr>
            <a:schemeClr val="tx1"/>
          </a:contourClr>
        </a:sp3d>
      </c:spPr>
    </c:floor>
    <c:sideWall>
      <c:thickness val="0"/>
      <c:spPr>
        <a:solidFill>
          <a:srgbClr xmlns:mc="http://schemas.openxmlformats.org/markup-compatibility/2006" xmlns:a14="http://schemas.microsoft.com/office/drawing/2010/main" val="FFFFFF" mc:Ignorable="a14" a14:legacySpreadsheetColorIndex="65">
            <a:alpha val="0"/>
          </a:srgbClr>
        </a:solidFill>
        <a:ln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>
          <a:outerShdw blurRad="50800" dist="50800" algn="ctr" rotWithShape="0">
            <a:srgbClr val="000000"/>
          </a:outerShdw>
        </a:effectLst>
        <a:sp3d>
          <a:contourClr>
            <a:srgbClr xmlns:mc="http://schemas.openxmlformats.org/markup-compatibility/2006" xmlns:a14="http://schemas.microsoft.com/office/drawing/2010/main" val="000000" mc:Ignorable="a14" a14:legacySpreadsheetColorIndex="64"/>
          </a:contourClr>
        </a:sp3d>
      </c:spPr>
    </c:sideWall>
    <c:backWall>
      <c:thickness val="0"/>
      <c:spPr>
        <a:solidFill>
          <a:srgbClr xmlns:mc="http://schemas.openxmlformats.org/markup-compatibility/2006" xmlns:a14="http://schemas.microsoft.com/office/drawing/2010/main" val="FFFFFF" mc:Ignorable="a14" a14:legacySpreadsheetColorIndex="65">
            <a:alpha val="0"/>
          </a:srgbClr>
        </a:solidFill>
        <a:ln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</a:ln>
        <a:effectLst>
          <a:outerShdw blurRad="50800" dist="50800" algn="ctr" rotWithShape="0">
            <a:srgbClr val="000000"/>
          </a:outerShdw>
        </a:effectLst>
        <a:sp3d>
          <a:contourClr>
            <a:srgbClr xmlns:mc="http://schemas.openxmlformats.org/markup-compatibility/2006" xmlns:a14="http://schemas.microsoft.com/office/drawing/2010/main" val="000000" mc:Ignorable="a14" a14:legacySpreadsheetColorIndex="64"/>
          </a:contourClr>
        </a:sp3d>
      </c:spPr>
    </c:backWall>
    <c:plotArea>
      <c:layout>
        <c:manualLayout>
          <c:layoutTarget val="inner"/>
          <c:xMode val="edge"/>
          <c:yMode val="edge"/>
          <c:x val="0.2087525762487778"/>
          <c:y val="0"/>
          <c:w val="0.74608540356958908"/>
          <c:h val="0.8727506317524262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</a:ln>
            <a:effectLst>
              <a:outerShdw dist="50800" dir="21540000" algn="ctr" rotWithShape="0">
                <a:srgbClr val="000000">
                  <a:alpha val="43137"/>
                </a:srgbClr>
              </a:outerShdw>
            </a:effectLst>
            <a:sp3d contourW="9525">
              <a:contourClr>
                <a:srgbClr xmlns:mc="http://schemas.openxmlformats.org/markup-compatibility/2006" xmlns:a14="http://schemas.microsoft.com/office/drawing/2010/main" val="000000" mc:Ignorable="a14" a14:legacySpreadsheetColorIndex="64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'Линейчатая (объемная)'!$A$2:$A$14</c:f>
              <c:strCache>
                <c:ptCount val="13"/>
                <c:pt idx="0">
                  <c:v>Другим образом</c:v>
                </c:pt>
                <c:pt idx="1">
                  <c:v>Реклама на транспорте</c:v>
                </c:pt>
                <c:pt idx="2">
                  <c:v>Реклама в метро</c:v>
                </c:pt>
                <c:pt idx="3">
                  <c:v>Реклама по электр. сетям</c:v>
                </c:pt>
                <c:pt idx="4">
                  <c:v>Уличная реклама</c:v>
                </c:pt>
                <c:pt idx="5">
                  <c:v>Рекламный агент</c:v>
                </c:pt>
                <c:pt idx="6">
                  <c:v>Реклама по факсу</c:v>
                </c:pt>
                <c:pt idx="7">
                  <c:v>Почтовая реклама</c:v>
                </c:pt>
                <c:pt idx="8">
                  <c:v>На выставке</c:v>
                </c:pt>
                <c:pt idx="9">
                  <c:v>Телевидение</c:v>
                </c:pt>
                <c:pt idx="10">
                  <c:v>Радио</c:v>
                </c:pt>
                <c:pt idx="11">
                  <c:v>Журналы</c:v>
                </c:pt>
                <c:pt idx="12">
                  <c:v>Газеты</c:v>
                </c:pt>
              </c:strCache>
            </c:strRef>
          </c:cat>
          <c:val>
            <c:numRef>
              <c:f>'Линейчатая (объемная)'!$B$2:$B$14</c:f>
              <c:numCache>
                <c:formatCode>General</c:formatCode>
                <c:ptCount val="13"/>
                <c:pt idx="0">
                  <c:v>4.8</c:v>
                </c:pt>
                <c:pt idx="1">
                  <c:v>1.4</c:v>
                </c:pt>
                <c:pt idx="2">
                  <c:v>1.4</c:v>
                </c:pt>
                <c:pt idx="3">
                  <c:v>2.1</c:v>
                </c:pt>
                <c:pt idx="4">
                  <c:v>2.8</c:v>
                </c:pt>
                <c:pt idx="5">
                  <c:v>5.5</c:v>
                </c:pt>
                <c:pt idx="6">
                  <c:v>9</c:v>
                </c:pt>
                <c:pt idx="7">
                  <c:v>10.3</c:v>
                </c:pt>
                <c:pt idx="8">
                  <c:v>11.7</c:v>
                </c:pt>
                <c:pt idx="9">
                  <c:v>13.8</c:v>
                </c:pt>
                <c:pt idx="10">
                  <c:v>15.9</c:v>
                </c:pt>
                <c:pt idx="11">
                  <c:v>22.8</c:v>
                </c:pt>
                <c:pt idx="12">
                  <c:v>57.2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2-48C8-8C8F-7C5824AEF6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24"/>
        <c:gapDepth val="194"/>
        <c:shape val="box"/>
        <c:axId val="461735416"/>
        <c:axId val="461733120"/>
        <c:axId val="0"/>
      </c:bar3DChart>
      <c:catAx>
        <c:axId val="461735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461733120"/>
        <c:crosses val="autoZero"/>
        <c:auto val="1"/>
        <c:lblAlgn val="ctr"/>
        <c:lblOffset val="100"/>
        <c:noMultiLvlLbl val="0"/>
      </c:catAx>
      <c:valAx>
        <c:axId val="46173312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bg1">
                <a:lumMod val="95000"/>
              </a:schemeClr>
            </a:solidFill>
            <a:prstDash val="lgDash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1735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xmlns:mc="http://schemas.openxmlformats.org/markup-compatibility/2006" xmlns:a14="http://schemas.microsoft.com/office/drawing/2010/main" val="000000" mc:Ignorable="a14" a14:legacySpreadsheetColorIndex="64"/>
      </a:solidFill>
      <a:round/>
    </a:ln>
    <a:effectLst/>
    <a:scene3d>
      <a:camera prst="orthographicFront"/>
      <a:lightRig rig="threePt" dir="t"/>
    </a:scene3d>
  </c:spPr>
  <c:txPr>
    <a:bodyPr/>
    <a:lstStyle/>
    <a:p>
      <a:pPr>
        <a:defRPr/>
      </a:pPr>
      <a:endParaRPr lang="ru-RU"/>
    </a:p>
  </c:txPr>
  <c:printSettings>
    <c:headerFooter/>
    <c:pageMargins b="1" l="1" r="1" t="1" header="0.5" footer="0.5"/>
    <c:pageSetup paperSize="9" orientation="landscape" verticalDpi="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9150373177952987"/>
          <c:y val="7.7537333685263179E-2"/>
          <c:w val="0.64791399260421034"/>
          <c:h val="0.7816310939855922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'ДиаграммаГанта '!$B$1</c:f>
              <c:strCache>
                <c:ptCount val="1"/>
                <c:pt idx="0">
                  <c:v>Начало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'ДиаграммаГанта '!$A$2:$A$13</c:f>
              <c:strCache>
                <c:ptCount val="12"/>
                <c:pt idx="0">
                  <c:v>Организационное собрание</c:v>
                </c:pt>
                <c:pt idx="1">
                  <c:v>Разработка документации</c:v>
                </c:pt>
                <c:pt idx="2">
                  <c:v>Общая схема</c:v>
                </c:pt>
                <c:pt idx="3">
                  <c:v>Разработка модуля 1</c:v>
                </c:pt>
                <c:pt idx="4">
                  <c:v>Разработка модуля 2</c:v>
                </c:pt>
                <c:pt idx="5">
                  <c:v>Разработка модуля 3</c:v>
                </c:pt>
                <c:pt idx="6">
                  <c:v>Ввод данных</c:v>
                </c:pt>
                <c:pt idx="7">
                  <c:v>Анализ данных</c:v>
                </c:pt>
                <c:pt idx="8">
                  <c:v>Отчет по разработке</c:v>
                </c:pt>
                <c:pt idx="9">
                  <c:v>Внедрение</c:v>
                </c:pt>
                <c:pt idx="10">
                  <c:v>Итоговый отчет</c:v>
                </c:pt>
                <c:pt idx="11">
                  <c:v>Итоговое собрание</c:v>
                </c:pt>
              </c:strCache>
            </c:strRef>
          </c:cat>
          <c:val>
            <c:numRef>
              <c:f>'ДиаграммаГанта '!$B$2:$B$13</c:f>
              <c:numCache>
                <c:formatCode>m/d/yyyy</c:formatCode>
                <c:ptCount val="12"/>
                <c:pt idx="0">
                  <c:v>38350</c:v>
                </c:pt>
                <c:pt idx="1">
                  <c:v>38351</c:v>
                </c:pt>
                <c:pt idx="2">
                  <c:v>38365</c:v>
                </c:pt>
                <c:pt idx="3">
                  <c:v>38368</c:v>
                </c:pt>
                <c:pt idx="4">
                  <c:v>38368</c:v>
                </c:pt>
                <c:pt idx="5">
                  <c:v>38386</c:v>
                </c:pt>
                <c:pt idx="6">
                  <c:v>38392</c:v>
                </c:pt>
                <c:pt idx="7">
                  <c:v>38406</c:v>
                </c:pt>
                <c:pt idx="8">
                  <c:v>38407</c:v>
                </c:pt>
                <c:pt idx="9">
                  <c:v>38413</c:v>
                </c:pt>
                <c:pt idx="10">
                  <c:v>38420</c:v>
                </c:pt>
                <c:pt idx="11">
                  <c:v>38428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1-48BA-ADCB-8CFEB58A8398}"/>
            </c:ext>
          </c:extLst>
        </c:ser>
        <c:ser>
          <c:idx val="1"/>
          <c:order val="1"/>
          <c:tx>
            <c:strRef>
              <c:f>'ДиаграммаГанта '!$C$1</c:f>
              <c:strCache>
                <c:ptCount val="1"/>
                <c:pt idx="0">
                  <c:v>Длительность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'ДиаграммаГанта '!$A$2:$A$13</c:f>
              <c:strCache>
                <c:ptCount val="12"/>
                <c:pt idx="0">
                  <c:v>Организационное собрание</c:v>
                </c:pt>
                <c:pt idx="1">
                  <c:v>Разработка документации</c:v>
                </c:pt>
                <c:pt idx="2">
                  <c:v>Общая схема</c:v>
                </c:pt>
                <c:pt idx="3">
                  <c:v>Разработка модуля 1</c:v>
                </c:pt>
                <c:pt idx="4">
                  <c:v>Разработка модуля 2</c:v>
                </c:pt>
                <c:pt idx="5">
                  <c:v>Разработка модуля 3</c:v>
                </c:pt>
                <c:pt idx="6">
                  <c:v>Ввод данных</c:v>
                </c:pt>
                <c:pt idx="7">
                  <c:v>Анализ данных</c:v>
                </c:pt>
                <c:pt idx="8">
                  <c:v>Отчет по разработке</c:v>
                </c:pt>
                <c:pt idx="9">
                  <c:v>Внедрение</c:v>
                </c:pt>
                <c:pt idx="10">
                  <c:v>Итоговый отчет</c:v>
                </c:pt>
                <c:pt idx="11">
                  <c:v>Итоговое собрание</c:v>
                </c:pt>
              </c:strCache>
            </c:strRef>
          </c:cat>
          <c:val>
            <c:numRef>
              <c:f>'ДиаграммаГанта '!$C$2:$C$13</c:f>
              <c:numCache>
                <c:formatCode>General</c:formatCode>
                <c:ptCount val="12"/>
                <c:pt idx="0">
                  <c:v>1</c:v>
                </c:pt>
                <c:pt idx="1">
                  <c:v>11</c:v>
                </c:pt>
                <c:pt idx="2">
                  <c:v>9</c:v>
                </c:pt>
                <c:pt idx="3">
                  <c:v>15</c:v>
                </c:pt>
                <c:pt idx="4">
                  <c:v>30</c:v>
                </c:pt>
                <c:pt idx="5">
                  <c:v>12</c:v>
                </c:pt>
                <c:pt idx="6">
                  <c:v>12</c:v>
                </c:pt>
                <c:pt idx="7">
                  <c:v>1</c:v>
                </c:pt>
                <c:pt idx="8">
                  <c:v>4</c:v>
                </c:pt>
                <c:pt idx="9">
                  <c:v>10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1-48BA-ADCB-8CFEB58A8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535451480"/>
        <c:axId val="535450496"/>
      </c:barChart>
      <c:catAx>
        <c:axId val="53545148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450496"/>
        <c:crosses val="autoZero"/>
        <c:auto val="1"/>
        <c:lblAlgn val="ctr"/>
        <c:lblOffset val="100"/>
        <c:noMultiLvlLbl val="0"/>
      </c:catAx>
      <c:valAx>
        <c:axId val="535450496"/>
        <c:scaling>
          <c:orientation val="minMax"/>
          <c:min val="38350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[$-419]d\ mmm;@" sourceLinked="0"/>
        <c:majorTickMark val="out"/>
        <c:minorTickMark val="none"/>
        <c:tickLblPos val="high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451480"/>
        <c:crosses val="autoZero"/>
        <c:crossBetween val="between"/>
        <c:majorUnit val="10"/>
        <c:minorUnit val="3"/>
      </c:valAx>
      <c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cap="sq" cmpd="dbl">
          <a:solidFill>
            <a:schemeClr val="tx1">
              <a:lumMod val="95000"/>
              <a:lumOff val="5000"/>
            </a:schemeClr>
          </a:solidFill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47599846855449"/>
          <c:y val="4.5639738785185804E-2"/>
          <c:w val="0.56833706386630911"/>
          <c:h val="0.72847165027349536"/>
        </c:manualLayout>
      </c:layout>
      <c:areaChart>
        <c:grouping val="percentStacked"/>
        <c:varyColors val="0"/>
        <c:ser>
          <c:idx val="0"/>
          <c:order val="0"/>
          <c:tx>
            <c:strRef>
              <c:f>'С областями'!$A$4</c:f>
              <c:strCache>
                <c:ptCount val="1"/>
                <c:pt idx="0">
                  <c:v>Иванов И. И.</c:v>
                </c:pt>
              </c:strCache>
            </c:strRef>
          </c:tx>
          <c:spPr>
            <a:solidFill>
              <a:srgbClr val="9999FF"/>
            </a:solidFill>
            <a:ln w="25400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BD-4366-B988-B8B3F340B6E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BD-4366-B988-B8B3F340B6E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BD-4366-B988-B8B3F340B6E2}"/>
                </c:ext>
              </c:extLst>
            </c:dLbl>
            <c:dLbl>
              <c:idx val="3"/>
              <c:layout>
                <c:manualLayout>
                  <c:x val="-5.8804230200370948E-2"/>
                  <c:y val="-1.8011437972224174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BD-4366-B988-B8B3F340B6E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BD-4366-B988-B8B3F340B6E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BD-4366-B988-B8B3F340B6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 областями'!$B$3:$G$3</c:f>
              <c:strCache>
                <c:ptCount val="6"/>
                <c:pt idx="0">
                  <c:v>Июль</c:v>
                </c:pt>
                <c:pt idx="1">
                  <c:v>Август</c:v>
                </c:pt>
                <c:pt idx="2">
                  <c:v>Сентябрь</c:v>
                </c:pt>
                <c:pt idx="3">
                  <c:v>Октябрь</c:v>
                </c:pt>
                <c:pt idx="4">
                  <c:v>Ноябрь</c:v>
                </c:pt>
                <c:pt idx="5">
                  <c:v>Декабрь</c:v>
                </c:pt>
              </c:strCache>
            </c:strRef>
          </c:cat>
          <c:val>
            <c:numRef>
              <c:f>'С областями'!$B$4:$G$4</c:f>
              <c:numCache>
                <c:formatCode>General</c:formatCode>
                <c:ptCount val="6"/>
                <c:pt idx="0">
                  <c:v>14</c:v>
                </c:pt>
                <c:pt idx="1">
                  <c:v>21</c:v>
                </c:pt>
                <c:pt idx="2">
                  <c:v>24</c:v>
                </c:pt>
                <c:pt idx="3">
                  <c:v>12</c:v>
                </c:pt>
                <c:pt idx="4">
                  <c:v>10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BD-4366-B988-B8B3F340B6E2}"/>
            </c:ext>
          </c:extLst>
        </c:ser>
        <c:ser>
          <c:idx val="1"/>
          <c:order val="1"/>
          <c:tx>
            <c:strRef>
              <c:f>'С областями'!$A$5</c:f>
              <c:strCache>
                <c:ptCount val="1"/>
                <c:pt idx="0">
                  <c:v>Петров П. П.</c:v>
                </c:pt>
              </c:strCache>
            </c:strRef>
          </c:tx>
          <c:spPr>
            <a:solidFill>
              <a:srgbClr val="8E0047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2BD-4366-B988-B8B3F340B6E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2BD-4366-B988-B8B3F340B6E2}"/>
                </c:ext>
              </c:extLst>
            </c:dLbl>
            <c:dLbl>
              <c:idx val="2"/>
              <c:layout>
                <c:manualLayout>
                  <c:x val="8.6806244581499978E-2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2BD-4366-B988-B8B3F340B6E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2BD-4366-B988-B8B3F340B6E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2BD-4366-B988-B8B3F340B6E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2BD-4366-B988-B8B3F340B6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 областями'!$B$3:$G$3</c:f>
              <c:strCache>
                <c:ptCount val="6"/>
                <c:pt idx="0">
                  <c:v>Июль</c:v>
                </c:pt>
                <c:pt idx="1">
                  <c:v>Август</c:v>
                </c:pt>
                <c:pt idx="2">
                  <c:v>Сентябрь</c:v>
                </c:pt>
                <c:pt idx="3">
                  <c:v>Октябрь</c:v>
                </c:pt>
                <c:pt idx="4">
                  <c:v>Ноябрь</c:v>
                </c:pt>
                <c:pt idx="5">
                  <c:v>Декабрь</c:v>
                </c:pt>
              </c:strCache>
            </c:strRef>
          </c:cat>
          <c:val>
            <c:numRef>
              <c:f>'С областями'!$B$5:$G$5</c:f>
              <c:numCache>
                <c:formatCode>General</c:formatCode>
                <c:ptCount val="6"/>
                <c:pt idx="0">
                  <c:v>21</c:v>
                </c:pt>
                <c:pt idx="1">
                  <c:v>10</c:v>
                </c:pt>
                <c:pt idx="2">
                  <c:v>14</c:v>
                </c:pt>
                <c:pt idx="3">
                  <c:v>9</c:v>
                </c:pt>
                <c:pt idx="4">
                  <c:v>10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2BD-4366-B988-B8B3F340B6E2}"/>
            </c:ext>
          </c:extLst>
        </c:ser>
        <c:ser>
          <c:idx val="2"/>
          <c:order val="2"/>
          <c:tx>
            <c:strRef>
              <c:f>'С областями'!$A$6</c:f>
              <c:strCache>
                <c:ptCount val="1"/>
                <c:pt idx="0">
                  <c:v>Сидоров С. С.</c:v>
                </c:pt>
              </c:strCache>
            </c:strRef>
          </c:tx>
          <c:spPr>
            <a:solidFill>
              <a:srgbClr val="FCF7B2"/>
            </a:solidFill>
            <a:ln w="15875">
              <a:solidFill>
                <a:schemeClr val="tx1">
                  <a:lumMod val="95000"/>
                  <a:lumOff val="5000"/>
                </a:schemeClr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2BD-4366-B988-B8B3F340B6E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2BD-4366-B988-B8B3F340B6E2}"/>
                </c:ext>
              </c:extLst>
            </c:dLbl>
            <c:dLbl>
              <c:idx val="2"/>
              <c:layout>
                <c:manualLayout>
                  <c:x val="7.2805237390935459E-2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2BD-4366-B988-B8B3F340B6E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2BD-4366-B988-B8B3F340B6E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2BD-4366-B988-B8B3F340B6E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2BD-4366-B988-B8B3F340B6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 областями'!$B$3:$G$3</c:f>
              <c:strCache>
                <c:ptCount val="6"/>
                <c:pt idx="0">
                  <c:v>Июль</c:v>
                </c:pt>
                <c:pt idx="1">
                  <c:v>Август</c:v>
                </c:pt>
                <c:pt idx="2">
                  <c:v>Сентябрь</c:v>
                </c:pt>
                <c:pt idx="3">
                  <c:v>Октябрь</c:v>
                </c:pt>
                <c:pt idx="4">
                  <c:v>Ноябрь</c:v>
                </c:pt>
                <c:pt idx="5">
                  <c:v>Декабрь</c:v>
                </c:pt>
              </c:strCache>
            </c:strRef>
          </c:cat>
          <c:val>
            <c:numRef>
              <c:f>'С областями'!$B$6:$G$6</c:f>
              <c:numCache>
                <c:formatCode>General</c:formatCode>
                <c:ptCount val="6"/>
                <c:pt idx="0">
                  <c:v>15</c:v>
                </c:pt>
                <c:pt idx="1">
                  <c:v>18</c:v>
                </c:pt>
                <c:pt idx="2">
                  <c:v>16</c:v>
                </c:pt>
                <c:pt idx="3">
                  <c:v>13</c:v>
                </c:pt>
                <c:pt idx="4">
                  <c:v>22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2BD-4366-B988-B8B3F340B6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rgbClr val="FF0000">
                  <a:alpha val="40000"/>
                </a:srgbClr>
              </a:solidFill>
              <a:round/>
            </a:ln>
            <a:effectLst/>
          </c:spPr>
        </c:dropLines>
        <c:axId val="298258408"/>
        <c:axId val="298257752"/>
      </c:areaChart>
      <c:catAx>
        <c:axId val="29825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cap="all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257752"/>
        <c:crosses val="autoZero"/>
        <c:auto val="1"/>
        <c:lblAlgn val="ctr"/>
        <c:lblOffset val="100"/>
        <c:noMultiLvlLbl val="0"/>
      </c:catAx>
      <c:valAx>
        <c:axId val="298257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258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80693539889256"/>
          <c:y val="0.33072606388452658"/>
          <c:w val="0.20260774986205221"/>
          <c:h val="0.1974792620148981"/>
        </c:manualLayout>
      </c:layout>
      <c:overlay val="0"/>
      <c:spPr>
        <a:noFill/>
        <a:ln w="9525">
          <a:solidFill>
            <a:schemeClr val="tx1">
              <a:lumMod val="95000"/>
              <a:lumOff val="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 spc="-5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Степень удовлетворенности жилищными и материальными условиями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hPercent val="100"/>
      <c:rotY val="40"/>
      <c:depthPercent val="250"/>
      <c:rAngAx val="0"/>
    </c:view3D>
    <c:floor>
      <c:thickness val="0"/>
      <c:spPr>
        <a:solidFill>
          <a:schemeClr val="bg1">
            <a:lumMod val="85000"/>
          </a:schemeClr>
        </a:solidFill>
        <a:ln w="9525" cap="flat" cmpd="sng" algn="ctr">
          <a:solidFill>
            <a:schemeClr val="tx1"/>
          </a:solidFill>
          <a:round/>
        </a:ln>
        <a:effectLst/>
        <a:sp3d contourW="9525">
          <a:contourClr>
            <a:schemeClr val="tx1"/>
          </a:contourClr>
        </a:sp3d>
      </c:spPr>
    </c:floor>
    <c:sideWall>
      <c:thickness val="0"/>
      <c:spPr>
        <a:solidFill>
          <a:schemeClr val="bg1">
            <a:lumMod val="95000"/>
          </a:schemeClr>
        </a:solidFill>
        <a:ln>
          <a:solidFill>
            <a:sysClr val="windowText" lastClr="000000"/>
          </a:solidFill>
        </a:ln>
        <a:effectLst>
          <a:outerShdw dist="50800" dir="5400000" algn="ctr" rotWithShape="0">
            <a:schemeClr val="bg1">
              <a:alpha val="0"/>
            </a:schemeClr>
          </a:outerShdw>
        </a:effectLst>
        <a:sp3d>
          <a:contourClr>
            <a:sysClr val="windowText" lastClr="000000"/>
          </a:contourClr>
        </a:sp3d>
      </c:spPr>
    </c:sideWall>
    <c:backWall>
      <c:thickness val="0"/>
      <c:spPr>
        <a:solidFill>
          <a:schemeClr val="bg1">
            <a:lumMod val="95000"/>
          </a:schemeClr>
        </a:solidFill>
        <a:ln w="12700">
          <a:solidFill>
            <a:schemeClr val="tx1">
              <a:lumMod val="95000"/>
              <a:lumOff val="5000"/>
            </a:schemeClr>
          </a:solidFill>
        </a:ln>
        <a:effectLst>
          <a:outerShdw dist="50800" dir="5400000" algn="ctr" rotWithShape="0">
            <a:schemeClr val="bg1">
              <a:alpha val="0"/>
            </a:schemeClr>
          </a:outerShdw>
        </a:effectLst>
        <a:sp3d contourW="12700">
          <a:contourClr>
            <a:schemeClr val="tx1">
              <a:lumMod val="95000"/>
              <a:lumOff val="5000"/>
            </a:schemeClr>
          </a:contourClr>
        </a:sp3d>
      </c:spPr>
    </c:backWall>
    <c:plotArea>
      <c:layout/>
      <c:area3DChart>
        <c:grouping val="standard"/>
        <c:varyColors val="0"/>
        <c:ser>
          <c:idx val="1"/>
          <c:order val="0"/>
          <c:tx>
            <c:strRef>
              <c:f>'С областями (объемная)'!$A$5</c:f>
              <c:strCache>
                <c:ptCount val="1"/>
                <c:pt idx="0">
                  <c:v>Петров П. П.</c:v>
                </c:pt>
              </c:strCache>
            </c:strRef>
          </c:tx>
          <c:spPr>
            <a:solidFill>
              <a:srgbClr val="8B357D"/>
            </a:solidFill>
            <a:ln>
              <a:solidFill>
                <a:schemeClr val="tx1"/>
              </a:solidFill>
            </a:ln>
            <a:effectLst/>
            <a:sp3d>
              <a:contourClr>
                <a:schemeClr val="tx1"/>
              </a:contourClr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'С областями (объемная)'!$B$3:$G$3</c:f>
              <c:strCache>
                <c:ptCount val="6"/>
                <c:pt idx="0">
                  <c:v>Июль</c:v>
                </c:pt>
                <c:pt idx="1">
                  <c:v>Август</c:v>
                </c:pt>
                <c:pt idx="2">
                  <c:v>Сентябрь</c:v>
                </c:pt>
                <c:pt idx="3">
                  <c:v>Октябрь</c:v>
                </c:pt>
                <c:pt idx="4">
                  <c:v>Ноябрь</c:v>
                </c:pt>
                <c:pt idx="5">
                  <c:v>Декабрь</c:v>
                </c:pt>
              </c:strCache>
            </c:strRef>
          </c:cat>
          <c:val>
            <c:numRef>
              <c:f>'С областями (объемная)'!$B$5:$G$5</c:f>
              <c:numCache>
                <c:formatCode>General</c:formatCode>
                <c:ptCount val="6"/>
                <c:pt idx="0">
                  <c:v>21</c:v>
                </c:pt>
                <c:pt idx="1">
                  <c:v>10</c:v>
                </c:pt>
                <c:pt idx="2">
                  <c:v>14</c:v>
                </c:pt>
                <c:pt idx="3">
                  <c:v>9</c:v>
                </c:pt>
                <c:pt idx="4">
                  <c:v>10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0-4475-B3EC-F5CFD1A70514}"/>
            </c:ext>
          </c:extLst>
        </c:ser>
        <c:ser>
          <c:idx val="0"/>
          <c:order val="1"/>
          <c:tx>
            <c:strRef>
              <c:f>'С областями (объемная)'!$A$4</c:f>
              <c:strCache>
                <c:ptCount val="1"/>
                <c:pt idx="0">
                  <c:v>Иванов И. И.</c:v>
                </c:pt>
              </c:strCache>
            </c:strRef>
          </c:tx>
          <c:spPr>
            <a:solidFill>
              <a:srgbClr val="9999FF"/>
            </a:solidFill>
            <a:ln>
              <a:solidFill>
                <a:schemeClr val="tx1"/>
              </a:solidFill>
            </a:ln>
            <a:effectLst/>
            <a:sp3d>
              <a:contourClr>
                <a:schemeClr val="tx1"/>
              </a:contourClr>
            </a:sp3d>
          </c:spPr>
          <c:dLbls>
            <c:dLbl>
              <c:idx val="0"/>
              <c:layout>
                <c:manualLayout>
                  <c:x val="-1.1949215832711033E-2"/>
                  <c:y val="-8.3073727933541015E-3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CE-4B60-AB7C-FAE0DCF48C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'С областями (объемная)'!$B$3:$G$3</c:f>
              <c:strCache>
                <c:ptCount val="6"/>
                <c:pt idx="0">
                  <c:v>Июль</c:v>
                </c:pt>
                <c:pt idx="1">
                  <c:v>Август</c:v>
                </c:pt>
                <c:pt idx="2">
                  <c:v>Сентябрь</c:v>
                </c:pt>
                <c:pt idx="3">
                  <c:v>Октябрь</c:v>
                </c:pt>
                <c:pt idx="4">
                  <c:v>Ноябрь</c:v>
                </c:pt>
                <c:pt idx="5">
                  <c:v>Декабрь</c:v>
                </c:pt>
              </c:strCache>
            </c:strRef>
          </c:cat>
          <c:val>
            <c:numRef>
              <c:f>'С областями (объемная)'!$B$4:$G$4</c:f>
              <c:numCache>
                <c:formatCode>General</c:formatCode>
                <c:ptCount val="6"/>
                <c:pt idx="0">
                  <c:v>14</c:v>
                </c:pt>
                <c:pt idx="1">
                  <c:v>21</c:v>
                </c:pt>
                <c:pt idx="2">
                  <c:v>24</c:v>
                </c:pt>
                <c:pt idx="3">
                  <c:v>12</c:v>
                </c:pt>
                <c:pt idx="4">
                  <c:v>10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0-4475-B3EC-F5CFD1A70514}"/>
            </c:ext>
          </c:extLst>
        </c:ser>
        <c:ser>
          <c:idx val="2"/>
          <c:order val="2"/>
          <c:tx>
            <c:strRef>
              <c:f>'С областями (объемная)'!$A$6</c:f>
              <c:strCache>
                <c:ptCount val="1"/>
                <c:pt idx="0">
                  <c:v>Сидоров С. С.</c:v>
                </c:pt>
              </c:strCache>
            </c:strRef>
          </c:tx>
          <c:spPr>
            <a:solidFill>
              <a:srgbClr val="FCF7B2"/>
            </a:solid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  <a:sp3d>
              <a:contourClr>
                <a:schemeClr val="tx1">
                  <a:lumMod val="95000"/>
                  <a:lumOff val="5000"/>
                </a:schemeClr>
              </a:contourClr>
            </a:sp3d>
          </c:spPr>
          <c:dLbls>
            <c:dLbl>
              <c:idx val="0"/>
              <c:layout>
                <c:manualLayout>
                  <c:x val="6.5720687079910384E-2"/>
                  <c:y val="-1.038421599169270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6086631814788"/>
                      <c:h val="5.39357813918120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9CE-4B60-AB7C-FAE0DCF48C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'С областями (объемная)'!$B$3:$G$3</c:f>
              <c:strCache>
                <c:ptCount val="6"/>
                <c:pt idx="0">
                  <c:v>Июль</c:v>
                </c:pt>
                <c:pt idx="1">
                  <c:v>Август</c:v>
                </c:pt>
                <c:pt idx="2">
                  <c:v>Сентябрь</c:v>
                </c:pt>
                <c:pt idx="3">
                  <c:v>Октябрь</c:v>
                </c:pt>
                <c:pt idx="4">
                  <c:v>Ноябрь</c:v>
                </c:pt>
                <c:pt idx="5">
                  <c:v>Декабрь</c:v>
                </c:pt>
              </c:strCache>
            </c:strRef>
          </c:cat>
          <c:val>
            <c:numRef>
              <c:f>'С областями (объемная)'!$B$6:$G$6</c:f>
              <c:numCache>
                <c:formatCode>General</c:formatCode>
                <c:ptCount val="6"/>
                <c:pt idx="0">
                  <c:v>15</c:v>
                </c:pt>
                <c:pt idx="1">
                  <c:v>18</c:v>
                </c:pt>
                <c:pt idx="2">
                  <c:v>16</c:v>
                </c:pt>
                <c:pt idx="3">
                  <c:v>13</c:v>
                </c:pt>
                <c:pt idx="4">
                  <c:v>22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0-4475-B3EC-F5CFD1A70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</c:dropLines>
        <c:axId val="513490600"/>
        <c:axId val="513491912"/>
        <c:axId val="661010048"/>
      </c:area3DChart>
      <c:catAx>
        <c:axId val="513490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0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491912"/>
        <c:crosses val="autoZero"/>
        <c:auto val="1"/>
        <c:lblAlgn val="ctr"/>
        <c:lblOffset val="100"/>
        <c:noMultiLvlLbl val="0"/>
      </c:catAx>
      <c:valAx>
        <c:axId val="5134919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95000"/>
                <a:lumOff val="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3490600"/>
        <c:crosses val="autoZero"/>
        <c:crossBetween val="midCat"/>
      </c:valAx>
      <c:serAx>
        <c:axId val="661010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513491912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25400" cap="flat" cmpd="dbl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1"/>
                </a:solidFill>
              </a:rPr>
              <a:t>Графики</a:t>
            </a:r>
            <a:r>
              <a:rPr lang="ru-RU" b="1" baseline="0">
                <a:solidFill>
                  <a:schemeClr val="tx1"/>
                </a:solidFill>
              </a:rPr>
              <a:t> функций</a:t>
            </a:r>
            <a:endParaRPr lang="ru-RU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408611111111111"/>
          <c:y val="0.19784740449110527"/>
          <c:w val="0.62994160060379945"/>
          <c:h val="0.53008420822397195"/>
        </c:manualLayout>
      </c:layout>
      <c:scatterChart>
        <c:scatterStyle val="lineMarker"/>
        <c:varyColors val="0"/>
        <c:ser>
          <c:idx val="0"/>
          <c:order val="0"/>
          <c:tx>
            <c:v>Y1(X1)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'XY-точечная (1)'!$B$2:$B$4</c:f>
              <c:numCache>
                <c:formatCode>General</c:formatCode>
                <c:ptCount val="3"/>
                <c:pt idx="0">
                  <c:v>3.3</c:v>
                </c:pt>
                <c:pt idx="1">
                  <c:v>4.0999999999999996</c:v>
                </c:pt>
                <c:pt idx="2">
                  <c:v>5.2</c:v>
                </c:pt>
              </c:numCache>
            </c:numRef>
          </c:xVal>
          <c:yVal>
            <c:numRef>
              <c:f>'XY-точечная (1)'!$C$2:$C$4</c:f>
              <c:numCache>
                <c:formatCode>General</c:formatCode>
                <c:ptCount val="3"/>
                <c:pt idx="0">
                  <c:v>5</c:v>
                </c:pt>
                <c:pt idx="1">
                  <c:v>8.3000000000000007</c:v>
                </c:pt>
                <c:pt idx="2">
                  <c:v>9.8000000000000007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2-439D-B430-FBEF3DEA36E6}"/>
            </c:ext>
          </c:extLst>
        </c:ser>
        <c:ser>
          <c:idx val="1"/>
          <c:order val="1"/>
          <c:tx>
            <c:v>Y2(X2)</c:v>
          </c:tx>
          <c:spPr>
            <a:ln w="19050" cap="rnd">
              <a:solidFill>
                <a:srgbClr val="FF66CC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66CC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'XY-точечная (1)'!$D$2:$D$4</c:f>
              <c:numCache>
                <c:formatCode>General</c:formatCode>
                <c:ptCount val="3"/>
                <c:pt idx="0">
                  <c:v>1.1000000000000001</c:v>
                </c:pt>
                <c:pt idx="1">
                  <c:v>5.7</c:v>
                </c:pt>
                <c:pt idx="2">
                  <c:v>8.4</c:v>
                </c:pt>
              </c:numCache>
            </c:numRef>
          </c:xVal>
          <c:yVal>
            <c:numRef>
              <c:f>'XY-точечная (1)'!$E$2:$E$4</c:f>
              <c:numCache>
                <c:formatCode>General</c:formatCode>
                <c:ptCount val="3"/>
                <c:pt idx="0">
                  <c:v>8.8000000000000007</c:v>
                </c:pt>
                <c:pt idx="1">
                  <c:v>6.2</c:v>
                </c:pt>
                <c:pt idx="2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2-439D-B430-FBEF3DEA3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154008"/>
        <c:axId val="368153680"/>
      </c:scatterChart>
      <c:valAx>
        <c:axId val="36815400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050" b="1">
                    <a:solidFill>
                      <a:schemeClr val="tx1"/>
                    </a:solidFill>
                  </a:rPr>
                  <a:t>Аргумент</a:t>
                </a:r>
                <a:r>
                  <a:rPr lang="ru-RU" sz="1050" b="1" baseline="0">
                    <a:solidFill>
                      <a:schemeClr val="tx1"/>
                    </a:solidFill>
                  </a:rPr>
                  <a:t> функции</a:t>
                </a:r>
                <a:endParaRPr lang="ru-RU" sz="105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4130427102458555"/>
              <c:y val="0.84259259259259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153680"/>
        <c:crosses val="autoZero"/>
        <c:crossBetween val="midCat"/>
      </c:valAx>
      <c:valAx>
        <c:axId val="3681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 b="1"/>
                  <a:t>Значение</a:t>
                </a:r>
                <a:r>
                  <a:rPr lang="ru-RU" sz="1200" b="1" baseline="0"/>
                  <a:t> функции</a:t>
                </a:r>
                <a:endParaRPr lang="ru-RU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68154008"/>
        <c:crosses val="autoZero"/>
        <c:crossBetween val="midCat"/>
      </c:valAx>
      <c:spPr>
        <a:solidFill>
          <a:schemeClr val="bg1">
            <a:lumMod val="75000"/>
          </a:schemeClr>
        </a:solidFill>
        <a:ln>
          <a:solidFill>
            <a:schemeClr val="bg2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81616491004565961"/>
          <c:y val="0.41745297462817138"/>
          <c:w val="0.15085308082240909"/>
          <c:h val="0.15625109361329834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60000"/>
        <a:lumOff val="4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46058772744092"/>
          <c:y val="0.18893393940024339"/>
          <c:w val="0.77812308910685424"/>
          <c:h val="0.70310391363022939"/>
        </c:manualLayout>
      </c:layout>
      <c:scatterChart>
        <c:scatterStyle val="lineMarker"/>
        <c:varyColors val="0"/>
        <c:ser>
          <c:idx val="1"/>
          <c:order val="0"/>
          <c:tx>
            <c:v>1</c:v>
          </c:tx>
          <c:spPr>
            <a:ln w="63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'XY-точечная (2)'!$A$2:$A$21</c:f>
              <c:numCache>
                <c:formatCode>General</c:formatCode>
                <c:ptCount val="20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</c:numCache>
            </c:numRef>
          </c:xVal>
          <c:yVal>
            <c:numRef>
              <c:f>'XY-точечная (2)'!$B$2:$B$21</c:f>
              <c:numCache>
                <c:formatCode>General</c:formatCode>
                <c:ptCount val="20"/>
                <c:pt idx="0">
                  <c:v>-422</c:v>
                </c:pt>
                <c:pt idx="1">
                  <c:v>-253</c:v>
                </c:pt>
                <c:pt idx="2">
                  <c:v>-132</c:v>
                </c:pt>
                <c:pt idx="3">
                  <c:v>-53</c:v>
                </c:pt>
                <c:pt idx="4">
                  <c:v>-10</c:v>
                </c:pt>
                <c:pt idx="5">
                  <c:v>3</c:v>
                </c:pt>
                <c:pt idx="6">
                  <c:v>-8</c:v>
                </c:pt>
                <c:pt idx="7">
                  <c:v>-37</c:v>
                </c:pt>
                <c:pt idx="8">
                  <c:v>-78</c:v>
                </c:pt>
                <c:pt idx="9">
                  <c:v>-125</c:v>
                </c:pt>
                <c:pt idx="10">
                  <c:v>-172</c:v>
                </c:pt>
                <c:pt idx="11">
                  <c:v>-213</c:v>
                </c:pt>
                <c:pt idx="12">
                  <c:v>-242</c:v>
                </c:pt>
                <c:pt idx="13">
                  <c:v>-253</c:v>
                </c:pt>
                <c:pt idx="14">
                  <c:v>-240</c:v>
                </c:pt>
                <c:pt idx="15">
                  <c:v>-197</c:v>
                </c:pt>
                <c:pt idx="16">
                  <c:v>-118</c:v>
                </c:pt>
                <c:pt idx="17">
                  <c:v>3</c:v>
                </c:pt>
                <c:pt idx="18">
                  <c:v>172</c:v>
                </c:pt>
                <c:pt idx="19">
                  <c:v>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32-4EAB-A173-AF60FBCE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742120"/>
        <c:axId val="367742448"/>
      </c:scatterChart>
      <c:valAx>
        <c:axId val="367742120"/>
        <c:scaling>
          <c:orientation val="minMax"/>
          <c:max val="14"/>
          <c:min val="-5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900" b="1">
                    <a:solidFill>
                      <a:schemeClr val="tx1"/>
                    </a:solidFill>
                  </a:rPr>
                  <a:t>Ось </a:t>
                </a:r>
                <a:r>
                  <a:rPr lang="en-US" sz="900" b="1">
                    <a:solidFill>
                      <a:schemeClr val="tx1"/>
                    </a:solidFill>
                  </a:rPr>
                  <a:t>X</a:t>
                </a:r>
                <a:endParaRPr lang="ru-RU" sz="900" b="1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5052612446527451"/>
              <c:y val="0.90260601836923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7742448"/>
        <c:crossesAt val="0"/>
        <c:crossBetween val="midCat"/>
        <c:majorUnit val="2"/>
      </c:valAx>
      <c:valAx>
        <c:axId val="36774244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bg2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ru-RU"/>
          </a:p>
        </c:txPr>
        <c:crossAx val="367742120"/>
        <c:crosses val="autoZero"/>
        <c:crossBetween val="midCat"/>
      </c:valAx>
      <c:spPr>
        <a:solidFill>
          <a:schemeClr val="bg2"/>
        </a:solidFill>
        <a:ln>
          <a:solidFill>
            <a:schemeClr val="bg2">
              <a:lumMod val="5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25400" cap="flat" cmpd="dbl" algn="ctr">
      <a:solidFill>
        <a:schemeClr val="tx1">
          <a:lumMod val="95000"/>
          <a:lumOff val="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>
                <a:solidFill>
                  <a:schemeClr val="tx1"/>
                </a:solidFill>
              </a:rPr>
              <a:t>Зависимость</a:t>
            </a:r>
            <a:r>
              <a:rPr lang="ru-RU" sz="1800" b="0" baseline="0">
                <a:solidFill>
                  <a:schemeClr val="tx1"/>
                </a:solidFill>
              </a:rPr>
              <a:t> суммы покупок от времени, проведенного в магазине для мужчин и женщин</a:t>
            </a:r>
            <a:endParaRPr lang="ru-RU" sz="1800" b="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574964687149023"/>
          <c:y val="0.23411897556390113"/>
          <c:w val="0.80201456691145234"/>
          <c:h val="0.61329512152680277"/>
        </c:manualLayout>
      </c:layout>
      <c:scatterChart>
        <c:scatterStyle val="lineMarker"/>
        <c:varyColors val="0"/>
        <c:ser>
          <c:idx val="1"/>
          <c:order val="0"/>
          <c:tx>
            <c:v>Ж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'ХУ-точечная (3)'!$C$2:$C$65</c:f>
              <c:numCache>
                <c:formatCode>General</c:formatCode>
                <c:ptCount val="64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22</c:v>
                </c:pt>
                <c:pt idx="20">
                  <c:v>22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27</c:v>
                </c:pt>
                <c:pt idx="43">
                  <c:v>27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30</c:v>
                </c:pt>
                <c:pt idx="59">
                  <c:v>30</c:v>
                </c:pt>
                <c:pt idx="60">
                  <c:v>32</c:v>
                </c:pt>
                <c:pt idx="61">
                  <c:v>32</c:v>
                </c:pt>
                <c:pt idx="62">
                  <c:v>36</c:v>
                </c:pt>
                <c:pt idx="63">
                  <c:v>36</c:v>
                </c:pt>
              </c:numCache>
            </c:numRef>
          </c:xVal>
          <c:yVal>
            <c:numRef>
              <c:f>'ХУ-точечная (3)'!$E$2:$E$65</c:f>
              <c:numCache>
                <c:formatCode>General</c:formatCode>
                <c:ptCount val="64"/>
                <c:pt idx="0">
                  <c:v>2880</c:v>
                </c:pt>
                <c:pt idx="1">
                  <c:v>3740</c:v>
                </c:pt>
                <c:pt idx="2">
                  <c:v>5400</c:v>
                </c:pt>
                <c:pt idx="3">
                  <c:v>5670</c:v>
                </c:pt>
                <c:pt idx="4">
                  <c:v>4530</c:v>
                </c:pt>
                <c:pt idx="5">
                  <c:v>5090</c:v>
                </c:pt>
                <c:pt idx="6">
                  <c:v>5470</c:v>
                </c:pt>
                <c:pt idx="7">
                  <c:v>4300</c:v>
                </c:pt>
                <c:pt idx="8">
                  <c:v>4630</c:v>
                </c:pt>
                <c:pt idx="9">
                  <c:v>4830</c:v>
                </c:pt>
                <c:pt idx="10">
                  <c:v>3750</c:v>
                </c:pt>
                <c:pt idx="11">
                  <c:v>4380</c:v>
                </c:pt>
                <c:pt idx="12">
                  <c:v>5230</c:v>
                </c:pt>
                <c:pt idx="13">
                  <c:v>5020</c:v>
                </c:pt>
                <c:pt idx="14">
                  <c:v>6750</c:v>
                </c:pt>
                <c:pt idx="15">
                  <c:v>5470</c:v>
                </c:pt>
                <c:pt idx="16">
                  <c:v>5550</c:v>
                </c:pt>
                <c:pt idx="17">
                  <c:v>6220</c:v>
                </c:pt>
                <c:pt idx="18">
                  <c:v>7430</c:v>
                </c:pt>
                <c:pt idx="19">
                  <c:v>5200</c:v>
                </c:pt>
                <c:pt idx="20">
                  <c:v>6030</c:v>
                </c:pt>
                <c:pt idx="21">
                  <c:v>6010</c:v>
                </c:pt>
                <c:pt idx="22">
                  <c:v>6500</c:v>
                </c:pt>
                <c:pt idx="23">
                  <c:v>6600</c:v>
                </c:pt>
                <c:pt idx="24">
                  <c:v>4530</c:v>
                </c:pt>
                <c:pt idx="25">
                  <c:v>6850</c:v>
                </c:pt>
                <c:pt idx="26">
                  <c:v>6850</c:v>
                </c:pt>
                <c:pt idx="27">
                  <c:v>4580</c:v>
                </c:pt>
                <c:pt idx="28">
                  <c:v>4970</c:v>
                </c:pt>
                <c:pt idx="29">
                  <c:v>5230</c:v>
                </c:pt>
                <c:pt idx="30">
                  <c:v>5340</c:v>
                </c:pt>
                <c:pt idx="31">
                  <c:v>6850</c:v>
                </c:pt>
                <c:pt idx="32">
                  <c:v>6740</c:v>
                </c:pt>
                <c:pt idx="33">
                  <c:v>6950</c:v>
                </c:pt>
                <c:pt idx="34">
                  <c:v>7210</c:v>
                </c:pt>
                <c:pt idx="35">
                  <c:v>7330</c:v>
                </c:pt>
                <c:pt idx="36">
                  <c:v>7430</c:v>
                </c:pt>
                <c:pt idx="37">
                  <c:v>7630</c:v>
                </c:pt>
                <c:pt idx="38">
                  <c:v>8510</c:v>
                </c:pt>
                <c:pt idx="39">
                  <c:v>7000</c:v>
                </c:pt>
                <c:pt idx="40">
                  <c:v>7260</c:v>
                </c:pt>
                <c:pt idx="41">
                  <c:v>7320</c:v>
                </c:pt>
                <c:pt idx="42">
                  <c:v>7320</c:v>
                </c:pt>
                <c:pt idx="43">
                  <c:v>7540</c:v>
                </c:pt>
                <c:pt idx="44">
                  <c:v>4540</c:v>
                </c:pt>
                <c:pt idx="45">
                  <c:v>6720</c:v>
                </c:pt>
                <c:pt idx="46">
                  <c:v>7040</c:v>
                </c:pt>
                <c:pt idx="47">
                  <c:v>7660</c:v>
                </c:pt>
                <c:pt idx="48">
                  <c:v>7830</c:v>
                </c:pt>
                <c:pt idx="49">
                  <c:v>8230</c:v>
                </c:pt>
                <c:pt idx="50">
                  <c:v>8350</c:v>
                </c:pt>
                <c:pt idx="51">
                  <c:v>3640</c:v>
                </c:pt>
                <c:pt idx="52">
                  <c:v>7340</c:v>
                </c:pt>
                <c:pt idx="53">
                  <c:v>7430</c:v>
                </c:pt>
                <c:pt idx="54">
                  <c:v>7430</c:v>
                </c:pt>
                <c:pt idx="55">
                  <c:v>8210</c:v>
                </c:pt>
                <c:pt idx="56">
                  <c:v>8400</c:v>
                </c:pt>
                <c:pt idx="57">
                  <c:v>9260</c:v>
                </c:pt>
                <c:pt idx="58">
                  <c:v>7420</c:v>
                </c:pt>
                <c:pt idx="59">
                  <c:v>8470</c:v>
                </c:pt>
                <c:pt idx="60">
                  <c:v>9220</c:v>
                </c:pt>
                <c:pt idx="61">
                  <c:v>10260</c:v>
                </c:pt>
                <c:pt idx="62">
                  <c:v>9230</c:v>
                </c:pt>
                <c:pt idx="63">
                  <c:v>10880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01-456B-ABA3-38C3342D3E13}"/>
            </c:ext>
          </c:extLst>
        </c:ser>
        <c:ser>
          <c:idx val="0"/>
          <c:order val="1"/>
          <c:tx>
            <c:v>М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990033"/>
              </a:solidFill>
              <a:ln w="9525">
                <a:noFill/>
              </a:ln>
              <a:effectLst/>
            </c:spPr>
          </c:marker>
          <c:xVal>
            <c:numRef>
              <c:f>'ХУ-точечная (3)'!$C$66:$C$130</c:f>
              <c:numCache>
                <c:formatCode>General</c:formatCode>
                <c:ptCount val="65"/>
                <c:pt idx="0">
                  <c:v>12</c:v>
                </c:pt>
                <c:pt idx="1">
                  <c:v>12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22</c:v>
                </c:pt>
                <c:pt idx="40">
                  <c:v>22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31</c:v>
                </c:pt>
                <c:pt idx="63">
                  <c:v>32</c:v>
                </c:pt>
                <c:pt idx="64">
                  <c:v>33</c:v>
                </c:pt>
              </c:numCache>
            </c:numRef>
          </c:xVal>
          <c:yVal>
            <c:numRef>
              <c:f>'ХУ-точечная (3)'!$E$66:$E$130</c:f>
              <c:numCache>
                <c:formatCode>General</c:formatCode>
                <c:ptCount val="65"/>
                <c:pt idx="0">
                  <c:v>3090</c:v>
                </c:pt>
                <c:pt idx="1">
                  <c:v>4630</c:v>
                </c:pt>
                <c:pt idx="2">
                  <c:v>5940</c:v>
                </c:pt>
                <c:pt idx="3">
                  <c:v>6450</c:v>
                </c:pt>
                <c:pt idx="4">
                  <c:v>7260</c:v>
                </c:pt>
                <c:pt idx="5">
                  <c:v>7050</c:v>
                </c:pt>
                <c:pt idx="6">
                  <c:v>7430</c:v>
                </c:pt>
                <c:pt idx="7">
                  <c:v>7480</c:v>
                </c:pt>
                <c:pt idx="8">
                  <c:v>8340</c:v>
                </c:pt>
                <c:pt idx="9">
                  <c:v>5460</c:v>
                </c:pt>
                <c:pt idx="10">
                  <c:v>6230</c:v>
                </c:pt>
                <c:pt idx="11">
                  <c:v>7650</c:v>
                </c:pt>
                <c:pt idx="12">
                  <c:v>4630</c:v>
                </c:pt>
                <c:pt idx="13">
                  <c:v>5650</c:v>
                </c:pt>
                <c:pt idx="14">
                  <c:v>6340</c:v>
                </c:pt>
                <c:pt idx="15">
                  <c:v>6930</c:v>
                </c:pt>
                <c:pt idx="16">
                  <c:v>7770</c:v>
                </c:pt>
                <c:pt idx="17">
                  <c:v>8920</c:v>
                </c:pt>
                <c:pt idx="18">
                  <c:v>7030</c:v>
                </c:pt>
                <c:pt idx="19">
                  <c:v>7670</c:v>
                </c:pt>
                <c:pt idx="20">
                  <c:v>7840</c:v>
                </c:pt>
                <c:pt idx="21">
                  <c:v>7170</c:v>
                </c:pt>
                <c:pt idx="22">
                  <c:v>7220</c:v>
                </c:pt>
                <c:pt idx="23">
                  <c:v>7320</c:v>
                </c:pt>
                <c:pt idx="24">
                  <c:v>7330</c:v>
                </c:pt>
                <c:pt idx="25">
                  <c:v>8310</c:v>
                </c:pt>
                <c:pt idx="26">
                  <c:v>8750</c:v>
                </c:pt>
                <c:pt idx="27">
                  <c:v>8880</c:v>
                </c:pt>
                <c:pt idx="28">
                  <c:v>6230</c:v>
                </c:pt>
                <c:pt idx="29">
                  <c:v>6470</c:v>
                </c:pt>
                <c:pt idx="30">
                  <c:v>7150</c:v>
                </c:pt>
                <c:pt idx="31">
                  <c:v>7230</c:v>
                </c:pt>
                <c:pt idx="32">
                  <c:v>8210</c:v>
                </c:pt>
                <c:pt idx="33">
                  <c:v>8560</c:v>
                </c:pt>
                <c:pt idx="34">
                  <c:v>9090</c:v>
                </c:pt>
                <c:pt idx="35">
                  <c:v>8430</c:v>
                </c:pt>
                <c:pt idx="36">
                  <c:v>8750</c:v>
                </c:pt>
                <c:pt idx="37">
                  <c:v>8940</c:v>
                </c:pt>
                <c:pt idx="38">
                  <c:v>9230</c:v>
                </c:pt>
                <c:pt idx="39">
                  <c:v>7690</c:v>
                </c:pt>
                <c:pt idx="40">
                  <c:v>8830</c:v>
                </c:pt>
                <c:pt idx="41">
                  <c:v>9020</c:v>
                </c:pt>
                <c:pt idx="42">
                  <c:v>9730</c:v>
                </c:pt>
                <c:pt idx="43">
                  <c:v>9830</c:v>
                </c:pt>
                <c:pt idx="44">
                  <c:v>7230</c:v>
                </c:pt>
                <c:pt idx="45">
                  <c:v>9120</c:v>
                </c:pt>
                <c:pt idx="46">
                  <c:v>9870</c:v>
                </c:pt>
                <c:pt idx="47">
                  <c:v>7940</c:v>
                </c:pt>
                <c:pt idx="48">
                  <c:v>8880</c:v>
                </c:pt>
                <c:pt idx="49">
                  <c:v>8940</c:v>
                </c:pt>
                <c:pt idx="50">
                  <c:v>9650</c:v>
                </c:pt>
                <c:pt idx="51">
                  <c:v>9670</c:v>
                </c:pt>
                <c:pt idx="52">
                  <c:v>8960</c:v>
                </c:pt>
                <c:pt idx="53">
                  <c:v>12340</c:v>
                </c:pt>
                <c:pt idx="54">
                  <c:v>9300</c:v>
                </c:pt>
                <c:pt idx="55">
                  <c:v>10300</c:v>
                </c:pt>
                <c:pt idx="56">
                  <c:v>9820</c:v>
                </c:pt>
                <c:pt idx="57">
                  <c:v>10470</c:v>
                </c:pt>
                <c:pt idx="58">
                  <c:v>10830</c:v>
                </c:pt>
                <c:pt idx="59">
                  <c:v>11020</c:v>
                </c:pt>
                <c:pt idx="60">
                  <c:v>12090</c:v>
                </c:pt>
                <c:pt idx="61">
                  <c:v>13660</c:v>
                </c:pt>
                <c:pt idx="62">
                  <c:v>14020</c:v>
                </c:pt>
                <c:pt idx="63">
                  <c:v>12890</c:v>
                </c:pt>
                <c:pt idx="64">
                  <c:v>13560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01-456B-ABA3-38C3342D3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393584"/>
        <c:axId val="652976048"/>
      </c:scatterChart>
      <c:valAx>
        <c:axId val="65839358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>
                    <a:solidFill>
                      <a:schemeClr val="tx1"/>
                    </a:solidFill>
                  </a:rPr>
                  <a:t>Время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2976048"/>
        <c:crosses val="autoZero"/>
        <c:crossBetween val="midCat"/>
      </c:valAx>
      <c:valAx>
        <c:axId val="6529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>
                    <a:solidFill>
                      <a:schemeClr val="tx1"/>
                    </a:solidFill>
                  </a:rPr>
                  <a:t>Сумма покупки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839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82143079887762"/>
          <c:y val="3.8128218992325248E-2"/>
          <c:w val="0.86449717610731736"/>
          <c:h val="0.94918541159361935"/>
        </c:manualLayout>
      </c:layout>
      <c:bubbleChart>
        <c:varyColors val="0"/>
        <c:ser>
          <c:idx val="0"/>
          <c:order val="0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Пузырьковая!$C$12:$C$18</c:f>
              <c:numCache>
                <c:formatCode>General</c:formatCode>
                <c:ptCount val="7"/>
                <c:pt idx="0">
                  <c:v>1989</c:v>
                </c:pt>
                <c:pt idx="1">
                  <c:v>1992</c:v>
                </c:pt>
                <c:pt idx="2">
                  <c:v>1993</c:v>
                </c:pt>
                <c:pt idx="3">
                  <c:v>1995</c:v>
                </c:pt>
                <c:pt idx="4">
                  <c:v>1999</c:v>
                </c:pt>
                <c:pt idx="5">
                  <c:v>2003</c:v>
                </c:pt>
                <c:pt idx="6">
                  <c:v>2006</c:v>
                </c:pt>
              </c:numCache>
            </c:numRef>
          </c:xVal>
          <c:yVal>
            <c:numRef>
              <c:f>Пузырьковая!$D$12:$D$18</c:f>
              <c:numCache>
                <c:formatCode>General</c:formatCode>
                <c:ptCount val="7"/>
                <c:pt idx="0">
                  <c:v>700000</c:v>
                </c:pt>
                <c:pt idx="1">
                  <c:v>100000</c:v>
                </c:pt>
                <c:pt idx="2">
                  <c:v>450000</c:v>
                </c:pt>
                <c:pt idx="3">
                  <c:v>900000</c:v>
                </c:pt>
                <c:pt idx="4">
                  <c:v>50000</c:v>
                </c:pt>
                <c:pt idx="5">
                  <c:v>200000</c:v>
                </c:pt>
                <c:pt idx="6">
                  <c:v>30000</c:v>
                </c:pt>
              </c:numCache>
            </c:numRef>
          </c:yVal>
          <c:bubbleSize>
            <c:numRef>
              <c:f>Пузырьковая!$E$12:$E$18</c:f>
              <c:numCache>
                <c:formatCode>General</c:formatCode>
                <c:ptCount val="7"/>
                <c:pt idx="0">
                  <c:v>1000</c:v>
                </c:pt>
                <c:pt idx="1">
                  <c:v>1500</c:v>
                </c:pt>
                <c:pt idx="2">
                  <c:v>1500</c:v>
                </c:pt>
                <c:pt idx="3">
                  <c:v>2000</c:v>
                </c:pt>
                <c:pt idx="4">
                  <c:v>10000</c:v>
                </c:pt>
                <c:pt idx="5">
                  <c:v>13000</c:v>
                </c:pt>
                <c:pt idx="6">
                  <c:v>35000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F623-4FEF-A5C0-F77940470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40"/>
        <c:showNegBubbles val="0"/>
        <c:axId val="499618216"/>
        <c:axId val="499625760"/>
      </c:bubbleChart>
      <c:valAx>
        <c:axId val="49961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625760"/>
        <c:crosses val="autoZero"/>
        <c:crossBetween val="midCat"/>
      </c:valAx>
      <c:valAx>
        <c:axId val="4996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9618216"/>
        <c:crosses val="autoZero"/>
        <c:crossBetween val="midCat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B-4285-8EBA-A85BE15005A0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B-4285-8EBA-A85BE15005A0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B-4285-8EBA-A85BE15005A0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B-4285-8EBA-A85BE15005A0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EB-4285-8EBA-A85BE15005A0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EB-4285-8EBA-A85BE15005A0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EB-4285-8EBA-A85BE15005A0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4-4010-BFBD-6980ABCC3350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4-4010-BFBD-6980ABCC3350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4-4010-BFBD-6980ABCC3350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4-4010-BFBD-6980ABCC3350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4-4010-BFBD-6980ABCC3350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4-4010-BFBD-6980ABCC3350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4-4010-BFBD-6980ABCC3350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79184"/>
        <c:axId val="1"/>
        <c:axId val="2"/>
      </c:surfaceChart>
      <c:catAx>
        <c:axId val="121267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791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3-4864-B5B2-4D1DED3791C5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3-4864-B5B2-4D1DED3791C5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3-4864-B5B2-4D1DED3791C5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3-4864-B5B2-4D1DED3791C5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B3-4864-B5B2-4D1DED3791C5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B3-4864-B5B2-4D1DED3791C5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B3-4864-B5B2-4D1DED3791C5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B-4431-831C-997D5AEC7FEE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B-4431-831C-997D5AEC7FEE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CB-4431-831C-997D5AEC7FEE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CB-4431-831C-997D5AEC7FEE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CB-4431-831C-997D5AEC7FEE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CB-4431-831C-997D5AEC7FEE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CB-4431-831C-997D5AEC7FEE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8-49FA-9D90-BA08243D3A91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8-49FA-9D90-BA08243D3A91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A8-49FA-9D90-BA08243D3A91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A8-49FA-9D90-BA08243D3A91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A8-49FA-9D90-BA08243D3A91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A8-49FA-9D90-BA08243D3A91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A8-49FA-9D90-BA08243D3A91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A-43F8-808F-21EEAA6E4017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A-43F8-808F-21EEAA6E4017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A-43F8-808F-21EEAA6E4017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A-43F8-808F-21EEAA6E4017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A-43F8-808F-21EEAA6E4017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A-43F8-808F-21EEAA6E4017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A-43F8-808F-21EEAA6E4017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4-4F7E-A022-98B83F0F626E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4-4F7E-A022-98B83F0F626E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4-4F7E-A022-98B83F0F626E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4-4F7E-A022-98B83F0F626E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C4-4F7E-A022-98B83F0F626E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C4-4F7E-A022-98B83F0F626E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C4-4F7E-A022-98B83F0F626E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F35-ADC1-54F33777BF2C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F35-ADC1-54F33777BF2C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F35-ADC1-54F33777BF2C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F35-ADC1-54F33777BF2C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49-4F35-ADC1-54F33777BF2C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49-4F35-ADC1-54F33777BF2C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49-4F35-ADC1-54F33777BF2C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3-47BC-9A65-8425F1EFE422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3-47BC-9A65-8425F1EFE422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3-47BC-9A65-8425F1EFE422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63-47BC-9A65-8425F1EFE422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63-47BC-9A65-8425F1EFE422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63-47BC-9A65-8425F1EFE422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63-47BC-9A65-8425F1EFE422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D-4B5C-959F-C7DAE3CF39C7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D-4B5C-959F-C7DAE3CF39C7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AD-4B5C-959F-C7DAE3CF39C7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AD-4B5C-959F-C7DAE3CF39C7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AD-4B5C-959F-C7DAE3CF39C7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AD-4B5C-959F-C7DAE3CF39C7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AD-4B5C-959F-C7DAE3CF39C7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E-4876-97C0-AA9589DDFD6A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E-4876-97C0-AA9589DDFD6A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E-4876-97C0-AA9589DDFD6A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E-4876-97C0-AA9589DDFD6A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CE-4876-97C0-AA9589DDFD6A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CE-4876-97C0-AA9589DDFD6A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CE-4876-97C0-AA9589DDFD6A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0-4E65-8F02-4AFE374AC7F9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0-4E65-8F02-4AFE374AC7F9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0-4E65-8F02-4AFE374AC7F9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0-4E65-8F02-4AFE374AC7F9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0-4E65-8F02-4AFE374AC7F9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0-4E65-8F02-4AFE374AC7F9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0-4E65-8F02-4AFE374AC7F9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8-4D2F-A788-062DA8C8C4E5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8-4D2F-A788-062DA8C8C4E5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8-4D2F-A788-062DA8C8C4E5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8-4D2F-A788-062DA8C8C4E5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C8-4D2F-A788-062DA8C8C4E5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C8-4D2F-A788-062DA8C8C4E5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C8-4D2F-A788-062DA8C8C4E5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6350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/>
      <c:surfaceChart>
        <c:wireframe val="0"/>
        <c:ser>
          <c:idx val="0"/>
          <c:order val="0"/>
          <c:tx>
            <c:strRef>
              <c:f>Поверхность!$B$1</c:f>
              <c:strCache>
                <c:ptCount val="1"/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Поверхность!$B$2:$B$12</c:f>
              <c:numCache>
                <c:formatCode>General</c:formatCode>
                <c:ptCount val="11"/>
                <c:pt idx="1">
                  <c:v>-7.5</c:v>
                </c:pt>
                <c:pt idx="2">
                  <c:v>31.25</c:v>
                </c:pt>
                <c:pt idx="3">
                  <c:v>40.25</c:v>
                </c:pt>
                <c:pt idx="4">
                  <c:v>47.25</c:v>
                </c:pt>
                <c:pt idx="5">
                  <c:v>52.25</c:v>
                </c:pt>
                <c:pt idx="6">
                  <c:v>55.25</c:v>
                </c:pt>
                <c:pt idx="7">
                  <c:v>56.25</c:v>
                </c:pt>
                <c:pt idx="8">
                  <c:v>55.25</c:v>
                </c:pt>
                <c:pt idx="9">
                  <c:v>52.25</c:v>
                </c:pt>
                <c:pt idx="10">
                  <c:v>47.25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6-46C4-96AA-045262545ED8}"/>
            </c:ext>
          </c:extLst>
        </c:ser>
        <c:ser>
          <c:idx val="1"/>
          <c:order val="1"/>
          <c:tx>
            <c:strRef>
              <c:f>Поверхность!$C$1</c:f>
              <c:strCache>
                <c:ptCount val="1"/>
              </c:strCache>
            </c:strRef>
          </c:tx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Поверхность!$C$2:$C$12</c:f>
              <c:numCache>
                <c:formatCode>General</c:formatCode>
                <c:ptCount val="11"/>
                <c:pt idx="1">
                  <c:v>-6</c:v>
                </c:pt>
                <c:pt idx="2">
                  <c:v>11</c:v>
                </c:pt>
                <c:pt idx="3">
                  <c:v>20</c:v>
                </c:pt>
                <c:pt idx="4">
                  <c:v>27</c:v>
                </c:pt>
                <c:pt idx="5">
                  <c:v>32</c:v>
                </c:pt>
                <c:pt idx="6">
                  <c:v>35</c:v>
                </c:pt>
                <c:pt idx="7">
                  <c:v>36</c:v>
                </c:pt>
                <c:pt idx="8">
                  <c:v>35</c:v>
                </c:pt>
                <c:pt idx="9">
                  <c:v>32</c:v>
                </c:pt>
                <c:pt idx="1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6-46C4-96AA-045262545ED8}"/>
            </c:ext>
          </c:extLst>
        </c:ser>
        <c:ser>
          <c:idx val="2"/>
          <c:order val="2"/>
          <c:tx>
            <c:strRef>
              <c:f>Поверхность!$D$1</c:f>
              <c:strCache>
                <c:ptCount val="1"/>
              </c:strCache>
            </c:strRef>
          </c:tx>
          <c:spPr>
            <a:solidFill>
              <a:srgbClr val="FFFF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Поверхность!$D$2:$D$12</c:f>
              <c:numCache>
                <c:formatCode>General</c:formatCode>
                <c:ptCount val="11"/>
                <c:pt idx="1">
                  <c:v>-4.5</c:v>
                </c:pt>
                <c:pt idx="2">
                  <c:v>-4.75</c:v>
                </c:pt>
                <c:pt idx="3">
                  <c:v>4.25</c:v>
                </c:pt>
                <c:pt idx="4">
                  <c:v>11.25</c:v>
                </c:pt>
                <c:pt idx="5">
                  <c:v>16.25</c:v>
                </c:pt>
                <c:pt idx="6">
                  <c:v>19.25</c:v>
                </c:pt>
                <c:pt idx="7">
                  <c:v>20.25</c:v>
                </c:pt>
                <c:pt idx="8">
                  <c:v>19.25</c:v>
                </c:pt>
                <c:pt idx="9">
                  <c:v>16.25</c:v>
                </c:pt>
                <c:pt idx="10">
                  <c:v>11.25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6-46C4-96AA-045262545ED8}"/>
            </c:ext>
          </c:extLst>
        </c:ser>
        <c:ser>
          <c:idx val="3"/>
          <c:order val="3"/>
          <c:tx>
            <c:strRef>
              <c:f>Поверхность!$E$1</c:f>
              <c:strCache>
                <c:ptCount val="1"/>
              </c:strCache>
            </c:strRef>
          </c:tx>
          <c:spPr>
            <a:solidFill>
              <a:srgbClr val="A0E0E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Поверхность!$E$2:$E$12</c:f>
              <c:numCache>
                <c:formatCode>General</c:formatCode>
                <c:ptCount val="11"/>
                <c:pt idx="1">
                  <c:v>-3</c:v>
                </c:pt>
                <c:pt idx="2">
                  <c:v>-16</c:v>
                </c:pt>
                <c:pt idx="3">
                  <c:v>-7</c:v>
                </c:pt>
                <c:pt idx="4">
                  <c:v>0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6-46C4-96AA-045262545ED8}"/>
            </c:ext>
          </c:extLst>
        </c:ser>
        <c:ser>
          <c:idx val="4"/>
          <c:order val="4"/>
          <c:tx>
            <c:strRef>
              <c:f>Поверхность!$F$1</c:f>
              <c:strCache>
                <c:ptCount val="1"/>
              </c:strCache>
            </c:strRef>
          </c:tx>
          <c:spPr>
            <a:solidFill>
              <a:srgbClr val="6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Поверхность!$F$2:$F$12</c:f>
              <c:numCache>
                <c:formatCode>General</c:formatCode>
                <c:ptCount val="11"/>
                <c:pt idx="0">
                  <c:v>0</c:v>
                </c:pt>
                <c:pt idx="1">
                  <c:v>-1.5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6-46C4-96AA-045262545ED8}"/>
            </c:ext>
          </c:extLst>
        </c:ser>
        <c:ser>
          <c:idx val="5"/>
          <c:order val="5"/>
          <c:tx>
            <c:strRef>
              <c:f>Поверхность!$G$1</c:f>
              <c:strCache>
                <c:ptCount val="1"/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Поверхность!$G$2:$G$12</c:f>
              <c:numCache>
                <c:formatCode>General</c:formatCode>
                <c:ptCount val="11"/>
                <c:pt idx="1">
                  <c:v>0</c:v>
                </c:pt>
                <c:pt idx="2">
                  <c:v>-25</c:v>
                </c:pt>
                <c:pt idx="3">
                  <c:v>-16</c:v>
                </c:pt>
                <c:pt idx="4">
                  <c:v>-9</c:v>
                </c:pt>
                <c:pt idx="5">
                  <c:v>-4</c:v>
                </c:pt>
                <c:pt idx="6">
                  <c:v>-1</c:v>
                </c:pt>
                <c:pt idx="7">
                  <c:v>0</c:v>
                </c:pt>
                <c:pt idx="8">
                  <c:v>-1</c:v>
                </c:pt>
                <c:pt idx="9">
                  <c:v>-4</c:v>
                </c:pt>
                <c:pt idx="10">
                  <c:v>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6-46C4-96AA-045262545ED8}"/>
            </c:ext>
          </c:extLst>
        </c:ser>
        <c:ser>
          <c:idx val="6"/>
          <c:order val="6"/>
          <c:tx>
            <c:strRef>
              <c:f>Поверхность!$H$1</c:f>
              <c:strCache>
                <c:ptCount val="1"/>
              </c:strCache>
            </c:strRef>
          </c:tx>
          <c:spPr>
            <a:solidFill>
              <a:srgbClr val="0080C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strRef>
              <c:f>Поверхность!$A$2:$A$12</c:f>
              <c:strCache>
                <c:ptCount val="11"/>
                <c:pt idx="0">
                  <c:v>параметрическую таблицу.</c:v>
                </c:pt>
                <c:pt idx="2">
                  <c:v>-5</c:v>
                </c:pt>
                <c:pt idx="3">
                  <c:v>-4</c:v>
                </c:pt>
                <c:pt idx="4">
                  <c:v>-3</c:v>
                </c:pt>
                <c:pt idx="5">
                  <c:v>-2</c:v>
                </c:pt>
                <c:pt idx="6">
                  <c:v>-1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strCache>
            </c:strRef>
          </c:cat>
          <c:val>
            <c:numRef>
              <c:f>Поверхность!$H$2:$H$12</c:f>
              <c:numCache>
                <c:formatCode>General</c:formatCode>
                <c:ptCount val="11"/>
                <c:pt idx="1">
                  <c:v>1.5</c:v>
                </c:pt>
                <c:pt idx="2">
                  <c:v>-22.75</c:v>
                </c:pt>
                <c:pt idx="3">
                  <c:v>-13.75</c:v>
                </c:pt>
                <c:pt idx="4">
                  <c:v>-6.75</c:v>
                </c:pt>
                <c:pt idx="5">
                  <c:v>-1.75</c:v>
                </c:pt>
                <c:pt idx="6">
                  <c:v>1.25</c:v>
                </c:pt>
                <c:pt idx="7">
                  <c:v>2.25</c:v>
                </c:pt>
                <c:pt idx="8">
                  <c:v>1.25</c:v>
                </c:pt>
                <c:pt idx="9">
                  <c:v>-1.75</c:v>
                </c:pt>
                <c:pt idx="10">
                  <c:v>-6.75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6-46C4-96AA-045262545ED8}"/>
            </c:ext>
          </c:extLst>
        </c:ser>
        <c:bandFmts>
          <c:bandFmt>
            <c:idx val="0"/>
            <c:spPr>
              <a:solidFill>
                <a:srgbClr val="808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A0E0E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6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1212688784"/>
        <c:axId val="1"/>
        <c:axId val="2"/>
      </c:surfaceChart>
      <c:catAx>
        <c:axId val="121268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tickLblSkip val="24"/>
        <c:tickMarkSkip val="1"/>
        <c:noMultiLvlLbl val="1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12688784"/>
        <c:crosses val="autoZero"/>
        <c:crossBetween val="midCat"/>
      </c:valAx>
      <c:serAx>
        <c:axId val="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tickLblSkip val="5"/>
        <c:tickMarkSkip val="1"/>
      </c:serAx>
      <c:spPr>
        <a:noFill/>
        <a:ln w="25400">
          <a:noFill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735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>
      <c:oddHeader>&amp;A</c:oddHeader>
      <c:oddFooter>Страница &amp;P</c:oddFooter>
    </c:headerFooter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hPercent val="50"/>
      <c:rotY val="50"/>
      <c:depthPercent val="50"/>
      <c:rAngAx val="0"/>
    </c:view3D>
    <c:floor>
      <c:thickness val="0"/>
      <c:spPr>
        <a:solidFill>
          <a:schemeClr val="bg2">
            <a:lumMod val="75000"/>
          </a:schemeClr>
        </a:solidFill>
        <a:ln>
          <a:noFill/>
        </a:ln>
        <a:effectLst/>
        <a:sp3d/>
      </c:spPr>
    </c:floor>
    <c:sideWall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sideWall>
    <c:backWall>
      <c:thickness val="0"/>
      <c:spPr>
        <a:solidFill>
          <a:schemeClr val="bg1">
            <a:lumMod val="95000"/>
          </a:schemeClr>
        </a:solid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879427305975762"/>
          <c:y val="8.4953431694988188E-2"/>
          <c:w val="0.69582564775092037"/>
          <c:h val="0.73004504835953665"/>
        </c:manualLayout>
      </c:layout>
      <c:surface3DChart>
        <c:wireframe val="0"/>
        <c:ser>
          <c:idx val="0"/>
          <c:order val="0"/>
          <c:tx>
            <c:strRef>
              <c:f>Поверхность!$B$1:$B$3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параметрическую таблицу.</c:v>
                </c:pt>
                <c:pt idx="2">
                  <c:v>-7,5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Поверхность!$B$4:$B$14</c:f>
              <c:numCache>
                <c:formatCode>General</c:formatCode>
                <c:ptCount val="11"/>
                <c:pt idx="0">
                  <c:v>31.25</c:v>
                </c:pt>
                <c:pt idx="1">
                  <c:v>40.25</c:v>
                </c:pt>
                <c:pt idx="2">
                  <c:v>47.25</c:v>
                </c:pt>
                <c:pt idx="3">
                  <c:v>52.25</c:v>
                </c:pt>
                <c:pt idx="4">
                  <c:v>55.25</c:v>
                </c:pt>
                <c:pt idx="5">
                  <c:v>56.25</c:v>
                </c:pt>
                <c:pt idx="6">
                  <c:v>55.25</c:v>
                </c:pt>
                <c:pt idx="7">
                  <c:v>52.25</c:v>
                </c:pt>
                <c:pt idx="8">
                  <c:v>47.25</c:v>
                </c:pt>
                <c:pt idx="9">
                  <c:v>40.25</c:v>
                </c:pt>
                <c:pt idx="10">
                  <c:v>31.25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D-4128-B889-6E0CBFAFB5C0}"/>
            </c:ext>
          </c:extLst>
        </c:ser>
        <c:ser>
          <c:idx val="1"/>
          <c:order val="1"/>
          <c:tx>
            <c:strRef>
              <c:f>Поверхность!$C$1:$C$3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параметрическую таблицу.</c:v>
                </c:pt>
                <c:pt idx="2">
                  <c:v>-6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Поверхность!$C$4:$C$14</c:f>
              <c:numCache>
                <c:formatCode>General</c:formatCode>
                <c:ptCount val="11"/>
                <c:pt idx="0">
                  <c:v>11</c:v>
                </c:pt>
                <c:pt idx="1">
                  <c:v>20</c:v>
                </c:pt>
                <c:pt idx="2">
                  <c:v>27</c:v>
                </c:pt>
                <c:pt idx="3">
                  <c:v>32</c:v>
                </c:pt>
                <c:pt idx="4">
                  <c:v>35</c:v>
                </c:pt>
                <c:pt idx="5">
                  <c:v>36</c:v>
                </c:pt>
                <c:pt idx="6">
                  <c:v>35</c:v>
                </c:pt>
                <c:pt idx="7">
                  <c:v>32</c:v>
                </c:pt>
                <c:pt idx="8">
                  <c:v>27</c:v>
                </c:pt>
                <c:pt idx="9">
                  <c:v>20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D-4128-B889-6E0CBFAFB5C0}"/>
            </c:ext>
          </c:extLst>
        </c:ser>
        <c:ser>
          <c:idx val="2"/>
          <c:order val="2"/>
          <c:tx>
            <c:strRef>
              <c:f>Поверхность!$D$1:$D$3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параметрическую таблицу.</c:v>
                </c:pt>
                <c:pt idx="2">
                  <c:v>-4,5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Поверхность!$D$4:$D$14</c:f>
              <c:numCache>
                <c:formatCode>General</c:formatCode>
                <c:ptCount val="11"/>
                <c:pt idx="0">
                  <c:v>-4.75</c:v>
                </c:pt>
                <c:pt idx="1">
                  <c:v>4.25</c:v>
                </c:pt>
                <c:pt idx="2">
                  <c:v>11.25</c:v>
                </c:pt>
                <c:pt idx="3">
                  <c:v>16.25</c:v>
                </c:pt>
                <c:pt idx="4">
                  <c:v>19.25</c:v>
                </c:pt>
                <c:pt idx="5">
                  <c:v>20.25</c:v>
                </c:pt>
                <c:pt idx="6">
                  <c:v>19.25</c:v>
                </c:pt>
                <c:pt idx="7">
                  <c:v>16.25</c:v>
                </c:pt>
                <c:pt idx="8">
                  <c:v>11.25</c:v>
                </c:pt>
                <c:pt idx="9">
                  <c:v>4.25</c:v>
                </c:pt>
                <c:pt idx="10">
                  <c:v>-4.75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D-4128-B889-6E0CBFAFB5C0}"/>
            </c:ext>
          </c:extLst>
        </c:ser>
        <c:ser>
          <c:idx val="3"/>
          <c:order val="3"/>
          <c:tx>
            <c:strRef>
              <c:f>Поверхность!$E$1:$E$3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параметрическую таблицу.</c:v>
                </c:pt>
                <c:pt idx="2">
                  <c:v>-3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Поверхность!$E$4:$E$14</c:f>
              <c:numCache>
                <c:formatCode>General</c:formatCode>
                <c:ptCount val="11"/>
                <c:pt idx="0">
                  <c:v>-16</c:v>
                </c:pt>
                <c:pt idx="1">
                  <c:v>-7</c:v>
                </c:pt>
                <c:pt idx="2">
                  <c:v>0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0</c:v>
                </c:pt>
                <c:pt idx="9">
                  <c:v>-7</c:v>
                </c:pt>
                <c:pt idx="10">
                  <c:v>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D-4128-B889-6E0CBFAFB5C0}"/>
            </c:ext>
          </c:extLst>
        </c:ser>
        <c:ser>
          <c:idx val="4"/>
          <c:order val="4"/>
          <c:tx>
            <c:strRef>
              <c:f>Поверхность!$F$1:$F$3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-1,5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Поверхность!$F$4:$F$14</c:f>
              <c:numCache>
                <c:formatCode>General</c:formatCode>
                <c:ptCount val="11"/>
                <c:pt idx="0">
                  <c:v>-22.75</c:v>
                </c:pt>
                <c:pt idx="1">
                  <c:v>-13.75</c:v>
                </c:pt>
                <c:pt idx="2">
                  <c:v>-6.75</c:v>
                </c:pt>
                <c:pt idx="3">
                  <c:v>-1.75</c:v>
                </c:pt>
                <c:pt idx="4">
                  <c:v>1.25</c:v>
                </c:pt>
                <c:pt idx="5">
                  <c:v>2.25</c:v>
                </c:pt>
                <c:pt idx="6">
                  <c:v>1.25</c:v>
                </c:pt>
                <c:pt idx="7">
                  <c:v>-1.75</c:v>
                </c:pt>
                <c:pt idx="8">
                  <c:v>-6.75</c:v>
                </c:pt>
                <c:pt idx="9">
                  <c:v>-13.75</c:v>
                </c:pt>
                <c:pt idx="10">
                  <c:v>-22.75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ED-4128-B889-6E0CBFAFB5C0}"/>
            </c:ext>
          </c:extLst>
        </c:ser>
        <c:ser>
          <c:idx val="5"/>
          <c:order val="5"/>
          <c:tx>
            <c:strRef>
              <c:f>Поверхность!$G$1:$G$3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Поверхность!$G$4:$G$14</c:f>
              <c:numCache>
                <c:formatCode>General</c:formatCode>
                <c:ptCount val="11"/>
                <c:pt idx="0">
                  <c:v>-25</c:v>
                </c:pt>
                <c:pt idx="1">
                  <c:v>-16</c:v>
                </c:pt>
                <c:pt idx="2">
                  <c:v>-9</c:v>
                </c:pt>
                <c:pt idx="3">
                  <c:v>-4</c:v>
                </c:pt>
                <c:pt idx="4">
                  <c:v>-1</c:v>
                </c:pt>
                <c:pt idx="5">
                  <c:v>0</c:v>
                </c:pt>
                <c:pt idx="6">
                  <c:v>-1</c:v>
                </c:pt>
                <c:pt idx="7">
                  <c:v>-4</c:v>
                </c:pt>
                <c:pt idx="8">
                  <c:v>-9</c:v>
                </c:pt>
                <c:pt idx="9">
                  <c:v>-16</c:v>
                </c:pt>
                <c:pt idx="10">
                  <c:v>-25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ED-4128-B889-6E0CBFAFB5C0}"/>
            </c:ext>
          </c:extLst>
        </c:ser>
        <c:ser>
          <c:idx val="6"/>
          <c:order val="6"/>
          <c:tx>
            <c:strRef>
              <c:f>Поверхность!$H$1:$H$3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1,5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Поверхность!$H$4:$H$14</c:f>
              <c:numCache>
                <c:formatCode>General</c:formatCode>
                <c:ptCount val="11"/>
                <c:pt idx="0">
                  <c:v>-22.75</c:v>
                </c:pt>
                <c:pt idx="1">
                  <c:v>-13.75</c:v>
                </c:pt>
                <c:pt idx="2">
                  <c:v>-6.75</c:v>
                </c:pt>
                <c:pt idx="3">
                  <c:v>-1.75</c:v>
                </c:pt>
                <c:pt idx="4">
                  <c:v>1.25</c:v>
                </c:pt>
                <c:pt idx="5">
                  <c:v>2.25</c:v>
                </c:pt>
                <c:pt idx="6">
                  <c:v>1.25</c:v>
                </c:pt>
                <c:pt idx="7">
                  <c:v>-1.75</c:v>
                </c:pt>
                <c:pt idx="8">
                  <c:v>-6.75</c:v>
                </c:pt>
                <c:pt idx="9">
                  <c:v>-13.75</c:v>
                </c:pt>
                <c:pt idx="10">
                  <c:v>-22.75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ED-4128-B889-6E0CBFAFB5C0}"/>
            </c:ext>
          </c:extLst>
        </c:ser>
        <c:ser>
          <c:idx val="7"/>
          <c:order val="7"/>
          <c:tx>
            <c:strRef>
              <c:f>Поверхность!$I$1:$I$3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Поверхность!$I$4:$I$14</c:f>
              <c:numCache>
                <c:formatCode>General</c:formatCode>
                <c:ptCount val="11"/>
                <c:pt idx="0">
                  <c:v>-16</c:v>
                </c:pt>
                <c:pt idx="1">
                  <c:v>-7</c:v>
                </c:pt>
                <c:pt idx="2">
                  <c:v>0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5</c:v>
                </c:pt>
                <c:pt idx="8">
                  <c:v>0</c:v>
                </c:pt>
                <c:pt idx="9">
                  <c:v>-7</c:v>
                </c:pt>
                <c:pt idx="10">
                  <c:v>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ED-4128-B889-6E0CBFAFB5C0}"/>
            </c:ext>
          </c:extLst>
        </c:ser>
        <c:ser>
          <c:idx val="8"/>
          <c:order val="8"/>
          <c:tx>
            <c:strRef>
              <c:f>Поверхность!$J$1:$J$3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4,5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Поверхность!$J$4:$J$14</c:f>
              <c:numCache>
                <c:formatCode>General</c:formatCode>
                <c:ptCount val="11"/>
                <c:pt idx="0">
                  <c:v>-4.75</c:v>
                </c:pt>
                <c:pt idx="1">
                  <c:v>4.25</c:v>
                </c:pt>
                <c:pt idx="2">
                  <c:v>11.25</c:v>
                </c:pt>
                <c:pt idx="3">
                  <c:v>16.25</c:v>
                </c:pt>
                <c:pt idx="4">
                  <c:v>19.25</c:v>
                </c:pt>
                <c:pt idx="5">
                  <c:v>20.25</c:v>
                </c:pt>
                <c:pt idx="6">
                  <c:v>19.25</c:v>
                </c:pt>
                <c:pt idx="7">
                  <c:v>16.25</c:v>
                </c:pt>
                <c:pt idx="8">
                  <c:v>11.25</c:v>
                </c:pt>
                <c:pt idx="9">
                  <c:v>4.25</c:v>
                </c:pt>
                <c:pt idx="10">
                  <c:v>-4.75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ED-4128-B889-6E0CBFAFB5C0}"/>
            </c:ext>
          </c:extLst>
        </c:ser>
        <c:ser>
          <c:idx val="9"/>
          <c:order val="9"/>
          <c:tx>
            <c:strRef>
              <c:f>Поверхность!$K$1:$K$3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Поверхность!$K$4:$K$14</c:f>
              <c:numCache>
                <c:formatCode>General</c:formatCode>
                <c:ptCount val="11"/>
                <c:pt idx="0">
                  <c:v>11</c:v>
                </c:pt>
                <c:pt idx="1">
                  <c:v>20</c:v>
                </c:pt>
                <c:pt idx="2">
                  <c:v>27</c:v>
                </c:pt>
                <c:pt idx="3">
                  <c:v>32</c:v>
                </c:pt>
                <c:pt idx="4">
                  <c:v>35</c:v>
                </c:pt>
                <c:pt idx="5">
                  <c:v>36</c:v>
                </c:pt>
                <c:pt idx="6">
                  <c:v>35</c:v>
                </c:pt>
                <c:pt idx="7">
                  <c:v>32</c:v>
                </c:pt>
                <c:pt idx="8">
                  <c:v>27</c:v>
                </c:pt>
                <c:pt idx="9">
                  <c:v>20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ED-4128-B889-6E0CBFAFB5C0}"/>
            </c:ext>
          </c:extLst>
        </c:ser>
        <c:ser>
          <c:idx val="10"/>
          <c:order val="10"/>
          <c:tx>
            <c:strRef>
              <c:f>Поверхность!$L$1:$L$3</c:f>
              <c:strCache>
                <c:ptCount val="3"/>
                <c:pt idx="0">
                  <c:v>Для самых умных: рассчитайте значения данной функции, построив двухмерную </c:v>
                </c:pt>
                <c:pt idx="1">
                  <c:v>Z=X*X-Y*Y</c:v>
                </c:pt>
                <c:pt idx="2">
                  <c:v>7,5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Поверхность!$A$4:$A$14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cat>
          <c:val>
            <c:numRef>
              <c:f>Поверхность!$L$4:$L$14</c:f>
              <c:numCache>
                <c:formatCode>General</c:formatCode>
                <c:ptCount val="11"/>
                <c:pt idx="0">
                  <c:v>31.25</c:v>
                </c:pt>
                <c:pt idx="1">
                  <c:v>40.25</c:v>
                </c:pt>
                <c:pt idx="2">
                  <c:v>47.25</c:v>
                </c:pt>
                <c:pt idx="3">
                  <c:v>52.25</c:v>
                </c:pt>
                <c:pt idx="4">
                  <c:v>55.25</c:v>
                </c:pt>
                <c:pt idx="5">
                  <c:v>56.25</c:v>
                </c:pt>
                <c:pt idx="6">
                  <c:v>55.25</c:v>
                </c:pt>
                <c:pt idx="7">
                  <c:v>52.25</c:v>
                </c:pt>
                <c:pt idx="8">
                  <c:v>47.25</c:v>
                </c:pt>
                <c:pt idx="9">
                  <c:v>40.25</c:v>
                </c:pt>
                <c:pt idx="10">
                  <c:v>31.25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ED-4128-B889-6E0CBFAFB5C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rgbClr val="990033"/>
              </a:solidFill>
              <a:ln/>
              <a:effectLst/>
              <a:sp3d/>
            </c:spPr>
          </c:bandFmt>
          <c:bandFmt>
            <c:idx val="2"/>
            <c:spPr>
              <a:solidFill>
                <a:srgbClr val="FCFABA"/>
              </a:solidFill>
              <a:ln/>
              <a:effectLst/>
              <a:sp3d/>
            </c:spPr>
          </c:bandFmt>
          <c:bandFmt>
            <c:idx val="3"/>
            <c:spPr>
              <a:solidFill>
                <a:srgbClr val="7BE3E1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7030A0"/>
              </a:solidFill>
              <a:ln>
                <a:solidFill>
                  <a:sysClr val="windowText" lastClr="000000">
                    <a:lumMod val="25000"/>
                    <a:lumOff val="75000"/>
                    <a:alpha val="99000"/>
                  </a:sysClr>
                </a:solidFill>
              </a:ln>
              <a:effectLst/>
              <a:sp3d>
                <a:contourClr>
                  <a:sysClr val="windowText" lastClr="000000">
                    <a:lumMod val="25000"/>
                    <a:lumOff val="75000"/>
                    <a:alpha val="99000"/>
                  </a:sysClr>
                </a:contourClr>
              </a:sp3d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8878256"/>
        <c:axId val="648876944"/>
        <c:axId val="615745992"/>
      </c:surface3DChart>
      <c:catAx>
        <c:axId val="64887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8876944"/>
        <c:crosses val="autoZero"/>
        <c:auto val="1"/>
        <c:lblAlgn val="ctr"/>
        <c:lblOffset val="100"/>
        <c:noMultiLvlLbl val="0"/>
      </c:catAx>
      <c:valAx>
        <c:axId val="64887694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8878256"/>
        <c:crosses val="autoZero"/>
        <c:crossBetween val="midCat"/>
      </c:valAx>
      <c:serAx>
        <c:axId val="615745992"/>
        <c:scaling>
          <c:orientation val="minMax"/>
        </c:scaling>
        <c:delete val="1"/>
        <c:axPos val="b"/>
        <c:majorTickMark val="out"/>
        <c:minorTickMark val="none"/>
        <c:tickLblPos val="nextTo"/>
        <c:crossAx val="648876944"/>
        <c:crosses val="autoZero"/>
      </c:serAx>
      <c:spPr>
        <a:solidFill>
          <a:srgbClr val="DAD1C8"/>
        </a:solidFill>
        <a:ln>
          <a:solidFill>
            <a:srgbClr val="DAD1C8">
              <a:alpha val="99000"/>
            </a:srgb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>
                <a:solidFill>
                  <a:schemeClr val="tx1"/>
                </a:solidFill>
              </a:rPr>
              <a:t>Сравнительная</a:t>
            </a:r>
            <a:r>
              <a:rPr lang="ru-RU" sz="1200" b="1" baseline="0">
                <a:solidFill>
                  <a:schemeClr val="tx1"/>
                </a:solidFill>
              </a:rPr>
              <a:t> важность различных ценностных ориентация в жизни студентов</a:t>
            </a:r>
            <a:endParaRPr lang="ru-RU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v>Россия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303B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Радар!$A$13:$A$24</c:f>
              <c:strCache>
                <c:ptCount val="12"/>
                <c:pt idx="0">
                  <c:v>Деньги</c:v>
                </c:pt>
                <c:pt idx="1">
                  <c:v>Жизненные удовольствия</c:v>
                </c:pt>
                <c:pt idx="2">
                  <c:v>Авторитет</c:v>
                </c:pt>
                <c:pt idx="3">
                  <c:v>Хозяин жизни</c:v>
                </c:pt>
                <c:pt idx="4">
                  <c:v>Ответственность</c:v>
                </c:pt>
                <c:pt idx="5">
                  <c:v>Самореализация</c:v>
                </c:pt>
                <c:pt idx="6">
                  <c:v>Общественное благо</c:v>
                </c:pt>
                <c:pt idx="7">
                  <c:v>Радости жизни</c:v>
                </c:pt>
                <c:pt idx="8">
                  <c:v>Семья</c:v>
                </c:pt>
                <c:pt idx="9">
                  <c:v>Независимость</c:v>
                </c:pt>
                <c:pt idx="10">
                  <c:v>Смысл жизни</c:v>
                </c:pt>
                <c:pt idx="11">
                  <c:v>Помощь обездоленным</c:v>
                </c:pt>
              </c:strCache>
            </c:strRef>
          </c:cat>
          <c:val>
            <c:numRef>
              <c:f>Радар!$B$13:$B$24</c:f>
              <c:numCache>
                <c:formatCode>General</c:formatCode>
                <c:ptCount val="12"/>
                <c:pt idx="0">
                  <c:v>4.0599999999999996</c:v>
                </c:pt>
                <c:pt idx="1">
                  <c:v>3.98</c:v>
                </c:pt>
                <c:pt idx="2">
                  <c:v>4.08</c:v>
                </c:pt>
                <c:pt idx="3">
                  <c:v>4.6500000000000004</c:v>
                </c:pt>
                <c:pt idx="4">
                  <c:v>4.04</c:v>
                </c:pt>
                <c:pt idx="5">
                  <c:v>4.46</c:v>
                </c:pt>
                <c:pt idx="6">
                  <c:v>3.25</c:v>
                </c:pt>
                <c:pt idx="7">
                  <c:v>4.07</c:v>
                </c:pt>
                <c:pt idx="8">
                  <c:v>4.0599999999999996</c:v>
                </c:pt>
                <c:pt idx="9">
                  <c:v>4.3899999999999997</c:v>
                </c:pt>
                <c:pt idx="10">
                  <c:v>3.96</c:v>
                </c:pt>
                <c:pt idx="11">
                  <c:v>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1-4042-A03D-FF49660794E2}"/>
            </c:ext>
          </c:extLst>
        </c:ser>
        <c:ser>
          <c:idx val="2"/>
          <c:order val="2"/>
          <c:tx>
            <c:v>Германия</c:v>
          </c:tx>
          <c:spPr>
            <a:ln w="1270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Радар!$A$13:$A$24</c:f>
              <c:strCache>
                <c:ptCount val="12"/>
                <c:pt idx="0">
                  <c:v>Деньги</c:v>
                </c:pt>
                <c:pt idx="1">
                  <c:v>Жизненные удовольствия</c:v>
                </c:pt>
                <c:pt idx="2">
                  <c:v>Авторитет</c:v>
                </c:pt>
                <c:pt idx="3">
                  <c:v>Хозяин жизни</c:v>
                </c:pt>
                <c:pt idx="4">
                  <c:v>Ответственность</c:v>
                </c:pt>
                <c:pt idx="5">
                  <c:v>Самореализация</c:v>
                </c:pt>
                <c:pt idx="6">
                  <c:v>Общественное благо</c:v>
                </c:pt>
                <c:pt idx="7">
                  <c:v>Радости жизни</c:v>
                </c:pt>
                <c:pt idx="8">
                  <c:v>Семья</c:v>
                </c:pt>
                <c:pt idx="9">
                  <c:v>Независимость</c:v>
                </c:pt>
                <c:pt idx="10">
                  <c:v>Смысл жизни</c:v>
                </c:pt>
                <c:pt idx="11">
                  <c:v>Помощь обездоленным</c:v>
                </c:pt>
              </c:strCache>
            </c:strRef>
          </c:cat>
          <c:val>
            <c:numRef>
              <c:f>Радар!$D$13:$D$24</c:f>
              <c:numCache>
                <c:formatCode>General</c:formatCode>
                <c:ptCount val="12"/>
                <c:pt idx="0">
                  <c:v>3.08</c:v>
                </c:pt>
                <c:pt idx="1">
                  <c:v>3.18</c:v>
                </c:pt>
                <c:pt idx="2">
                  <c:v>2.85</c:v>
                </c:pt>
                <c:pt idx="3">
                  <c:v>4.38</c:v>
                </c:pt>
                <c:pt idx="4">
                  <c:v>3.46</c:v>
                </c:pt>
                <c:pt idx="5">
                  <c:v>3.75</c:v>
                </c:pt>
                <c:pt idx="6">
                  <c:v>3.38</c:v>
                </c:pt>
                <c:pt idx="7">
                  <c:v>3.84</c:v>
                </c:pt>
                <c:pt idx="8">
                  <c:v>3.3</c:v>
                </c:pt>
                <c:pt idx="9">
                  <c:v>4.3600000000000003</c:v>
                </c:pt>
                <c:pt idx="10">
                  <c:v>4.47</c:v>
                </c:pt>
                <c:pt idx="11">
                  <c:v>3.45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61-4042-A03D-FF4966079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571944"/>
        <c:axId val="575572272"/>
        <c:extLst>
          <c:ext xmlns:c15="http://schemas.microsoft.com/office/drawing/2012/chart" uri="{02D57815-91ED-43cb-92C2-25804820EDAC}">
            <c15:filteredRad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Радар!$C$11:$C$12</c15:sqref>
                        </c15:formulaRef>
                      </c:ext>
                    </c:extLst>
                    <c:strCache>
                      <c:ptCount val="2"/>
                      <c:pt idx="0">
                        <c:v>Школьник</c:v>
                      </c:pt>
                      <c:pt idx="1">
                        <c:v>Россия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Радар!$A$13:$A$24</c15:sqref>
                        </c15:formulaRef>
                      </c:ext>
                    </c:extLst>
                    <c:strCache>
                      <c:ptCount val="12"/>
                      <c:pt idx="0">
                        <c:v>Деньги</c:v>
                      </c:pt>
                      <c:pt idx="1">
                        <c:v>Жизненные удовольствия</c:v>
                      </c:pt>
                      <c:pt idx="2">
                        <c:v>Авторитет</c:v>
                      </c:pt>
                      <c:pt idx="3">
                        <c:v>Хозяин жизни</c:v>
                      </c:pt>
                      <c:pt idx="4">
                        <c:v>Ответственность</c:v>
                      </c:pt>
                      <c:pt idx="5">
                        <c:v>Самореализация</c:v>
                      </c:pt>
                      <c:pt idx="6">
                        <c:v>Общественное благо</c:v>
                      </c:pt>
                      <c:pt idx="7">
                        <c:v>Радости жизни</c:v>
                      </c:pt>
                      <c:pt idx="8">
                        <c:v>Семья</c:v>
                      </c:pt>
                      <c:pt idx="9">
                        <c:v>Независимость</c:v>
                      </c:pt>
                      <c:pt idx="10">
                        <c:v>Смысл жизни</c:v>
                      </c:pt>
                      <c:pt idx="11">
                        <c:v>Помощь обездоленным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Радар!$C$13:$C$24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4.4800000000000004</c:v>
                      </c:pt>
                      <c:pt idx="1">
                        <c:v>4.3</c:v>
                      </c:pt>
                      <c:pt idx="2">
                        <c:v>4.3600000000000003</c:v>
                      </c:pt>
                      <c:pt idx="3">
                        <c:v>4.72</c:v>
                      </c:pt>
                      <c:pt idx="4">
                        <c:v>4.2</c:v>
                      </c:pt>
                      <c:pt idx="5">
                        <c:v>4.3499999999999996</c:v>
                      </c:pt>
                      <c:pt idx="6">
                        <c:v>2.95</c:v>
                      </c:pt>
                      <c:pt idx="7">
                        <c:v>4.3499999999999996</c:v>
                      </c:pt>
                      <c:pt idx="8">
                        <c:v>4.17</c:v>
                      </c:pt>
                      <c:pt idx="9">
                        <c:v>4.5599999999999996</c:v>
                      </c:pt>
                      <c:pt idx="10">
                        <c:v>4.45</c:v>
                      </c:pt>
                      <c:pt idx="11">
                        <c:v>3.26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B61-4042-A03D-FF49660794E2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Радар!$E$11:$E$12</c15:sqref>
                        </c15:formulaRef>
                      </c:ext>
                    </c:extLst>
                    <c:strCache>
                      <c:ptCount val="2"/>
                      <c:pt idx="0">
                        <c:v>Школьник</c:v>
                      </c:pt>
                      <c:pt idx="1">
                        <c:v>Германия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Радар!$A$13:$A$24</c15:sqref>
                        </c15:formulaRef>
                      </c:ext>
                    </c:extLst>
                    <c:strCache>
                      <c:ptCount val="12"/>
                      <c:pt idx="0">
                        <c:v>Деньги</c:v>
                      </c:pt>
                      <c:pt idx="1">
                        <c:v>Жизненные удовольствия</c:v>
                      </c:pt>
                      <c:pt idx="2">
                        <c:v>Авторитет</c:v>
                      </c:pt>
                      <c:pt idx="3">
                        <c:v>Хозяин жизни</c:v>
                      </c:pt>
                      <c:pt idx="4">
                        <c:v>Ответственность</c:v>
                      </c:pt>
                      <c:pt idx="5">
                        <c:v>Самореализация</c:v>
                      </c:pt>
                      <c:pt idx="6">
                        <c:v>Общественное благо</c:v>
                      </c:pt>
                      <c:pt idx="7">
                        <c:v>Радости жизни</c:v>
                      </c:pt>
                      <c:pt idx="8">
                        <c:v>Семья</c:v>
                      </c:pt>
                      <c:pt idx="9">
                        <c:v>Независимость</c:v>
                      </c:pt>
                      <c:pt idx="10">
                        <c:v>Смысл жизни</c:v>
                      </c:pt>
                      <c:pt idx="11">
                        <c:v>Помощь обездоленным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Радар!$E$13:$E$24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3.73</c:v>
                      </c:pt>
                      <c:pt idx="1">
                        <c:v>3.61</c:v>
                      </c:pt>
                      <c:pt idx="2">
                        <c:v>3.28</c:v>
                      </c:pt>
                      <c:pt idx="3">
                        <c:v>4.4400000000000004</c:v>
                      </c:pt>
                      <c:pt idx="4">
                        <c:v>4.18</c:v>
                      </c:pt>
                      <c:pt idx="5">
                        <c:v>4.2699999999999996</c:v>
                      </c:pt>
                      <c:pt idx="6">
                        <c:v>3.97</c:v>
                      </c:pt>
                      <c:pt idx="7">
                        <c:v>4.34</c:v>
                      </c:pt>
                      <c:pt idx="8">
                        <c:v>3.83</c:v>
                      </c:pt>
                      <c:pt idx="9">
                        <c:v>4.55</c:v>
                      </c:pt>
                      <c:pt idx="10">
                        <c:v>4.6100000000000003</c:v>
                      </c:pt>
                      <c:pt idx="11">
                        <c:v>3.58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61-4042-A03D-FF49660794E2}"/>
                  </c:ext>
                </c:extLst>
              </c15:ser>
            </c15:filteredRadarSeries>
          </c:ext>
        </c:extLst>
      </c:radarChart>
      <c:catAx>
        <c:axId val="575571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icrosoft JhengHei" panose="020B0604030504040204" pitchFamily="34" charset="-120"/>
                <a:ea typeface="Microsoft JhengHei" panose="020B0604030504040204" pitchFamily="34" charset="-120"/>
                <a:cs typeface="Angsana New" panose="020B0502040204020203" pitchFamily="18" charset="-34"/>
              </a:defRPr>
            </a:pPr>
            <a:endParaRPr lang="ru-RU"/>
          </a:p>
        </c:txPr>
        <c:crossAx val="575572272"/>
        <c:crosses val="autoZero"/>
        <c:auto val="1"/>
        <c:lblAlgn val="ctr"/>
        <c:lblOffset val="100"/>
        <c:noMultiLvlLbl val="0"/>
      </c:catAx>
      <c:valAx>
        <c:axId val="575572272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5571944"/>
        <c:crosses val="autoZero"/>
        <c:crossBetween val="between"/>
        <c:minorUnit val="0.5"/>
      </c:valAx>
      <c:spPr>
        <a:noFill/>
        <a:ln>
          <a:noFill/>
        </a:ln>
        <a:effectLst>
          <a:outerShdw blurRad="12700" dist="50800" dir="5400000" algn="ctr" rotWithShape="0">
            <a:srgbClr val="000000">
              <a:alpha val="0"/>
            </a:srgbClr>
          </a:outerShdw>
        </a:effectLst>
      </c:spPr>
    </c:plotArea>
    <c:legend>
      <c:legendPos val="b"/>
      <c:layout>
        <c:manualLayout>
          <c:xMode val="edge"/>
          <c:yMode val="edge"/>
          <c:x val="0.69450115094891929"/>
          <c:y val="0.87692894196511395"/>
          <c:w val="0.16061592847587275"/>
          <c:h val="8.4078369164049455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28575" cap="flat" cmpd="dbl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tx1"/>
                </a:solidFill>
              </a:rPr>
              <a:t>Население СПБ в 2009г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2033519212293431E-2"/>
          <c:y val="0.10234681647767285"/>
          <c:w val="0.89366693269216102"/>
          <c:h val="0.78286246625973477"/>
        </c:manualLayout>
      </c:layout>
      <c:barChart>
        <c:barDir val="bar"/>
        <c:grouping val="stacked"/>
        <c:varyColors val="0"/>
        <c:ser>
          <c:idx val="1"/>
          <c:order val="1"/>
          <c:tx>
            <c:v>мужчины %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ДемогрРаспр!$B$3:$B$23</c:f>
              <c:strCache>
                <c:ptCount val="21"/>
                <c:pt idx="0">
                  <c:v>0-4</c:v>
                </c:pt>
                <c:pt idx="1">
                  <c:v>4-8</c:v>
                </c:pt>
                <c:pt idx="2">
                  <c:v>8-12</c:v>
                </c:pt>
                <c:pt idx="3">
                  <c:v>12-16</c:v>
                </c:pt>
                <c:pt idx="4">
                  <c:v>16-20</c:v>
                </c:pt>
                <c:pt idx="5">
                  <c:v>20-24</c:v>
                </c:pt>
                <c:pt idx="6">
                  <c:v>24-28</c:v>
                </c:pt>
                <c:pt idx="7">
                  <c:v>28-32</c:v>
                </c:pt>
                <c:pt idx="8">
                  <c:v>32-36</c:v>
                </c:pt>
                <c:pt idx="9">
                  <c:v>36-40</c:v>
                </c:pt>
                <c:pt idx="10">
                  <c:v>40-44</c:v>
                </c:pt>
                <c:pt idx="11">
                  <c:v>44-48</c:v>
                </c:pt>
                <c:pt idx="12">
                  <c:v>48-52</c:v>
                </c:pt>
                <c:pt idx="13">
                  <c:v>52-56</c:v>
                </c:pt>
                <c:pt idx="14">
                  <c:v>56-60</c:v>
                </c:pt>
                <c:pt idx="15">
                  <c:v>60-64</c:v>
                </c:pt>
                <c:pt idx="16">
                  <c:v>64-68</c:v>
                </c:pt>
                <c:pt idx="17">
                  <c:v>68-72</c:v>
                </c:pt>
                <c:pt idx="18">
                  <c:v>72-76</c:v>
                </c:pt>
                <c:pt idx="19">
                  <c:v>76-80</c:v>
                </c:pt>
                <c:pt idx="20">
                  <c:v>80-…</c:v>
                </c:pt>
              </c:strCache>
            </c:strRef>
          </c:cat>
          <c:val>
            <c:numRef>
              <c:f>ДемогрРаспр!$D$3:$D$23</c:f>
              <c:numCache>
                <c:formatCode>0.0%</c:formatCode>
                <c:ptCount val="21"/>
                <c:pt idx="0">
                  <c:v>-2.8211673913043502E-2</c:v>
                </c:pt>
                <c:pt idx="1">
                  <c:v>-3.3585326086956503E-2</c:v>
                </c:pt>
                <c:pt idx="2">
                  <c:v>-2.8659478260869599E-2</c:v>
                </c:pt>
                <c:pt idx="3">
                  <c:v>-1.47775434782609E-2</c:v>
                </c:pt>
                <c:pt idx="4">
                  <c:v>-7.6126739130434797E-3</c:v>
                </c:pt>
                <c:pt idx="5">
                  <c:v>-9.8516956521739092E-3</c:v>
                </c:pt>
                <c:pt idx="6">
                  <c:v>-2.8659478260869599E-2</c:v>
                </c:pt>
                <c:pt idx="7">
                  <c:v>-3.53765434782609E-2</c:v>
                </c:pt>
                <c:pt idx="8">
                  <c:v>-3.1794108695652197E-2</c:v>
                </c:pt>
                <c:pt idx="9">
                  <c:v>-2.6420456521739102E-2</c:v>
                </c:pt>
                <c:pt idx="10">
                  <c:v>-2.0151195652173898E-2</c:v>
                </c:pt>
                <c:pt idx="11">
                  <c:v>-2.2838021739130399E-2</c:v>
                </c:pt>
                <c:pt idx="12">
                  <c:v>-3.0450695652173902E-2</c:v>
                </c:pt>
                <c:pt idx="13">
                  <c:v>-3.1794108695652197E-2</c:v>
                </c:pt>
                <c:pt idx="14">
                  <c:v>-3.0898499999999999E-2</c:v>
                </c:pt>
                <c:pt idx="15">
                  <c:v>-2.6420456521739102E-2</c:v>
                </c:pt>
                <c:pt idx="16">
                  <c:v>-1.88077826086957E-2</c:v>
                </c:pt>
                <c:pt idx="17">
                  <c:v>-9.4038913043478292E-3</c:v>
                </c:pt>
                <c:pt idx="18">
                  <c:v>-6.7170652173912998E-3</c:v>
                </c:pt>
                <c:pt idx="19">
                  <c:v>-4.0302391304347799E-3</c:v>
                </c:pt>
                <c:pt idx="20">
                  <c:v>-1.34341304347826E-3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0-4411-8310-A47AA997F0AD}"/>
            </c:ext>
          </c:extLst>
        </c:ser>
        <c:ser>
          <c:idx val="3"/>
          <c:order val="3"/>
          <c:tx>
            <c:v>женщины %</c:v>
          </c:tx>
          <c:spPr>
            <a:solidFill>
              <a:srgbClr val="EE5063"/>
            </a:solidFill>
            <a:ln>
              <a:noFill/>
            </a:ln>
            <a:effectLst/>
          </c:spPr>
          <c:invertIfNegative val="0"/>
          <c:cat>
            <c:strRef>
              <c:f>ДемогрРаспр!$B$3:$B$23</c:f>
              <c:strCache>
                <c:ptCount val="21"/>
                <c:pt idx="0">
                  <c:v>0-4</c:v>
                </c:pt>
                <c:pt idx="1">
                  <c:v>4-8</c:v>
                </c:pt>
                <c:pt idx="2">
                  <c:v>8-12</c:v>
                </c:pt>
                <c:pt idx="3">
                  <c:v>12-16</c:v>
                </c:pt>
                <c:pt idx="4">
                  <c:v>16-20</c:v>
                </c:pt>
                <c:pt idx="5">
                  <c:v>20-24</c:v>
                </c:pt>
                <c:pt idx="6">
                  <c:v>24-28</c:v>
                </c:pt>
                <c:pt idx="7">
                  <c:v>28-32</c:v>
                </c:pt>
                <c:pt idx="8">
                  <c:v>32-36</c:v>
                </c:pt>
                <c:pt idx="9">
                  <c:v>36-40</c:v>
                </c:pt>
                <c:pt idx="10">
                  <c:v>40-44</c:v>
                </c:pt>
                <c:pt idx="11">
                  <c:v>44-48</c:v>
                </c:pt>
                <c:pt idx="12">
                  <c:v>48-52</c:v>
                </c:pt>
                <c:pt idx="13">
                  <c:v>52-56</c:v>
                </c:pt>
                <c:pt idx="14">
                  <c:v>56-60</c:v>
                </c:pt>
                <c:pt idx="15">
                  <c:v>60-64</c:v>
                </c:pt>
                <c:pt idx="16">
                  <c:v>64-68</c:v>
                </c:pt>
                <c:pt idx="17">
                  <c:v>68-72</c:v>
                </c:pt>
                <c:pt idx="18">
                  <c:v>72-76</c:v>
                </c:pt>
                <c:pt idx="19">
                  <c:v>76-80</c:v>
                </c:pt>
                <c:pt idx="20">
                  <c:v>80-…</c:v>
                </c:pt>
              </c:strCache>
            </c:strRef>
          </c:cat>
          <c:val>
            <c:numRef>
              <c:f>ДемогрРаспр!$F$3:$F$23</c:f>
              <c:numCache>
                <c:formatCode>0.0%</c:formatCode>
                <c:ptCount val="21"/>
                <c:pt idx="0">
                  <c:v>2.2087826086956523E-2</c:v>
                </c:pt>
                <c:pt idx="1">
                  <c:v>3.202734782608696E-2</c:v>
                </c:pt>
                <c:pt idx="2">
                  <c:v>3.0922956521739133E-2</c:v>
                </c:pt>
                <c:pt idx="3">
                  <c:v>1.6565869565217391E-2</c:v>
                </c:pt>
                <c:pt idx="4">
                  <c:v>7.7307391304347831E-3</c:v>
                </c:pt>
                <c:pt idx="5">
                  <c:v>1.3804891304347826E-2</c:v>
                </c:pt>
                <c:pt idx="6">
                  <c:v>3.3131739130434781E-2</c:v>
                </c:pt>
                <c:pt idx="7">
                  <c:v>4.3623456521739129E-2</c:v>
                </c:pt>
                <c:pt idx="8">
                  <c:v>3.8101500000000003E-2</c:v>
                </c:pt>
                <c:pt idx="9">
                  <c:v>3.2579543478260871E-2</c:v>
                </c:pt>
                <c:pt idx="10">
                  <c:v>3.1475152173913043E-2</c:v>
                </c:pt>
                <c:pt idx="11">
                  <c:v>3.2579543478260871E-2</c:v>
                </c:pt>
                <c:pt idx="12">
                  <c:v>4.4727847826086957E-2</c:v>
                </c:pt>
                <c:pt idx="13">
                  <c:v>4.3623456521739129E-2</c:v>
                </c:pt>
                <c:pt idx="14">
                  <c:v>4.3099999999999999E-2</c:v>
                </c:pt>
                <c:pt idx="15">
                  <c:v>3.3683934782608699E-2</c:v>
                </c:pt>
                <c:pt idx="16">
                  <c:v>2.5400999999999996E-2</c:v>
                </c:pt>
                <c:pt idx="17">
                  <c:v>1.1596108695652176E-2</c:v>
                </c:pt>
                <c:pt idx="18">
                  <c:v>8.2829347826086953E-3</c:v>
                </c:pt>
                <c:pt idx="19">
                  <c:v>4.9697608695652169E-3</c:v>
                </c:pt>
                <c:pt idx="20">
                  <c:v>2.2087826086956519E-3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0-4411-8310-A47AA997F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279274304"/>
        <c:axId val="-1279266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ДемогрРаспр!$B$3:$B$23</c15:sqref>
                        </c15:formulaRef>
                      </c:ext>
                    </c:extLst>
                    <c:strCache>
                      <c:ptCount val="21"/>
                      <c:pt idx="0">
                        <c:v>0-4</c:v>
                      </c:pt>
                      <c:pt idx="1">
                        <c:v>4-8</c:v>
                      </c:pt>
                      <c:pt idx="2">
                        <c:v>8-12</c:v>
                      </c:pt>
                      <c:pt idx="3">
                        <c:v>12-16</c:v>
                      </c:pt>
                      <c:pt idx="4">
                        <c:v>16-20</c:v>
                      </c:pt>
                      <c:pt idx="5">
                        <c:v>20-24</c:v>
                      </c:pt>
                      <c:pt idx="6">
                        <c:v>24-28</c:v>
                      </c:pt>
                      <c:pt idx="7">
                        <c:v>28-32</c:v>
                      </c:pt>
                      <c:pt idx="8">
                        <c:v>32-36</c:v>
                      </c:pt>
                      <c:pt idx="9">
                        <c:v>36-40</c:v>
                      </c:pt>
                      <c:pt idx="10">
                        <c:v>40-44</c:v>
                      </c:pt>
                      <c:pt idx="11">
                        <c:v>44-48</c:v>
                      </c:pt>
                      <c:pt idx="12">
                        <c:v>48-52</c:v>
                      </c:pt>
                      <c:pt idx="13">
                        <c:v>52-56</c:v>
                      </c:pt>
                      <c:pt idx="14">
                        <c:v>56-60</c:v>
                      </c:pt>
                      <c:pt idx="15">
                        <c:v>60-64</c:v>
                      </c:pt>
                      <c:pt idx="16">
                        <c:v>64-68</c:v>
                      </c:pt>
                      <c:pt idx="17">
                        <c:v>68-72</c:v>
                      </c:pt>
                      <c:pt idx="18">
                        <c:v>72-76</c:v>
                      </c:pt>
                      <c:pt idx="19">
                        <c:v>76-80</c:v>
                      </c:pt>
                      <c:pt idx="20">
                        <c:v>80-…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ДемогрРаспр!$C$3:$C$23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0">
                        <c:v>129773.7</c:v>
                      </c:pt>
                      <c:pt idx="1">
                        <c:v>154492.5</c:v>
                      </c:pt>
                      <c:pt idx="2">
                        <c:v>131833.60000000001</c:v>
                      </c:pt>
                      <c:pt idx="3">
                        <c:v>67976.7</c:v>
                      </c:pt>
                      <c:pt idx="4">
                        <c:v>35018.300000000003</c:v>
                      </c:pt>
                      <c:pt idx="5">
                        <c:v>45317.799999999996</c:v>
                      </c:pt>
                      <c:pt idx="6">
                        <c:v>131833.60000000001</c:v>
                      </c:pt>
                      <c:pt idx="7">
                        <c:v>162732.1</c:v>
                      </c:pt>
                      <c:pt idx="8">
                        <c:v>146252.9</c:v>
                      </c:pt>
                      <c:pt idx="9">
                        <c:v>121534.09999999999</c:v>
                      </c:pt>
                      <c:pt idx="10">
                        <c:v>92695.5</c:v>
                      </c:pt>
                      <c:pt idx="11">
                        <c:v>105054.9</c:v>
                      </c:pt>
                      <c:pt idx="12">
                        <c:v>140073.20000000001</c:v>
                      </c:pt>
                      <c:pt idx="13">
                        <c:v>146252.9</c:v>
                      </c:pt>
                      <c:pt idx="14">
                        <c:v>142133.1</c:v>
                      </c:pt>
                      <c:pt idx="15">
                        <c:v>121534.09999999999</c:v>
                      </c:pt>
                      <c:pt idx="16">
                        <c:v>86515.8</c:v>
                      </c:pt>
                      <c:pt idx="17">
                        <c:v>43257.9</c:v>
                      </c:pt>
                      <c:pt idx="18">
                        <c:v>30898.5</c:v>
                      </c:pt>
                      <c:pt idx="19">
                        <c:v>18539.099999999999</c:v>
                      </c:pt>
                      <c:pt idx="20">
                        <c:v>6179.7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310-4411-8310-A47AA997F0AD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ДемогрРаспр!$B$3:$B$23</c15:sqref>
                        </c15:formulaRef>
                      </c:ext>
                    </c:extLst>
                    <c:strCache>
                      <c:ptCount val="21"/>
                      <c:pt idx="0">
                        <c:v>0-4</c:v>
                      </c:pt>
                      <c:pt idx="1">
                        <c:v>4-8</c:v>
                      </c:pt>
                      <c:pt idx="2">
                        <c:v>8-12</c:v>
                      </c:pt>
                      <c:pt idx="3">
                        <c:v>12-16</c:v>
                      </c:pt>
                      <c:pt idx="4">
                        <c:v>16-20</c:v>
                      </c:pt>
                      <c:pt idx="5">
                        <c:v>20-24</c:v>
                      </c:pt>
                      <c:pt idx="6">
                        <c:v>24-28</c:v>
                      </c:pt>
                      <c:pt idx="7">
                        <c:v>28-32</c:v>
                      </c:pt>
                      <c:pt idx="8">
                        <c:v>32-36</c:v>
                      </c:pt>
                      <c:pt idx="9">
                        <c:v>36-40</c:v>
                      </c:pt>
                      <c:pt idx="10">
                        <c:v>40-44</c:v>
                      </c:pt>
                      <c:pt idx="11">
                        <c:v>44-48</c:v>
                      </c:pt>
                      <c:pt idx="12">
                        <c:v>48-52</c:v>
                      </c:pt>
                      <c:pt idx="13">
                        <c:v>52-56</c:v>
                      </c:pt>
                      <c:pt idx="14">
                        <c:v>56-60</c:v>
                      </c:pt>
                      <c:pt idx="15">
                        <c:v>60-64</c:v>
                      </c:pt>
                      <c:pt idx="16">
                        <c:v>64-68</c:v>
                      </c:pt>
                      <c:pt idx="17">
                        <c:v>68-72</c:v>
                      </c:pt>
                      <c:pt idx="18">
                        <c:v>72-76</c:v>
                      </c:pt>
                      <c:pt idx="19">
                        <c:v>76-80</c:v>
                      </c:pt>
                      <c:pt idx="20">
                        <c:v>80-…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ДемогрРаспр!$E$3:$E$23</c15:sqref>
                        </c15:formulaRef>
                      </c:ext>
                    </c:extLst>
                    <c:numCache>
                      <c:formatCode>0</c:formatCode>
                      <c:ptCount val="21"/>
                      <c:pt idx="0">
                        <c:v>101604</c:v>
                      </c:pt>
                      <c:pt idx="1">
                        <c:v>147325.80000000002</c:v>
                      </c:pt>
                      <c:pt idx="2">
                        <c:v>142245.6</c:v>
                      </c:pt>
                      <c:pt idx="3">
                        <c:v>76203</c:v>
                      </c:pt>
                      <c:pt idx="4">
                        <c:v>35561.4</c:v>
                      </c:pt>
                      <c:pt idx="5">
                        <c:v>63502.5</c:v>
                      </c:pt>
                      <c:pt idx="6">
                        <c:v>152406</c:v>
                      </c:pt>
                      <c:pt idx="7">
                        <c:v>200667.9</c:v>
                      </c:pt>
                      <c:pt idx="8">
                        <c:v>175266.90000000002</c:v>
                      </c:pt>
                      <c:pt idx="9">
                        <c:v>149865.9</c:v>
                      </c:pt>
                      <c:pt idx="10">
                        <c:v>144785.70000000001</c:v>
                      </c:pt>
                      <c:pt idx="11">
                        <c:v>149865.9</c:v>
                      </c:pt>
                      <c:pt idx="12">
                        <c:v>205748.1</c:v>
                      </c:pt>
                      <c:pt idx="13">
                        <c:v>200667.9</c:v>
                      </c:pt>
                      <c:pt idx="14">
                        <c:v>198260</c:v>
                      </c:pt>
                      <c:pt idx="15">
                        <c:v>154946.1</c:v>
                      </c:pt>
                      <c:pt idx="16">
                        <c:v>116844.59999999999</c:v>
                      </c:pt>
                      <c:pt idx="17">
                        <c:v>53342.100000000006</c:v>
                      </c:pt>
                      <c:pt idx="18">
                        <c:v>38101.5</c:v>
                      </c:pt>
                      <c:pt idx="19">
                        <c:v>22860.899999999998</c:v>
                      </c:pt>
                      <c:pt idx="20">
                        <c:v>10160.4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10-4411-8310-A47AA997F0AD}"/>
                  </c:ext>
                </c:extLst>
              </c15:ser>
            </c15:filteredBarSeries>
          </c:ext>
        </c:extLst>
      </c:barChart>
      <c:catAx>
        <c:axId val="-1279274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79266144"/>
        <c:crosses val="autoZero"/>
        <c:auto val="1"/>
        <c:lblAlgn val="ctr"/>
        <c:lblOffset val="100"/>
        <c:noMultiLvlLbl val="0"/>
      </c:catAx>
      <c:valAx>
        <c:axId val="-127926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792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Темпы</a:t>
            </a:r>
            <a:r>
              <a:rPr lang="ru-RU" sz="10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абсолютного и относительного роста курса </a:t>
            </a:r>
            <a:r>
              <a:rPr lang="en-US" sz="1000" b="1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$</a:t>
            </a:r>
            <a:endParaRPr lang="ru-RU" sz="1000" b="1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7845729913682049"/>
          <c:y val="0.18797814207650274"/>
          <c:w val="0.37216662877770201"/>
          <c:h val="0.64051013295469217"/>
        </c:manualLayout>
      </c:layout>
      <c:areaChart>
        <c:grouping val="standard"/>
        <c:varyColors val="0"/>
        <c:ser>
          <c:idx val="0"/>
          <c:order val="0"/>
          <c:tx>
            <c:strRef>
              <c:f>Смешанная!$B$3</c:f>
              <c:strCache>
                <c:ptCount val="1"/>
                <c:pt idx="0">
                  <c:v>Курс ЦБ РФ</c:v>
                </c:pt>
              </c:strCache>
            </c:strRef>
          </c:tx>
          <c:spPr>
            <a:pattFill prst="pct75">
              <a:fgClr>
                <a:srgbClr val="ADA5FD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cat>
            <c:numRef>
              <c:f>Смешанная!$A$4:$A$11</c:f>
              <c:numCache>
                <c:formatCode>d\-mmm</c:formatCode>
                <c:ptCount val="8"/>
                <c:pt idx="0">
                  <c:v>35864</c:v>
                </c:pt>
                <c:pt idx="1">
                  <c:v>35865</c:v>
                </c:pt>
                <c:pt idx="2">
                  <c:v>35866</c:v>
                </c:pt>
                <c:pt idx="3">
                  <c:v>35867</c:v>
                </c:pt>
                <c:pt idx="4">
                  <c:v>35870</c:v>
                </c:pt>
                <c:pt idx="5">
                  <c:v>35871</c:v>
                </c:pt>
                <c:pt idx="6">
                  <c:v>35872</c:v>
                </c:pt>
                <c:pt idx="7">
                  <c:v>35873</c:v>
                </c:pt>
              </c:numCache>
            </c:numRef>
          </c:cat>
          <c:val>
            <c:numRef>
              <c:f>Смешанная!$B$4:$B$11</c:f>
              <c:numCache>
                <c:formatCode>_-* #\ ##0.0000"р."_-;\-* #\ ##0.0000"р."_-;_-* "-"????"р."_-;_-@_-</c:formatCode>
                <c:ptCount val="8"/>
                <c:pt idx="0">
                  <c:v>6.0609999999999999</c:v>
                </c:pt>
                <c:pt idx="1">
                  <c:v>6.06</c:v>
                </c:pt>
                <c:pt idx="2">
                  <c:v>6.069</c:v>
                </c:pt>
                <c:pt idx="3">
                  <c:v>6.0659999999999998</c:v>
                </c:pt>
                <c:pt idx="4">
                  <c:v>6.0674999999999999</c:v>
                </c:pt>
                <c:pt idx="5">
                  <c:v>6.069</c:v>
                </c:pt>
                <c:pt idx="6">
                  <c:v>6.07</c:v>
                </c:pt>
                <c:pt idx="7">
                  <c:v>6.0838000000000001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A-40BB-A781-0F218EE5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877200"/>
        <c:axId val="636876216"/>
      </c:areaChart>
      <c:lineChart>
        <c:grouping val="stacked"/>
        <c:varyColors val="0"/>
        <c:ser>
          <c:idx val="1"/>
          <c:order val="1"/>
          <c:tx>
            <c:strRef>
              <c:f>Смешанная!$C$3</c:f>
              <c:strCache>
                <c:ptCount val="1"/>
                <c:pt idx="0">
                  <c:v>Темпы роста курса $</c:v>
                </c:pt>
              </c:strCache>
            </c:strRef>
          </c:tx>
          <c:spPr>
            <a:ln w="9525" cap="rnd">
              <a:solidFill>
                <a:srgbClr val="0303BD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303BD"/>
              </a:solidFill>
              <a:ln w="9525">
                <a:solidFill>
                  <a:srgbClr val="0303BD"/>
                </a:solidFill>
              </a:ln>
              <a:effectLst/>
            </c:spPr>
          </c:marker>
          <c:cat>
            <c:numRef>
              <c:f>Смешанная!$A$4:$A$11</c:f>
              <c:numCache>
                <c:formatCode>d\-mmm</c:formatCode>
                <c:ptCount val="8"/>
                <c:pt idx="0">
                  <c:v>35864</c:v>
                </c:pt>
                <c:pt idx="1">
                  <c:v>35865</c:v>
                </c:pt>
                <c:pt idx="2">
                  <c:v>35866</c:v>
                </c:pt>
                <c:pt idx="3">
                  <c:v>35867</c:v>
                </c:pt>
                <c:pt idx="4">
                  <c:v>35870</c:v>
                </c:pt>
                <c:pt idx="5">
                  <c:v>35871</c:v>
                </c:pt>
                <c:pt idx="6">
                  <c:v>35872</c:v>
                </c:pt>
                <c:pt idx="7">
                  <c:v>35873</c:v>
                </c:pt>
              </c:numCache>
            </c:numRef>
          </c:cat>
          <c:val>
            <c:numRef>
              <c:f>Смешанная!$C$4:$C$11</c:f>
              <c:numCache>
                <c:formatCode>0.000%</c:formatCode>
                <c:ptCount val="8"/>
                <c:pt idx="1">
                  <c:v>-1.6498927569713479E-4</c:v>
                </c:pt>
                <c:pt idx="2">
                  <c:v>1.4851485148515415E-3</c:v>
                </c:pt>
                <c:pt idx="3">
                  <c:v>-4.9431537320812548E-4</c:v>
                </c:pt>
                <c:pt idx="4">
                  <c:v>2.4727992087043469E-4</c:v>
                </c:pt>
                <c:pt idx="5">
                  <c:v>2.4721878862794507E-4</c:v>
                </c:pt>
                <c:pt idx="6">
                  <c:v>1.6477179106942394E-4</c:v>
                </c:pt>
                <c:pt idx="7">
                  <c:v>2.2734761120263283E-3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A-40BB-A781-0F218EE5F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898016"/>
        <c:axId val="666899656"/>
      </c:lineChart>
      <c:dateAx>
        <c:axId val="636877200"/>
        <c:scaling>
          <c:orientation val="minMax"/>
        </c:scaling>
        <c:delete val="0"/>
        <c:axPos val="b"/>
        <c:numFmt formatCode="[$-409]d\-mmm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636876216"/>
        <c:crosses val="autoZero"/>
        <c:auto val="1"/>
        <c:lblOffset val="100"/>
        <c:baseTimeUnit val="days"/>
      </c:dateAx>
      <c:valAx>
        <c:axId val="636876216"/>
        <c:scaling>
          <c:orientation val="minMax"/>
          <c:max val="6.0949999999999998"/>
          <c:min val="6.05499999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000&quot;р.&quot;_-;\-* #\ ##0.0000&quot;р.&quot;_-;_-* &quot;-&quot;????&quot;р.&quot;_-;_-@_-" sourceLinked="1"/>
        <c:majorTickMark val="cross"/>
        <c:minorTickMark val="none"/>
        <c:tickLblPos val="nextTo"/>
        <c:spPr>
          <a:noFill/>
          <a:ln w="317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636877200"/>
        <c:crossesAt val="35864"/>
        <c:crossBetween val="midCat"/>
      </c:valAx>
      <c:valAx>
        <c:axId val="666899656"/>
        <c:scaling>
          <c:orientation val="minMax"/>
          <c:max val="2.5000000000000005E-3"/>
          <c:min val="-2.5000000000000005E-3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666898016"/>
        <c:crosses val="max"/>
        <c:crossBetween val="between"/>
      </c:valAx>
      <c:dateAx>
        <c:axId val="666898016"/>
        <c:scaling>
          <c:orientation val="minMax"/>
        </c:scaling>
        <c:delete val="1"/>
        <c:axPos val="b"/>
        <c:numFmt formatCode="d\-mmm" sourceLinked="1"/>
        <c:majorTickMark val="out"/>
        <c:minorTickMark val="none"/>
        <c:tickLblPos val="nextTo"/>
        <c:crossAx val="666899656"/>
        <c:crosses val="autoZero"/>
        <c:auto val="1"/>
        <c:lblOffset val="100"/>
        <c:baseTimeUnit val="days"/>
        <c:majorUnit val="1"/>
        <c:minorUnit val="1"/>
      </c:dateAx>
      <c:spPr>
        <a:solidFill>
          <a:schemeClr val="bg2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448818897638"/>
          <c:y val="0.43571481433673248"/>
          <c:w val="0.25805774278215221"/>
          <c:h val="0.20765233853964976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AD1C8"/>
    </a:solidFill>
    <a:ln w="22225" cap="flat" cmpd="dbl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Гистограмма</a:t>
            </a:r>
            <a:r>
              <a:rPr lang="ru-RU" b="1" baseline="0"/>
              <a:t> распределения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0791276321641302E-2"/>
          <c:y val="0.12975011472609249"/>
          <c:w val="0.60562036925536034"/>
          <c:h val="0.69158238269980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'Смешанная (2)'!$D$3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strRef>
              <c:f>'Смешанная (2)'!$B$4:$B$8</c:f>
              <c:strCache>
                <c:ptCount val="5"/>
                <c:pt idx="0">
                  <c:v>не больше 5</c:v>
                </c:pt>
                <c:pt idx="1">
                  <c:v>5 - 9</c:v>
                </c:pt>
                <c:pt idx="2">
                  <c:v>9 -13</c:v>
                </c:pt>
                <c:pt idx="3">
                  <c:v>13 - 17</c:v>
                </c:pt>
                <c:pt idx="4">
                  <c:v>больше 17</c:v>
                </c:pt>
              </c:strCache>
            </c:strRef>
          </c:cat>
          <c:val>
            <c:numRef>
              <c:f>'Смешанная (2)'!$D$4:$D$8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12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88-41F4-B867-F1CD2180C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66891128"/>
        <c:axId val="666887192"/>
      </c:barChart>
      <c:lineChart>
        <c:grouping val="stacked"/>
        <c:varyColors val="0"/>
        <c:ser>
          <c:idx val="2"/>
          <c:order val="0"/>
          <c:tx>
            <c:strRef>
              <c:f>'Смешанная (2)'!$E$3</c:f>
              <c:strCache>
                <c:ptCount val="1"/>
                <c:pt idx="0">
                  <c:v>Кумулятивная (интегральная) частота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Pt>
            <c:idx val="1"/>
            <c:marker>
              <c:symbol val="diamond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ED9-4C94-BA96-2EFA98DCB75E}"/>
              </c:ext>
            </c:extLst>
          </c:dPt>
          <c:dPt>
            <c:idx val="2"/>
            <c:marker>
              <c:symbol val="diamond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ED9-4C94-BA96-2EFA98DCB75E}"/>
              </c:ext>
            </c:extLst>
          </c:dPt>
          <c:dPt>
            <c:idx val="3"/>
            <c:marker>
              <c:symbol val="diamond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AED9-4C94-BA96-2EFA98DCB75E}"/>
              </c:ext>
            </c:extLst>
          </c:dPt>
          <c:dPt>
            <c:idx val="4"/>
            <c:marker>
              <c:symbol val="diamond"/>
              <c:size val="5"/>
              <c:spPr>
                <a:solidFill>
                  <a:schemeClr val="accent6">
                    <a:lumMod val="75000"/>
                  </a:schemeClr>
                </a:solidFill>
                <a:ln w="9525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ED9-4C94-BA96-2EFA98DCB75E}"/>
              </c:ext>
            </c:extLst>
          </c:dPt>
          <c:cat>
            <c:strRef>
              <c:f>'Смешанная (2)'!$B$4:$B$8</c:f>
              <c:strCache>
                <c:ptCount val="5"/>
                <c:pt idx="0">
                  <c:v>не больше 5</c:v>
                </c:pt>
                <c:pt idx="1">
                  <c:v>5 - 9</c:v>
                </c:pt>
                <c:pt idx="2">
                  <c:v>9 -13</c:v>
                </c:pt>
                <c:pt idx="3">
                  <c:v>13 - 17</c:v>
                </c:pt>
                <c:pt idx="4">
                  <c:v>больше 17</c:v>
                </c:pt>
              </c:strCache>
            </c:strRef>
          </c:cat>
          <c:val>
            <c:numRef>
              <c:f>'Смешанная (2)'!$E$4:$E$8</c:f>
              <c:numCache>
                <c:formatCode>General</c:formatCode>
                <c:ptCount val="5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92</c:v>
                </c:pt>
                <c:pt idx="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88-41F4-B867-F1CD2180C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896048"/>
        <c:axId val="666895720"/>
      </c:lineChart>
      <c:scatterChart>
        <c:scatterStyle val="lineMarker"/>
        <c:varyColors val="0"/>
        <c:ser>
          <c:idx val="0"/>
          <c:order val="2"/>
          <c:tx>
            <c:v>красная линия</c:v>
          </c:tx>
          <c:spPr>
            <a:ln w="158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'Смешанная (2)'!$D$4:$D$8</c:f>
              <c:numCache>
                <c:formatCode>General</c:formatCode>
                <c:ptCount val="5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12</c:v>
                </c:pt>
                <c:pt idx="4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D9-4C94-BA96-2EFA98DCB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891128"/>
        <c:axId val="666887192"/>
      </c:scatterChart>
      <c:catAx>
        <c:axId val="666891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6887192"/>
        <c:crosses val="autoZero"/>
        <c:auto val="1"/>
        <c:lblAlgn val="ctr"/>
        <c:lblOffset val="100"/>
        <c:noMultiLvlLbl val="0"/>
      </c:catAx>
      <c:valAx>
        <c:axId val="666887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6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6891128"/>
        <c:crosses val="autoZero"/>
        <c:crossBetween val="between"/>
      </c:valAx>
      <c:valAx>
        <c:axId val="666895720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6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6896048"/>
        <c:crosses val="max"/>
        <c:crossBetween val="between"/>
      </c:valAx>
      <c:catAx>
        <c:axId val="666896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6895720"/>
        <c:crosses val="autoZero"/>
        <c:auto val="1"/>
        <c:lblAlgn val="ctr"/>
        <c:lblOffset val="100"/>
        <c:noMultiLvlLbl val="0"/>
      </c:catAx>
      <c:spPr>
        <a:solidFill>
          <a:schemeClr val="bg2">
            <a:lumMod val="90000"/>
          </a:schemeClr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3917894983368204"/>
          <c:y val="0.34513030294265246"/>
          <c:w val="0.25067931931784709"/>
          <c:h val="0.19415456097505884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956322872729722"/>
          <c:y val="5.3948784569025673E-2"/>
          <c:w val="0.67129342592784869"/>
          <c:h val="0.832276820211524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'Смешанная (3)'!$C$1</c:f>
              <c:strCache>
                <c:ptCount val="1"/>
                <c:pt idx="0">
                  <c:v>осн знач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'Смешанная (3)'!$A$2:$A$13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'Смешанная (3)'!$C$2:$C$13</c:f>
              <c:numCache>
                <c:formatCode>General</c:formatCode>
                <c:ptCount val="12"/>
                <c:pt idx="0">
                  <c:v>1040</c:v>
                </c:pt>
                <c:pt idx="1">
                  <c:v>1082</c:v>
                </c:pt>
                <c:pt idx="2">
                  <c:v>789</c:v>
                </c:pt>
                <c:pt idx="3">
                  <c:v>814</c:v>
                </c:pt>
                <c:pt idx="4">
                  <c:v>1062</c:v>
                </c:pt>
                <c:pt idx="5">
                  <c:v>714</c:v>
                </c:pt>
                <c:pt idx="6">
                  <c:v>910</c:v>
                </c:pt>
                <c:pt idx="9">
                  <c:v>1066</c:v>
                </c:pt>
                <c:pt idx="10">
                  <c:v>840</c:v>
                </c:pt>
                <c:pt idx="11">
                  <c:v>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E-45D9-96C7-85D99F6DC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7037504"/>
        <c:axId val="617034224"/>
      </c:barChart>
      <c:barChart>
        <c:barDir val="col"/>
        <c:grouping val="clustered"/>
        <c:varyColors val="0"/>
        <c:ser>
          <c:idx val="1"/>
          <c:order val="1"/>
          <c:tx>
            <c:strRef>
              <c:f>'Смешанная (3)'!$D$1</c:f>
              <c:strCache>
                <c:ptCount val="1"/>
                <c:pt idx="0">
                  <c:v>выбросы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'Смешанная (3)'!$A$2:$A$13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'Смешанная (3)'!$D$2:$D$13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50000</c:v>
                </c:pt>
                <c:pt idx="8">
                  <c:v>75000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E-45D9-96C7-85D99F6DC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7059808"/>
        <c:axId val="617059152"/>
      </c:barChart>
      <c:catAx>
        <c:axId val="6170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034224"/>
        <c:crosses val="autoZero"/>
        <c:auto val="1"/>
        <c:lblAlgn val="ctr"/>
        <c:lblOffset val="100"/>
        <c:noMultiLvlLbl val="0"/>
      </c:catAx>
      <c:valAx>
        <c:axId val="617034224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>
                    <a:solidFill>
                      <a:schemeClr val="tx1"/>
                    </a:solidFill>
                  </a:rPr>
                  <a:t>Основные значения</a:t>
                </a:r>
              </a:p>
            </c:rich>
          </c:tx>
          <c:overlay val="0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037504"/>
        <c:crosses val="autoZero"/>
        <c:crossBetween val="between"/>
      </c:valAx>
      <c:valAx>
        <c:axId val="617059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>
                    <a:solidFill>
                      <a:schemeClr val="tx1"/>
                    </a:solidFill>
                  </a:rPr>
                  <a:t>Выбросы</a:t>
                </a:r>
              </a:p>
            </c:rich>
          </c:tx>
          <c:overlay val="0"/>
          <c:spPr>
            <a:solidFill>
              <a:srgbClr val="FF7C80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85000"/>
                <a:lumOff val="1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7059808"/>
        <c:crosses val="max"/>
        <c:crossBetween val="between"/>
      </c:valAx>
      <c:catAx>
        <c:axId val="61705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7059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67825896762901"/>
          <c:y val="7.407407407407407E-2"/>
          <c:w val="0.77840748031496065"/>
          <c:h val="0.66409667541557305"/>
        </c:manualLayout>
      </c:layout>
      <c:barChart>
        <c:barDir val="col"/>
        <c:grouping val="stacked"/>
        <c:varyColors val="0"/>
        <c:ser>
          <c:idx val="3"/>
          <c:order val="3"/>
          <c:spPr>
            <a:gradFill flip="none" rotWithShape="1">
              <a:gsLst>
                <a:gs pos="0">
                  <a:schemeClr val="accent1">
                    <a:lumMod val="20000"/>
                    <a:lumOff val="80000"/>
                    <a:shade val="30000"/>
                    <a:satMod val="115000"/>
                  </a:schemeClr>
                </a:gs>
                <a:gs pos="50000">
                  <a:schemeClr val="accent1">
                    <a:lumMod val="20000"/>
                    <a:lumOff val="80000"/>
                    <a:shade val="67500"/>
                    <a:satMod val="115000"/>
                  </a:schemeClr>
                </a:gs>
                <a:gs pos="100000">
                  <a:schemeClr val="accent1">
                    <a:lumMod val="20000"/>
                    <a:lumOff val="80000"/>
                    <a:shade val="100000"/>
                    <a:satMod val="115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'Смешанная (4)'!$A$4:$A$11</c:f>
              <c:strCache>
                <c:ptCount val="8"/>
                <c:pt idx="0">
                  <c:v>Сидоров В.И.</c:v>
                </c:pt>
                <c:pt idx="1">
                  <c:v>Андреева И.Т.</c:v>
                </c:pt>
                <c:pt idx="2">
                  <c:v>Ковалева О.А.</c:v>
                </c:pt>
                <c:pt idx="3">
                  <c:v>Лобанов А.О.</c:v>
                </c:pt>
                <c:pt idx="4">
                  <c:v>Евдокимов В.Х.</c:v>
                </c:pt>
                <c:pt idx="5">
                  <c:v>Морозова Н.С.</c:v>
                </c:pt>
                <c:pt idx="6">
                  <c:v>Пулит А.В.</c:v>
                </c:pt>
                <c:pt idx="7">
                  <c:v>Шанина Е.П.</c:v>
                </c:pt>
              </c:strCache>
            </c:strRef>
          </c:cat>
          <c:val>
            <c:numRef>
              <c:f>'Смешанная (4)'!$E$4:$E$11</c:f>
              <c:numCache>
                <c:formatCode>#\ ##0"р."</c:formatCode>
                <c:ptCount val="8"/>
                <c:pt idx="0">
                  <c:v>18000</c:v>
                </c:pt>
                <c:pt idx="1">
                  <c:v>39196.608</c:v>
                </c:pt>
                <c:pt idx="2">
                  <c:v>102379.2</c:v>
                </c:pt>
                <c:pt idx="3">
                  <c:v>36000</c:v>
                </c:pt>
                <c:pt idx="4">
                  <c:v>73980.36</c:v>
                </c:pt>
                <c:pt idx="5">
                  <c:v>113184</c:v>
                </c:pt>
                <c:pt idx="6">
                  <c:v>45339.359999999993</c:v>
                </c:pt>
                <c:pt idx="7">
                  <c:v>67248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0-46C6-A874-1F2B2C773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-1645906592"/>
        <c:axId val="-16458995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'Смешанная (4)'!$A$4:$A$11</c15:sqref>
                        </c15:formulaRef>
                      </c:ext>
                    </c:extLst>
                    <c:strCache>
                      <c:ptCount val="8"/>
                      <c:pt idx="0">
                        <c:v>Сидоров В.И.</c:v>
                      </c:pt>
                      <c:pt idx="1">
                        <c:v>Андреева И.Т.</c:v>
                      </c:pt>
                      <c:pt idx="2">
                        <c:v>Ковалева О.А.</c:v>
                      </c:pt>
                      <c:pt idx="3">
                        <c:v>Лобанов А.О.</c:v>
                      </c:pt>
                      <c:pt idx="4">
                        <c:v>Евдокимов В.Х.</c:v>
                      </c:pt>
                      <c:pt idx="5">
                        <c:v>Морозова Н.С.</c:v>
                      </c:pt>
                      <c:pt idx="6">
                        <c:v>Пулит А.В.</c:v>
                      </c:pt>
                      <c:pt idx="7">
                        <c:v>Шанина Е.П.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'Смешанная (4)'!$B$4:$B$11</c15:sqref>
                        </c15:formulaRef>
                      </c:ext>
                    </c:extLst>
                    <c:numCache>
                      <c:formatCode>_-* #\ ##0.00"р."_-;\-* #\ ##0.00"р."_-;_-* "-"??"р."_-;_-@_-</c:formatCode>
                      <c:ptCount val="8"/>
                      <c:pt idx="0">
                        <c:v>120</c:v>
                      </c:pt>
                      <c:pt idx="1">
                        <c:v>243.76</c:v>
                      </c:pt>
                      <c:pt idx="2">
                        <c:v>243.76</c:v>
                      </c:pt>
                      <c:pt idx="3">
                        <c:v>120</c:v>
                      </c:pt>
                      <c:pt idx="4">
                        <c:v>230.9</c:v>
                      </c:pt>
                      <c:pt idx="5">
                        <c:v>120</c:v>
                      </c:pt>
                      <c:pt idx="6">
                        <c:v>243.76</c:v>
                      </c:pt>
                      <c:pt idx="7">
                        <c:v>120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980-46C6-A874-1F2B2C773E5B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'Смешанная (4)'!$A$4:$A$11</c15:sqref>
                        </c15:formulaRef>
                      </c:ext>
                    </c:extLst>
                    <c:strCache>
                      <c:ptCount val="8"/>
                      <c:pt idx="0">
                        <c:v>Сидоров В.И.</c:v>
                      </c:pt>
                      <c:pt idx="1">
                        <c:v>Андреева И.Т.</c:v>
                      </c:pt>
                      <c:pt idx="2">
                        <c:v>Ковалева О.А.</c:v>
                      </c:pt>
                      <c:pt idx="3">
                        <c:v>Лобанов А.О.</c:v>
                      </c:pt>
                      <c:pt idx="4">
                        <c:v>Евдокимов В.Х.</c:v>
                      </c:pt>
                      <c:pt idx="5">
                        <c:v>Морозова Н.С.</c:v>
                      </c:pt>
                      <c:pt idx="6">
                        <c:v>Пулит А.В.</c:v>
                      </c:pt>
                      <c:pt idx="7">
                        <c:v>Шанина Е.П.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'Смешанная (4)'!$D$4:$D$11</c15:sqref>
                        </c15:formulaRef>
                      </c:ext>
                    </c:extLst>
                    <c:numCache>
                      <c:formatCode>#\ ##0"р."</c:formatCode>
                      <c:ptCount val="8"/>
                      <c:pt idx="0">
                        <c:v>15000</c:v>
                      </c:pt>
                      <c:pt idx="1">
                        <c:v>32663.84</c:v>
                      </c:pt>
                      <c:pt idx="2">
                        <c:v>85316</c:v>
                      </c:pt>
                      <c:pt idx="3">
                        <c:v>30000</c:v>
                      </c:pt>
                      <c:pt idx="4">
                        <c:v>61650.3</c:v>
                      </c:pt>
                      <c:pt idx="5">
                        <c:v>94320</c:v>
                      </c:pt>
                      <c:pt idx="6">
                        <c:v>37782.799999999996</c:v>
                      </c:pt>
                      <c:pt idx="7">
                        <c:v>56040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80-46C6-A874-1F2B2C773E5B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dash"/>
            <c:size val="17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'Смешанная (4)'!$A$4:$A$11</c:f>
              <c:strCache>
                <c:ptCount val="8"/>
                <c:pt idx="0">
                  <c:v>Сидоров В.И.</c:v>
                </c:pt>
                <c:pt idx="1">
                  <c:v>Андреева И.Т.</c:v>
                </c:pt>
                <c:pt idx="2">
                  <c:v>Ковалева О.А.</c:v>
                </c:pt>
                <c:pt idx="3">
                  <c:v>Лобанов А.О.</c:v>
                </c:pt>
                <c:pt idx="4">
                  <c:v>Евдокимов В.Х.</c:v>
                </c:pt>
                <c:pt idx="5">
                  <c:v>Морозова Н.С.</c:v>
                </c:pt>
                <c:pt idx="6">
                  <c:v>Пулит А.В.</c:v>
                </c:pt>
                <c:pt idx="7">
                  <c:v>Шанина Е.П.</c:v>
                </c:pt>
              </c:strCache>
            </c:strRef>
          </c:xVal>
          <c:yVal>
            <c:numRef>
              <c:f>'Смешанная (4)'!$C$4:$C$11</c:f>
              <c:numCache>
                <c:formatCode>General</c:formatCode>
                <c:ptCount val="8"/>
                <c:pt idx="0">
                  <c:v>125</c:v>
                </c:pt>
                <c:pt idx="1">
                  <c:v>134</c:v>
                </c:pt>
                <c:pt idx="2">
                  <c:v>350</c:v>
                </c:pt>
                <c:pt idx="3">
                  <c:v>250</c:v>
                </c:pt>
                <c:pt idx="4">
                  <c:v>267</c:v>
                </c:pt>
                <c:pt idx="5">
                  <c:v>786</c:v>
                </c:pt>
                <c:pt idx="6">
                  <c:v>155</c:v>
                </c:pt>
                <c:pt idx="7">
                  <c:v>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0-46C6-A874-1F2B2C773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45891360"/>
        <c:axId val="-1645902784"/>
      </c:scatterChart>
      <c:catAx>
        <c:axId val="-16459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645899520"/>
        <c:crosses val="autoZero"/>
        <c:auto val="1"/>
        <c:lblAlgn val="ctr"/>
        <c:lblOffset val="100"/>
        <c:noMultiLvlLbl val="0"/>
      </c:catAx>
      <c:valAx>
        <c:axId val="-16458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&quot;р.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645906592"/>
        <c:crosses val="autoZero"/>
        <c:crossBetween val="between"/>
      </c:valAx>
      <c:valAx>
        <c:axId val="-1645902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645891360"/>
        <c:crosses val="max"/>
        <c:crossBetween val="midCat"/>
      </c:valAx>
      <c:valAx>
        <c:axId val="-164589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64590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</a:t>
            </a:r>
            <a:r>
              <a:rPr lang="ru-RU" baseline="0"/>
              <a:t> без скидки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ДвойнаяДиаграмма!$B$3</c:f>
              <c:strCache>
                <c:ptCount val="1"/>
                <c:pt idx="0">
                  <c:v>Товар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ДвойнаяДиаграмма!$C$3</c:f>
              <c:numCache>
                <c:formatCode>General</c:formatCode>
                <c:ptCount val="1"/>
                <c:pt idx="0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8-4702-A5C7-8DD94AB69AEE}"/>
            </c:ext>
          </c:extLst>
        </c:ser>
        <c:ser>
          <c:idx val="1"/>
          <c:order val="1"/>
          <c:tx>
            <c:strRef>
              <c:f>ДвойнаяДиаграмма!$B$4</c:f>
              <c:strCache>
                <c:ptCount val="1"/>
                <c:pt idx="0">
                  <c:v>Товар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ДвойнаяДиаграмма!$C$4</c:f>
              <c:numCache>
                <c:formatCode>General</c:formatCode>
                <c:ptCount val="1"/>
                <c:pt idx="0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8-4702-A5C7-8DD94AB69AEE}"/>
            </c:ext>
          </c:extLst>
        </c:ser>
        <c:ser>
          <c:idx val="2"/>
          <c:order val="2"/>
          <c:tx>
            <c:strRef>
              <c:f>ДвойнаяДиаграмма!$B$5</c:f>
              <c:strCache>
                <c:ptCount val="1"/>
                <c:pt idx="0">
                  <c:v>Товар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ДвойнаяДиаграмма!$C$5</c:f>
              <c:numCache>
                <c:formatCode>General</c:formatCode>
                <c:ptCount val="1"/>
                <c:pt idx="0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8-4702-A5C7-8DD94AB69AEE}"/>
            </c:ext>
          </c:extLst>
        </c:ser>
        <c:ser>
          <c:idx val="3"/>
          <c:order val="3"/>
          <c:tx>
            <c:strRef>
              <c:f>ДвойнаяДиаграмма!$B$6</c:f>
              <c:strCache>
                <c:ptCount val="1"/>
                <c:pt idx="0">
                  <c:v>Товар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ДвойнаяДиаграмма!$C$6</c:f>
              <c:numCache>
                <c:formatCode>General</c:formatCode>
                <c:ptCount val="1"/>
                <c:pt idx="0">
                  <c:v>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8-4702-A5C7-8DD94AB69AEE}"/>
            </c:ext>
          </c:extLst>
        </c:ser>
        <c:ser>
          <c:idx val="4"/>
          <c:order val="4"/>
          <c:tx>
            <c:strRef>
              <c:f>ДвойнаяДиаграмма!$B$7</c:f>
              <c:strCache>
                <c:ptCount val="1"/>
                <c:pt idx="0">
                  <c:v>Товар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ДвойнаяДиаграмма!$C$7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A8-4702-A5C7-8DD94AB69AEE}"/>
            </c:ext>
          </c:extLst>
        </c:ser>
        <c:ser>
          <c:idx val="5"/>
          <c:order val="5"/>
          <c:tx>
            <c:strRef>
              <c:f>ДвойнаяДиаграмма!$B$8</c:f>
              <c:strCache>
                <c:ptCount val="1"/>
                <c:pt idx="0">
                  <c:v>Товар 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ДвойнаяДиаграмма!$C$8</c:f>
              <c:numCache>
                <c:formatCode>General</c:formatCode>
                <c:ptCount val="1"/>
                <c:pt idx="0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A8-4702-A5C7-8DD94AB69AEE}"/>
            </c:ext>
          </c:extLst>
        </c:ser>
        <c:ser>
          <c:idx val="6"/>
          <c:order val="6"/>
          <c:tx>
            <c:strRef>
              <c:f>ДвойнаяДиаграмма!$B$9</c:f>
              <c:strCache>
                <c:ptCount val="1"/>
                <c:pt idx="0">
                  <c:v>Товар 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ДвойнаяДиаграмма!$C$9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A8-4702-A5C7-8DD94AB69AEE}"/>
            </c:ext>
          </c:extLst>
        </c:ser>
        <c:ser>
          <c:idx val="7"/>
          <c:order val="7"/>
          <c:tx>
            <c:strRef>
              <c:f>ДвойнаяДиаграмма!$B$10</c:f>
              <c:strCache>
                <c:ptCount val="1"/>
                <c:pt idx="0">
                  <c:v>Товар 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ДвойнаяДиаграмма!$C$10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A8-4702-A5C7-8DD94AB69AEE}"/>
            </c:ext>
          </c:extLst>
        </c:ser>
        <c:ser>
          <c:idx val="8"/>
          <c:order val="8"/>
          <c:tx>
            <c:strRef>
              <c:f>ДвойнаяДиаграмма!$B$11</c:f>
              <c:strCache>
                <c:ptCount val="1"/>
                <c:pt idx="0">
                  <c:v>Товар 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ДвойнаяДиаграмма!$C$11</c:f>
              <c:numCache>
                <c:formatCode>General</c:formatCode>
                <c:ptCount val="1"/>
                <c:pt idx="0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A8-4702-A5C7-8DD94AB69A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-1293877248"/>
        <c:axId val="-1293871808"/>
      </c:barChart>
      <c:catAx>
        <c:axId val="-1293877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1293871808"/>
        <c:crosses val="autoZero"/>
        <c:auto val="1"/>
        <c:lblAlgn val="ctr"/>
        <c:lblOffset val="100"/>
        <c:noMultiLvlLbl val="0"/>
      </c:catAx>
      <c:valAx>
        <c:axId val="-129387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9387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</a:t>
            </a:r>
            <a:r>
              <a:rPr lang="ru-RU" baseline="0"/>
              <a:t> без скидки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ДвойнаяДиаграмма!$B$3</c:f>
              <c:strCache>
                <c:ptCount val="1"/>
                <c:pt idx="0">
                  <c:v>Товар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ДвойнаяДиаграмма!$C$3</c:f>
              <c:numCache>
                <c:formatCode>General</c:formatCode>
                <c:ptCount val="1"/>
                <c:pt idx="0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8-4702-A5C7-8DD94AB69AEE}"/>
            </c:ext>
          </c:extLst>
        </c:ser>
        <c:ser>
          <c:idx val="1"/>
          <c:order val="1"/>
          <c:tx>
            <c:strRef>
              <c:f>ДвойнаяДиаграмма!$B$4</c:f>
              <c:strCache>
                <c:ptCount val="1"/>
                <c:pt idx="0">
                  <c:v>Товар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ДвойнаяДиаграмма!$C$4</c:f>
              <c:numCache>
                <c:formatCode>General</c:formatCode>
                <c:ptCount val="1"/>
                <c:pt idx="0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8-4702-A5C7-8DD94AB69AEE}"/>
            </c:ext>
          </c:extLst>
        </c:ser>
        <c:ser>
          <c:idx val="2"/>
          <c:order val="2"/>
          <c:tx>
            <c:strRef>
              <c:f>ДвойнаяДиаграмма!$B$5</c:f>
              <c:strCache>
                <c:ptCount val="1"/>
                <c:pt idx="0">
                  <c:v>Товар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ДвойнаяДиаграмма!$C$5</c:f>
              <c:numCache>
                <c:formatCode>General</c:formatCode>
                <c:ptCount val="1"/>
                <c:pt idx="0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8-4702-A5C7-8DD94AB69AEE}"/>
            </c:ext>
          </c:extLst>
        </c:ser>
        <c:ser>
          <c:idx val="3"/>
          <c:order val="3"/>
          <c:tx>
            <c:strRef>
              <c:f>ДвойнаяДиаграмма!$B$6</c:f>
              <c:strCache>
                <c:ptCount val="1"/>
                <c:pt idx="0">
                  <c:v>Товар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ДвойнаяДиаграмма!$C$6</c:f>
              <c:numCache>
                <c:formatCode>General</c:formatCode>
                <c:ptCount val="1"/>
                <c:pt idx="0">
                  <c:v>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8-4702-A5C7-8DD94AB69AEE}"/>
            </c:ext>
          </c:extLst>
        </c:ser>
        <c:ser>
          <c:idx val="4"/>
          <c:order val="4"/>
          <c:tx>
            <c:strRef>
              <c:f>ДвойнаяДиаграмма!$B$7</c:f>
              <c:strCache>
                <c:ptCount val="1"/>
                <c:pt idx="0">
                  <c:v>Товар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ДвойнаяДиаграмма!$C$7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A8-4702-A5C7-8DD94AB69AEE}"/>
            </c:ext>
          </c:extLst>
        </c:ser>
        <c:ser>
          <c:idx val="5"/>
          <c:order val="5"/>
          <c:tx>
            <c:strRef>
              <c:f>ДвойнаяДиаграмма!$B$8</c:f>
              <c:strCache>
                <c:ptCount val="1"/>
                <c:pt idx="0">
                  <c:v>Товар 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ДвойнаяДиаграмма!$C$8</c:f>
              <c:numCache>
                <c:formatCode>General</c:formatCode>
                <c:ptCount val="1"/>
                <c:pt idx="0">
                  <c:v>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A8-4702-A5C7-8DD94AB69AEE}"/>
            </c:ext>
          </c:extLst>
        </c:ser>
        <c:ser>
          <c:idx val="6"/>
          <c:order val="6"/>
          <c:tx>
            <c:strRef>
              <c:f>ДвойнаяДиаграмма!$B$9</c:f>
              <c:strCache>
                <c:ptCount val="1"/>
                <c:pt idx="0">
                  <c:v>Товар 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ДвойнаяДиаграмма!$C$9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A8-4702-A5C7-8DD94AB69AEE}"/>
            </c:ext>
          </c:extLst>
        </c:ser>
        <c:ser>
          <c:idx val="7"/>
          <c:order val="7"/>
          <c:tx>
            <c:strRef>
              <c:f>ДвойнаяДиаграмма!$B$10</c:f>
              <c:strCache>
                <c:ptCount val="1"/>
                <c:pt idx="0">
                  <c:v>Товар 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ДвойнаяДиаграмма!$C$10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A8-4702-A5C7-8DD94AB69AEE}"/>
            </c:ext>
          </c:extLst>
        </c:ser>
        <c:ser>
          <c:idx val="8"/>
          <c:order val="8"/>
          <c:tx>
            <c:strRef>
              <c:f>ДвойнаяДиаграмма!$B$11</c:f>
              <c:strCache>
                <c:ptCount val="1"/>
                <c:pt idx="0">
                  <c:v>Товар 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ДвойнаяДиаграмма!$C$11</c:f>
              <c:numCache>
                <c:formatCode>General</c:formatCode>
                <c:ptCount val="1"/>
                <c:pt idx="0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A8-4702-A5C7-8DD94AB69A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-1293877248"/>
        <c:axId val="-1293871808"/>
      </c:barChart>
      <c:catAx>
        <c:axId val="-1293877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1293871808"/>
        <c:crosses val="autoZero"/>
        <c:auto val="1"/>
        <c:lblAlgn val="ctr"/>
        <c:lblOffset val="100"/>
        <c:noMultiLvlLbl val="0"/>
      </c:catAx>
      <c:valAx>
        <c:axId val="-129387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9387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Стоимость</a:t>
            </a:r>
            <a:r>
              <a:rPr lang="ru-RU" baseline="0"/>
              <a:t> со скидкой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ДвойнаяДиаграмма!$D$3</c:f>
              <c:numCache>
                <c:formatCode>#;0.00</c:formatCode>
                <c:ptCount val="1"/>
                <c:pt idx="0">
                  <c:v>-120.53999999999999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0-4BBF-8F9C-D2EF2776441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ДвойнаяДиаграмма!$D$4</c:f>
              <c:numCache>
                <c:formatCode>#;0.00</c:formatCode>
                <c:ptCount val="1"/>
                <c:pt idx="0">
                  <c:v>-334.65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0-4BBF-8F9C-D2EF2776441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ДвойнаяДиаграмма!$D$5</c:f>
              <c:numCache>
                <c:formatCode>#;0.00</c:formatCode>
                <c:ptCount val="1"/>
                <c:pt idx="0">
                  <c:v>-62.4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0-4BBF-8F9C-D2EF2776441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ДвойнаяДиаграмма!$D$6</c:f>
              <c:numCache>
                <c:formatCode>#;0.00</c:formatCode>
                <c:ptCount val="1"/>
                <c:pt idx="0">
                  <c:v>-423.36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0-4BBF-8F9C-D2EF2776441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ДвойнаяДиаграмма!$D$7</c:f>
              <c:numCache>
                <c:formatCode>#;0.00</c:formatCode>
                <c:ptCount val="1"/>
                <c:pt idx="0">
                  <c:v>-32.979999999999997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0-4BBF-8F9C-D2EF2776441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ДвойнаяДиаграмма!$D$8</c:f>
              <c:numCache>
                <c:formatCode>#;0.00</c:formatCode>
                <c:ptCount val="1"/>
                <c:pt idx="0">
                  <c:v>-422.38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0-4BBF-8F9C-D2EF2776441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ДвойнаяДиаграмма!$D$9</c:f>
              <c:numCache>
                <c:formatCode>#;0.00</c:formatCode>
                <c:ptCount val="1"/>
                <c:pt idx="0">
                  <c:v>-62.699999999999996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0-4BBF-8F9C-D2EF2776441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ДвойнаяДиаграмма!$D$10</c:f>
              <c:numCache>
                <c:formatCode>#;0.00</c:formatCode>
                <c:ptCount val="1"/>
                <c:pt idx="0">
                  <c:v>-96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0-4BBF-8F9C-D2EF2776441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ДвойнаяДиаграмма!$D$11</c:f>
              <c:numCache>
                <c:formatCode>#;0.00</c:formatCode>
                <c:ptCount val="1"/>
                <c:pt idx="0">
                  <c:v>-96.899999999999991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0-4BBF-8F9C-D2EF277644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-1293875072"/>
        <c:axId val="-1293893568"/>
      </c:barChart>
      <c:catAx>
        <c:axId val="-1293875072"/>
        <c:scaling>
          <c:orientation val="minMax"/>
        </c:scaling>
        <c:delete val="1"/>
        <c:axPos val="l"/>
        <c:majorTickMark val="none"/>
        <c:minorTickMark val="none"/>
        <c:tickLblPos val="nextTo"/>
        <c:crossAx val="-1293893568"/>
        <c:crosses val="autoZero"/>
        <c:auto val="1"/>
        <c:lblAlgn val="ctr"/>
        <c:lblOffset val="100"/>
        <c:noMultiLvlLbl val="0"/>
      </c:catAx>
      <c:valAx>
        <c:axId val="-1293893568"/>
        <c:scaling>
          <c:orientation val="minMax"/>
          <c:min val="-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;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9387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Экспорт</a:t>
            </a:r>
            <a:r>
              <a:rPr lang="ru-RU" baseline="0"/>
              <a:t> из СПБ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ДвойнаяДиаграмма1!$B$4</c:f>
              <c:strCache>
                <c:ptCount val="1"/>
                <c:pt idx="0">
                  <c:v>США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ДвойнаяДиаграмма1!$C$4:$E$4</c:f>
              <c:numCache>
                <c:formatCode>General</c:formatCode>
                <c:ptCount val="3"/>
                <c:pt idx="0">
                  <c:v>12</c:v>
                </c:pt>
                <c:pt idx="1">
                  <c:v>7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2-407D-B7AF-ED0A9099F1FD}"/>
            </c:ext>
          </c:extLst>
        </c:ser>
        <c:ser>
          <c:idx val="1"/>
          <c:order val="1"/>
          <c:tx>
            <c:strRef>
              <c:f>ДвойнаяДиаграмма1!$B$5</c:f>
              <c:strCache>
                <c:ptCount val="1"/>
                <c:pt idx="0">
                  <c:v>Евросоюз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ДвойнаяДиаграмма1!$C$5:$E$5</c:f>
              <c:numCache>
                <c:formatCode>General</c:formatCode>
                <c:ptCount val="3"/>
                <c:pt idx="0">
                  <c:v>15</c:v>
                </c:pt>
                <c:pt idx="1">
                  <c:v>9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2-407D-B7AF-ED0A9099F1FD}"/>
            </c:ext>
          </c:extLst>
        </c:ser>
        <c:ser>
          <c:idx val="2"/>
          <c:order val="2"/>
          <c:tx>
            <c:strRef>
              <c:f>ДвойнаяДиаграмма1!$B$6</c:f>
              <c:strCache>
                <c:ptCount val="1"/>
                <c:pt idx="0">
                  <c:v>Китай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ДвойнаяДиаграмма1!$C$6:$E$6</c:f>
              <c:numCache>
                <c:formatCode>General</c:formatCode>
                <c:ptCount val="3"/>
                <c:pt idx="0">
                  <c:v>17</c:v>
                </c:pt>
                <c:pt idx="1">
                  <c:v>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82-407D-B7AF-ED0A9099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293901184"/>
        <c:axId val="-1293901728"/>
      </c:barChart>
      <c:catAx>
        <c:axId val="-129390118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93901728"/>
        <c:crosses val="autoZero"/>
        <c:auto val="1"/>
        <c:lblAlgn val="ctr"/>
        <c:lblOffset val="100"/>
        <c:noMultiLvlLbl val="0"/>
      </c:catAx>
      <c:valAx>
        <c:axId val="-129390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939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Экспорт</a:t>
            </a:r>
            <a:r>
              <a:rPr lang="ru-RU" baseline="0"/>
              <a:t> из РФ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ДвойнаяДиаграмма1!$B$10</c:f>
              <c:strCache>
                <c:ptCount val="1"/>
                <c:pt idx="0">
                  <c:v>США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ДвойнаяДиаграмма1!$C$10:$E$10</c:f>
              <c:numCache>
                <c:formatCode>#;#;0</c:formatCode>
                <c:ptCount val="3"/>
                <c:pt idx="0" formatCode="#;0.00">
                  <c:v>-37</c:v>
                </c:pt>
                <c:pt idx="1">
                  <c:v>-29</c:v>
                </c:pt>
                <c:pt idx="2">
                  <c:v>-45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F3-4572-A42B-61770080E529}"/>
            </c:ext>
          </c:extLst>
        </c:ser>
        <c:ser>
          <c:idx val="1"/>
          <c:order val="1"/>
          <c:tx>
            <c:strRef>
              <c:f>ДвойнаяДиаграмма1!$B$11</c:f>
              <c:strCache>
                <c:ptCount val="1"/>
                <c:pt idx="0">
                  <c:v>Евросоюз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ДвойнаяДиаграмма1!$C$11:$E$11</c:f>
              <c:numCache>
                <c:formatCode>#;#;0</c:formatCode>
                <c:ptCount val="3"/>
                <c:pt idx="0" formatCode="#;0.00">
                  <c:v>-41</c:v>
                </c:pt>
                <c:pt idx="1">
                  <c:v>-33</c:v>
                </c:pt>
                <c:pt idx="2">
                  <c:v>-28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F3-4572-A42B-61770080E529}"/>
            </c:ext>
          </c:extLst>
        </c:ser>
        <c:ser>
          <c:idx val="2"/>
          <c:order val="2"/>
          <c:tx>
            <c:strRef>
              <c:f>ДвойнаяДиаграмма1!$B$12</c:f>
              <c:strCache>
                <c:ptCount val="1"/>
                <c:pt idx="0">
                  <c:v>Китай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ДвойнаяДиаграмма1!$C$12:$E$12</c:f>
              <c:numCache>
                <c:formatCode>#;#;0</c:formatCode>
                <c:ptCount val="3"/>
                <c:pt idx="0" formatCode="#;0.00">
                  <c:v>-40</c:v>
                </c:pt>
                <c:pt idx="1">
                  <c:v>-12</c:v>
                </c:pt>
                <c:pt idx="2">
                  <c:v>-47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F3-4572-A42B-61770080E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293894112"/>
        <c:axId val="-1293893024"/>
      </c:barChart>
      <c:catAx>
        <c:axId val="-1293894112"/>
        <c:scaling>
          <c:orientation val="minMax"/>
        </c:scaling>
        <c:delete val="1"/>
        <c:axPos val="l"/>
        <c:majorTickMark val="none"/>
        <c:minorTickMark val="none"/>
        <c:tickLblPos val="nextTo"/>
        <c:crossAx val="-1293893024"/>
        <c:crosses val="autoZero"/>
        <c:auto val="1"/>
        <c:lblAlgn val="ctr"/>
        <c:lblOffset val="100"/>
        <c:noMultiLvlLbl val="0"/>
      </c:catAx>
      <c:valAx>
        <c:axId val="-129389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;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29389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1"/>
            <c:bubble3D val="0"/>
            <c:spPr>
              <a:noFill/>
              <a:ln>
                <a:solidFill>
                  <a:schemeClr val="accen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296-44F8-BA07-9552923C42F2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9296-44F8-BA07-9552923C42F2}"/>
              </c:ext>
            </c:extLst>
          </c:dPt>
          <c:dLbls>
            <c:dLbl>
              <c:idx val="0"/>
              <c:layout>
                <c:manualLayout>
                  <c:x val="-9.0903652668416449E-2"/>
                  <c:y val="-4.302639253426655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96-44F8-BA07-9552923C42F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96-44F8-BA07-9552923C42F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96-44F8-BA07-9552923C42F2}"/>
                </c:ext>
              </c:extLst>
            </c:dLbl>
            <c:spPr>
              <a:noFill/>
              <a:ln>
                <a:noFill/>
              </a:ln>
              <a:effectLst/>
            </c:spPr>
            <c:dLblPos val="bestFi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numRef>
              <c:f>([2]Пример2!$B$1,[2]Пример2!$B$1,[2]Пример2!$B$1)</c:f>
              <c:numCache>
                <c:formatCode>General</c:formatCode>
                <c:ptCount val="3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cat>
          <c:val>
            <c:numRef>
              <c:f>[2]Пример2!$A$4:$A$6</c:f>
              <c:numCache>
                <c:formatCode>General</c:formatCode>
                <c:ptCount val="3"/>
                <c:pt idx="0">
                  <c:v>0.2</c:v>
                </c:pt>
                <c:pt idx="1">
                  <c:v>0.3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96-44F8-BA07-9552923C42F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270"/>
      </c:pieChart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4A-4CDA-952A-DF4456805F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4A-4CDA-952A-DF4456805F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4A-4CDA-952A-DF4456805FED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AAA-4C13-98C5-C54DA998AE18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AA-4C13-98C5-C54DA998AE18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AAA-4C13-98C5-C54DA998AE18}"/>
              </c:ext>
            </c:extLst>
          </c:dPt>
          <c:val>
            <c:numRef>
              <c:f>ПрикДиаграмма1!$A$1:$A$6</c:f>
              <c:numCache>
                <c:formatCode>General</c:formatCode>
                <c:ptCount val="6"/>
                <c:pt idx="0">
                  <c:v>0</c:v>
                </c:pt>
                <c:pt idx="2">
                  <c:v>0</c:v>
                </c:pt>
                <c:pt idx="3" formatCode="0.0%">
                  <c:v>0.2</c:v>
                </c:pt>
                <c:pt idx="4" formatCode="0.0%">
                  <c:v>0.3</c:v>
                </c:pt>
                <c:pt idx="5" formatCode="0%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A-4C13-98C5-C54DA998AE18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84A-4CDA-952A-DF4456805F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84A-4CDA-952A-DF4456805F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84A-4CDA-952A-DF4456805F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84A-4CDA-952A-DF4456805FE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84A-4CDA-952A-DF4456805FE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84A-4CDA-952A-DF4456805FED}"/>
              </c:ext>
            </c:extLst>
          </c:dPt>
          <c:val>
            <c:numRef>
              <c:f>ПрикДиаграмма1!$B$1:$B$6</c:f>
              <c:numCache>
                <c:formatCode>General</c:formatCode>
                <c:ptCount val="6"/>
                <c:pt idx="0" formatCode="0.00%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A-4C13-98C5-C54DA998A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Р</a:t>
            </a:r>
            <a:endParaRPr lang="en-US" sz="1800" b="1"/>
          </a:p>
        </c:rich>
      </c:tx>
      <c:layout>
        <c:manualLayout>
          <c:xMode val="edge"/>
          <c:yMode val="edge"/>
          <c:x val="0.60613888888888889"/>
          <c:y val="0.199074074074074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5.0659554243061539E-2"/>
          <c:w val="0.45009951881014876"/>
          <c:h val="0.8904596068699126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ПрикДиаграмма2!$A$2</c:f>
              <c:strCache>
                <c:ptCount val="1"/>
                <c:pt idx="0">
                  <c:v>Число студентов, сдавших сессию </c:v>
                </c:pt>
              </c:strCache>
            </c:strRef>
          </c:tx>
          <c:spPr>
            <a:gradFill flip="none" rotWithShape="1">
              <a:gsLst>
                <a:gs pos="0">
                  <a:srgbClr val="9999FF">
                    <a:shade val="30000"/>
                    <a:satMod val="115000"/>
                  </a:srgbClr>
                </a:gs>
                <a:gs pos="50000">
                  <a:srgbClr val="9999FF">
                    <a:shade val="67500"/>
                    <a:satMod val="115000"/>
                  </a:srgbClr>
                </a:gs>
                <a:gs pos="100000">
                  <a:srgbClr val="9999FF">
                    <a:shade val="100000"/>
                    <a:satMod val="115000"/>
                  </a:srgbClr>
                </a:gs>
              </a:gsLst>
              <a:lin ang="8100000" scaled="1"/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CB1-4ECC-B7AB-E015F2D39E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ПрикДиаграмма2!$B$2</c:f>
              <c:numCache>
                <c:formatCode>General</c:formatCode>
                <c:ptCount val="1"/>
                <c:pt idx="0">
                  <c:v>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0-475E-A914-077DE45A70F9}"/>
            </c:ext>
          </c:extLst>
        </c:ser>
        <c:ser>
          <c:idx val="1"/>
          <c:order val="1"/>
          <c:tx>
            <c:strRef>
              <c:f>ПрикДиаграмма2!$A$3</c:f>
              <c:strCache>
                <c:ptCount val="1"/>
                <c:pt idx="0">
                  <c:v>Не сдавшие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ПрикДиаграмма2!$B$3</c:f>
              <c:numCache>
                <c:formatCode>General</c:formatCode>
                <c:ptCount val="1"/>
                <c:pt idx="0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F0-475E-A914-077DE45A7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640559432"/>
        <c:axId val="640560088"/>
      </c:barChart>
      <c:catAx>
        <c:axId val="640559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40560088"/>
        <c:crosses val="autoZero"/>
        <c:auto val="1"/>
        <c:lblAlgn val="ctr"/>
        <c:lblOffset val="100"/>
        <c:noMultiLvlLbl val="0"/>
      </c:catAx>
      <c:valAx>
        <c:axId val="64056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out"/>
        <c:minorTickMark val="none"/>
        <c:tickLblPos val="nextTo"/>
        <c:spPr>
          <a:noFill/>
          <a:ln>
            <a:solidFill>
              <a:schemeClr val="tx1">
                <a:lumMod val="95000"/>
                <a:lumOff val="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0559432"/>
        <c:crosses val="autoZero"/>
        <c:crossBetween val="between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ysClr val="windowText" lastClr="000000"/>
                </a:solidFill>
              </a:rPr>
              <a:t>Готовность проекта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0E-4B4B-BD68-ECC1E05B938E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0E-4B4B-BD68-ECC1E05B938E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D0E-4B4B-BD68-ECC1E05B938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D0E-4B4B-BD68-ECC1E05B938E}"/>
              </c:ext>
            </c:extLst>
          </c:dPt>
          <c:dPt>
            <c:idx val="4"/>
            <c:bubble3D val="0"/>
            <c:spPr>
              <a:solidFill>
                <a:srgbClr val="00B05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D0E-4B4B-BD68-ECC1E05B938E}"/>
              </c:ext>
            </c:extLst>
          </c:dPt>
          <c:val>
            <c:numRef>
              <c:f>'[4]Диаграмма Спидометр'!$C$7:$C$11</c:f>
              <c:numCache>
                <c:formatCode>0</c:formatCode>
                <c:ptCount val="5"/>
                <c:pt idx="0">
                  <c:v>180</c:v>
                </c:pt>
                <c:pt idx="1">
                  <c:v>30</c:v>
                </c:pt>
                <c:pt idx="2">
                  <c:v>60</c:v>
                </c:pt>
                <c:pt idx="3">
                  <c:v>60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0E-4B4B-BD68-ECC1E05B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50"/>
      </c:doughnutChart>
      <c:pieChart>
        <c:varyColors val="1"/>
        <c:ser>
          <c:idx val="1"/>
          <c:order val="1"/>
          <c:tx>
            <c:v>Стрелка</c:v>
          </c:tx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D0E-4B4B-BD68-ECC1E05B938E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D0E-4B4B-BD68-ECC1E05B938E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D0E-4B4B-BD68-ECC1E05B938E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D0E-4B4B-BD68-ECC1E05B938E}"/>
              </c:ext>
            </c:extLst>
          </c:dPt>
          <c:val>
            <c:numRef>
              <c:f>'[4]Диаграмма Спидометр'!$C$14:$C$17</c:f>
              <c:numCache>
                <c:formatCode>0</c:formatCode>
                <c:ptCount val="4"/>
                <c:pt idx="0">
                  <c:v>180</c:v>
                </c:pt>
                <c:pt idx="1">
                  <c:v>105</c:v>
                </c:pt>
                <c:pt idx="2">
                  <c:v>3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D0E-4B4B-BD68-ECC1E05B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1"/>
                </a:solidFill>
              </a:rPr>
              <a:t>Готовность</a:t>
            </a:r>
            <a:r>
              <a:rPr lang="ru-RU" baseline="0">
                <a:solidFill>
                  <a:schemeClr val="tx1"/>
                </a:solidFill>
              </a:rPr>
              <a:t> проекта</a:t>
            </a:r>
            <a:endParaRPr lang="ru-RU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DB-4420-AA45-1868D8FFFA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DB-4420-AA45-1868D8FFFA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DB-4420-AA45-1868D8FFFA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DB-4420-AA45-1868D8FFFA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EDB-4420-AA45-1868D8FFFACB}"/>
              </c:ext>
            </c:extLst>
          </c:dPt>
          <c:cat>
            <c:strRef>
              <c:f>'Спидометр)'!$B$7:$B$11</c:f>
              <c:strCache>
                <c:ptCount val="5"/>
                <c:pt idx="0">
                  <c:v>Пустая область (180⁰)</c:v>
                </c:pt>
                <c:pt idx="1">
                  <c:v>Очень хорошо</c:v>
                </c:pt>
                <c:pt idx="2">
                  <c:v>Нормально</c:v>
                </c:pt>
                <c:pt idx="3">
                  <c:v>Плохо</c:v>
                </c:pt>
                <c:pt idx="4">
                  <c:v>Очень плохо</c:v>
                </c:pt>
              </c:strCache>
            </c:strRef>
          </c:cat>
          <c:val>
            <c:numRef>
              <c:f>'Спидометр)'!$C$7:$C$11</c:f>
              <c:numCache>
                <c:formatCode>0</c:formatCode>
                <c:ptCount val="5"/>
                <c:pt idx="0">
                  <c:v>180</c:v>
                </c:pt>
                <c:pt idx="1">
                  <c:v>30</c:v>
                </c:pt>
                <c:pt idx="2">
                  <c:v>60</c:v>
                </c:pt>
                <c:pt idx="3">
                  <c:v>60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DB-4420-AA45-1868D8FFF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48"/>
      </c:doughnutChart>
      <c:doughnutChart>
        <c:varyColors val="1"/>
        <c:ser>
          <c:idx val="1"/>
          <c:order val="1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EDB-4420-AA45-1868D8FFFAC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1EDB-4420-AA45-1868D8FFFACB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1EDB-4420-AA45-1868D8FFFACB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1EDB-4420-AA45-1868D8FFFACB}"/>
              </c:ext>
            </c:extLst>
          </c:dPt>
          <c:val>
            <c:numRef>
              <c:f>'Спидометр)'!$C$14:$C$17</c:f>
              <c:numCache>
                <c:formatCode>0</c:formatCode>
                <c:ptCount val="4"/>
                <c:pt idx="0">
                  <c:v>180</c:v>
                </c:pt>
                <c:pt idx="1">
                  <c:v>105</c:v>
                </c:pt>
                <c:pt idx="2">
                  <c:v>3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DB-4420-AA45-1868D8FFF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90"/>
        <c:holeSize val="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  <cx:data id="2">
      <cx:strDim type="cat">
        <cx:f>_xlchart.v1.0</cx:f>
      </cx:strDim>
      <cx:numDim type="val">
        <cx:f>_xlchart.v1.3</cx:f>
      </cx:numDim>
    </cx:data>
    <cx:data id="3">
      <cx:strDim type="cat">
        <cx:f>_xlchart.v1.0</cx:f>
      </cx:strDim>
      <cx:numDim type="val">
        <cx:f>_xlchart.v1.4</cx:f>
      </cx:numDim>
    </cx:data>
    <cx:data id="4">
      <cx:strDim type="cat">
        <cx:f>_xlchart.v1.0</cx:f>
      </cx:strDim>
      <cx:numDim type="val">
        <cx:f>_xlchart.v1.5</cx:f>
      </cx:numDim>
    </cx:data>
    <cx:data id="5">
      <cx:strDim type="cat">
        <cx:f>_xlchart.v1.0</cx:f>
      </cx:strDim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>
                    <a:alpha val="95000"/>
                  </a:schemeClr>
                </a:solidFill>
                <a:latin typeface="Bodoni MT Black" panose="02070A03080606020203" pitchFamily="18" charset="0"/>
                <a:ea typeface="Bodoni MT Black" panose="02070A03080606020203" pitchFamily="18" charset="0"/>
                <a:cs typeface="Bodoni MT Black" panose="02070A03080606020203" pitchFamily="18" charset="0"/>
              </a:defRPr>
            </a:pPr>
            <a:r>
              <a:rPr lang="ru-RU" sz="1400" b="1" i="0" u="none" strike="noStrike" baseline="0">
                <a:solidFill>
                  <a:schemeClr val="tx1">
                    <a:alpha val="95000"/>
                  </a:schemeClr>
                </a:solidFill>
                <a:latin typeface="Calibri" panose="020F0502020204030204"/>
              </a:rPr>
              <a:t>Диаграмма "Водопад</a:t>
            </a:r>
            <a:r>
              <a:rPr lang="ru-RU" sz="1400" b="0" i="0" u="none" strike="noStrike" baseline="0">
                <a:solidFill>
                  <a:schemeClr val="tx1">
                    <a:alpha val="95000"/>
                  </a:schemeClr>
                </a:solidFill>
                <a:latin typeface="Calibri" panose="020F0502020204030204"/>
              </a:rPr>
              <a:t>"</a:t>
            </a:r>
          </a:p>
        </cx:rich>
      </cx:tx>
      <cx:spPr>
        <a:solidFill>
          <a:schemeClr val="bg1"/>
        </a:solidFill>
      </cx:spPr>
    </cx:title>
    <cx:plotArea>
      <cx:plotAreaRegion>
        <cx:plotSurface>
          <cx:spPr>
            <a:ln>
              <a:noFill/>
            </a:ln>
          </cx:spPr>
        </cx:plotSurface>
        <cx:series layoutId="waterfall" uniqueId="{C6D42D0E-CF3B-4B8C-9EC2-3EE925D991F6}" formatIdx="0">
          <cx:dataPt idx="1">
            <cx:spPr>
              <a:solidFill>
                <a:srgbClr val="FF0000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rgbClr val="00B050"/>
              </a:solidFill>
            </cx:spPr>
          </cx:dataPt>
          <cx:dataPt idx="4">
            <cx:spPr>
              <a:solidFill>
                <a:srgbClr val="FF0000"/>
              </a:solidFill>
            </cx:spPr>
          </cx:dataPt>
          <cx:dataPt idx="5">
            <cx:spPr>
              <a:solidFill>
                <a:srgbClr val="00B050"/>
              </a:solidFill>
              <a:ln>
                <a:solidFill>
                  <a:srgbClr val="00B050"/>
                </a:solidFill>
              </a:ln>
            </cx:spPr>
          </cx:dataPt>
          <cx:dataPt idx="6">
            <cx:spPr>
              <a:solidFill>
                <a:srgbClr val="FF0000"/>
              </a:solidFill>
            </cx:spPr>
          </cx:dataPt>
          <cx:dataPt idx="7">
            <cx:spPr>
              <a:solidFill>
                <a:srgbClr val="00B050"/>
              </a:solidFill>
            </cx:spPr>
          </cx:dataPt>
          <cx:dataPt idx="8">
            <cx:spPr>
              <a:solidFill>
                <a:srgbClr val="FF0000"/>
              </a:solidFill>
            </cx:spPr>
          </cx:dataPt>
          <cx:dataPt idx="9">
            <cx:spPr>
              <a:solidFill>
                <a:srgbClr val="FF0000"/>
              </a:solidFill>
            </cx:spPr>
          </cx:dataPt>
          <cx:dataPt idx="10">
            <cx:spPr>
              <a:solidFill>
                <a:srgbClr val="FF0000"/>
              </a:solidFill>
            </cx:spPr>
          </cx:dataPt>
          <cx:dataId val="0"/>
          <cx:layoutPr>
            <cx:visibility connectorLines="0"/>
            <cx:subtotals/>
          </cx:layoutPr>
        </cx:series>
        <cx:series layoutId="waterfall" hidden="1" uniqueId="{F8B68857-CD04-4390-AC17-A2152E330AEF}" formatIdx="1">
          <cx:dataLabels pos="outEnd">
            <cx:visibility seriesName="0" categoryName="0" value="1"/>
          </cx:dataLabels>
          <cx:dataId val="1"/>
          <cx:layoutPr>
            <cx:subtotals/>
          </cx:layoutPr>
        </cx:series>
        <cx:series layoutId="waterfall" hidden="1" uniqueId="{A322E5ED-FB67-4826-ACF9-E87ED61A5056}" formatIdx="2">
          <cx:dataLabels pos="outEnd">
            <cx:visibility seriesName="0" categoryName="0" value="1"/>
          </cx:dataLabels>
          <cx:dataId val="2"/>
          <cx:layoutPr>
            <cx:subtotals/>
          </cx:layoutPr>
        </cx:series>
        <cx:series layoutId="waterfall" hidden="1" uniqueId="{0C17CD33-5197-4FCC-9665-82828E1B7ED5}" formatIdx="3">
          <cx:dataLabels pos="outEnd">
            <cx:visibility seriesName="0" categoryName="0" value="1"/>
          </cx:dataLabels>
          <cx:dataId val="3"/>
          <cx:layoutPr>
            <cx:subtotals/>
          </cx:layoutPr>
        </cx:series>
        <cx:series layoutId="waterfall" hidden="1" uniqueId="{AA79B4D4-71E0-4E2D-B192-6DB1384C2988}" formatIdx="4">
          <cx:dataLabels pos="outEnd">
            <cx:visibility seriesName="0" categoryName="0" value="1"/>
          </cx:dataLabels>
          <cx:dataId val="4"/>
          <cx:layoutPr>
            <cx:subtotals/>
          </cx:layoutPr>
        </cx:series>
        <cx:series layoutId="waterfall" hidden="1" uniqueId="{DD0D6699-25B8-49E6-A7AD-26527E7F5805}" formatIdx="5">
          <cx:dataLabels pos="outEnd">
            <cx:visibility seriesName="0" categoryName="0" value="1"/>
          </cx:dataLabels>
          <cx:dataId val="5"/>
          <cx:layoutPr>
            <cx:subtotals/>
          </cx:layoutPr>
        </cx:series>
      </cx:plotAreaRegion>
      <cx:axis id="0">
        <cx:catScaling gapWidth="0.189999998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size">
        <cx:f>_xlchart.v1.9</cx:f>
      </cx:numDim>
    </cx:data>
  </cx:chartData>
  <cx:chart>
    <cx:title pos="t" align="ctr" overlay="0">
      <cx:tx>
        <cx:txData>
          <cx:v>Диаграммы Дерево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Диаграммы Дерево</a:t>
          </a:r>
        </a:p>
      </cx:txPr>
    </cx:title>
    <cx:plotArea>
      <cx:plotAreaRegion>
        <cx:series layoutId="treemap" uniqueId="{FC7CB92E-F594-43D8-8E19-898278ABC410}">
          <cx:tx>
            <cx:txData>
              <cx:f>_xlchart.v1.8</cx:f>
              <cx:v>Объем продаж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Диаграммы Дерево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544A586C-4981-4762-A4F3-29602C495E28}">
          <cx:tx>
            <cx:txData>
              <cx:f>_xlchart.v1.11</cx:f>
              <cx:v>Объем продаж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_xlchart.v1.16</cx:f>
      </cx:strDim>
      <cx:numDim type="size">
        <cx:f>_xlchart.v1.18</cx:f>
      </cx:numDim>
    </cx:data>
  </cx:chartData>
  <cx:chart>
    <cx:title pos="t" align="ctr" overlay="0">
      <cx:tx>
        <cx:txData>
          <cx:v>Диаграмма Солнечные Лучи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Диаграмма Солнечные Лучи</a:t>
          </a:r>
        </a:p>
      </cx:txPr>
    </cx:title>
    <cx:plotArea>
      <cx:plotAreaRegion>
        <cx:series layoutId="sunburst" uniqueId="{E3342B44-1A4B-479F-AF1F-D7B8797C4AFE}">
          <cx:tx>
            <cx:txData>
              <cx:f>_xlchart.v1.17</cx:f>
              <cx:v>Объем продаж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r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size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ru-RU" sz="1400" b="0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Диаграмма Солнечные Лучи</a:t>
            </a:r>
            <a:endParaRPr lang="en-US" sz="1400" b="0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sunburst" uniqueId="{CC2AE43B-07DB-4B03-979C-7725243D914B}">
          <cx:tx>
            <cx:txData>
              <cx:f>_xlchart.v1.14</cx:f>
              <cx:v>Объем продаж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8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8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9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0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image" Target="../media/image13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image" Target="../media/image14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image" Target="../media/image15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image" Target="../media/image19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4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image" Target="../media/image22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image" Target="../media/image23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image" Target="../media/image25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image" Target="../media/image26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image" Target="../media/image28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image" Target="../media/image29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2" Type="http://schemas.openxmlformats.org/officeDocument/2006/relationships/image" Target="../media/image33.emf"/><Relationship Id="rId16" Type="http://schemas.openxmlformats.org/officeDocument/2006/relationships/chart" Target="../charts/chart49.xml"/><Relationship Id="rId1" Type="http://schemas.openxmlformats.org/officeDocument/2006/relationships/chart" Target="../charts/chart35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image" Target="../media/image34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image" Target="../media/image35.jpeg"/></Relationships>
</file>

<file path=xl/drawings/_rels/drawing33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34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image" Target="../media/image36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image" Target="../media/image40.png"/><Relationship Id="rId4" Type="http://schemas.openxmlformats.org/officeDocument/2006/relationships/chart" Target="../charts/chart58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image" Target="../media/image43.jpeg"/><Relationship Id="rId1" Type="http://schemas.openxmlformats.org/officeDocument/2006/relationships/image" Target="../media/image42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</xdr:colOff>
      <xdr:row>3</xdr:row>
      <xdr:rowOff>107950</xdr:rowOff>
    </xdr:from>
    <xdr:to>
      <xdr:col>16</xdr:col>
      <xdr:colOff>349250</xdr:colOff>
      <xdr:row>28</xdr:row>
      <xdr:rowOff>146050</xdr:rowOff>
    </xdr:to>
    <xdr:pic>
      <xdr:nvPicPr>
        <xdr:cNvPr id="4098" name="Рисунок 2">
          <a:extLst>
            <a:ext uri="{FF2B5EF4-FFF2-40B4-BE49-F238E27FC236}">
              <a16:creationId xmlns:a16="http://schemas.microsoft.com/office/drawing/2014/main" id="{B81E0D1C-CF2E-4D11-ACCC-C54A416C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300" y="584200"/>
          <a:ext cx="3390900" cy="4006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4</xdr:col>
      <xdr:colOff>480786</xdr:colOff>
      <xdr:row>3</xdr:row>
      <xdr:rowOff>127000</xdr:rowOff>
    </xdr:from>
    <xdr:to>
      <xdr:col>10</xdr:col>
      <xdr:colOff>335642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ED158-4CCE-487D-9CC6-C0719B535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152400</xdr:rowOff>
    </xdr:from>
    <xdr:to>
      <xdr:col>7</xdr:col>
      <xdr:colOff>28575</xdr:colOff>
      <xdr:row>29</xdr:row>
      <xdr:rowOff>9525</xdr:rowOff>
    </xdr:to>
    <xdr:graphicFrame macro="">
      <xdr:nvGraphicFramePr>
        <xdr:cNvPr id="14338" name="Диаграмма 2">
          <a:extLst>
            <a:ext uri="{FF2B5EF4-FFF2-40B4-BE49-F238E27FC236}">
              <a16:creationId xmlns:a16="http://schemas.microsoft.com/office/drawing/2014/main" id="{75E48022-72BA-4FF9-BBB7-ECBB57354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194585</xdr:colOff>
      <xdr:row>11</xdr:row>
      <xdr:rowOff>0</xdr:rowOff>
    </xdr:from>
    <xdr:to>
      <xdr:col>16</xdr:col>
      <xdr:colOff>235857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10676-CA77-4B0A-94B9-945DE040C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0.78886</cdr:x>
      <cdr:y>0.09383</cdr:y>
    </cdr:from>
    <cdr:to>
      <cdr:x>0.93061</cdr:x>
      <cdr:y>0.16181</cdr:y>
    </cdr:to>
    <cdr:sp macro="" textlink="">
      <cdr:nvSpPr>
        <cdr:cNvPr id="15361" name="Текст 1">
          <a:extLst xmlns:a="http://schemas.openxmlformats.org/drawingml/2006/main">
            <a:ext uri="{FF2B5EF4-FFF2-40B4-BE49-F238E27FC236}">
              <a16:creationId xmlns:a16="http://schemas.microsoft.com/office/drawing/2014/main" id="{BDA4BECD-6DCF-476A-A644-6CC5D7DB7F0C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18558" y="279350"/>
          <a:ext cx="523866" cy="2000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ru-RU" sz="1000" b="0" i="0" u="none" strike="noStrike" baseline="0">
              <a:solidFill>
                <a:srgbClr val="000000"/>
              </a:solidFill>
              <a:latin typeface="Times New Roman Cyr"/>
              <a:cs typeface="Times New Roman Cyr"/>
            </a:rPr>
            <a:t>Образец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13</xdr:row>
      <xdr:rowOff>0</xdr:rowOff>
    </xdr:from>
    <xdr:to>
      <xdr:col>15</xdr:col>
      <xdr:colOff>533400</xdr:colOff>
      <xdr:row>29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554EE72-CD9D-44C2-8CB8-910FC78D2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320675</xdr:colOff>
      <xdr:row>13</xdr:row>
      <xdr:rowOff>9525</xdr:rowOff>
    </xdr:from>
    <xdr:to>
      <xdr:col>8</xdr:col>
      <xdr:colOff>15875</xdr:colOff>
      <xdr:row>30</xdr:row>
      <xdr:rowOff>53975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B543CE-A442-4782-8CB3-BBE7CAF0A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13</xdr:row>
      <xdr:rowOff>0</xdr:rowOff>
    </xdr:from>
    <xdr:to>
      <xdr:col>15</xdr:col>
      <xdr:colOff>533400</xdr:colOff>
      <xdr:row>29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38F11A6-EF65-43D2-9DB8-4F93732AE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25400</xdr:colOff>
      <xdr:row>3</xdr:row>
      <xdr:rowOff>120650</xdr:rowOff>
    </xdr:from>
    <xdr:to>
      <xdr:col>6</xdr:col>
      <xdr:colOff>195564</xdr:colOff>
      <xdr:row>8</xdr:row>
      <xdr:rowOff>90789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AFA9B32-5D96-4230-ACB5-1044112A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3400" y="596900"/>
          <a:ext cx="779764" cy="763889"/>
        </a:xfrm>
        <a:prstGeom prst="rect">
          <a:avLst/>
        </a:prstGeom>
      </xdr:spPr>
    </xdr:pic>
    <xdr:clientData/>
  </xdr:twoCellAnchor>
  <xdr:twoCellAnchor>
    <xdr:from>
      <xdr:col>0</xdr:col>
      <xdr:colOff>301625</xdr:colOff>
      <xdr:row>13</xdr:row>
      <xdr:rowOff>22225</xdr:rowOff>
    </xdr:from>
    <xdr:to>
      <xdr:col>7</xdr:col>
      <xdr:colOff>606425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7004B-499B-491A-8F16-485C96107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612586</xdr:colOff>
      <xdr:row>6</xdr:row>
      <xdr:rowOff>104588</xdr:rowOff>
    </xdr:from>
    <xdr:ext cx="4584843" cy="2742476"/>
    <xdr:pic>
      <xdr:nvPicPr>
        <xdr:cNvPr id="2" name="Рисунок 1">
          <a:extLst>
            <a:ext uri="{FF2B5EF4-FFF2-40B4-BE49-F238E27FC236}">
              <a16:creationId xmlns:a16="http://schemas.microsoft.com/office/drawing/2014/main" id="{A8D9AB10-4F76-4F38-9D7F-51716D66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00704" y="1045882"/>
          <a:ext cx="4584843" cy="2742476"/>
        </a:xfrm>
        <a:prstGeom prst="rect">
          <a:avLst/>
        </a:prstGeom>
      </xdr:spPr>
    </xdr:pic>
    <xdr:clientData/>
  </xdr:oneCellAnchor>
  <xdr:oneCellAnchor>
    <xdr:from>
      <xdr:col>8</xdr:col>
      <xdr:colOff>31190</xdr:colOff>
      <xdr:row>24</xdr:row>
      <xdr:rowOff>69291</xdr:rowOff>
    </xdr:from>
    <xdr:ext cx="4583412" cy="2682456"/>
    <xdr:pic>
      <xdr:nvPicPr>
        <xdr:cNvPr id="3" name="Рисунок 2">
          <a:extLst>
            <a:ext uri="{FF2B5EF4-FFF2-40B4-BE49-F238E27FC236}">
              <a16:creationId xmlns:a16="http://schemas.microsoft.com/office/drawing/2014/main" id="{E493653A-6240-4E77-A5BE-2C26B8DE3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31896" y="3834467"/>
          <a:ext cx="4583412" cy="2682456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6</xdr:row>
      <xdr:rowOff>122518</xdr:rowOff>
    </xdr:from>
    <xdr:to>
      <xdr:col>7</xdr:col>
      <xdr:colOff>283882</xdr:colOff>
      <xdr:row>24</xdr:row>
      <xdr:rowOff>41836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68D27-CBDF-4720-AC1B-116459812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24</xdr:row>
      <xdr:rowOff>47812</xdr:rowOff>
    </xdr:from>
    <xdr:to>
      <xdr:col>7</xdr:col>
      <xdr:colOff>283882</xdr:colOff>
      <xdr:row>41</xdr:row>
      <xdr:rowOff>124012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1F7E43-B3D8-41B2-BCF6-CA6EC1010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127000</xdr:colOff>
      <xdr:row>10</xdr:row>
      <xdr:rowOff>44450</xdr:rowOff>
    </xdr:from>
    <xdr:to>
      <xdr:col>14</xdr:col>
      <xdr:colOff>444389</xdr:colOff>
      <xdr:row>27</xdr:row>
      <xdr:rowOff>47356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126836C-0044-457A-BF9E-FB574D22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7950" y="1631950"/>
          <a:ext cx="4584589" cy="2701656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19050</xdr:rowOff>
    </xdr:from>
    <xdr:to>
      <xdr:col>6</xdr:col>
      <xdr:colOff>130175</xdr:colOff>
      <xdr:row>27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16F10-E497-456C-A031-A045B9EC4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400504</xdr:colOff>
      <xdr:row>3</xdr:row>
      <xdr:rowOff>161020</xdr:rowOff>
    </xdr:from>
    <xdr:to>
      <xdr:col>14</xdr:col>
      <xdr:colOff>210005</xdr:colOff>
      <xdr:row>10</xdr:row>
      <xdr:rowOff>10434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F0DD57-8CF5-4869-95B5-C6F546B2FAF4}"/>
            </a:ext>
          </a:extLst>
        </xdr:cNvPr>
        <xdr:cNvSpPr txBox="1"/>
      </xdr:nvSpPr>
      <xdr:spPr>
        <a:xfrm>
          <a:off x="5326290" y="650877"/>
          <a:ext cx="3456215" cy="992414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ru-RU" sz="1100"/>
            <a:t>Создать гистограмму, в которой цвета столбцов</a:t>
          </a:r>
          <a:r>
            <a:rPr lang="ru-RU" sz="1100" baseline="0"/>
            <a:t>  зависят  от отображаемых значений. </a:t>
          </a:r>
        </a:p>
        <a:p>
          <a:r>
            <a:rPr lang="ru-RU" sz="1100" baseline="0"/>
            <a:t>1) меньше 0</a:t>
          </a:r>
        </a:p>
        <a:p>
          <a:r>
            <a:rPr lang="ru-RU" sz="1100" baseline="0"/>
            <a:t>2) 1-33</a:t>
          </a:r>
        </a:p>
        <a:p>
          <a:r>
            <a:rPr lang="ru-RU" sz="1100" baseline="0"/>
            <a:t>3) 34-66</a:t>
          </a:r>
        </a:p>
        <a:p>
          <a:r>
            <a:rPr lang="ru-RU" sz="1100" baseline="0"/>
            <a:t>4) 67-100</a:t>
          </a:r>
        </a:p>
        <a:p>
          <a:endParaRPr lang="ru-RU" sz="1100"/>
        </a:p>
      </xdr:txBody>
    </xdr:sp>
    <xdr:clientData/>
  </xdr:twoCellAnchor>
  <xdr:twoCellAnchor editAs="oneCell">
    <xdr:from>
      <xdr:col>9</xdr:col>
      <xdr:colOff>399596</xdr:colOff>
      <xdr:row>16</xdr:row>
      <xdr:rowOff>32204</xdr:rowOff>
    </xdr:from>
    <xdr:to>
      <xdr:col>17</xdr:col>
      <xdr:colOff>110036</xdr:colOff>
      <xdr:row>33</xdr:row>
      <xdr:rowOff>45538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FCA01AC-F6BD-4ED3-A61F-FDD2A7F57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33167" y="2644775"/>
          <a:ext cx="4572726" cy="2789192"/>
        </a:xfrm>
        <a:prstGeom prst="rect">
          <a:avLst/>
        </a:prstGeom>
      </xdr:spPr>
    </xdr:pic>
    <xdr:clientData/>
  </xdr:twoCellAnchor>
  <xdr:twoCellAnchor>
    <xdr:from>
      <xdr:col>0</xdr:col>
      <xdr:colOff>263070</xdr:colOff>
      <xdr:row>16</xdr:row>
      <xdr:rowOff>43542</xdr:rowOff>
    </xdr:from>
    <xdr:to>
      <xdr:col>8</xdr:col>
      <xdr:colOff>362856</xdr:colOff>
      <xdr:row>33</xdr:row>
      <xdr:rowOff>10884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D8AACA-96FF-4A18-8B2C-CE1EC5497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145521</xdr:rowOff>
    </xdr:from>
    <xdr:to>
      <xdr:col>8</xdr:col>
      <xdr:colOff>588131</xdr:colOff>
      <xdr:row>48</xdr:row>
      <xdr:rowOff>145520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F2C95E0-1650-4531-A35C-9A58A916C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64702</xdr:colOff>
      <xdr:row>19</xdr:row>
      <xdr:rowOff>89958</xdr:rowOff>
    </xdr:from>
    <xdr:to>
      <xdr:col>28</xdr:col>
      <xdr:colOff>322792</xdr:colOff>
      <xdr:row>49</xdr:row>
      <xdr:rowOff>70305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C80DFC9D-B6BA-431E-A12C-42B6213A15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5452" y="3604683"/>
              <a:ext cx="11230890" cy="48380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73932</xdr:colOff>
      <xdr:row>3</xdr:row>
      <xdr:rowOff>0</xdr:rowOff>
    </xdr:from>
    <xdr:ext cx="4776561" cy="3351439"/>
    <xdr:pic>
      <xdr:nvPicPr>
        <xdr:cNvPr id="2" name="Рисунок 2">
          <a:extLst>
            <a:ext uri="{FF2B5EF4-FFF2-40B4-BE49-F238E27FC236}">
              <a16:creationId xmlns:a16="http://schemas.microsoft.com/office/drawing/2014/main" id="{E02471B9-B3B3-4147-B680-F6A75CBC4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289" y="489857"/>
          <a:ext cx="4776561" cy="335143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11</xdr:col>
      <xdr:colOff>0</xdr:colOff>
      <xdr:row>2</xdr:row>
      <xdr:rowOff>155122</xdr:rowOff>
    </xdr:from>
    <xdr:to>
      <xdr:col>18</xdr:col>
      <xdr:colOff>516165</xdr:colOff>
      <xdr:row>23</xdr:row>
      <xdr:rowOff>90715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F8BE704-2D63-4948-8023-8A36D859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</xdr:col>
      <xdr:colOff>603250</xdr:colOff>
      <xdr:row>3</xdr:row>
      <xdr:rowOff>12700</xdr:rowOff>
    </xdr:from>
    <xdr:ext cx="4773386" cy="3416300"/>
    <xdr:sp macro="" textlink="">
      <xdr:nvSpPr>
        <xdr:cNvPr id="4" name="AutoShape 1">
          <a:extLst>
            <a:ext uri="{FF2B5EF4-FFF2-40B4-BE49-F238E27FC236}">
              <a16:creationId xmlns:a16="http://schemas.microsoft.com/office/drawing/2014/main" id="{881A0E14-EDF8-4C6F-8E2D-3A3FD3EB4523}"/>
            </a:ext>
          </a:extLst>
        </xdr:cNvPr>
        <xdr:cNvSpPr>
          <a:spLocks noChangeAspect="1" noChangeArrowheads="1"/>
        </xdr:cNvSpPr>
      </xdr:nvSpPr>
      <xdr:spPr bwMode="auto">
        <a:xfrm>
          <a:off x="1822450" y="488950"/>
          <a:ext cx="4773386" cy="341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11</xdr:row>
      <xdr:rowOff>152400</xdr:rowOff>
    </xdr:from>
    <xdr:ext cx="4054475" cy="3175000"/>
    <xdr:pic>
      <xdr:nvPicPr>
        <xdr:cNvPr id="2" name="Рисунок 2">
          <a:extLst>
            <a:ext uri="{FF2B5EF4-FFF2-40B4-BE49-F238E27FC236}">
              <a16:creationId xmlns:a16="http://schemas.microsoft.com/office/drawing/2014/main" id="{19DBCA27-A3D0-4A42-8007-3BCFE27AE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898650"/>
          <a:ext cx="4054475" cy="3175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8</xdr:col>
      <xdr:colOff>9978</xdr:colOff>
      <xdr:row>11</xdr:row>
      <xdr:rowOff>152852</xdr:rowOff>
    </xdr:from>
    <xdr:to>
      <xdr:col>14</xdr:col>
      <xdr:colOff>381001</xdr:colOff>
      <xdr:row>31</xdr:row>
      <xdr:rowOff>54428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54F0B931-4492-4E4C-8C43-055C0DF6B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361951</xdr:colOff>
      <xdr:row>20</xdr:row>
      <xdr:rowOff>34349</xdr:rowOff>
    </xdr:from>
    <xdr:ext cx="6142560" cy="2912830"/>
    <xdr:pic>
      <xdr:nvPicPr>
        <xdr:cNvPr id="2" name="Рисунок 4">
          <a:extLst>
            <a:ext uri="{FF2B5EF4-FFF2-40B4-BE49-F238E27FC236}">
              <a16:creationId xmlns:a16="http://schemas.microsoft.com/office/drawing/2014/main" id="{C20C2697-345F-4319-8B7A-7E2565939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3496" y="3267076"/>
          <a:ext cx="6142560" cy="2912830"/>
        </a:xfrm>
        <a:prstGeom prst="rect">
          <a:avLst/>
        </a:prstGeom>
      </xdr:spPr>
    </xdr:pic>
    <xdr:clientData/>
  </xdr:oneCellAnchor>
  <xdr:twoCellAnchor>
    <xdr:from>
      <xdr:col>2</xdr:col>
      <xdr:colOff>449791</xdr:colOff>
      <xdr:row>0</xdr:row>
      <xdr:rowOff>71151</xdr:rowOff>
    </xdr:from>
    <xdr:to>
      <xdr:col>12</xdr:col>
      <xdr:colOff>427182</xdr:colOff>
      <xdr:row>18</xdr:row>
      <xdr:rowOff>57726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46382662-B397-46DE-9052-72863D4DA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463550</xdr:colOff>
      <xdr:row>0</xdr:row>
      <xdr:rowOff>59418</xdr:rowOff>
    </xdr:from>
    <xdr:ext cx="4578493" cy="2701656"/>
    <xdr:pic>
      <xdr:nvPicPr>
        <xdr:cNvPr id="2" name="Рисунок 2">
          <a:extLst>
            <a:ext uri="{FF2B5EF4-FFF2-40B4-BE49-F238E27FC236}">
              <a16:creationId xmlns:a16="http://schemas.microsoft.com/office/drawing/2014/main" id="{E6596284-BCC2-4ADD-B988-BAB15420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1407" y="59418"/>
          <a:ext cx="4578493" cy="2701656"/>
        </a:xfrm>
        <a:prstGeom prst="rect">
          <a:avLst/>
        </a:prstGeom>
      </xdr:spPr>
    </xdr:pic>
    <xdr:clientData/>
  </xdr:oneCellAnchor>
  <xdr:twoCellAnchor>
    <xdr:from>
      <xdr:col>2</xdr:col>
      <xdr:colOff>411843</xdr:colOff>
      <xdr:row>0</xdr:row>
      <xdr:rowOff>101146</xdr:rowOff>
    </xdr:from>
    <xdr:to>
      <xdr:col>10</xdr:col>
      <xdr:colOff>127001</xdr:colOff>
      <xdr:row>16</xdr:row>
      <xdr:rowOff>117928</xdr:rowOff>
    </xdr:to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7BABD981-D2A6-4937-ABD8-EF8E974CF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603250</xdr:colOff>
      <xdr:row>5</xdr:row>
      <xdr:rowOff>146050</xdr:rowOff>
    </xdr:from>
    <xdr:ext cx="4519386" cy="3221264"/>
    <xdr:pic>
      <xdr:nvPicPr>
        <xdr:cNvPr id="2" name="Рисунок 3">
          <a:extLst>
            <a:ext uri="{FF2B5EF4-FFF2-40B4-BE49-F238E27FC236}">
              <a16:creationId xmlns:a16="http://schemas.microsoft.com/office/drawing/2014/main" id="{6E33D464-8FFE-4CA1-8C64-BC7AF0B5F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" y="939800"/>
          <a:ext cx="4519386" cy="322126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9</xdr:col>
      <xdr:colOff>248103</xdr:colOff>
      <xdr:row>5</xdr:row>
      <xdr:rowOff>144689</xdr:rowOff>
    </xdr:from>
    <xdr:to>
      <xdr:col>16</xdr:col>
      <xdr:colOff>462643</xdr:colOff>
      <xdr:row>25</xdr:row>
      <xdr:rowOff>108858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340E394-857E-4672-A9EF-6931BA6E0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346076</xdr:colOff>
      <xdr:row>8</xdr:row>
      <xdr:rowOff>154214</xdr:rowOff>
    </xdr:from>
    <xdr:to>
      <xdr:col>18</xdr:col>
      <xdr:colOff>19504</xdr:colOff>
      <xdr:row>26</xdr:row>
      <xdr:rowOff>9978</xdr:rowOff>
    </xdr:to>
    <xdr:pic>
      <xdr:nvPicPr>
        <xdr:cNvPr id="17411" name="Рисунок 3">
          <a:extLst>
            <a:ext uri="{FF2B5EF4-FFF2-40B4-BE49-F238E27FC236}">
              <a16:creationId xmlns:a16="http://schemas.microsoft.com/office/drawing/2014/main" id="{A99F9240-058D-44F3-8CEE-753A1D611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4647" y="1460500"/>
          <a:ext cx="5143500" cy="279490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184232</xdr:colOff>
      <xdr:row>8</xdr:row>
      <xdr:rowOff>77650</xdr:rowOff>
    </xdr:from>
    <xdr:to>
      <xdr:col>7</xdr:col>
      <xdr:colOff>386774</xdr:colOff>
      <xdr:row>25</xdr:row>
      <xdr:rowOff>120232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89245-607C-4D3E-B971-6D60A4311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12</xdr:row>
      <xdr:rowOff>0</xdr:rowOff>
    </xdr:from>
    <xdr:ext cx="4018429" cy="3213847"/>
    <xdr:pic>
      <xdr:nvPicPr>
        <xdr:cNvPr id="2" name="Рисунок 2">
          <a:extLst>
            <a:ext uri="{FF2B5EF4-FFF2-40B4-BE49-F238E27FC236}">
              <a16:creationId xmlns:a16="http://schemas.microsoft.com/office/drawing/2014/main" id="{6EC3E839-BCF6-40EF-AB72-5FB65F222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0"/>
          <a:ext cx="4018429" cy="321384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8</xdr:col>
      <xdr:colOff>189006</xdr:colOff>
      <xdr:row>11</xdr:row>
      <xdr:rowOff>155199</xdr:rowOff>
    </xdr:from>
    <xdr:to>
      <xdr:col>15</xdr:col>
      <xdr:colOff>535214</xdr:colOff>
      <xdr:row>32</xdr:row>
      <xdr:rowOff>27214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A07BA80-5376-4548-B33E-B7C890D36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16</xdr:row>
      <xdr:rowOff>45049</xdr:rowOff>
    </xdr:from>
    <xdr:ext cx="2016125" cy="1203604"/>
    <xdr:pic>
      <xdr:nvPicPr>
        <xdr:cNvPr id="2" name="Рисунок 1">
          <a:extLst>
            <a:ext uri="{FF2B5EF4-FFF2-40B4-BE49-F238E27FC236}">
              <a16:creationId xmlns:a16="http://schemas.microsoft.com/office/drawing/2014/main" id="{6BB99E81-3BAA-475D-A449-6035F44D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585049"/>
          <a:ext cx="2016125" cy="1203604"/>
        </a:xfrm>
        <a:prstGeom prst="rect">
          <a:avLst/>
        </a:prstGeom>
      </xdr:spPr>
    </xdr:pic>
    <xdr:clientData/>
  </xdr:oneCellAnchor>
  <xdr:oneCellAnchor>
    <xdr:from>
      <xdr:col>1</xdr:col>
      <xdr:colOff>349251</xdr:colOff>
      <xdr:row>25</xdr:row>
      <xdr:rowOff>502</xdr:rowOff>
    </xdr:from>
    <xdr:ext cx="1631950" cy="1321533"/>
    <xdr:pic>
      <xdr:nvPicPr>
        <xdr:cNvPr id="3" name="Рисунок 2">
          <a:extLst>
            <a:ext uri="{FF2B5EF4-FFF2-40B4-BE49-F238E27FC236}">
              <a16:creationId xmlns:a16="http://schemas.microsoft.com/office/drawing/2014/main" id="{53C8F6C3-D51A-4F73-9663-ADFC9D7E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851" y="3969252"/>
          <a:ext cx="1631950" cy="1321533"/>
        </a:xfrm>
        <a:prstGeom prst="rect">
          <a:avLst/>
        </a:prstGeom>
      </xdr:spPr>
    </xdr:pic>
    <xdr:clientData/>
  </xdr:oneCellAnchor>
  <xdr:oneCellAnchor>
    <xdr:from>
      <xdr:col>1</xdr:col>
      <xdr:colOff>200025</xdr:colOff>
      <xdr:row>34</xdr:row>
      <xdr:rowOff>50800</xdr:rowOff>
    </xdr:from>
    <xdr:ext cx="1783839" cy="1263938"/>
    <xdr:pic>
      <xdr:nvPicPr>
        <xdr:cNvPr id="4" name="Рисунок 3">
          <a:extLst>
            <a:ext uri="{FF2B5EF4-FFF2-40B4-BE49-F238E27FC236}">
              <a16:creationId xmlns:a16="http://schemas.microsoft.com/office/drawing/2014/main" id="{2C6FFD60-D7E2-40CB-9056-18112B3BD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5448300"/>
          <a:ext cx="1783839" cy="1263938"/>
        </a:xfrm>
        <a:prstGeom prst="rect">
          <a:avLst/>
        </a:prstGeom>
      </xdr:spPr>
    </xdr:pic>
    <xdr:clientData/>
  </xdr:oneCellAnchor>
  <xdr:twoCellAnchor>
    <xdr:from>
      <xdr:col>5</xdr:col>
      <xdr:colOff>177800</xdr:colOff>
      <xdr:row>0</xdr:row>
      <xdr:rowOff>107950</xdr:rowOff>
    </xdr:from>
    <xdr:to>
      <xdr:col>13</xdr:col>
      <xdr:colOff>323850</xdr:colOff>
      <xdr:row>21</xdr:row>
      <xdr:rowOff>137403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13E0FC7-4EFE-45D9-8B68-441F9957C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1089025</xdr:colOff>
      <xdr:row>22</xdr:row>
      <xdr:rowOff>34925</xdr:rowOff>
    </xdr:from>
    <xdr:to>
      <xdr:col>12</xdr:col>
      <xdr:colOff>504825</xdr:colOff>
      <xdr:row>39</xdr:row>
      <xdr:rowOff>79375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92A11FC4-9933-4523-8FF2-EE08F226A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2695575</xdr:colOff>
      <xdr:row>22</xdr:row>
      <xdr:rowOff>57149</xdr:rowOff>
    </xdr:from>
    <xdr:to>
      <xdr:col>5</xdr:col>
      <xdr:colOff>946150</xdr:colOff>
      <xdr:row>36</xdr:row>
      <xdr:rowOff>98424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13BC2B9-FD5E-43AD-AD4C-D22F40455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6</xdr:row>
      <xdr:rowOff>38100</xdr:rowOff>
    </xdr:from>
    <xdr:ext cx="4536347" cy="2552700"/>
    <xdr:pic>
      <xdr:nvPicPr>
        <xdr:cNvPr id="2" name="Рисунок 2">
          <a:extLst>
            <a:ext uri="{FF2B5EF4-FFF2-40B4-BE49-F238E27FC236}">
              <a16:creationId xmlns:a16="http://schemas.microsoft.com/office/drawing/2014/main" id="{F9D21780-3DF0-4208-A1B5-0457AD67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990600"/>
          <a:ext cx="4536347" cy="2552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7</xdr:col>
      <xdr:colOff>247650</xdr:colOff>
      <xdr:row>5</xdr:row>
      <xdr:rowOff>149225</xdr:rowOff>
    </xdr:from>
    <xdr:to>
      <xdr:col>15</xdr:col>
      <xdr:colOff>387350</xdr:colOff>
      <xdr:row>22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2308A93-9CB8-4519-B778-A6BDD067B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51</xdr:row>
      <xdr:rowOff>28575</xdr:rowOff>
    </xdr:from>
    <xdr:ext cx="5556250" cy="2708275"/>
    <xdr:pic>
      <xdr:nvPicPr>
        <xdr:cNvPr id="2" name="Рисунок 3">
          <a:extLst>
            <a:ext uri="{FF2B5EF4-FFF2-40B4-BE49-F238E27FC236}">
              <a16:creationId xmlns:a16="http://schemas.microsoft.com/office/drawing/2014/main" id="{91BCA23F-0EED-4611-A9F7-22F00534D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925"/>
          <a:ext cx="5556250" cy="2708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oneCellAnchor>
    <xdr:from>
      <xdr:col>0</xdr:col>
      <xdr:colOff>57150</xdr:colOff>
      <xdr:row>18</xdr:row>
      <xdr:rowOff>155575</xdr:rowOff>
    </xdr:from>
    <xdr:ext cx="5565775" cy="3175000"/>
    <xdr:pic>
      <xdr:nvPicPr>
        <xdr:cNvPr id="3" name="Рисунок 4">
          <a:extLst>
            <a:ext uri="{FF2B5EF4-FFF2-40B4-BE49-F238E27FC236}">
              <a16:creationId xmlns:a16="http://schemas.microsoft.com/office/drawing/2014/main" id="{B2BCFCF2-D10A-492C-B611-64CECAD3C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051175"/>
          <a:ext cx="5565775" cy="3175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8</xdr:col>
      <xdr:colOff>79375</xdr:colOff>
      <xdr:row>18</xdr:row>
      <xdr:rowOff>152401</xdr:rowOff>
    </xdr:from>
    <xdr:to>
      <xdr:col>17</xdr:col>
      <xdr:colOff>120650</xdr:colOff>
      <xdr:row>38</xdr:row>
      <xdr:rowOff>127001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240E862-2143-445B-8E99-1486550A2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69850</xdr:colOff>
      <xdr:row>50</xdr:row>
      <xdr:rowOff>127000</xdr:rowOff>
    </xdr:from>
    <xdr:to>
      <xdr:col>17</xdr:col>
      <xdr:colOff>165100</xdr:colOff>
      <xdr:row>68</xdr:row>
      <xdr:rowOff>41275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AF968913-DC77-4691-B592-684402743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187325</xdr:colOff>
      <xdr:row>9</xdr:row>
      <xdr:rowOff>63500</xdr:rowOff>
    </xdr:from>
    <xdr:ext cx="4579620" cy="2750185"/>
    <xdr:pic>
      <xdr:nvPicPr>
        <xdr:cNvPr id="2" name="Рисунок 1">
          <a:extLst>
            <a:ext uri="{FF2B5EF4-FFF2-40B4-BE49-F238E27FC236}">
              <a16:creationId xmlns:a16="http://schemas.microsoft.com/office/drawing/2014/main" id="{1CFABD53-C1B2-4F6C-8733-250EA77C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325" y="1492250"/>
          <a:ext cx="4579620" cy="2750185"/>
        </a:xfrm>
        <a:prstGeom prst="rect">
          <a:avLst/>
        </a:prstGeom>
      </xdr:spPr>
    </xdr:pic>
    <xdr:clientData/>
  </xdr:oneCellAnchor>
  <xdr:twoCellAnchor>
    <xdr:from>
      <xdr:col>8</xdr:col>
      <xdr:colOff>333375</xdr:colOff>
      <xdr:row>9</xdr:row>
      <xdr:rowOff>66675</xdr:rowOff>
    </xdr:from>
    <xdr:to>
      <xdr:col>16</xdr:col>
      <xdr:colOff>28575</xdr:colOff>
      <xdr:row>26</xdr:row>
      <xdr:rowOff>111125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DB27104-340F-4EBA-9D8A-596A6D60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205317</xdr:colOff>
      <xdr:row>23</xdr:row>
      <xdr:rowOff>30692</xdr:rowOff>
    </xdr:from>
    <xdr:ext cx="7461250" cy="3419475"/>
    <xdr:pic>
      <xdr:nvPicPr>
        <xdr:cNvPr id="2" name="Рисунок 2">
          <a:extLst>
            <a:ext uri="{FF2B5EF4-FFF2-40B4-BE49-F238E27FC236}">
              <a16:creationId xmlns:a16="http://schemas.microsoft.com/office/drawing/2014/main" id="{C9A929BD-1A49-446C-BC52-9659150F4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984" y="3681942"/>
          <a:ext cx="7461250" cy="3419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8</xdr:col>
      <xdr:colOff>200024</xdr:colOff>
      <xdr:row>1</xdr:row>
      <xdr:rowOff>98425</xdr:rowOff>
    </xdr:from>
    <xdr:to>
      <xdr:col>20</xdr:col>
      <xdr:colOff>285750</xdr:colOff>
      <xdr:row>22</xdr:row>
      <xdr:rowOff>127001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24645D7-9F19-490B-8EEC-ADC7D9A66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173990</xdr:colOff>
      <xdr:row>19</xdr:row>
      <xdr:rowOff>21167</xdr:rowOff>
    </xdr:from>
    <xdr:ext cx="6191249" cy="3271308"/>
    <xdr:pic>
      <xdr:nvPicPr>
        <xdr:cNvPr id="2" name="Рисунок 1">
          <a:extLst>
            <a:ext uri="{FF2B5EF4-FFF2-40B4-BE49-F238E27FC236}">
              <a16:creationId xmlns:a16="http://schemas.microsoft.com/office/drawing/2014/main" id="{59B650BA-0A96-4532-9F42-AD756F6A3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5823" y="3048000"/>
          <a:ext cx="6191249" cy="3271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0</xdr:colOff>
      <xdr:row>18</xdr:row>
      <xdr:rowOff>148168</xdr:rowOff>
    </xdr:from>
    <xdr:to>
      <xdr:col>5</xdr:col>
      <xdr:colOff>187478</xdr:colOff>
      <xdr:row>39</xdr:row>
      <xdr:rowOff>42334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B451D4F-4ED2-4D53-B047-C3E21E0DA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8</xdr:row>
      <xdr:rowOff>0</xdr:rowOff>
    </xdr:from>
    <xdr:ext cx="4255616" cy="3039505"/>
    <xdr:pic>
      <xdr:nvPicPr>
        <xdr:cNvPr id="2" name="Рисунок 2">
          <a:extLst>
            <a:ext uri="{FF2B5EF4-FFF2-40B4-BE49-F238E27FC236}">
              <a16:creationId xmlns:a16="http://schemas.microsoft.com/office/drawing/2014/main" id="{1BFA65DA-7BED-4624-8A48-FD5D85D51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000"/>
          <a:ext cx="4255616" cy="303950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oneCellAnchor>
  <xdr:twoCellAnchor>
    <xdr:from>
      <xdr:col>8</xdr:col>
      <xdr:colOff>326366</xdr:colOff>
      <xdr:row>7</xdr:row>
      <xdr:rowOff>156975</xdr:rowOff>
    </xdr:from>
    <xdr:to>
      <xdr:col>15</xdr:col>
      <xdr:colOff>394729</xdr:colOff>
      <xdr:row>26</xdr:row>
      <xdr:rowOff>120133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15FC85-EA06-49E8-98F3-25F3C5B57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9525</xdr:colOff>
      <xdr:row>26</xdr:row>
      <xdr:rowOff>19050</xdr:rowOff>
    </xdr:to>
    <xdr:pic>
      <xdr:nvPicPr>
        <xdr:cNvPr id="12290" name="Рисунок 2">
          <a:extLst>
            <a:ext uri="{FF2B5EF4-FFF2-40B4-BE49-F238E27FC236}">
              <a16:creationId xmlns:a16="http://schemas.microsoft.com/office/drawing/2014/main" id="{FBF9E076-ADD5-4F53-B37B-89E7D0539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675"/>
          <a:ext cx="4276725" cy="30956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8</xdr:col>
      <xdr:colOff>244475</xdr:colOff>
      <xdr:row>6</xdr:row>
      <xdr:rowOff>104774</xdr:rowOff>
    </xdr:from>
    <xdr:to>
      <xdr:col>15</xdr:col>
      <xdr:colOff>228600</xdr:colOff>
      <xdr:row>25</xdr:row>
      <xdr:rowOff>146049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A7FDE40-1CAC-4143-89CF-BC4BCA382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</xdr:colOff>
      <xdr:row>5</xdr:row>
      <xdr:rowOff>127000</xdr:rowOff>
    </xdr:from>
    <xdr:to>
      <xdr:col>8</xdr:col>
      <xdr:colOff>374650</xdr:colOff>
      <xdr:row>22</xdr:row>
      <xdr:rowOff>155575</xdr:rowOff>
    </xdr:to>
    <xdr:pic>
      <xdr:nvPicPr>
        <xdr:cNvPr id="9223" name="Picture 7">
          <a:extLst>
            <a:ext uri="{FF2B5EF4-FFF2-40B4-BE49-F238E27FC236}">
              <a16:creationId xmlns:a16="http://schemas.microsoft.com/office/drawing/2014/main" id="{2A79A56A-98D6-46DC-A24C-C442277C0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775" y="927100"/>
          <a:ext cx="4638675" cy="2727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219074</xdr:colOff>
      <xdr:row>5</xdr:row>
      <xdr:rowOff>136525</xdr:rowOff>
    </xdr:from>
    <xdr:to>
      <xdr:col>17</xdr:col>
      <xdr:colOff>12699</xdr:colOff>
      <xdr:row>23</xdr:row>
      <xdr:rowOff>22225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FB5796E-F963-487A-B2D9-DBDC10B0C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9</xdr:col>
      <xdr:colOff>161925</xdr:colOff>
      <xdr:row>16</xdr:row>
      <xdr:rowOff>19050</xdr:rowOff>
    </xdr:to>
    <xdr:pic>
      <xdr:nvPicPr>
        <xdr:cNvPr id="10242" name="Рисунок 2">
          <a:extLst>
            <a:ext uri="{FF2B5EF4-FFF2-40B4-BE49-F238E27FC236}">
              <a16:creationId xmlns:a16="http://schemas.microsoft.com/office/drawing/2014/main" id="{A0AFBB64-6558-4FF0-9CA1-0851DC18A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925"/>
          <a:ext cx="3819525" cy="2447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9</xdr:col>
      <xdr:colOff>403225</xdr:colOff>
      <xdr:row>0</xdr:row>
      <xdr:rowOff>155575</xdr:rowOff>
    </xdr:from>
    <xdr:to>
      <xdr:col>15</xdr:col>
      <xdr:colOff>596900</xdr:colOff>
      <xdr:row>16</xdr:row>
      <xdr:rowOff>12700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1CF9127-A399-4E85-80D5-2D15475B8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0.29266</cdr:x>
      <cdr:y>0.02024</cdr:y>
    </cdr:from>
    <cdr:to>
      <cdr:x>0.60758</cdr:x>
      <cdr:y>0.20243</cdr:y>
    </cdr:to>
    <cdr:pic>
      <cdr:nvPicPr>
        <cdr:cNvPr id="2" name="Рисунок 1">
          <a:extLst xmlns:a="http://schemas.openxmlformats.org/drawingml/2006/main">
            <a:ext uri="{FF2B5EF4-FFF2-40B4-BE49-F238E27FC236}">
              <a16:creationId xmlns:a16="http://schemas.microsoft.com/office/drawing/2014/main" id="{A0AFBB64-6558-4FF0-9CA1-0851DC18A527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l="28678" t="1890" r="39568" b="79892"/>
        <a:stretch xmlns:a="http://schemas.openxmlformats.org/drawingml/2006/main"/>
      </cdr:blipFill>
      <cdr:spPr bwMode="auto">
        <a:xfrm xmlns:a="http://schemas.openxmlformats.org/drawingml/2006/main">
          <a:off x="1127125" y="47624"/>
          <a:ext cx="1212850" cy="428625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</cdr:pic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9525</xdr:rowOff>
    </xdr:from>
    <xdr:to>
      <xdr:col>12</xdr:col>
      <xdr:colOff>291465</xdr:colOff>
      <xdr:row>30</xdr:row>
      <xdr:rowOff>3810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BB75415-DD07-41AD-9D5A-586900555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24814" y="806161"/>
          <a:ext cx="5788833" cy="4358467"/>
        </a:xfrm>
        <a:prstGeom prst="rect">
          <a:avLst/>
        </a:prstGeom>
      </xdr:spPr>
    </xdr:pic>
    <xdr:clientData/>
  </xdr:twoCellAnchor>
  <xdr:twoCellAnchor>
    <xdr:from>
      <xdr:col>12</xdr:col>
      <xdr:colOff>500579</xdr:colOff>
      <xdr:row>3</xdr:row>
      <xdr:rowOff>8081</xdr:rowOff>
    </xdr:from>
    <xdr:to>
      <xdr:col>22</xdr:col>
      <xdr:colOff>103909</xdr:colOff>
      <xdr:row>29</xdr:row>
      <xdr:rowOff>150091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DDEB3D4-B630-4F0B-A85C-38BC68E4C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153555</xdr:colOff>
      <xdr:row>3</xdr:row>
      <xdr:rowOff>147205</xdr:rowOff>
    </xdr:from>
    <xdr:to>
      <xdr:col>30</xdr:col>
      <xdr:colOff>20013</xdr:colOff>
      <xdr:row>38</xdr:row>
      <xdr:rowOff>97182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92D485D-6F97-4976-B21F-E4B579103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46282" y="632114"/>
          <a:ext cx="6597458" cy="5607250"/>
        </a:xfrm>
        <a:prstGeom prst="rect">
          <a:avLst/>
        </a:prstGeom>
      </xdr:spPr>
    </xdr:pic>
    <xdr:clientData/>
  </xdr:twoCellAnchor>
  <xdr:twoCellAnchor editAs="oneCell">
    <xdr:from>
      <xdr:col>25</xdr:col>
      <xdr:colOff>165389</xdr:colOff>
      <xdr:row>7</xdr:row>
      <xdr:rowOff>160482</xdr:rowOff>
    </xdr:from>
    <xdr:to>
      <xdr:col>29</xdr:col>
      <xdr:colOff>272474</xdr:colOff>
      <xdr:row>15</xdr:row>
      <xdr:rowOff>150958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B67C53-0FD6-417E-BE5B-263A1EF90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9571" y="1291937"/>
          <a:ext cx="2554721" cy="1283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602827</xdr:colOff>
      <xdr:row>18</xdr:row>
      <xdr:rowOff>158240</xdr:rowOff>
    </xdr:from>
    <xdr:to>
      <xdr:col>12</xdr:col>
      <xdr:colOff>173181</xdr:colOff>
      <xdr:row>60</xdr:row>
      <xdr:rowOff>103909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F4FA75D-C5B0-4DF2-941F-DDD74DEB5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4</xdr:row>
      <xdr:rowOff>95250</xdr:rowOff>
    </xdr:from>
    <xdr:to>
      <xdr:col>1</xdr:col>
      <xdr:colOff>104775</xdr:colOff>
      <xdr:row>4</xdr:row>
      <xdr:rowOff>95250</xdr:rowOff>
    </xdr:to>
    <xdr:graphicFrame macro="">
      <xdr:nvGraphicFramePr>
        <xdr:cNvPr id="18433" name="Диаграмма 1">
          <a:extLst>
            <a:ext uri="{FF2B5EF4-FFF2-40B4-BE49-F238E27FC236}">
              <a16:creationId xmlns:a16="http://schemas.microsoft.com/office/drawing/2014/main" id="{C19B5989-D64F-4D9D-9B01-DDE549E97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247650</xdr:colOff>
      <xdr:row>30</xdr:row>
      <xdr:rowOff>19050</xdr:rowOff>
    </xdr:to>
    <xdr:pic>
      <xdr:nvPicPr>
        <xdr:cNvPr id="18435" name="Рисунок 3">
          <a:extLst>
            <a:ext uri="{FF2B5EF4-FFF2-40B4-BE49-F238E27FC236}">
              <a16:creationId xmlns:a16="http://schemas.microsoft.com/office/drawing/2014/main" id="{04DE6A22-F75A-494E-93FB-E03BB9C96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914650"/>
          <a:ext cx="3524250" cy="2286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95250</xdr:colOff>
      <xdr:row>35</xdr:row>
      <xdr:rowOff>95250</xdr:rowOff>
    </xdr:from>
    <xdr:to>
      <xdr:col>2</xdr:col>
      <xdr:colOff>104775</xdr:colOff>
      <xdr:row>35</xdr:row>
      <xdr:rowOff>95250</xdr:rowOff>
    </xdr:to>
    <xdr:graphicFrame macro="">
      <xdr:nvGraphicFramePr>
        <xdr:cNvPr id="18436" name="Диаграмма 4">
          <a:extLst>
            <a:ext uri="{FF2B5EF4-FFF2-40B4-BE49-F238E27FC236}">
              <a16:creationId xmlns:a16="http://schemas.microsoft.com/office/drawing/2014/main" id="{01A52F4E-0FB0-461B-ACF8-E43BC74CB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95250</xdr:colOff>
      <xdr:row>35</xdr:row>
      <xdr:rowOff>95250</xdr:rowOff>
    </xdr:from>
    <xdr:to>
      <xdr:col>1</xdr:col>
      <xdr:colOff>104775</xdr:colOff>
      <xdr:row>35</xdr:row>
      <xdr:rowOff>95250</xdr:rowOff>
    </xdr:to>
    <xdr:graphicFrame macro="">
      <xdr:nvGraphicFramePr>
        <xdr:cNvPr id="5" name="Диаграмма 1">
          <a:extLst>
            <a:ext uri="{FF2B5EF4-FFF2-40B4-BE49-F238E27FC236}">
              <a16:creationId xmlns:a16="http://schemas.microsoft.com/office/drawing/2014/main" id="{F5D13581-3CB6-4420-AF98-BAFB19B00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95250</xdr:colOff>
      <xdr:row>39</xdr:row>
      <xdr:rowOff>95250</xdr:rowOff>
    </xdr:from>
    <xdr:to>
      <xdr:col>1</xdr:col>
      <xdr:colOff>104775</xdr:colOff>
      <xdr:row>39</xdr:row>
      <xdr:rowOff>95250</xdr:rowOff>
    </xdr:to>
    <xdr:graphicFrame macro="">
      <xdr:nvGraphicFramePr>
        <xdr:cNvPr id="6" name="Диаграмма 1">
          <a:extLst>
            <a:ext uri="{FF2B5EF4-FFF2-40B4-BE49-F238E27FC236}">
              <a16:creationId xmlns:a16="http://schemas.microsoft.com/office/drawing/2014/main" id="{36979E49-FBC2-42B7-8895-83B16F7FF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95250</xdr:colOff>
      <xdr:row>39</xdr:row>
      <xdr:rowOff>95250</xdr:rowOff>
    </xdr:from>
    <xdr:to>
      <xdr:col>2</xdr:col>
      <xdr:colOff>104775</xdr:colOff>
      <xdr:row>39</xdr:row>
      <xdr:rowOff>95250</xdr:rowOff>
    </xdr:to>
    <xdr:graphicFrame macro="">
      <xdr:nvGraphicFramePr>
        <xdr:cNvPr id="11" name="Диаграмма 1">
          <a:extLst>
            <a:ext uri="{FF2B5EF4-FFF2-40B4-BE49-F238E27FC236}">
              <a16:creationId xmlns:a16="http://schemas.microsoft.com/office/drawing/2014/main" id="{5C72CB6A-946B-4608-AC99-4638DF8CD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95250</xdr:colOff>
      <xdr:row>39</xdr:row>
      <xdr:rowOff>95250</xdr:rowOff>
    </xdr:from>
    <xdr:to>
      <xdr:col>3</xdr:col>
      <xdr:colOff>104775</xdr:colOff>
      <xdr:row>39</xdr:row>
      <xdr:rowOff>95250</xdr:rowOff>
    </xdr:to>
    <xdr:graphicFrame macro="">
      <xdr:nvGraphicFramePr>
        <xdr:cNvPr id="12" name="Диаграмма 1">
          <a:extLst>
            <a:ext uri="{FF2B5EF4-FFF2-40B4-BE49-F238E27FC236}">
              <a16:creationId xmlns:a16="http://schemas.microsoft.com/office/drawing/2014/main" id="{ACFFAB1E-378A-475C-80C7-E8420C0EA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95250</xdr:colOff>
      <xdr:row>39</xdr:row>
      <xdr:rowOff>95250</xdr:rowOff>
    </xdr:from>
    <xdr:to>
      <xdr:col>4</xdr:col>
      <xdr:colOff>104775</xdr:colOff>
      <xdr:row>39</xdr:row>
      <xdr:rowOff>95250</xdr:rowOff>
    </xdr:to>
    <xdr:graphicFrame macro="">
      <xdr:nvGraphicFramePr>
        <xdr:cNvPr id="13" name="Диаграмма 1">
          <a:extLst>
            <a:ext uri="{FF2B5EF4-FFF2-40B4-BE49-F238E27FC236}">
              <a16:creationId xmlns:a16="http://schemas.microsoft.com/office/drawing/2014/main" id="{BDEB3BA6-D550-4CCC-AE6C-7A7FBF7E2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95250</xdr:colOff>
      <xdr:row>39</xdr:row>
      <xdr:rowOff>95250</xdr:rowOff>
    </xdr:from>
    <xdr:to>
      <xdr:col>5</xdr:col>
      <xdr:colOff>104775</xdr:colOff>
      <xdr:row>39</xdr:row>
      <xdr:rowOff>95250</xdr:rowOff>
    </xdr:to>
    <xdr:graphicFrame macro="">
      <xdr:nvGraphicFramePr>
        <xdr:cNvPr id="14" name="Диаграмма 1">
          <a:extLst>
            <a:ext uri="{FF2B5EF4-FFF2-40B4-BE49-F238E27FC236}">
              <a16:creationId xmlns:a16="http://schemas.microsoft.com/office/drawing/2014/main" id="{00AE5494-F2EB-4E63-B00E-3703AFEC2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95250</xdr:colOff>
      <xdr:row>39</xdr:row>
      <xdr:rowOff>95250</xdr:rowOff>
    </xdr:from>
    <xdr:to>
      <xdr:col>6</xdr:col>
      <xdr:colOff>104775</xdr:colOff>
      <xdr:row>39</xdr:row>
      <xdr:rowOff>95250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00D728A6-B316-425B-B08C-63736A6E2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95250</xdr:colOff>
      <xdr:row>39</xdr:row>
      <xdr:rowOff>95250</xdr:rowOff>
    </xdr:from>
    <xdr:to>
      <xdr:col>7</xdr:col>
      <xdr:colOff>104775</xdr:colOff>
      <xdr:row>39</xdr:row>
      <xdr:rowOff>95250</xdr:rowOff>
    </xdr:to>
    <xdr:graphicFrame macro="">
      <xdr:nvGraphicFramePr>
        <xdr:cNvPr id="16" name="Диаграмма 1">
          <a:extLst>
            <a:ext uri="{FF2B5EF4-FFF2-40B4-BE49-F238E27FC236}">
              <a16:creationId xmlns:a16="http://schemas.microsoft.com/office/drawing/2014/main" id="{6B70FEDD-1234-45E0-8218-1B455FAFA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95250</xdr:colOff>
      <xdr:row>39</xdr:row>
      <xdr:rowOff>95250</xdr:rowOff>
    </xdr:from>
    <xdr:to>
      <xdr:col>8</xdr:col>
      <xdr:colOff>104775</xdr:colOff>
      <xdr:row>39</xdr:row>
      <xdr:rowOff>95250</xdr:rowOff>
    </xdr:to>
    <xdr:graphicFrame macro="">
      <xdr:nvGraphicFramePr>
        <xdr:cNvPr id="17" name="Диаграмма 1">
          <a:extLst>
            <a:ext uri="{FF2B5EF4-FFF2-40B4-BE49-F238E27FC236}">
              <a16:creationId xmlns:a16="http://schemas.microsoft.com/office/drawing/2014/main" id="{799CFB8A-A472-4C64-859D-08EEFDD86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95250</xdr:colOff>
      <xdr:row>39</xdr:row>
      <xdr:rowOff>95250</xdr:rowOff>
    </xdr:from>
    <xdr:to>
      <xdr:col>9</xdr:col>
      <xdr:colOff>104775</xdr:colOff>
      <xdr:row>39</xdr:row>
      <xdr:rowOff>95250</xdr:rowOff>
    </xdr:to>
    <xdr:graphicFrame macro="">
      <xdr:nvGraphicFramePr>
        <xdr:cNvPr id="18" name="Диаграмма 1">
          <a:extLst>
            <a:ext uri="{FF2B5EF4-FFF2-40B4-BE49-F238E27FC236}">
              <a16:creationId xmlns:a16="http://schemas.microsoft.com/office/drawing/2014/main" id="{07D4B07D-16B9-41F0-BA59-6EA05924E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95250</xdr:colOff>
      <xdr:row>39</xdr:row>
      <xdr:rowOff>95250</xdr:rowOff>
    </xdr:from>
    <xdr:to>
      <xdr:col>10</xdr:col>
      <xdr:colOff>104775</xdr:colOff>
      <xdr:row>39</xdr:row>
      <xdr:rowOff>95250</xdr:rowOff>
    </xdr:to>
    <xdr:graphicFrame macro="">
      <xdr:nvGraphicFramePr>
        <xdr:cNvPr id="19" name="Диаграмма 1">
          <a:extLst>
            <a:ext uri="{FF2B5EF4-FFF2-40B4-BE49-F238E27FC236}">
              <a16:creationId xmlns:a16="http://schemas.microsoft.com/office/drawing/2014/main" id="{22C6758A-D74C-47B2-A2F3-9E14D73187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95250</xdr:colOff>
      <xdr:row>39</xdr:row>
      <xdr:rowOff>95250</xdr:rowOff>
    </xdr:from>
    <xdr:to>
      <xdr:col>11</xdr:col>
      <xdr:colOff>104775</xdr:colOff>
      <xdr:row>39</xdr:row>
      <xdr:rowOff>95250</xdr:rowOff>
    </xdr:to>
    <xdr:graphicFrame macro="">
      <xdr:nvGraphicFramePr>
        <xdr:cNvPr id="20" name="Диаграмма 1">
          <a:extLst>
            <a:ext uri="{FF2B5EF4-FFF2-40B4-BE49-F238E27FC236}">
              <a16:creationId xmlns:a16="http://schemas.microsoft.com/office/drawing/2014/main" id="{40A659E1-5EC2-4E75-87D9-7A50F4733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400611</xdr:colOff>
      <xdr:row>15</xdr:row>
      <xdr:rowOff>95440</xdr:rowOff>
    </xdr:from>
    <xdr:to>
      <xdr:col>19</xdr:col>
      <xdr:colOff>40098</xdr:colOff>
      <xdr:row>29</xdr:row>
      <xdr:rowOff>12733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56BA52E-5FAA-456E-8337-3AEC44F9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24</xdr:row>
      <xdr:rowOff>133350</xdr:rowOff>
    </xdr:from>
    <xdr:to>
      <xdr:col>8</xdr:col>
      <xdr:colOff>209550</xdr:colOff>
      <xdr:row>49</xdr:row>
      <xdr:rowOff>57150</xdr:rowOff>
    </xdr:to>
    <xdr:pic>
      <xdr:nvPicPr>
        <xdr:cNvPr id="8194" name="Рисунок 2">
          <a:extLst>
            <a:ext uri="{FF2B5EF4-FFF2-40B4-BE49-F238E27FC236}">
              <a16:creationId xmlns:a16="http://schemas.microsoft.com/office/drawing/2014/main" id="{32BAC7F9-9AF8-4CB0-AC2A-661545F4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48125"/>
          <a:ext cx="5010150" cy="397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9</xdr:col>
      <xdr:colOff>19958</xdr:colOff>
      <xdr:row>24</xdr:row>
      <xdr:rowOff>118380</xdr:rowOff>
    </xdr:from>
    <xdr:to>
      <xdr:col>17</xdr:col>
      <xdr:colOff>134257</xdr:colOff>
      <xdr:row>49</xdr:row>
      <xdr:rowOff>58055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0571AF5-A0D9-4295-A60F-639B42573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309996</xdr:colOff>
      <xdr:row>3</xdr:row>
      <xdr:rowOff>71582</xdr:rowOff>
    </xdr:from>
    <xdr:ext cx="6766560" cy="5972175"/>
    <xdr:pic>
      <xdr:nvPicPr>
        <xdr:cNvPr id="2" name="Рисунок 1">
          <a:extLst>
            <a:ext uri="{FF2B5EF4-FFF2-40B4-BE49-F238E27FC236}">
              <a16:creationId xmlns:a16="http://schemas.microsoft.com/office/drawing/2014/main" id="{B6B16CFE-B1C1-4972-B4CC-79DD1512B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271087" y="706582"/>
          <a:ext cx="6766560" cy="5972175"/>
        </a:xfrm>
        <a:prstGeom prst="rect">
          <a:avLst/>
        </a:prstGeom>
      </xdr:spPr>
    </xdr:pic>
    <xdr:clientData/>
  </xdr:oneCellAnchor>
  <xdr:twoCellAnchor>
    <xdr:from>
      <xdr:col>6</xdr:col>
      <xdr:colOff>82549</xdr:colOff>
      <xdr:row>2</xdr:row>
      <xdr:rowOff>136524</xdr:rowOff>
    </xdr:from>
    <xdr:to>
      <xdr:col>17</xdr:col>
      <xdr:colOff>92362</xdr:colOff>
      <xdr:row>36</xdr:row>
      <xdr:rowOff>63500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70A5057-AEE9-4D1B-ADFF-5E7C17C1D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307975</xdr:colOff>
      <xdr:row>15</xdr:row>
      <xdr:rowOff>60325</xdr:rowOff>
    </xdr:from>
    <xdr:to>
      <xdr:col>15</xdr:col>
      <xdr:colOff>3175</xdr:colOff>
      <xdr:row>32</xdr:row>
      <xdr:rowOff>34925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E1C258D9-28B8-4049-A072-40B02ABE60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3350" y="2984500"/>
              <a:ext cx="4572000" cy="2727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111125</xdr:colOff>
      <xdr:row>15</xdr:row>
      <xdr:rowOff>28575</xdr:rowOff>
    </xdr:from>
    <xdr:to>
      <xdr:col>6</xdr:col>
      <xdr:colOff>276225</xdr:colOff>
      <xdr:row>32</xdr:row>
      <xdr:rowOff>73025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E9F1D9-FBEF-497B-83AC-AFC4EF183D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125" y="2952750"/>
              <a:ext cx="4460875" cy="279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598054</xdr:colOff>
      <xdr:row>15</xdr:row>
      <xdr:rowOff>47047</xdr:rowOff>
    </xdr:from>
    <xdr:to>
      <xdr:col>19</xdr:col>
      <xdr:colOff>464704</xdr:colOff>
      <xdr:row>40</xdr:row>
      <xdr:rowOff>103331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1EA96CC1-C873-4A4F-BB4C-46316CC3F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94054" y="2971222"/>
              <a:ext cx="5353050" cy="41044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14</xdr:row>
      <xdr:rowOff>91497</xdr:rowOff>
    </xdr:from>
    <xdr:to>
      <xdr:col>9</xdr:col>
      <xdr:colOff>154132</xdr:colOff>
      <xdr:row>39</xdr:row>
      <xdr:rowOff>132773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C8770E-0DC1-417C-94F3-219EA93D2A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7091" y="2853747"/>
              <a:ext cx="5363441" cy="4089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568325</xdr:colOff>
      <xdr:row>31</xdr:row>
      <xdr:rowOff>76200</xdr:rowOff>
    </xdr:to>
    <xdr:pic>
      <xdr:nvPicPr>
        <xdr:cNvPr id="11266" name="Рисунок 2">
          <a:extLst>
            <a:ext uri="{FF2B5EF4-FFF2-40B4-BE49-F238E27FC236}">
              <a16:creationId xmlns:a16="http://schemas.microsoft.com/office/drawing/2014/main" id="{8D4F6318-EABB-4B54-9DB0-CCBA89C73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025"/>
          <a:ext cx="3648075" cy="2990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>
    <xdr:from>
      <xdr:col>7</xdr:col>
      <xdr:colOff>314325</xdr:colOff>
      <xdr:row>13</xdr:row>
      <xdr:rowOff>3174</xdr:rowOff>
    </xdr:from>
    <xdr:to>
      <xdr:col>13</xdr:col>
      <xdr:colOff>285750</xdr:colOff>
      <xdr:row>31</xdr:row>
      <xdr:rowOff>50799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F863867-CA82-4D4B-8852-3703CB227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9</xdr:row>
      <xdr:rowOff>9525</xdr:rowOff>
    </xdr:from>
    <xdr:to>
      <xdr:col>7</xdr:col>
      <xdr:colOff>152400</xdr:colOff>
      <xdr:row>30</xdr:row>
      <xdr:rowOff>142875</xdr:rowOff>
    </xdr:to>
    <xdr:pic>
      <xdr:nvPicPr>
        <xdr:cNvPr id="19461" name="Picture 5">
          <a:extLst>
            <a:ext uri="{FF2B5EF4-FFF2-40B4-BE49-F238E27FC236}">
              <a16:creationId xmlns:a16="http://schemas.microsoft.com/office/drawing/2014/main" id="{90AAEF2A-DC94-42DE-B981-ECE7F745D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809750"/>
          <a:ext cx="5114925" cy="35337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A6CAF0" mc:Ignorable="a14" a14:legacySpreadsheetColorIndex="44">
                  <a:alpha val="0"/>
                </a:srgbClr>
              </a:solidFill>
            </a14:hiddenFill>
          </a:ext>
        </a:extLst>
      </xdr:spPr>
    </xdr:pic>
    <xdr:clientData/>
  </xdr:twoCellAnchor>
  <xdr:twoCellAnchor>
    <xdr:from>
      <xdr:col>7</xdr:col>
      <xdr:colOff>607250</xdr:colOff>
      <xdr:row>8</xdr:row>
      <xdr:rowOff>105441</xdr:rowOff>
    </xdr:from>
    <xdr:to>
      <xdr:col>16</xdr:col>
      <xdr:colOff>139805</xdr:colOff>
      <xdr:row>30</xdr:row>
      <xdr:rowOff>143542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7FC027A-3C64-4738-B07A-4606F1313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184747</xdr:colOff>
      <xdr:row>4</xdr:row>
      <xdr:rowOff>10645</xdr:rowOff>
    </xdr:from>
    <xdr:to>
      <xdr:col>19</xdr:col>
      <xdr:colOff>440502</xdr:colOff>
      <xdr:row>21</xdr:row>
      <xdr:rowOff>20170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A613E28-2377-4AEA-A393-B65EC2A7E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6453" y="645645"/>
          <a:ext cx="4753049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333000</xdr:colOff>
      <xdr:row>4</xdr:row>
      <xdr:rowOff>30815</xdr:rowOff>
    </xdr:from>
    <xdr:to>
      <xdr:col>11</xdr:col>
      <xdr:colOff>555064</xdr:colOff>
      <xdr:row>20</xdr:row>
      <xdr:rowOff>110190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4D6D608-F212-405F-B667-B1ECA726F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17</xdr:row>
      <xdr:rowOff>142875</xdr:rowOff>
    </xdr:from>
    <xdr:to>
      <xdr:col>4</xdr:col>
      <xdr:colOff>742950</xdr:colOff>
      <xdr:row>23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C4D3171-37B6-465F-9EC5-224B66914D51}"/>
            </a:ext>
          </a:extLst>
        </xdr:cNvPr>
        <xdr:cNvSpPr txBox="1"/>
      </xdr:nvSpPr>
      <xdr:spPr>
        <a:xfrm>
          <a:off x="228600" y="2841625"/>
          <a:ext cx="2978150" cy="95250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ru-RU" sz="1800"/>
            <a:t>Если</a:t>
          </a:r>
          <a:r>
            <a:rPr lang="ru-RU" sz="1800" baseline="0"/>
            <a:t> работник отработал более 110 часов, то он получает премию в размере 10%, если более 120, то 20%.</a:t>
          </a:r>
          <a:endParaRPr lang="ru-RU" sz="1800"/>
        </a:p>
      </xdr:txBody>
    </xdr:sp>
    <xdr:clientData/>
  </xdr:twoCellAnchor>
  <xdr:oneCellAnchor>
    <xdr:from>
      <xdr:col>6</xdr:col>
      <xdr:colOff>384175</xdr:colOff>
      <xdr:row>0</xdr:row>
      <xdr:rowOff>0</xdr:rowOff>
    </xdr:from>
    <xdr:ext cx="5345869" cy="5263092"/>
    <xdr:pic>
      <xdr:nvPicPr>
        <xdr:cNvPr id="3" name="Рисунок 2">
          <a:extLst>
            <a:ext uri="{FF2B5EF4-FFF2-40B4-BE49-F238E27FC236}">
              <a16:creationId xmlns:a16="http://schemas.microsoft.com/office/drawing/2014/main" id="{B74B36AD-B9DC-4B3C-A4FF-E7081DBA6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32275" y="0"/>
          <a:ext cx="5345869" cy="5263092"/>
        </a:xfrm>
        <a:prstGeom prst="rect">
          <a:avLst/>
        </a:prstGeom>
      </xdr:spPr>
    </xdr:pic>
    <xdr:clientData/>
  </xdr:oneCellAnchor>
  <xdr:twoCellAnchor>
    <xdr:from>
      <xdr:col>0</xdr:col>
      <xdr:colOff>423181</xdr:colOff>
      <xdr:row>24</xdr:row>
      <xdr:rowOff>124731</xdr:rowOff>
    </xdr:from>
    <xdr:to>
      <xdr:col>5</xdr:col>
      <xdr:colOff>408215</xdr:colOff>
      <xdr:row>55</xdr:row>
      <xdr:rowOff>63500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B9EB20-AC7A-4DBF-B174-B4BCFF3AC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441325</xdr:colOff>
      <xdr:row>21</xdr:row>
      <xdr:rowOff>19050</xdr:rowOff>
    </xdr:from>
    <xdr:ext cx="9243845" cy="2689463"/>
    <xdr:pic>
      <xdr:nvPicPr>
        <xdr:cNvPr id="2" name="Рисунок 1">
          <a:extLst>
            <a:ext uri="{FF2B5EF4-FFF2-40B4-BE49-F238E27FC236}">
              <a16:creationId xmlns:a16="http://schemas.microsoft.com/office/drawing/2014/main" id="{F85B12DF-8C41-48CD-88B7-E771F946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325" y="3352800"/>
          <a:ext cx="9243845" cy="2689463"/>
        </a:xfrm>
        <a:prstGeom prst="rect">
          <a:avLst/>
        </a:prstGeom>
      </xdr:spPr>
    </xdr:pic>
    <xdr:clientData/>
  </xdr:oneCellAnchor>
  <xdr:twoCellAnchor>
    <xdr:from>
      <xdr:col>9</xdr:col>
      <xdr:colOff>44449</xdr:colOff>
      <xdr:row>1</xdr:row>
      <xdr:rowOff>28575</xdr:rowOff>
    </xdr:from>
    <xdr:to>
      <xdr:col>15</xdr:col>
      <xdr:colOff>22224</xdr:colOff>
      <xdr:row>18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2D8D608-66A1-4EF5-8AD9-A4E573692A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126092</xdr:colOff>
      <xdr:row>1</xdr:row>
      <xdr:rowOff>55789</xdr:rowOff>
    </xdr:from>
    <xdr:to>
      <xdr:col>21</xdr:col>
      <xdr:colOff>103867</xdr:colOff>
      <xdr:row>18</xdr:row>
      <xdr:rowOff>93889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58B33A6-A5A7-4F65-9FD3-EFBC961CD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409575</xdr:colOff>
      <xdr:row>1</xdr:row>
      <xdr:rowOff>55789</xdr:rowOff>
    </xdr:from>
    <xdr:to>
      <xdr:col>15</xdr:col>
      <xdr:colOff>116568</xdr:colOff>
      <xdr:row>18</xdr:row>
      <xdr:rowOff>93889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C307D1B-9E66-47C5-94B9-BD0207D57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240392</xdr:colOff>
      <xdr:row>19</xdr:row>
      <xdr:rowOff>136070</xdr:rowOff>
    </xdr:from>
    <xdr:ext cx="9305957" cy="2692638"/>
    <xdr:pic>
      <xdr:nvPicPr>
        <xdr:cNvPr id="2" name="Рисунок 1">
          <a:extLst>
            <a:ext uri="{FF2B5EF4-FFF2-40B4-BE49-F238E27FC236}">
              <a16:creationId xmlns:a16="http://schemas.microsoft.com/office/drawing/2014/main" id="{C3D005B6-746F-4BA3-B79A-1B309163C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1678" y="3238499"/>
          <a:ext cx="9305957" cy="2692638"/>
        </a:xfrm>
        <a:prstGeom prst="rect">
          <a:avLst/>
        </a:prstGeom>
      </xdr:spPr>
    </xdr:pic>
    <xdr:clientData/>
  </xdr:oneCellAnchor>
  <xdr:twoCellAnchor>
    <xdr:from>
      <xdr:col>14</xdr:col>
      <xdr:colOff>121104</xdr:colOff>
      <xdr:row>0</xdr:row>
      <xdr:rowOff>82097</xdr:rowOff>
    </xdr:from>
    <xdr:to>
      <xdr:col>21</xdr:col>
      <xdr:colOff>425904</xdr:colOff>
      <xdr:row>17</xdr:row>
      <xdr:rowOff>118383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880782E-929B-40E4-996B-2E3D09364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408668</xdr:colOff>
      <xdr:row>0</xdr:row>
      <xdr:rowOff>82097</xdr:rowOff>
    </xdr:from>
    <xdr:to>
      <xdr:col>14</xdr:col>
      <xdr:colOff>121104</xdr:colOff>
      <xdr:row>17</xdr:row>
      <xdr:rowOff>118383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59736ED-999C-4808-9A39-9BF200DCF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425450</xdr:colOff>
      <xdr:row>1</xdr:row>
      <xdr:rowOff>133351</xdr:rowOff>
    </xdr:from>
    <xdr:to>
      <xdr:col>18</xdr:col>
      <xdr:colOff>393700</xdr:colOff>
      <xdr:row>15</xdr:row>
      <xdr:rowOff>31750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2C94084-E7BC-491C-9708-CE8B34E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</xdr:colOff>
      <xdr:row>24</xdr:row>
      <xdr:rowOff>73025</xdr:rowOff>
    </xdr:from>
    <xdr:to>
      <xdr:col>14</xdr:col>
      <xdr:colOff>320675</xdr:colOff>
      <xdr:row>33</xdr:row>
      <xdr:rowOff>73025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99A3AB-CC23-4C46-B1E1-0A9ADF28B9A5}"/>
            </a:ext>
          </a:extLst>
        </xdr:cNvPr>
        <xdr:cNvSpPr txBox="1"/>
      </xdr:nvSpPr>
      <xdr:spPr>
        <a:xfrm>
          <a:off x="6102350" y="3984625"/>
          <a:ext cx="2752725" cy="1428750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600"/>
            <a:t>Индикатор, измеряющий долю выполненных</a:t>
          </a:r>
          <a:r>
            <a:rPr lang="ru-RU" sz="1600" baseline="0"/>
            <a:t> работ</a:t>
          </a:r>
          <a:endParaRPr lang="ru-RU" sz="1600"/>
        </a:p>
        <a:p>
          <a:pPr algn="ctr"/>
          <a:r>
            <a:rPr lang="ru-RU" sz="1600"/>
            <a:t>Постройте такой в </a:t>
          </a:r>
          <a:r>
            <a:rPr lang="en-US" sz="1600"/>
            <a:t>Excel</a:t>
          </a:r>
          <a:endParaRPr lang="ru-RU" sz="1600"/>
        </a:p>
      </xdr:txBody>
    </xdr:sp>
    <xdr:clientData/>
  </xdr:twoCellAnchor>
  <xdr:twoCellAnchor>
    <xdr:from>
      <xdr:col>2</xdr:col>
      <xdr:colOff>174625</xdr:colOff>
      <xdr:row>0</xdr:row>
      <xdr:rowOff>3175</xdr:rowOff>
    </xdr:from>
    <xdr:to>
      <xdr:col>9</xdr:col>
      <xdr:colOff>479425</xdr:colOff>
      <xdr:row>16</xdr:row>
      <xdr:rowOff>104775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109B32A-1B02-461B-9E24-F3C552653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0.02483</cdr:x>
      <cdr:y>0.6156</cdr:y>
    </cdr:from>
    <cdr:to>
      <cdr:x>0.96407</cdr:x>
      <cdr:y>0.84295</cdr:y>
    </cdr:to>
    <cdr:sp macro="" textlink="">
      <cdr:nvSpPr>
        <cdr:cNvPr id="4" name="Прямоугольник 3"/>
        <cdr:cNvSpPr/>
      </cdr:nvSpPr>
      <cdr:spPr>
        <a:xfrm xmlns:a="http://schemas.openxmlformats.org/drawingml/2006/main">
          <a:off x="170552" y="2538951"/>
          <a:ext cx="6450228" cy="93762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prstTxWarp prst="textStop">
            <a:avLst/>
          </a:prstTxWarp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ru-RU" sz="5400" b="1" cap="none" spc="0">
              <a:ln w="31550" cmpd="sng">
                <a:gradFill>
                  <a:gsLst>
                    <a:gs pos="70000">
                      <a:schemeClr val="accent6">
                        <a:shade val="50000"/>
                        <a:satMod val="190000"/>
                      </a:schemeClr>
                    </a:gs>
                    <a:gs pos="0">
                      <a:schemeClr val="accent6">
                        <a:tint val="77000"/>
                        <a:satMod val="18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chemeClr val="accent6">
                  <a:tint val="15000"/>
                  <a:satMod val="200000"/>
                </a:schemeClr>
              </a:solidFill>
              <a:effectLst>
                <a:outerShdw blurRad="50800" dist="40000" dir="5400000" algn="tl" rotWithShape="0">
                  <a:srgbClr val="000000">
                    <a:shade val="5000"/>
                    <a:satMod val="120000"/>
                    <a:alpha val="33000"/>
                  </a:srgbClr>
                </a:outerShdw>
              </a:effectLst>
            </a:rPr>
            <a:t>Степень завершения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0.50965</cdr:y>
    </cdr:from>
    <cdr:to>
      <cdr:x>1</cdr:x>
      <cdr:y>0.77156</cdr:y>
    </cdr:to>
    <cdr:sp macro="" textlink="">
      <cdr:nvSpPr>
        <cdr:cNvPr id="2" name="Прямоугольник 1">
          <a:extLst xmlns:a="http://schemas.openxmlformats.org/drawingml/2006/main">
            <a:ext uri="{FF2B5EF4-FFF2-40B4-BE49-F238E27FC236}">
              <a16:creationId xmlns:a16="http://schemas.microsoft.com/office/drawing/2014/main" id="{563FA5C3-0684-466B-B685-17BF672B92CC}"/>
            </a:ext>
          </a:extLst>
        </cdr:cNvPr>
        <cdr:cNvSpPr/>
      </cdr:nvSpPr>
      <cdr:spPr>
        <a:xfrm xmlns:a="http://schemas.openxmlformats.org/drawingml/2006/main">
          <a:off x="0" y="1398085"/>
          <a:ext cx="4572000" cy="71846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ru-RU" sz="40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Степень</a:t>
          </a:r>
          <a:r>
            <a:rPr lang="ru-RU" sz="4000" b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 завершения</a:t>
          </a:r>
          <a:endParaRPr lang="ru-RU" sz="4000" b="0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11</xdr:row>
      <xdr:rowOff>88900</xdr:rowOff>
    </xdr:from>
    <xdr:to>
      <xdr:col>13</xdr:col>
      <xdr:colOff>523240</xdr:colOff>
      <xdr:row>33</xdr:row>
      <xdr:rowOff>16510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BE3D75B-D8B7-4AD2-A730-810FA7B40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94400" y="1860550"/>
          <a:ext cx="4130040" cy="342011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13</xdr:row>
      <xdr:rowOff>161925</xdr:rowOff>
    </xdr:from>
    <xdr:to>
      <xdr:col>13</xdr:col>
      <xdr:colOff>430364</xdr:colOff>
      <xdr:row>20</xdr:row>
      <xdr:rowOff>76199</xdr:rowOff>
    </xdr:to>
    <xdr:pic>
      <xdr:nvPicPr>
        <xdr:cNvPr id="3" name="Picture 1" descr="http://desna32.ru/_nw/0/08226854.jpg">
          <a:extLst>
            <a:ext uri="{FF2B5EF4-FFF2-40B4-BE49-F238E27FC236}">
              <a16:creationId xmlns:a16="http://schemas.microsoft.com/office/drawing/2014/main" id="{EFEF2BC2-27CD-4BD3-BFBF-B2BC2E550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353425" y="2638425"/>
          <a:ext cx="1573364" cy="1047749"/>
        </a:xfrm>
        <a:prstGeom prst="rect">
          <a:avLst/>
        </a:prstGeom>
        <a:noFill/>
      </xdr:spPr>
    </xdr:pic>
    <xdr:clientData/>
  </xdr:twoCellAnchor>
  <xdr:twoCellAnchor>
    <xdr:from>
      <xdr:col>8</xdr:col>
      <xdr:colOff>142875</xdr:colOff>
      <xdr:row>2</xdr:row>
      <xdr:rowOff>31750</xdr:rowOff>
    </xdr:from>
    <xdr:to>
      <xdr:col>12</xdr:col>
      <xdr:colOff>561975</xdr:colOff>
      <xdr:row>11</xdr:row>
      <xdr:rowOff>6350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FB5F0CC-46F7-414C-B39A-135FF3288977}"/>
            </a:ext>
          </a:extLst>
        </xdr:cNvPr>
        <xdr:cNvSpPr txBox="1"/>
      </xdr:nvSpPr>
      <xdr:spPr>
        <a:xfrm>
          <a:off x="6696075" y="349250"/>
          <a:ext cx="2857500" cy="1428750"/>
        </a:xfrm>
        <a:prstGeom prst="rect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600"/>
            <a:t>Индикатор, измеряющий долю студентов, сдавших сессию</a:t>
          </a:r>
        </a:p>
        <a:p>
          <a:pPr algn="ctr"/>
          <a:r>
            <a:rPr lang="ru-RU" sz="1600"/>
            <a:t>Постройте такой в </a:t>
          </a:r>
          <a:r>
            <a:rPr lang="en-US" sz="1600"/>
            <a:t>Excel</a:t>
          </a:r>
          <a:endParaRPr lang="ru-RU" sz="1600"/>
        </a:p>
      </xdr:txBody>
    </xdr:sp>
    <xdr:clientData/>
  </xdr:twoCellAnchor>
  <xdr:twoCellAnchor>
    <xdr:from>
      <xdr:col>0</xdr:col>
      <xdr:colOff>1757590</xdr:colOff>
      <xdr:row>11</xdr:row>
      <xdr:rowOff>130175</xdr:rowOff>
    </xdr:from>
    <xdr:to>
      <xdr:col>6</xdr:col>
      <xdr:colOff>562429</xdr:colOff>
      <xdr:row>33</xdr:row>
      <xdr:rowOff>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7DD9456-7BB0-4BE7-90F9-EE0001327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0.65587</cdr:x>
      <cdr:y>0.06481</cdr:y>
    </cdr:from>
    <cdr:to>
      <cdr:x>1</cdr:x>
      <cdr:y>0.44097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EFEF2BC2-27CD-4BD3-BFBF-B2BC2E55021A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 cstate="print"/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98636" y="177800"/>
          <a:ext cx="1573364" cy="1031874"/>
        </a:xfrm>
        <a:prstGeom xmlns:a="http://schemas.openxmlformats.org/drawingml/2006/main" prst="rect">
          <a:avLst/>
        </a:prstGeom>
        <a:noFill xmlns:a="http://schemas.openxmlformats.org/drawingml/2006/main"/>
      </cdr:spPr>
    </cdr:pic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</xdr:colOff>
      <xdr:row>7</xdr:row>
      <xdr:rowOff>11906</xdr:rowOff>
    </xdr:from>
    <xdr:to>
      <xdr:col>3</xdr:col>
      <xdr:colOff>255984</xdr:colOff>
      <xdr:row>10</xdr:row>
      <xdr:rowOff>190499</xdr:rowOff>
    </xdr:to>
    <xdr:sp macro="" textlink="">
      <xdr:nvSpPr>
        <xdr:cNvPr id="2" name="Правая фигурная скобка 1">
          <a:extLst>
            <a:ext uri="{FF2B5EF4-FFF2-40B4-BE49-F238E27FC236}">
              <a16:creationId xmlns:a16="http://schemas.microsoft.com/office/drawing/2014/main" id="{D4A0C9D3-BCCD-4DD5-BC1E-BC15EAEE8A0B}"/>
            </a:ext>
          </a:extLst>
        </xdr:cNvPr>
        <xdr:cNvSpPr/>
      </xdr:nvSpPr>
      <xdr:spPr>
        <a:xfrm>
          <a:off x="1900237" y="1123156"/>
          <a:ext cx="184547" cy="623093"/>
        </a:xfrm>
        <a:prstGeom prst="rightBrace">
          <a:avLst>
            <a:gd name="adj1" fmla="val 69623"/>
            <a:gd name="adj2" fmla="val 49206"/>
          </a:avLst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386954</xdr:colOff>
      <xdr:row>7</xdr:row>
      <xdr:rowOff>95250</xdr:rowOff>
    </xdr:from>
    <xdr:to>
      <xdr:col>5</xdr:col>
      <xdr:colOff>202406</xdr:colOff>
      <xdr:row>10</xdr:row>
      <xdr:rowOff>71437</xdr:rowOff>
    </xdr:to>
    <xdr:sp macro="" textlink="">
      <xdr:nvSpPr>
        <xdr:cNvPr id="3" name="Прямоугольник: скругленные углы 2">
          <a:extLst>
            <a:ext uri="{FF2B5EF4-FFF2-40B4-BE49-F238E27FC236}">
              <a16:creationId xmlns:a16="http://schemas.microsoft.com/office/drawing/2014/main" id="{6B547B6D-1765-4190-B516-88E77F341137}"/>
            </a:ext>
          </a:extLst>
        </xdr:cNvPr>
        <xdr:cNvSpPr/>
      </xdr:nvSpPr>
      <xdr:spPr>
        <a:xfrm>
          <a:off x="2215754" y="1206500"/>
          <a:ext cx="1034652" cy="452437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В сумме должно</a:t>
          </a:r>
          <a:r>
            <a:rPr lang="ru-RU" sz="8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быть 180⁰</a:t>
          </a:r>
          <a:endParaRPr lang="ru-RU" sz="800"/>
        </a:p>
      </xdr:txBody>
    </xdr:sp>
    <xdr:clientData/>
  </xdr:twoCellAnchor>
  <xdr:twoCellAnchor>
    <xdr:from>
      <xdr:col>3</xdr:col>
      <xdr:colOff>57149</xdr:colOff>
      <xdr:row>14</xdr:row>
      <xdr:rowOff>17859</xdr:rowOff>
    </xdr:from>
    <xdr:to>
      <xdr:col>3</xdr:col>
      <xdr:colOff>241696</xdr:colOff>
      <xdr:row>16</xdr:row>
      <xdr:rowOff>194072</xdr:rowOff>
    </xdr:to>
    <xdr:sp macro="" textlink="">
      <xdr:nvSpPr>
        <xdr:cNvPr id="4" name="Правая фигурная скобка 3">
          <a:extLst>
            <a:ext uri="{FF2B5EF4-FFF2-40B4-BE49-F238E27FC236}">
              <a16:creationId xmlns:a16="http://schemas.microsoft.com/office/drawing/2014/main" id="{7DD7139D-1D6C-4F95-B4A4-455D8463F268}"/>
            </a:ext>
          </a:extLst>
        </xdr:cNvPr>
        <xdr:cNvSpPr/>
      </xdr:nvSpPr>
      <xdr:spPr>
        <a:xfrm>
          <a:off x="1885949" y="2240359"/>
          <a:ext cx="184547" cy="455613"/>
        </a:xfrm>
        <a:prstGeom prst="rightBrace">
          <a:avLst>
            <a:gd name="adj1" fmla="val 69623"/>
            <a:gd name="adj2" fmla="val 49206"/>
          </a:avLst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360760</xdr:colOff>
      <xdr:row>14</xdr:row>
      <xdr:rowOff>89297</xdr:rowOff>
    </xdr:from>
    <xdr:to>
      <xdr:col>5</xdr:col>
      <xdr:colOff>176212</xdr:colOff>
      <xdr:row>16</xdr:row>
      <xdr:rowOff>98823</xdr:rowOff>
    </xdr:to>
    <xdr:sp macro="" textlink="">
      <xdr:nvSpPr>
        <xdr:cNvPr id="5" name="Прямоугольник: скругленные углы 4">
          <a:extLst>
            <a:ext uri="{FF2B5EF4-FFF2-40B4-BE49-F238E27FC236}">
              <a16:creationId xmlns:a16="http://schemas.microsoft.com/office/drawing/2014/main" id="{FCDD86C9-CF6A-49E8-99C5-7E9A8378377B}"/>
            </a:ext>
          </a:extLst>
        </xdr:cNvPr>
        <xdr:cNvSpPr/>
      </xdr:nvSpPr>
      <xdr:spPr>
        <a:xfrm>
          <a:off x="2189560" y="2311797"/>
          <a:ext cx="1034652" cy="327026"/>
        </a:xfrm>
        <a:prstGeom prst="round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В сумме должно</a:t>
          </a:r>
          <a:r>
            <a:rPr lang="ru-RU" sz="8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быть 180⁰</a:t>
          </a:r>
          <a:endParaRPr lang="ru-RU" sz="800"/>
        </a:p>
      </xdr:txBody>
    </xdr:sp>
    <xdr:clientData/>
  </xdr:twoCellAnchor>
  <xdr:twoCellAnchor>
    <xdr:from>
      <xdr:col>6</xdr:col>
      <xdr:colOff>314873</xdr:colOff>
      <xdr:row>1</xdr:row>
      <xdr:rowOff>16641</xdr:rowOff>
    </xdr:from>
    <xdr:to>
      <xdr:col>13</xdr:col>
      <xdr:colOff>609162</xdr:colOff>
      <xdr:row>13</xdr:row>
      <xdr:rowOff>149115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8D5CB21-7428-468A-9595-ED84886F6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104775</xdr:colOff>
      <xdr:row>15</xdr:row>
      <xdr:rowOff>60325</xdr:rowOff>
    </xdr:from>
    <xdr:to>
      <xdr:col>13</xdr:col>
      <xdr:colOff>409575</xdr:colOff>
      <xdr:row>32</xdr:row>
      <xdr:rowOff>98425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677F05D-18E4-4455-9E8F-480CC7A66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0.40733</cdr:x>
      <cdr:y>0.62213</cdr:y>
    </cdr:from>
    <cdr:to>
      <cdr:x>0.59842</cdr:x>
      <cdr:y>0.80891</cdr:y>
    </cdr:to>
    <cdr:sp macro="" textlink="'[3]Диаграмма Спидометр'!$C$4">
      <cdr:nvSpPr>
        <cdr:cNvPr id="2" name="Прямоугольник 1">
          <a:extLst xmlns:a="http://schemas.openxmlformats.org/drawingml/2006/main">
            <a:ext uri="{FF2B5EF4-FFF2-40B4-BE49-F238E27FC236}">
              <a16:creationId xmlns:a16="http://schemas.microsoft.com/office/drawing/2014/main" id="{3ABAA033-6D6B-4C7A-8A7C-F22C5A36C0FC}"/>
            </a:ext>
          </a:extLst>
        </cdr:cNvPr>
        <cdr:cNvSpPr/>
      </cdr:nvSpPr>
      <cdr:spPr>
        <a:xfrm xmlns:a="http://schemas.openxmlformats.org/drawingml/2006/main">
          <a:off x="1862302" y="1706617"/>
          <a:ext cx="873672" cy="51238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/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fld id="{9CFBC111-84B2-48D5-8AD7-320FB0E8784D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60%</a:t>
          </a:fld>
          <a:endParaRPr lang="ru-RU" sz="2800" b="1">
            <a:solidFill>
              <a:schemeClr val="bg1"/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0.40694</cdr:x>
      <cdr:y>0.58102</cdr:y>
    </cdr:from>
    <cdr:to>
      <cdr:x>0.5976</cdr:x>
      <cdr:y>0.73791</cdr:y>
    </cdr:to>
    <cdr:sp macro="" textlink="">
      <cdr:nvSpPr>
        <cdr:cNvPr id="3" name="Прямоугольник 2">
          <a:extLst xmlns:a="http://schemas.openxmlformats.org/drawingml/2006/main">
            <a:ext uri="{FF2B5EF4-FFF2-40B4-BE49-F238E27FC236}">
              <a16:creationId xmlns:a16="http://schemas.microsoft.com/office/drawing/2014/main" id="{1467FB1C-47CA-4AFF-87C4-3B5533E64949}"/>
            </a:ext>
          </a:extLst>
        </cdr:cNvPr>
        <cdr:cNvSpPr/>
      </cdr:nvSpPr>
      <cdr:spPr>
        <a:xfrm xmlns:a="http://schemas.openxmlformats.org/drawingml/2006/main">
          <a:off x="1860550" y="1593850"/>
          <a:ext cx="871655" cy="430373"/>
        </a:xfrm>
        <a:prstGeom xmlns:a="http://schemas.openxmlformats.org/drawingml/2006/main" prst="rect">
          <a:avLst/>
        </a:prstGeom>
        <a:solidFill xmlns:a="http://schemas.openxmlformats.org/drawingml/2006/main">
          <a:srgbClr val="92D050"/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9CFBC111-84B2-48D5-8AD7-320FB0E8784D}" type="TxLink">
            <a:rPr lang="en-US" sz="2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60%</a:t>
          </a:fld>
          <a:endParaRPr lang="ru-RU" sz="2800" b="1">
            <a:solidFill>
              <a:schemeClr val="bg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WA/Downloads/Telegram%20Desktop/&#1044;&#1080;&#1072;&#1075;&#1088;&#1072;&#1084;&#1084;&#1072;%20&#1042;&#1086;&#1076;&#1086;&#1087;&#1072;&#107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8;&#1085;&#1092;&#1086;&#1088;&#1084;&#1057;&#1048;&#1073;&#1043;&#1059;\&#1048;&#1090;&#1086;&#1075;Excel\&#1047;&#1072;&#1076;&#1072;&#1085;&#1080;&#1103;\2&#1044;&#1080;&#1072;&#1075;&#1088;&#1072;&#1084;&#1084;&#1072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4;&#1080;&#1072;&#1075;&#1088;&#1072;&#1084;&#1084;&#1072;%20&#1057;&#1087;&#1080;&#1076;&#1086;&#1084;&#1077;&#1090;&#1088;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WA/Downloads/Telegram%20Desktop/&#1044;&#1080;&#1072;&#1075;&#1088;&#1072;&#1084;&#1084;&#1072;%20&#1057;&#1087;&#1080;&#1076;&#1086;&#1084;&#1077;&#1090;&#108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иаграмма водопад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мер1"/>
      <sheetName val="Пример2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иаграмма Спидометр"/>
    </sheetNames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иаграмма Спидометр"/>
    </sheetNames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5CEDD3-A20D-4B64-93C9-96E9B93DF0A0}" name="Таблица2" displayName="Таблица2" ref="A2:B9" totalsRowShown="0">
  <autoFilter ref="A2:B9" xr:uid="{89D9EF87-C237-452D-88EF-79134F4512CD}"/>
  <tableColumns count="2">
    <tableColumn id="1" xr3:uid="{2B77B982-5110-4903-A012-9CCCE85A18F5}" name="месяц"/>
    <tableColumn id="2" xr3:uid="{4CAFE68B-9890-4859-9F70-A3460ABEC225}" name="объем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FA3B4-86FB-4FC4-B6BE-8A614DBD15B7}" name="Таблица24" displayName="Таблица24" ref="A1:B8" totalsRowShown="0">
  <autoFilter ref="A1:B8" xr:uid="{DCFB538B-DFE0-4C02-9B2A-CC15A21ADFE2}"/>
  <tableColumns count="2">
    <tableColumn id="1" xr3:uid="{C47EAC6E-75DC-4337-A518-0E9B714636F9}" name="месяц"/>
    <tableColumn id="2" xr3:uid="{3898D5B8-C137-4A03-BEC3-EB6C7CCFA261}" name="объем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B4C66C-0313-4A93-8AB2-4D5137AA6589}" name="Таблица15" displayName="Таблица15" ref="A2:B14" totalsRowShown="0">
  <autoFilter ref="A2:B14" xr:uid="{AE6DC290-AC69-446B-885B-3D4825452153}"/>
  <tableColumns count="2">
    <tableColumn id="1" xr3:uid="{712515EE-7599-4F97-9353-18D4BDB1F3ED}" name="месяц"/>
    <tableColumn id="2" xr3:uid="{124D0DF2-13C5-41B7-8F2E-48E29D464824}" name="рейтинг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9525" cmpd="sng">
          <a:noFill/>
        </a:ln>
      </a:spPr>
      <a:bodyPr vertOverflow="clip" horzOverflow="clip" wrap="square" rtlCol="0" anchor="t"/>
      <a:lstStyle>
        <a:defPPr algn="l">
          <a:defRPr sz="800">
            <a:latin typeface="Times New Roman" panose="02020603050405020304" pitchFamily="18" charset="0"/>
            <a:cs typeface="Times New Roman" panose="02020603050405020304" pitchFamily="18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998F7-192C-483F-B912-FE75062FDC78}">
  <dimension ref="A2:H43"/>
  <sheetViews>
    <sheetView tabSelected="1" workbookViewId="0">
      <selection activeCell="G42" sqref="G42"/>
    </sheetView>
  </sheetViews>
  <sheetFormatPr defaultRowHeight="12.75" x14ac:dyDescent="0.2"/>
  <cols>
    <col min="7" max="7" width="28" customWidth="1"/>
  </cols>
  <sheetData>
    <row r="2" spans="2:7" ht="30" x14ac:dyDescent="0.4">
      <c r="B2" s="108" t="s">
        <v>258</v>
      </c>
      <c r="G2" t="s">
        <v>406</v>
      </c>
    </row>
    <row r="3" spans="2:7" x14ac:dyDescent="0.2">
      <c r="B3" s="107" t="s">
        <v>259</v>
      </c>
      <c r="F3" t="s">
        <v>393</v>
      </c>
    </row>
    <row r="4" spans="2:7" x14ac:dyDescent="0.2">
      <c r="B4" s="107" t="s">
        <v>260</v>
      </c>
      <c r="F4" t="s">
        <v>393</v>
      </c>
    </row>
    <row r="5" spans="2:7" x14ac:dyDescent="0.2">
      <c r="B5" s="107" t="s">
        <v>355</v>
      </c>
      <c r="F5" t="s">
        <v>393</v>
      </c>
    </row>
    <row r="6" spans="2:7" x14ac:dyDescent="0.2">
      <c r="B6" s="107" t="s">
        <v>356</v>
      </c>
      <c r="F6" t="s">
        <v>393</v>
      </c>
    </row>
    <row r="7" spans="2:7" x14ac:dyDescent="0.2">
      <c r="B7" s="139" t="s">
        <v>357</v>
      </c>
      <c r="F7" t="s">
        <v>393</v>
      </c>
    </row>
    <row r="8" spans="2:7" x14ac:dyDescent="0.2">
      <c r="B8" s="107" t="s">
        <v>358</v>
      </c>
      <c r="F8" t="s">
        <v>393</v>
      </c>
    </row>
    <row r="9" spans="2:7" x14ac:dyDescent="0.2">
      <c r="B9" s="107" t="s">
        <v>359</v>
      </c>
      <c r="F9" t="s">
        <v>393</v>
      </c>
    </row>
    <row r="10" spans="2:7" x14ac:dyDescent="0.2">
      <c r="B10" s="107" t="s">
        <v>360</v>
      </c>
      <c r="F10" t="s">
        <v>393</v>
      </c>
    </row>
    <row r="11" spans="2:7" x14ac:dyDescent="0.2">
      <c r="B11" s="107" t="s">
        <v>361</v>
      </c>
      <c r="F11" t="s">
        <v>393</v>
      </c>
    </row>
    <row r="12" spans="2:7" x14ac:dyDescent="0.2">
      <c r="B12" s="147" t="s">
        <v>362</v>
      </c>
      <c r="C12" s="146"/>
      <c r="D12" s="146"/>
      <c r="E12" s="146"/>
      <c r="F12" s="146" t="s">
        <v>393</v>
      </c>
      <c r="G12" s="146"/>
    </row>
    <row r="13" spans="2:7" x14ac:dyDescent="0.2">
      <c r="B13" s="107" t="s">
        <v>363</v>
      </c>
      <c r="F13" t="s">
        <v>393</v>
      </c>
    </row>
    <row r="14" spans="2:7" x14ac:dyDescent="0.2">
      <c r="B14" s="107" t="s">
        <v>364</v>
      </c>
      <c r="F14" t="s">
        <v>393</v>
      </c>
    </row>
    <row r="15" spans="2:7" x14ac:dyDescent="0.2">
      <c r="B15" s="107" t="s">
        <v>365</v>
      </c>
      <c r="F15" t="s">
        <v>393</v>
      </c>
    </row>
    <row r="16" spans="2:7" x14ac:dyDescent="0.2">
      <c r="B16" s="107" t="s">
        <v>366</v>
      </c>
      <c r="F16" t="s">
        <v>393</v>
      </c>
    </row>
    <row r="17" spans="1:8" x14ac:dyDescent="0.2">
      <c r="B17" s="147" t="s">
        <v>367</v>
      </c>
      <c r="C17" s="146"/>
      <c r="D17" s="146"/>
      <c r="E17" s="146"/>
      <c r="F17" s="146" t="s">
        <v>393</v>
      </c>
      <c r="G17" s="146"/>
    </row>
    <row r="18" spans="1:8" x14ac:dyDescent="0.2">
      <c r="A18" s="146"/>
      <c r="B18" s="147" t="s">
        <v>368</v>
      </c>
      <c r="C18" s="146"/>
      <c r="D18" s="146"/>
      <c r="E18" s="146"/>
      <c r="F18" t="s">
        <v>393</v>
      </c>
      <c r="G18" s="146"/>
    </row>
    <row r="19" spans="1:8" x14ac:dyDescent="0.2">
      <c r="B19" s="107" t="s">
        <v>369</v>
      </c>
      <c r="F19" t="s">
        <v>393</v>
      </c>
    </row>
    <row r="20" spans="1:8" x14ac:dyDescent="0.2">
      <c r="B20" s="181" t="s">
        <v>408</v>
      </c>
      <c r="C20" s="146"/>
      <c r="D20" s="146"/>
      <c r="E20" s="146"/>
      <c r="F20" s="146" t="s">
        <v>393</v>
      </c>
      <c r="G20" s="146"/>
    </row>
    <row r="21" spans="1:8" x14ac:dyDescent="0.2">
      <c r="B21" s="107" t="s">
        <v>370</v>
      </c>
      <c r="F21" t="s">
        <v>393</v>
      </c>
    </row>
    <row r="22" spans="1:8" x14ac:dyDescent="0.2">
      <c r="B22" s="147" t="s">
        <v>371</v>
      </c>
      <c r="C22" s="146"/>
      <c r="D22" s="146"/>
      <c r="E22" s="146"/>
      <c r="F22" s="146" t="s">
        <v>393</v>
      </c>
      <c r="G22" s="146"/>
      <c r="H22" s="146"/>
    </row>
    <row r="23" spans="1:8" x14ac:dyDescent="0.2">
      <c r="B23" s="107" t="s">
        <v>372</v>
      </c>
      <c r="F23" t="s">
        <v>393</v>
      </c>
    </row>
    <row r="24" spans="1:8" x14ac:dyDescent="0.2">
      <c r="B24" s="107" t="s">
        <v>373</v>
      </c>
      <c r="F24" t="s">
        <v>393</v>
      </c>
    </row>
    <row r="25" spans="1:8" x14ac:dyDescent="0.2">
      <c r="B25" s="147" t="s">
        <v>374</v>
      </c>
      <c r="C25" s="146"/>
      <c r="D25" s="146"/>
      <c r="E25" s="146"/>
      <c r="F25" s="146" t="s">
        <v>393</v>
      </c>
      <c r="G25" s="146"/>
    </row>
    <row r="26" spans="1:8" x14ac:dyDescent="0.2">
      <c r="B26" s="107" t="s">
        <v>375</v>
      </c>
      <c r="F26" t="s">
        <v>393</v>
      </c>
    </row>
    <row r="27" spans="1:8" x14ac:dyDescent="0.2">
      <c r="B27" s="107" t="s">
        <v>376</v>
      </c>
      <c r="F27" t="s">
        <v>393</v>
      </c>
    </row>
    <row r="28" spans="1:8" x14ac:dyDescent="0.2">
      <c r="B28" s="107" t="s">
        <v>377</v>
      </c>
      <c r="F28" t="s">
        <v>393</v>
      </c>
    </row>
    <row r="29" spans="1:8" x14ac:dyDescent="0.2">
      <c r="B29" s="148" t="s">
        <v>378</v>
      </c>
      <c r="C29" s="149"/>
      <c r="D29" s="149"/>
      <c r="E29" s="149"/>
      <c r="F29" s="149" t="s">
        <v>393</v>
      </c>
      <c r="G29" s="149"/>
    </row>
    <row r="30" spans="1:8" x14ac:dyDescent="0.2">
      <c r="B30" s="144" t="s">
        <v>379</v>
      </c>
      <c r="C30" s="145"/>
      <c r="D30" s="145"/>
      <c r="E30" s="145"/>
      <c r="F30" s="145" t="s">
        <v>393</v>
      </c>
      <c r="G30" s="145" t="s">
        <v>407</v>
      </c>
    </row>
    <row r="31" spans="1:8" x14ac:dyDescent="0.2">
      <c r="B31" s="147" t="s">
        <v>380</v>
      </c>
      <c r="C31" s="146"/>
      <c r="D31" s="146"/>
      <c r="E31" s="146"/>
      <c r="F31" s="146" t="s">
        <v>393</v>
      </c>
      <c r="G31" s="146"/>
    </row>
    <row r="32" spans="1:8" x14ac:dyDescent="0.2">
      <c r="B32" s="147" t="s">
        <v>381</v>
      </c>
      <c r="C32" s="146"/>
      <c r="D32" s="146"/>
      <c r="E32" s="146"/>
      <c r="F32" s="146" t="s">
        <v>393</v>
      </c>
      <c r="G32" s="146"/>
    </row>
    <row r="33" spans="2:7" x14ac:dyDescent="0.2">
      <c r="B33" s="107" t="s">
        <v>382</v>
      </c>
      <c r="F33" t="s">
        <v>393</v>
      </c>
    </row>
    <row r="34" spans="2:7" x14ac:dyDescent="0.2">
      <c r="B34" s="107" t="s">
        <v>383</v>
      </c>
      <c r="F34" t="s">
        <v>393</v>
      </c>
    </row>
    <row r="35" spans="2:7" x14ac:dyDescent="0.2">
      <c r="B35" s="144" t="s">
        <v>384</v>
      </c>
      <c r="C35" s="145"/>
      <c r="D35" s="145"/>
      <c r="E35" s="145"/>
      <c r="F35" s="145" t="s">
        <v>393</v>
      </c>
      <c r="G35" s="145" t="s">
        <v>405</v>
      </c>
    </row>
    <row r="36" spans="2:7" x14ac:dyDescent="0.2">
      <c r="B36" s="107" t="s">
        <v>385</v>
      </c>
      <c r="F36" t="s">
        <v>393</v>
      </c>
    </row>
    <row r="37" spans="2:7" x14ac:dyDescent="0.2">
      <c r="B37" s="147" t="s">
        <v>386</v>
      </c>
      <c r="C37" s="146"/>
      <c r="D37" s="146"/>
      <c r="E37" s="146"/>
      <c r="F37" s="146" t="s">
        <v>393</v>
      </c>
      <c r="G37" s="146"/>
    </row>
    <row r="38" spans="2:7" x14ac:dyDescent="0.2">
      <c r="B38" s="148" t="s">
        <v>387</v>
      </c>
      <c r="C38" s="149"/>
      <c r="D38" s="149"/>
      <c r="E38" s="149"/>
      <c r="F38" s="149" t="s">
        <v>393</v>
      </c>
      <c r="G38" s="149"/>
    </row>
    <row r="39" spans="2:7" x14ac:dyDescent="0.2">
      <c r="B39" s="147" t="s">
        <v>388</v>
      </c>
      <c r="C39" s="146"/>
      <c r="D39" s="146"/>
      <c r="E39" s="146"/>
      <c r="F39" s="146" t="s">
        <v>393</v>
      </c>
      <c r="G39" s="146"/>
    </row>
    <row r="40" spans="2:7" x14ac:dyDescent="0.2">
      <c r="B40" s="147" t="s">
        <v>389</v>
      </c>
      <c r="C40" s="146"/>
      <c r="D40" s="146"/>
      <c r="E40" s="146"/>
      <c r="F40" s="146" t="s">
        <v>393</v>
      </c>
      <c r="G40" s="146"/>
    </row>
    <row r="41" spans="2:7" x14ac:dyDescent="0.2">
      <c r="B41" s="107" t="s">
        <v>390</v>
      </c>
      <c r="F41" t="s">
        <v>393</v>
      </c>
    </row>
    <row r="42" spans="2:7" x14ac:dyDescent="0.2">
      <c r="B42" s="144" t="s">
        <v>391</v>
      </c>
      <c r="C42" s="145"/>
      <c r="D42" s="145"/>
      <c r="E42" s="145"/>
      <c r="F42" s="145" t="s">
        <v>393</v>
      </c>
      <c r="G42" s="145" t="s">
        <v>409</v>
      </c>
    </row>
    <row r="43" spans="2:7" x14ac:dyDescent="0.2">
      <c r="B43" s="107" t="s">
        <v>392</v>
      </c>
      <c r="F43" t="s">
        <v>393</v>
      </c>
    </row>
  </sheetData>
  <hyperlinks>
    <hyperlink ref="B3" location="Гистограмма!A1" display="1. Гистограмма" xr:uid="{E4C8875B-36D9-449B-802B-0E35E9DBE81C}"/>
    <hyperlink ref="B12" location="'График (объемная)'!A1" display="10. График (объемная)" xr:uid="{9021B5E1-3420-4A4C-BAA1-F2DD01E53AB9}"/>
    <hyperlink ref="B11" location="График!A1" display="9. График" xr:uid="{015FEF40-FBAC-4C88-8D82-5D7229E3CE58}"/>
    <hyperlink ref="B9" location="ГистУслЦвета!A1" display="7. ГистУслЦвета" xr:uid="{4F0364C4-1FEF-4DD4-B519-A67CF97F3ED0}"/>
    <hyperlink ref="B8" location="ГистПолОтр!A1" display="6. ГистПолОтр" xr:uid="{1AA19510-51A2-4925-9980-9703EB0FAE20}"/>
    <hyperlink ref="B7" location="'Гистограмма(Пирамида)'!A1" display="'5.Гистограмма(Пирамида)'" xr:uid="{7971097B-9713-437E-A0F7-CBF10A23F3DD}"/>
    <hyperlink ref="B6" location="Гистограмма2!A1" display="Гистограмма2!A1" xr:uid="{12C22671-329C-4E45-BFFB-EF1B28E8ECEC}"/>
    <hyperlink ref="B5" location="Гистограмма1!A1" display="Гистограмма1!A1" xr:uid="{A025D20D-EFF6-4021-990D-7692DAAA82C9}"/>
    <hyperlink ref="B4" location="'Гистограмма (объемная)'!A1" display="2. Гистограмма объемная" xr:uid="{A3CD90E9-383D-4B04-AD53-DF476038E25B}"/>
    <hyperlink ref="B13" location="'График (Рейтинг)'!A1" display="11. График (Рейтинг)" xr:uid="{79EE837B-644F-44D0-B79D-105CF512EA4D}"/>
    <hyperlink ref="B14" location="'График(ПропущенныеЗначения) '!A1" display="12. График(ПропущенныеЗначения)" xr:uid="{3EC98F1B-32DF-4F72-B3AE-9D4735B3F879}"/>
    <hyperlink ref="B16" location="'Круговая (объемная)'!A1" display="14. Круговая (объемная)" xr:uid="{4931BA61-D0D7-4549-A2BE-84FCA095BEA2}"/>
    <hyperlink ref="B17" location="Кольцевая!A1" display="15. Кольцевая" xr:uid="{7127CBE7-FE13-4B2C-AC4D-04657D26B906}"/>
    <hyperlink ref="B18" location="АнализДолей!A1" display="16. АнализДолей" xr:uid="{A3144E09-C5CF-46FA-A6FA-B5240463583A}"/>
    <hyperlink ref="B19" location="'Линейчатая (1)'!A1" display="17. Линейчатая (1)" xr:uid="{B844153F-3D84-4771-BAA0-1209304D4A94}"/>
    <hyperlink ref="B21" location="АнализГрупп!A1" display="19. АнализГрупп" xr:uid="{711AB1DD-5A72-41C9-B13D-3944076A8B52}"/>
    <hyperlink ref="B22" location="'Линейчатая (объемная)'!A1" display="20. Линейчатая (объемная)" xr:uid="{EE1DB7AC-439F-41F3-B6DB-33D6DEBFD5F9}"/>
    <hyperlink ref="B23" location="'ДиаграммаГанта '!A1" display="21. ДиаграммаГанта" xr:uid="{1F262952-E415-4467-A852-CCEC5DA68A3C}"/>
    <hyperlink ref="B24" location="'С областями'!A1" display="22. С областями" xr:uid="{6C3C719C-60C6-47A3-82AB-2503F06C8113}"/>
    <hyperlink ref="B25" location="'С областями (объемная)'!A1" display="23. С областями (объемная)" xr:uid="{F3D811C7-72B3-4EFF-9E29-3CD727E9440D}"/>
    <hyperlink ref="B26" location="'XY-точечная (1)'!A1" display="24. XY-точечная (1)" xr:uid="{A2B94878-08C8-4751-9198-93E457038C8D}"/>
    <hyperlink ref="B27" location="'XY-точечная (2)'!A1" display="25. XY-точечная (2)" xr:uid="{F2790903-B511-4103-A83B-D9BC4B3A45E5}"/>
    <hyperlink ref="B28" location="'ХУ-точечная (3)'!A1" display="26. ХУ-точечная (3)" xr:uid="{B387EAC9-DD62-4152-B15B-8FF23D509B1C}"/>
    <hyperlink ref="B29" location="Пузырьковая!A1" display="27. Пузырьковая" xr:uid="{6D61DD74-0503-48CA-82B1-0C11677008BF}"/>
    <hyperlink ref="B30" location="Поверхность!A1" display="28. Поверхность" xr:uid="{05A43A72-3219-4D1F-9BC9-E103920E7516}"/>
    <hyperlink ref="B31" location="Радар!A1" display="29. Радар" xr:uid="{D426446A-0A96-4428-9BA1-B62830E0CF5A}"/>
    <hyperlink ref="B32" location="ДемогрРаспр!A1" display="30. ДемогрРаспр" xr:uid="{7989632F-7571-45A9-8577-05AD3876ECD7}"/>
    <hyperlink ref="B33" location="Дерево!A1" display="31. Дерево" xr:uid="{4E829E7C-77A8-41AB-9B5D-8A10910203C3}"/>
    <hyperlink ref="B34" location="'Солнечные лучи'!A1" display="32. Солнечные лучи" xr:uid="{5CF5BC28-8139-4B7D-A700-73A4B927F04D}"/>
    <hyperlink ref="B35" location="Смешанная!A1" display="33. Смешанная" xr:uid="{DF45A2B4-2AC5-4781-8408-FE0A49CE6D98}"/>
    <hyperlink ref="B36" location="'Смешанная (2)'!A1" display="34. Смешанная (2)" xr:uid="{AB036B47-D4D1-4644-886D-EDFECA5768A2}"/>
    <hyperlink ref="B37" location="'Смешанная (3)'!A1" display="35.мСмешанная (3)" xr:uid="{780D379C-7807-4B81-BDB2-26FD85901DC7}"/>
    <hyperlink ref="B39" location="ДвойнаяДиаграмма!A1" display="37. ДвойнаяДиаграмма" xr:uid="{C6DE8961-B915-49F2-A753-6A3573282ED5}"/>
    <hyperlink ref="B40" location="ДвойнаяДиаграмма1!A1" display="38. ДвойнаяДиаграмма1" xr:uid="{092F88D4-F980-4754-BE84-0737183A59E4}"/>
    <hyperlink ref="B41" location="ПрикДиаграмма1!A1" display="39. ПрикДиаграмма1" xr:uid="{85921217-9120-4358-BF52-71351089492D}"/>
    <hyperlink ref="B42" location="ПрикДиаграмма2!A1" display="40. ПрикДиаграмма2" xr:uid="{2867590B-29AD-42FF-B46A-2DC467582562}"/>
    <hyperlink ref="B43" location="Спидометр!A1" display="41. Спидометр" xr:uid="{5552028D-E276-439E-BED1-6FE0E9B6B451}"/>
    <hyperlink ref="B10" location="ГистограммаВодопад!A1" display="8. ГистограммаВодопад" xr:uid="{71D4132B-4D3C-4C8E-86A4-82A4BCDBD334}"/>
    <hyperlink ref="B15" location="'Круговая '!A1" display="13. Круговая" xr:uid="{6BD77415-8612-4BA1-99A5-F64836499423}"/>
    <hyperlink ref="B38" location="'Смешанная (4)'!A1" display="36. Смешанная (4)" xr:uid="{8B5D9EB5-0C5D-46C2-89B5-CC6E26A59EE3}"/>
    <hyperlink ref="B20" location="'Линейчатая(2)'!A1" display="'Линейчатая(2)'!A1" xr:uid="{32DE2291-B9B2-4A16-BAA3-3DF44D5F5FE6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C12"/>
  <sheetViews>
    <sheetView topLeftCell="A4" zoomScale="70" zoomScaleNormal="70" workbookViewId="0"/>
  </sheetViews>
  <sheetFormatPr defaultRowHeight="12.75" x14ac:dyDescent="0.2"/>
  <cols>
    <col min="1" max="1" width="21.5703125" customWidth="1"/>
  </cols>
  <sheetData>
    <row r="6" spans="1:3" x14ac:dyDescent="0.2">
      <c r="A6" t="s">
        <v>37</v>
      </c>
    </row>
    <row r="7" spans="1:3" x14ac:dyDescent="0.2">
      <c r="B7" t="s">
        <v>38</v>
      </c>
      <c r="C7" t="s">
        <v>39</v>
      </c>
    </row>
    <row r="8" spans="1:3" x14ac:dyDescent="0.2">
      <c r="A8" t="s">
        <v>40</v>
      </c>
      <c r="B8">
        <v>18.899999999999999</v>
      </c>
      <c r="C8">
        <v>25.6</v>
      </c>
    </row>
    <row r="9" spans="1:3" x14ac:dyDescent="0.2">
      <c r="A9" t="s">
        <v>41</v>
      </c>
      <c r="B9">
        <v>20</v>
      </c>
      <c r="C9">
        <v>23.9</v>
      </c>
    </row>
    <row r="10" spans="1:3" x14ac:dyDescent="0.2">
      <c r="A10" t="s">
        <v>42</v>
      </c>
      <c r="B10">
        <v>17.8</v>
      </c>
      <c r="C10">
        <v>27.8</v>
      </c>
    </row>
    <row r="11" spans="1:3" x14ac:dyDescent="0.2">
      <c r="A11" t="s">
        <v>43</v>
      </c>
      <c r="B11">
        <v>19.399999999999999</v>
      </c>
      <c r="C11">
        <v>27.2</v>
      </c>
    </row>
    <row r="12" spans="1:3" x14ac:dyDescent="0.2">
      <c r="A12" t="s">
        <v>44</v>
      </c>
      <c r="B12">
        <v>18.3</v>
      </c>
      <c r="C12">
        <v>26.1</v>
      </c>
    </row>
  </sheetData>
  <phoneticPr fontId="6" type="noConversion"/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topLeftCell="A5" zoomScale="70" zoomScaleNormal="70" workbookViewId="0">
      <selection activeCell="S28" sqref="S28"/>
    </sheetView>
  </sheetViews>
  <sheetFormatPr defaultRowHeight="12.75" x14ac:dyDescent="0.2"/>
  <cols>
    <col min="1" max="1" width="14.7109375" customWidth="1"/>
  </cols>
  <sheetData>
    <row r="1" spans="1:5" ht="18.75" x14ac:dyDescent="0.3">
      <c r="A1" s="10" t="s">
        <v>100</v>
      </c>
    </row>
    <row r="2" spans="1:5" x14ac:dyDescent="0.2">
      <c r="B2" t="s">
        <v>101</v>
      </c>
      <c r="C2" t="s">
        <v>102</v>
      </c>
      <c r="D2" t="s">
        <v>103</v>
      </c>
      <c r="E2" t="s">
        <v>104</v>
      </c>
    </row>
    <row r="3" spans="1:5" x14ac:dyDescent="0.2">
      <c r="A3" t="s">
        <v>105</v>
      </c>
      <c r="B3">
        <v>10</v>
      </c>
      <c r="C3">
        <v>15</v>
      </c>
      <c r="D3">
        <v>5</v>
      </c>
      <c r="E3">
        <v>0</v>
      </c>
    </row>
    <row r="4" spans="1:5" x14ac:dyDescent="0.2">
      <c r="A4" t="s">
        <v>106</v>
      </c>
      <c r="B4">
        <v>12</v>
      </c>
      <c r="C4">
        <v>13</v>
      </c>
      <c r="D4">
        <v>8</v>
      </c>
      <c r="E4">
        <v>-3</v>
      </c>
    </row>
    <row r="5" spans="1:5" x14ac:dyDescent="0.2">
      <c r="A5" t="s">
        <v>107</v>
      </c>
      <c r="B5">
        <v>7</v>
      </c>
      <c r="C5">
        <v>10</v>
      </c>
      <c r="D5">
        <v>4</v>
      </c>
      <c r="E5">
        <v>2</v>
      </c>
    </row>
    <row r="6" spans="1:5" x14ac:dyDescent="0.2">
      <c r="A6" t="s">
        <v>108</v>
      </c>
      <c r="B6">
        <v>8</v>
      </c>
      <c r="C6">
        <v>14</v>
      </c>
      <c r="D6">
        <v>6</v>
      </c>
      <c r="E6">
        <v>4</v>
      </c>
    </row>
    <row r="7" spans="1:5" x14ac:dyDescent="0.2">
      <c r="A7" t="s">
        <v>109</v>
      </c>
      <c r="B7">
        <v>4</v>
      </c>
      <c r="C7">
        <v>8</v>
      </c>
      <c r="D7">
        <v>5</v>
      </c>
      <c r="E7">
        <v>2</v>
      </c>
    </row>
    <row r="8" spans="1:5" x14ac:dyDescent="0.2">
      <c r="A8" t="s">
        <v>110</v>
      </c>
      <c r="B8">
        <v>-2</v>
      </c>
      <c r="C8">
        <v>9</v>
      </c>
      <c r="D8">
        <v>-4</v>
      </c>
      <c r="E8">
        <v>-5</v>
      </c>
    </row>
    <row r="9" spans="1:5" x14ac:dyDescent="0.2">
      <c r="A9" t="s">
        <v>111</v>
      </c>
      <c r="B9">
        <v>0</v>
      </c>
      <c r="C9">
        <v>5</v>
      </c>
      <c r="D9">
        <v>-2</v>
      </c>
      <c r="E9">
        <v>3</v>
      </c>
    </row>
  </sheetData>
  <phoneticPr fontId="6" type="noConversion"/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7E1B-D494-44BB-A84A-050F3AD99D0B}">
  <dimension ref="A2:B9"/>
  <sheetViews>
    <sheetView topLeftCell="A3" workbookViewId="0">
      <selection activeCell="A3" sqref="A3:B9"/>
    </sheetView>
  </sheetViews>
  <sheetFormatPr defaultRowHeight="12.75" x14ac:dyDescent="0.2"/>
  <sheetData>
    <row r="2" spans="1:2" x14ac:dyDescent="0.2">
      <c r="A2" t="s">
        <v>270</v>
      </c>
      <c r="B2" t="s">
        <v>305</v>
      </c>
    </row>
    <row r="3" spans="1:2" x14ac:dyDescent="0.2">
      <c r="A3" t="s">
        <v>272</v>
      </c>
      <c r="B3">
        <v>223</v>
      </c>
    </row>
    <row r="4" spans="1:2" x14ac:dyDescent="0.2">
      <c r="A4" t="s">
        <v>273</v>
      </c>
      <c r="B4">
        <v>354</v>
      </c>
    </row>
    <row r="5" spans="1:2" x14ac:dyDescent="0.2">
      <c r="A5" t="s">
        <v>274</v>
      </c>
      <c r="B5">
        <v>543</v>
      </c>
    </row>
    <row r="6" spans="1:2" x14ac:dyDescent="0.2">
      <c r="A6" t="s">
        <v>275</v>
      </c>
      <c r="B6">
        <v>239</v>
      </c>
    </row>
    <row r="7" spans="1:2" x14ac:dyDescent="0.2">
      <c r="A7" t="s">
        <v>276</v>
      </c>
      <c r="B7">
        <v>345</v>
      </c>
    </row>
    <row r="8" spans="1:2" x14ac:dyDescent="0.2">
      <c r="A8" t="s">
        <v>277</v>
      </c>
      <c r="B8">
        <v>567</v>
      </c>
    </row>
    <row r="9" spans="1:2" x14ac:dyDescent="0.2">
      <c r="A9" t="s">
        <v>278</v>
      </c>
      <c r="B9">
        <v>243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A80E-65B4-44F5-A973-9FB226557198}">
  <dimension ref="A1:B8"/>
  <sheetViews>
    <sheetView zoomScale="55" zoomScaleNormal="55" workbookViewId="0">
      <selection activeCell="C46" sqref="C46"/>
    </sheetView>
  </sheetViews>
  <sheetFormatPr defaultRowHeight="12.75" x14ac:dyDescent="0.2"/>
  <sheetData>
    <row r="1" spans="1:2" x14ac:dyDescent="0.2">
      <c r="A1" t="s">
        <v>270</v>
      </c>
      <c r="B1" t="s">
        <v>305</v>
      </c>
    </row>
    <row r="2" spans="1:2" x14ac:dyDescent="0.2">
      <c r="A2" t="s">
        <v>272</v>
      </c>
      <c r="B2">
        <v>223</v>
      </c>
    </row>
    <row r="3" spans="1:2" x14ac:dyDescent="0.2">
      <c r="A3" t="s">
        <v>273</v>
      </c>
      <c r="B3">
        <v>354</v>
      </c>
    </row>
    <row r="4" spans="1:2" x14ac:dyDescent="0.2">
      <c r="A4" t="s">
        <v>274</v>
      </c>
      <c r="B4">
        <v>543</v>
      </c>
    </row>
    <row r="5" spans="1:2" x14ac:dyDescent="0.2">
      <c r="A5" t="s">
        <v>275</v>
      </c>
      <c r="B5">
        <v>239</v>
      </c>
    </row>
    <row r="6" spans="1:2" x14ac:dyDescent="0.2">
      <c r="A6" t="s">
        <v>276</v>
      </c>
      <c r="B6">
        <v>345</v>
      </c>
    </row>
    <row r="7" spans="1:2" x14ac:dyDescent="0.2">
      <c r="A7" t="s">
        <v>277</v>
      </c>
      <c r="B7">
        <v>567</v>
      </c>
    </row>
    <row r="8" spans="1:2" x14ac:dyDescent="0.2">
      <c r="A8" t="s">
        <v>278</v>
      </c>
      <c r="B8">
        <v>243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97DD6-0E34-4A43-ABEC-E55AAA4DBCD7}">
  <dimension ref="B1:F5"/>
  <sheetViews>
    <sheetView topLeftCell="A16" zoomScale="85" zoomScaleNormal="85" workbookViewId="0">
      <selection activeCell="P26" sqref="P26"/>
    </sheetView>
  </sheetViews>
  <sheetFormatPr defaultRowHeight="12.75" x14ac:dyDescent="0.2"/>
  <sheetData>
    <row r="1" spans="2:6" x14ac:dyDescent="0.2">
      <c r="C1">
        <v>2014</v>
      </c>
      <c r="D1">
        <v>2015</v>
      </c>
      <c r="E1">
        <v>2016</v>
      </c>
      <c r="F1">
        <v>2017</v>
      </c>
    </row>
    <row r="2" spans="2:6" x14ac:dyDescent="0.2">
      <c r="B2" t="s">
        <v>151</v>
      </c>
      <c r="C2" s="54">
        <v>15000000</v>
      </c>
      <c r="D2" s="54">
        <v>13500000</v>
      </c>
      <c r="E2" s="54">
        <v>17000000</v>
      </c>
      <c r="F2" s="54">
        <v>16500000</v>
      </c>
    </row>
    <row r="3" spans="2:6" x14ac:dyDescent="0.2">
      <c r="B3" t="s">
        <v>186</v>
      </c>
      <c r="C3" s="54">
        <v>4996745.6048535742</v>
      </c>
      <c r="D3" s="54">
        <v>7884616.4666249463</v>
      </c>
      <c r="E3" s="54">
        <v>2218298.9116534106</v>
      </c>
      <c r="F3" s="54">
        <v>7823947.2488638032</v>
      </c>
    </row>
    <row r="4" spans="2:6" x14ac:dyDescent="0.2">
      <c r="B4" t="s">
        <v>187</v>
      </c>
      <c r="C4" s="54">
        <v>4930118.9629951231</v>
      </c>
      <c r="D4" s="54">
        <v>1162604.7876919173</v>
      </c>
      <c r="E4" s="54">
        <v>735427.57938366686</v>
      </c>
      <c r="F4" s="54">
        <v>3197074.7650410277</v>
      </c>
    </row>
    <row r="5" spans="2:6" x14ac:dyDescent="0.2">
      <c r="B5" t="s">
        <v>188</v>
      </c>
      <c r="C5" s="54">
        <v>785845.80734458996</v>
      </c>
      <c r="D5" s="54">
        <v>783684.82120751741</v>
      </c>
      <c r="E5" s="54">
        <v>433906.55230308318</v>
      </c>
      <c r="F5" s="54">
        <v>2553477.6538113328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1C3F-0D33-4F47-BE1C-2B199497E23F}">
  <dimension ref="A1:B8"/>
  <sheetViews>
    <sheetView topLeftCell="A7" workbookViewId="0">
      <selection activeCell="G10" sqref="G10"/>
    </sheetView>
  </sheetViews>
  <sheetFormatPr defaultRowHeight="12.75" x14ac:dyDescent="0.2"/>
  <cols>
    <col min="1" max="1" width="12" bestFit="1" customWidth="1"/>
    <col min="2" max="2" width="16.85546875" bestFit="1" customWidth="1"/>
  </cols>
  <sheetData>
    <row r="1" spans="1:2" x14ac:dyDescent="0.2">
      <c r="A1" t="s">
        <v>261</v>
      </c>
      <c r="B1" t="s">
        <v>262</v>
      </c>
    </row>
    <row r="2" spans="1:2" x14ac:dyDescent="0.2">
      <c r="A2" t="s">
        <v>263</v>
      </c>
      <c r="B2">
        <v>5</v>
      </c>
    </row>
    <row r="3" spans="1:2" x14ac:dyDescent="0.2">
      <c r="A3" t="s">
        <v>264</v>
      </c>
      <c r="B3">
        <v>4</v>
      </c>
    </row>
    <row r="4" spans="1:2" x14ac:dyDescent="0.2">
      <c r="A4" t="s">
        <v>265</v>
      </c>
      <c r="B4">
        <v>2</v>
      </c>
    </row>
    <row r="5" spans="1:2" x14ac:dyDescent="0.2">
      <c r="A5" t="s">
        <v>266</v>
      </c>
      <c r="B5">
        <v>-3</v>
      </c>
    </row>
    <row r="6" spans="1:2" x14ac:dyDescent="0.2">
      <c r="A6" t="s">
        <v>267</v>
      </c>
      <c r="B6">
        <v>-2</v>
      </c>
    </row>
    <row r="7" spans="1:2" x14ac:dyDescent="0.2">
      <c r="A7" t="s">
        <v>268</v>
      </c>
      <c r="B7">
        <v>1</v>
      </c>
    </row>
    <row r="8" spans="1:2" x14ac:dyDescent="0.2">
      <c r="A8" t="s">
        <v>269</v>
      </c>
      <c r="B8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D7B6-78C4-47D2-B2E1-FB9010AF14B7}">
  <dimension ref="A2:F14"/>
  <sheetViews>
    <sheetView zoomScale="70" zoomScaleNormal="70" workbookViewId="0">
      <selection activeCell="D7" sqref="D7"/>
    </sheetView>
  </sheetViews>
  <sheetFormatPr defaultRowHeight="12.75" x14ac:dyDescent="0.2"/>
  <cols>
    <col min="1" max="1" width="9.5703125" bestFit="1" customWidth="1"/>
  </cols>
  <sheetData>
    <row r="2" spans="1:6" x14ac:dyDescent="0.2">
      <c r="A2" t="s">
        <v>170</v>
      </c>
      <c r="B2" t="s">
        <v>171</v>
      </c>
      <c r="C2">
        <v>0</v>
      </c>
      <c r="D2" s="140">
        <v>33</v>
      </c>
      <c r="E2" s="140">
        <v>66</v>
      </c>
      <c r="F2" s="140">
        <v>100</v>
      </c>
    </row>
    <row r="3" spans="1:6" x14ac:dyDescent="0.2">
      <c r="A3" t="s">
        <v>174</v>
      </c>
      <c r="B3">
        <v>12</v>
      </c>
      <c r="C3" t="str">
        <f>IF(B3&lt;=$C$2, B3,  " ")</f>
        <v xml:space="preserve"> </v>
      </c>
      <c r="D3">
        <f>IF(AND(B3&gt;$C$2, B3&lt;=$D$2), B3, " ")</f>
        <v>12</v>
      </c>
      <c r="E3" t="str">
        <f>IF(AND(B3&gt;$D$2, B3&lt;=$E$2), B3, " ")</f>
        <v xml:space="preserve"> </v>
      </c>
      <c r="F3" t="str">
        <f>IF(AND(B3&gt;$E$2, B3&lt;=$F$2), B3, " ")</f>
        <v xml:space="preserve"> </v>
      </c>
    </row>
    <row r="4" spans="1:6" x14ac:dyDescent="0.2">
      <c r="A4" t="s">
        <v>175</v>
      </c>
      <c r="B4">
        <v>-20</v>
      </c>
      <c r="C4">
        <f t="shared" ref="C4:C14" si="0">IF(B4&lt;=$C$2, B4,  " ")</f>
        <v>-20</v>
      </c>
      <c r="D4" t="str">
        <f t="shared" ref="D4:D14" si="1">IF(AND(B4&gt;$C$2, B4&lt;=$D$2), B4, " ")</f>
        <v xml:space="preserve"> </v>
      </c>
      <c r="E4" t="str">
        <f t="shared" ref="E4:E14" si="2">IF(AND(B4&gt;$D$2, B4&lt;=$E$2), B4, " ")</f>
        <v xml:space="preserve"> </v>
      </c>
      <c r="F4" t="str">
        <f t="shared" ref="F4:F13" si="3">IF(AND(B4&gt;$E$2, B4&lt;=$F$2), B4, " ")</f>
        <v xml:space="preserve"> </v>
      </c>
    </row>
    <row r="5" spans="1:6" x14ac:dyDescent="0.2">
      <c r="A5" t="s">
        <v>176</v>
      </c>
      <c r="B5">
        <v>12</v>
      </c>
      <c r="C5" t="str">
        <f t="shared" si="0"/>
        <v xml:space="preserve"> </v>
      </c>
      <c r="D5">
        <f t="shared" si="1"/>
        <v>12</v>
      </c>
      <c r="E5" t="str">
        <f t="shared" si="2"/>
        <v xml:space="preserve"> </v>
      </c>
      <c r="F5" t="str">
        <f t="shared" si="3"/>
        <v xml:space="preserve"> </v>
      </c>
    </row>
    <row r="6" spans="1:6" x14ac:dyDescent="0.2">
      <c r="A6" t="s">
        <v>177</v>
      </c>
      <c r="B6">
        <v>22</v>
      </c>
      <c r="C6" t="str">
        <f t="shared" si="0"/>
        <v xml:space="preserve"> </v>
      </c>
      <c r="D6">
        <f t="shared" si="1"/>
        <v>22</v>
      </c>
      <c r="E6" t="str">
        <f t="shared" si="2"/>
        <v xml:space="preserve"> </v>
      </c>
      <c r="F6" t="str">
        <f t="shared" si="3"/>
        <v xml:space="preserve"> </v>
      </c>
    </row>
    <row r="7" spans="1:6" x14ac:dyDescent="0.2">
      <c r="A7" t="s">
        <v>178</v>
      </c>
      <c r="B7">
        <v>32</v>
      </c>
      <c r="C7" t="str">
        <f t="shared" si="0"/>
        <v xml:space="preserve"> </v>
      </c>
      <c r="D7">
        <f t="shared" si="1"/>
        <v>32</v>
      </c>
      <c r="E7" t="str">
        <f t="shared" si="2"/>
        <v xml:space="preserve"> </v>
      </c>
      <c r="F7" t="str">
        <f t="shared" si="3"/>
        <v xml:space="preserve"> </v>
      </c>
    </row>
    <row r="8" spans="1:6" x14ac:dyDescent="0.2">
      <c r="A8" t="s">
        <v>179</v>
      </c>
      <c r="B8">
        <v>56</v>
      </c>
      <c r="C8" t="str">
        <f t="shared" si="0"/>
        <v xml:space="preserve"> </v>
      </c>
      <c r="D8" t="str">
        <f t="shared" si="1"/>
        <v xml:space="preserve"> </v>
      </c>
      <c r="E8">
        <f t="shared" si="2"/>
        <v>56</v>
      </c>
      <c r="F8" t="str">
        <f t="shared" si="3"/>
        <v xml:space="preserve"> </v>
      </c>
    </row>
    <row r="9" spans="1:6" x14ac:dyDescent="0.2">
      <c r="A9" t="s">
        <v>180</v>
      </c>
      <c r="B9">
        <v>84</v>
      </c>
      <c r="C9" t="str">
        <f t="shared" si="0"/>
        <v xml:space="preserve"> </v>
      </c>
      <c r="D9" t="str">
        <f t="shared" si="1"/>
        <v xml:space="preserve"> </v>
      </c>
      <c r="E9" t="str">
        <f t="shared" si="2"/>
        <v xml:space="preserve"> </v>
      </c>
      <c r="F9">
        <f t="shared" si="3"/>
        <v>84</v>
      </c>
    </row>
    <row r="10" spans="1:6" x14ac:dyDescent="0.2">
      <c r="A10" t="s">
        <v>181</v>
      </c>
      <c r="B10">
        <v>74</v>
      </c>
      <c r="C10" t="str">
        <f t="shared" si="0"/>
        <v xml:space="preserve"> </v>
      </c>
      <c r="D10" t="str">
        <f t="shared" si="1"/>
        <v xml:space="preserve"> </v>
      </c>
      <c r="E10" t="str">
        <f t="shared" si="2"/>
        <v xml:space="preserve"> </v>
      </c>
      <c r="F10">
        <f t="shared" si="3"/>
        <v>74</v>
      </c>
    </row>
    <row r="11" spans="1:6" x14ac:dyDescent="0.2">
      <c r="A11" t="s">
        <v>182</v>
      </c>
      <c r="B11">
        <v>54</v>
      </c>
      <c r="C11" t="str">
        <f t="shared" si="0"/>
        <v xml:space="preserve"> </v>
      </c>
      <c r="D11" t="str">
        <f t="shared" si="1"/>
        <v xml:space="preserve"> </v>
      </c>
      <c r="E11">
        <f t="shared" si="2"/>
        <v>54</v>
      </c>
      <c r="F11" t="str">
        <f t="shared" si="3"/>
        <v xml:space="preserve"> </v>
      </c>
    </row>
    <row r="12" spans="1:6" x14ac:dyDescent="0.2">
      <c r="A12" t="s">
        <v>183</v>
      </c>
      <c r="B12">
        <v>21</v>
      </c>
      <c r="C12" t="str">
        <f t="shared" si="0"/>
        <v xml:space="preserve"> </v>
      </c>
      <c r="D12">
        <f t="shared" si="1"/>
        <v>21</v>
      </c>
      <c r="E12" t="str">
        <f t="shared" si="2"/>
        <v xml:space="preserve"> </v>
      </c>
      <c r="F12" t="str">
        <f t="shared" si="3"/>
        <v xml:space="preserve"> </v>
      </c>
    </row>
    <row r="13" spans="1:6" x14ac:dyDescent="0.2">
      <c r="A13" t="s">
        <v>184</v>
      </c>
      <c r="B13">
        <v>12</v>
      </c>
      <c r="C13" t="str">
        <f t="shared" si="0"/>
        <v xml:space="preserve"> </v>
      </c>
      <c r="D13">
        <f t="shared" si="1"/>
        <v>12</v>
      </c>
      <c r="E13" t="str">
        <f t="shared" si="2"/>
        <v xml:space="preserve"> </v>
      </c>
      <c r="F13" t="str">
        <f t="shared" si="3"/>
        <v xml:space="preserve"> </v>
      </c>
    </row>
    <row r="14" spans="1:6" x14ac:dyDescent="0.2">
      <c r="A14" t="s">
        <v>185</v>
      </c>
      <c r="B14">
        <v>-31</v>
      </c>
      <c r="C14">
        <f t="shared" si="0"/>
        <v>-31</v>
      </c>
      <c r="D14" t="str">
        <f t="shared" si="1"/>
        <v xml:space="preserve"> </v>
      </c>
      <c r="E14" t="str">
        <f t="shared" si="2"/>
        <v xml:space="preserve"> </v>
      </c>
      <c r="F14" t="str">
        <f>IF(AND(B14&gt;$E$2, B14&lt;=$F$2), B14, " ")</f>
        <v xml:space="preserve"> 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935F0-D521-4954-B3B7-34478CEE2235}">
  <dimension ref="B3:H15"/>
  <sheetViews>
    <sheetView zoomScale="40" zoomScaleNormal="40" workbookViewId="0">
      <selection activeCell="T49" sqref="T49"/>
    </sheetView>
  </sheetViews>
  <sheetFormatPr defaultRowHeight="12.75" x14ac:dyDescent="0.2"/>
  <cols>
    <col min="1" max="1" width="2.85546875" customWidth="1"/>
    <col min="2" max="2" width="36.85546875" bestFit="1" customWidth="1"/>
    <col min="3" max="3" width="12.7109375" customWidth="1"/>
    <col min="4" max="8" width="15.28515625" style="121" customWidth="1"/>
  </cols>
  <sheetData>
    <row r="3" spans="2:8" ht="47.25" x14ac:dyDescent="0.2">
      <c r="B3" s="113"/>
      <c r="C3" s="113" t="s">
        <v>322</v>
      </c>
      <c r="D3" s="114" t="s">
        <v>323</v>
      </c>
      <c r="E3" s="114" t="s">
        <v>324</v>
      </c>
      <c r="F3" s="114" t="s">
        <v>325</v>
      </c>
      <c r="G3" s="114" t="s">
        <v>326</v>
      </c>
      <c r="H3" s="114" t="s">
        <v>327</v>
      </c>
    </row>
    <row r="4" spans="2:8" x14ac:dyDescent="0.2">
      <c r="B4" s="115" t="s">
        <v>328</v>
      </c>
      <c r="C4" s="116">
        <v>150000</v>
      </c>
      <c r="D4" s="117">
        <v>150000</v>
      </c>
      <c r="E4" s="117"/>
      <c r="F4" s="117"/>
      <c r="G4" s="117"/>
      <c r="H4" s="117"/>
    </row>
    <row r="5" spans="2:8" x14ac:dyDescent="0.2">
      <c r="B5" s="118" t="s">
        <v>329</v>
      </c>
      <c r="C5" s="119">
        <v>-4000</v>
      </c>
      <c r="D5" s="120"/>
      <c r="E5" s="120"/>
      <c r="F5" s="120">
        <f>IF(C5&gt;0,SUM($C$4:C4),SUM($C$4:C4)+C5)</f>
        <v>146000</v>
      </c>
      <c r="G5" s="120">
        <f t="shared" ref="G5:G14" si="0">IF(C5&gt;0,C5,0)</f>
        <v>0</v>
      </c>
      <c r="H5" s="120">
        <f t="shared" ref="H5:H14" si="1">IF(C5&lt;0,ABS(C5),0)</f>
        <v>4000</v>
      </c>
    </row>
    <row r="6" spans="2:8" x14ac:dyDescent="0.2">
      <c r="B6" s="118" t="s">
        <v>330</v>
      </c>
      <c r="C6" s="119">
        <v>-45000</v>
      </c>
      <c r="D6" s="120"/>
      <c r="E6" s="120"/>
      <c r="F6" s="120">
        <f>IF(C6&gt;0,SUM($C$4:C5),SUM($C$4:C5)+C6)</f>
        <v>101000</v>
      </c>
      <c r="G6" s="120">
        <f t="shared" si="0"/>
        <v>0</v>
      </c>
      <c r="H6" s="120">
        <f t="shared" si="1"/>
        <v>45000</v>
      </c>
    </row>
    <row r="7" spans="2:8" x14ac:dyDescent="0.2">
      <c r="B7" s="118" t="s">
        <v>331</v>
      </c>
      <c r="C7" s="119">
        <v>256000</v>
      </c>
      <c r="D7" s="120"/>
      <c r="E7" s="120"/>
      <c r="F7" s="120">
        <f>IF(C7&gt;0,SUM($C$4:C6),SUM($C$4:C6)+C7)</f>
        <v>101000</v>
      </c>
      <c r="G7" s="120">
        <f t="shared" si="0"/>
        <v>256000</v>
      </c>
      <c r="H7" s="120">
        <f t="shared" si="1"/>
        <v>0</v>
      </c>
    </row>
    <row r="8" spans="2:8" x14ac:dyDescent="0.2">
      <c r="B8" s="118" t="s">
        <v>332</v>
      </c>
      <c r="C8" s="119">
        <v>-167000</v>
      </c>
      <c r="D8" s="120"/>
      <c r="E8" s="120"/>
      <c r="F8" s="120">
        <f>IF(C8&gt;0,SUM($C$4:C7),SUM($C$4:C7)+C8)</f>
        <v>190000</v>
      </c>
      <c r="G8" s="120">
        <f t="shared" si="0"/>
        <v>0</v>
      </c>
      <c r="H8" s="120">
        <f t="shared" si="1"/>
        <v>167000</v>
      </c>
    </row>
    <row r="9" spans="2:8" x14ac:dyDescent="0.2">
      <c r="B9" s="118" t="s">
        <v>333</v>
      </c>
      <c r="C9" s="119">
        <v>32000</v>
      </c>
      <c r="D9" s="120"/>
      <c r="E9" s="120"/>
      <c r="F9" s="120">
        <f>IF(C9&gt;0,SUM($C$4:C8),SUM($C$4:C8)+C9)</f>
        <v>190000</v>
      </c>
      <c r="G9" s="120">
        <f t="shared" si="0"/>
        <v>32000</v>
      </c>
      <c r="H9" s="120">
        <f t="shared" si="1"/>
        <v>0</v>
      </c>
    </row>
    <row r="10" spans="2:8" x14ac:dyDescent="0.2">
      <c r="B10" s="118" t="s">
        <v>334</v>
      </c>
      <c r="C10" s="119">
        <v>-18000</v>
      </c>
      <c r="D10" s="120"/>
      <c r="E10" s="120"/>
      <c r="F10" s="120">
        <f>IF(C10&gt;0,SUM($C$4:C9),SUM($C$4:C9)+C10)</f>
        <v>204000</v>
      </c>
      <c r="G10" s="120">
        <f t="shared" si="0"/>
        <v>0</v>
      </c>
      <c r="H10" s="120">
        <f t="shared" si="1"/>
        <v>18000</v>
      </c>
    </row>
    <row r="11" spans="2:8" x14ac:dyDescent="0.2">
      <c r="B11" s="118" t="s">
        <v>335</v>
      </c>
      <c r="C11" s="119">
        <v>23000</v>
      </c>
      <c r="D11" s="120"/>
      <c r="E11" s="120"/>
      <c r="F11" s="120">
        <f>IF(C11&gt;0,SUM($C$4:C10),SUM($C$4:C10)+C11)</f>
        <v>204000</v>
      </c>
      <c r="G11" s="120">
        <f t="shared" si="0"/>
        <v>23000</v>
      </c>
      <c r="H11" s="120">
        <f t="shared" si="1"/>
        <v>0</v>
      </c>
    </row>
    <row r="12" spans="2:8" x14ac:dyDescent="0.2">
      <c r="B12" s="118" t="s">
        <v>336</v>
      </c>
      <c r="C12" s="119">
        <v>-5000</v>
      </c>
      <c r="D12" s="120"/>
      <c r="E12" s="120"/>
      <c r="F12" s="120">
        <f>IF(C12&gt;0,SUM($C$4:C11),SUM($C$4:C11)+C12)</f>
        <v>222000</v>
      </c>
      <c r="G12" s="120">
        <f t="shared" si="0"/>
        <v>0</v>
      </c>
      <c r="H12" s="120">
        <f t="shared" si="1"/>
        <v>5000</v>
      </c>
    </row>
    <row r="13" spans="2:8" x14ac:dyDescent="0.2">
      <c r="B13" s="118" t="s">
        <v>337</v>
      </c>
      <c r="C13" s="119">
        <v>-35000</v>
      </c>
      <c r="D13" s="120"/>
      <c r="E13" s="120"/>
      <c r="F13" s="120">
        <f>IF(C13&gt;0,SUM($C$4:C12),SUM($C$4:C12)+C13)</f>
        <v>187000</v>
      </c>
      <c r="G13" s="120">
        <f t="shared" si="0"/>
        <v>0</v>
      </c>
      <c r="H13" s="120">
        <f t="shared" si="1"/>
        <v>35000</v>
      </c>
    </row>
    <row r="14" spans="2:8" x14ac:dyDescent="0.2">
      <c r="B14" s="118" t="s">
        <v>338</v>
      </c>
      <c r="C14" s="119">
        <v>-49000</v>
      </c>
      <c r="D14" s="120"/>
      <c r="E14" s="120"/>
      <c r="F14" s="120">
        <f>IF(C14&gt;0,SUM($C$4:C13),SUM($C$4:C13)+C14)</f>
        <v>138000</v>
      </c>
      <c r="G14" s="120">
        <f t="shared" si="0"/>
        <v>0</v>
      </c>
      <c r="H14" s="120">
        <f t="shared" si="1"/>
        <v>49000</v>
      </c>
    </row>
    <row r="15" spans="2:8" x14ac:dyDescent="0.2">
      <c r="B15" s="115" t="s">
        <v>339</v>
      </c>
      <c r="C15" s="116">
        <v>138000</v>
      </c>
      <c r="D15" s="117"/>
      <c r="E15" s="117">
        <v>138000</v>
      </c>
      <c r="F15" s="117"/>
      <c r="G15" s="117"/>
      <c r="H15" s="117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03AD8-990F-44E3-B25A-88BFFD0CADED}">
  <dimension ref="A1:B13"/>
  <sheetViews>
    <sheetView zoomScale="70" zoomScaleNormal="70" workbookViewId="0">
      <selection activeCell="N30" sqref="N30"/>
    </sheetView>
  </sheetViews>
  <sheetFormatPr defaultRowHeight="12.75" x14ac:dyDescent="0.2"/>
  <sheetData>
    <row r="1" spans="1:2" x14ac:dyDescent="0.2">
      <c r="A1" t="s">
        <v>45</v>
      </c>
    </row>
    <row r="2" spans="1:2" x14ac:dyDescent="0.2">
      <c r="A2" t="s">
        <v>46</v>
      </c>
    </row>
    <row r="4" spans="1:2" x14ac:dyDescent="0.2">
      <c r="A4" t="s">
        <v>394</v>
      </c>
      <c r="B4">
        <v>39.200000000000003</v>
      </c>
    </row>
    <row r="5" spans="1:2" x14ac:dyDescent="0.2">
      <c r="A5" t="s">
        <v>395</v>
      </c>
      <c r="B5">
        <v>38.6</v>
      </c>
    </row>
    <row r="6" spans="1:2" x14ac:dyDescent="0.2">
      <c r="A6" t="s">
        <v>396</v>
      </c>
      <c r="B6">
        <v>37.5</v>
      </c>
    </row>
    <row r="7" spans="1:2" x14ac:dyDescent="0.2">
      <c r="A7" t="s">
        <v>397</v>
      </c>
      <c r="B7">
        <v>37.200000000000003</v>
      </c>
    </row>
    <row r="8" spans="1:2" x14ac:dyDescent="0.2">
      <c r="A8" t="s">
        <v>398</v>
      </c>
      <c r="B8">
        <v>37.200000000000003</v>
      </c>
    </row>
    <row r="9" spans="1:2" x14ac:dyDescent="0.2">
      <c r="A9" t="s">
        <v>399</v>
      </c>
      <c r="B9">
        <v>37.1</v>
      </c>
    </row>
    <row r="10" spans="1:2" x14ac:dyDescent="0.2">
      <c r="A10" t="s">
        <v>400</v>
      </c>
      <c r="B10" s="7">
        <v>38</v>
      </c>
    </row>
    <row r="11" spans="1:2" x14ac:dyDescent="0.2">
      <c r="A11" t="s">
        <v>401</v>
      </c>
      <c r="B11" s="7">
        <v>37.6</v>
      </c>
    </row>
    <row r="12" spans="1:2" x14ac:dyDescent="0.2">
      <c r="A12" t="s">
        <v>402</v>
      </c>
      <c r="B12">
        <v>37.1</v>
      </c>
    </row>
    <row r="13" spans="1:2" x14ac:dyDescent="0.2">
      <c r="A13" t="s">
        <v>403</v>
      </c>
      <c r="B13">
        <v>37.1</v>
      </c>
    </row>
  </sheetData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66EF3-2143-4CB8-8FFA-06390485B88A}">
  <dimension ref="A1:C11"/>
  <sheetViews>
    <sheetView topLeftCell="A4" zoomScale="70" zoomScaleNormal="70" workbookViewId="0">
      <selection activeCell="R29" sqref="R29"/>
    </sheetView>
  </sheetViews>
  <sheetFormatPr defaultRowHeight="12.75" x14ac:dyDescent="0.2"/>
  <cols>
    <col min="2" max="2" width="11.85546875" customWidth="1"/>
    <col min="3" max="3" width="11.42578125" customWidth="1"/>
  </cols>
  <sheetData>
    <row r="1" spans="1:3" x14ac:dyDescent="0.2">
      <c r="A1" t="s">
        <v>112</v>
      </c>
    </row>
    <row r="3" spans="1:3" x14ac:dyDescent="0.2">
      <c r="B3" t="s">
        <v>84</v>
      </c>
      <c r="C3" t="s">
        <v>113</v>
      </c>
    </row>
    <row r="4" spans="1:3" x14ac:dyDescent="0.2">
      <c r="A4" s="11">
        <v>35864</v>
      </c>
      <c r="B4" s="12">
        <v>6.0609999999999999</v>
      </c>
      <c r="C4" s="12">
        <v>6.0810000000000004</v>
      </c>
    </row>
    <row r="5" spans="1:3" x14ac:dyDescent="0.2">
      <c r="A5" s="11">
        <v>35865</v>
      </c>
      <c r="B5" s="12">
        <v>6.06</v>
      </c>
      <c r="C5" s="12">
        <v>6.0830000000000002</v>
      </c>
    </row>
    <row r="6" spans="1:3" x14ac:dyDescent="0.2">
      <c r="A6" s="11">
        <v>35866</v>
      </c>
      <c r="B6" s="12">
        <v>6.069</v>
      </c>
      <c r="C6" s="12">
        <v>6.0839999999999996</v>
      </c>
    </row>
    <row r="7" spans="1:3" x14ac:dyDescent="0.2">
      <c r="A7" s="11">
        <v>35867</v>
      </c>
      <c r="B7" s="12">
        <v>6.0659999999999998</v>
      </c>
      <c r="C7" s="12">
        <v>6.0860000000000003</v>
      </c>
    </row>
    <row r="8" spans="1:3" x14ac:dyDescent="0.2">
      <c r="A8" s="11">
        <v>35870</v>
      </c>
      <c r="B8" s="12">
        <v>6.0674999999999999</v>
      </c>
      <c r="C8" s="12">
        <v>6.0880000000000001</v>
      </c>
    </row>
    <row r="9" spans="1:3" x14ac:dyDescent="0.2">
      <c r="A9" s="11">
        <v>35871</v>
      </c>
      <c r="B9" s="12">
        <v>6.069</v>
      </c>
      <c r="C9" s="12">
        <v>6.09</v>
      </c>
    </row>
    <row r="10" spans="1:3" x14ac:dyDescent="0.2">
      <c r="A10" s="11">
        <v>35872</v>
      </c>
      <c r="B10" s="12">
        <v>6.07</v>
      </c>
      <c r="C10" s="12">
        <v>6.0910000000000002</v>
      </c>
    </row>
    <row r="11" spans="1:3" x14ac:dyDescent="0.2">
      <c r="A11" s="11">
        <v>35873</v>
      </c>
      <c r="B11" s="12">
        <v>6.0838000000000001</v>
      </c>
      <c r="C11" s="12">
        <v>6.093</v>
      </c>
    </row>
  </sheetData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9F824-643F-4A7C-8920-4F5640B133A8}">
  <dimension ref="A2:B14"/>
  <sheetViews>
    <sheetView zoomScale="55" zoomScaleNormal="55" workbookViewId="0"/>
  </sheetViews>
  <sheetFormatPr defaultRowHeight="12.75" x14ac:dyDescent="0.2"/>
  <cols>
    <col min="2" max="2" width="9.5703125" customWidth="1"/>
  </cols>
  <sheetData>
    <row r="2" spans="1:2" x14ac:dyDescent="0.2">
      <c r="A2" t="s">
        <v>270</v>
      </c>
      <c r="B2" t="s">
        <v>271</v>
      </c>
    </row>
    <row r="3" spans="1:2" x14ac:dyDescent="0.2">
      <c r="A3" t="s">
        <v>272</v>
      </c>
      <c r="B3">
        <v>8</v>
      </c>
    </row>
    <row r="4" spans="1:2" x14ac:dyDescent="0.2">
      <c r="A4" t="s">
        <v>273</v>
      </c>
      <c r="B4">
        <v>9</v>
      </c>
    </row>
    <row r="5" spans="1:2" x14ac:dyDescent="0.2">
      <c r="A5" t="s">
        <v>274</v>
      </c>
      <c r="B5">
        <v>7</v>
      </c>
    </row>
    <row r="6" spans="1:2" x14ac:dyDescent="0.2">
      <c r="A6" t="s">
        <v>275</v>
      </c>
      <c r="B6">
        <v>5</v>
      </c>
    </row>
    <row r="7" spans="1:2" x14ac:dyDescent="0.2">
      <c r="A7" t="s">
        <v>276</v>
      </c>
      <c r="B7">
        <v>4</v>
      </c>
    </row>
    <row r="8" spans="1:2" x14ac:dyDescent="0.2">
      <c r="A8" t="s">
        <v>277</v>
      </c>
      <c r="B8">
        <v>2</v>
      </c>
    </row>
    <row r="9" spans="1:2" x14ac:dyDescent="0.2">
      <c r="A9" t="s">
        <v>278</v>
      </c>
      <c r="B9">
        <v>1</v>
      </c>
    </row>
    <row r="10" spans="1:2" x14ac:dyDescent="0.2">
      <c r="A10" t="s">
        <v>279</v>
      </c>
      <c r="B10">
        <v>3</v>
      </c>
    </row>
    <row r="11" spans="1:2" x14ac:dyDescent="0.2">
      <c r="A11" t="s">
        <v>280</v>
      </c>
      <c r="B11">
        <v>2</v>
      </c>
    </row>
    <row r="12" spans="1:2" x14ac:dyDescent="0.2">
      <c r="A12" t="s">
        <v>281</v>
      </c>
      <c r="B12">
        <v>4</v>
      </c>
    </row>
    <row r="13" spans="1:2" x14ac:dyDescent="0.2">
      <c r="A13" t="s">
        <v>282</v>
      </c>
      <c r="B13">
        <v>2</v>
      </c>
    </row>
    <row r="14" spans="1:2" x14ac:dyDescent="0.2">
      <c r="A14" t="s">
        <v>283</v>
      </c>
      <c r="B14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28BF-C26B-496A-87C2-DBFE957F623C}">
  <dimension ref="A1:B13"/>
  <sheetViews>
    <sheetView showZeros="0" zoomScale="70" zoomScaleNormal="70" workbookViewId="0">
      <selection activeCell="N22" sqref="N22"/>
    </sheetView>
  </sheetViews>
  <sheetFormatPr defaultRowHeight="12.75" x14ac:dyDescent="0.2"/>
  <sheetData>
    <row r="1" spans="1:2" x14ac:dyDescent="0.2">
      <c r="A1" t="s">
        <v>170</v>
      </c>
      <c r="B1" t="s">
        <v>171</v>
      </c>
    </row>
    <row r="2" spans="1:2" x14ac:dyDescent="0.2">
      <c r="A2" t="s">
        <v>174</v>
      </c>
      <c r="B2">
        <v>12</v>
      </c>
    </row>
    <row r="3" spans="1:2" x14ac:dyDescent="0.2">
      <c r="A3" t="s">
        <v>175</v>
      </c>
      <c r="B3">
        <v>-30</v>
      </c>
    </row>
    <row r="4" spans="1:2" x14ac:dyDescent="0.2">
      <c r="A4" t="s">
        <v>176</v>
      </c>
    </row>
    <row r="5" spans="1:2" x14ac:dyDescent="0.2">
      <c r="A5" t="s">
        <v>177</v>
      </c>
      <c r="B5">
        <v>22</v>
      </c>
    </row>
    <row r="6" spans="1:2" x14ac:dyDescent="0.2">
      <c r="A6" t="s">
        <v>178</v>
      </c>
      <c r="B6">
        <v>32</v>
      </c>
    </row>
    <row r="7" spans="1:2" x14ac:dyDescent="0.2">
      <c r="A7" t="s">
        <v>179</v>
      </c>
    </row>
    <row r="8" spans="1:2" x14ac:dyDescent="0.2">
      <c r="A8" t="s">
        <v>180</v>
      </c>
      <c r="B8">
        <v>84</v>
      </c>
    </row>
    <row r="9" spans="1:2" x14ac:dyDescent="0.2">
      <c r="A9" t="s">
        <v>181</v>
      </c>
      <c r="B9">
        <v>74</v>
      </c>
    </row>
    <row r="10" spans="1:2" x14ac:dyDescent="0.2">
      <c r="A10" t="s">
        <v>182</v>
      </c>
    </row>
    <row r="11" spans="1:2" x14ac:dyDescent="0.2">
      <c r="A11" t="s">
        <v>183</v>
      </c>
      <c r="B11">
        <v>21</v>
      </c>
    </row>
    <row r="12" spans="1:2" x14ac:dyDescent="0.2">
      <c r="A12" t="s">
        <v>184</v>
      </c>
      <c r="B12">
        <v>12</v>
      </c>
    </row>
    <row r="13" spans="1:2" x14ac:dyDescent="0.2">
      <c r="A13" t="s">
        <v>185</v>
      </c>
      <c r="B13">
        <v>-31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2874-27A0-45FC-940D-63A3C93F3BF2}">
  <dimension ref="A1:B5"/>
  <sheetViews>
    <sheetView zoomScale="70" zoomScaleNormal="70" workbookViewId="0">
      <selection activeCell="P30" sqref="P30"/>
    </sheetView>
  </sheetViews>
  <sheetFormatPr defaultRowHeight="12.75" x14ac:dyDescent="0.2"/>
  <sheetData>
    <row r="1" spans="1:2" x14ac:dyDescent="0.2">
      <c r="A1" t="s">
        <v>47</v>
      </c>
    </row>
    <row r="2" spans="1:2" x14ac:dyDescent="0.2">
      <c r="A2" t="s">
        <v>48</v>
      </c>
      <c r="B2" s="6">
        <v>1153.2</v>
      </c>
    </row>
    <row r="3" spans="1:2" x14ac:dyDescent="0.2">
      <c r="A3" t="s">
        <v>8</v>
      </c>
      <c r="B3" s="6">
        <v>1872</v>
      </c>
    </row>
    <row r="4" spans="1:2" x14ac:dyDescent="0.2">
      <c r="A4" t="s">
        <v>49</v>
      </c>
      <c r="B4" s="6">
        <v>475.2</v>
      </c>
    </row>
    <row r="5" spans="1:2" x14ac:dyDescent="0.2">
      <c r="A5" t="s">
        <v>9</v>
      </c>
      <c r="B5" s="6">
        <v>890.4</v>
      </c>
    </row>
  </sheetData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zoomScale="70" zoomScaleNormal="70" workbookViewId="0"/>
  </sheetViews>
  <sheetFormatPr defaultRowHeight="12.75" x14ac:dyDescent="0.2"/>
  <cols>
    <col min="1" max="1" width="13.28515625" customWidth="1"/>
    <col min="2" max="2" width="14.140625" customWidth="1"/>
  </cols>
  <sheetData>
    <row r="1" spans="1:2" x14ac:dyDescent="0.2">
      <c r="A1" t="s">
        <v>114</v>
      </c>
    </row>
    <row r="2" spans="1:2" x14ac:dyDescent="0.2">
      <c r="A2" t="s">
        <v>115</v>
      </c>
      <c r="B2" s="6">
        <v>1020</v>
      </c>
    </row>
    <row r="3" spans="1:2" x14ac:dyDescent="0.2">
      <c r="A3" t="s">
        <v>116</v>
      </c>
      <c r="B3" s="6">
        <v>3630</v>
      </c>
    </row>
    <row r="4" spans="1:2" x14ac:dyDescent="0.2">
      <c r="A4" t="s">
        <v>117</v>
      </c>
      <c r="B4" s="6">
        <v>7860</v>
      </c>
    </row>
    <row r="5" spans="1:2" x14ac:dyDescent="0.2">
      <c r="A5" t="s">
        <v>118</v>
      </c>
      <c r="B5" s="6">
        <v>13710</v>
      </c>
    </row>
  </sheetData>
  <phoneticPr fontId="6" type="noConversion"/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3E213-F820-4D22-9260-183B87B479C9}">
  <dimension ref="A1:C10"/>
  <sheetViews>
    <sheetView zoomScale="70" zoomScaleNormal="70" workbookViewId="0"/>
  </sheetViews>
  <sheetFormatPr defaultRowHeight="12.75" x14ac:dyDescent="0.2"/>
  <cols>
    <col min="1" max="1" width="18.85546875" customWidth="1"/>
  </cols>
  <sheetData>
    <row r="1" spans="1:3" ht="15.75" x14ac:dyDescent="0.25">
      <c r="A1" s="8" t="s">
        <v>50</v>
      </c>
    </row>
    <row r="2" spans="1:3" x14ac:dyDescent="0.2">
      <c r="A2" t="s">
        <v>51</v>
      </c>
    </row>
    <row r="5" spans="1:3" x14ac:dyDescent="0.2">
      <c r="B5" t="s">
        <v>52</v>
      </c>
      <c r="C5" t="s">
        <v>53</v>
      </c>
    </row>
    <row r="6" spans="1:3" ht="25.5" x14ac:dyDescent="0.2">
      <c r="A6" s="9" t="s">
        <v>54</v>
      </c>
      <c r="B6">
        <v>93</v>
      </c>
      <c r="C6">
        <v>30</v>
      </c>
    </row>
    <row r="7" spans="1:3" ht="25.5" x14ac:dyDescent="0.2">
      <c r="A7" s="9" t="s">
        <v>55</v>
      </c>
      <c r="B7">
        <v>264</v>
      </c>
      <c r="C7">
        <v>121</v>
      </c>
    </row>
    <row r="8" spans="1:3" ht="25.5" x14ac:dyDescent="0.2">
      <c r="A8" s="9" t="s">
        <v>56</v>
      </c>
      <c r="B8">
        <v>63</v>
      </c>
      <c r="C8">
        <v>82</v>
      </c>
    </row>
    <row r="9" spans="1:3" ht="25.5" x14ac:dyDescent="0.2">
      <c r="A9" s="9" t="s">
        <v>57</v>
      </c>
      <c r="B9">
        <v>171</v>
      </c>
      <c r="C9">
        <v>233</v>
      </c>
    </row>
    <row r="10" spans="1:3" ht="25.5" x14ac:dyDescent="0.2">
      <c r="A10" s="9" t="s">
        <v>58</v>
      </c>
      <c r="B10">
        <v>114</v>
      </c>
      <c r="C10">
        <v>238</v>
      </c>
    </row>
  </sheetData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D320-F277-4D64-98FA-5D3A41035058}">
  <dimension ref="B1:F15"/>
  <sheetViews>
    <sheetView topLeftCell="B25" workbookViewId="0">
      <selection activeCell="E21" sqref="E21"/>
    </sheetView>
  </sheetViews>
  <sheetFormatPr defaultRowHeight="12.75" x14ac:dyDescent="0.2"/>
  <cols>
    <col min="2" max="2" width="40.28515625" customWidth="1"/>
    <col min="3" max="3" width="12" bestFit="1" customWidth="1"/>
    <col min="5" max="5" width="18" customWidth="1"/>
    <col min="6" max="6" width="21.42578125" customWidth="1"/>
  </cols>
  <sheetData>
    <row r="1" spans="2:6" ht="13.5" thickBot="1" x14ac:dyDescent="0.25"/>
    <row r="2" spans="2:6" x14ac:dyDescent="0.2">
      <c r="B2" s="42" t="s">
        <v>155</v>
      </c>
      <c r="C2" s="43">
        <v>20000000000</v>
      </c>
      <c r="E2" s="44" t="s">
        <v>155</v>
      </c>
      <c r="F2" s="45">
        <v>20000000000</v>
      </c>
    </row>
    <row r="3" spans="2:6" x14ac:dyDescent="0.2">
      <c r="B3" t="s">
        <v>156</v>
      </c>
      <c r="C3">
        <v>17000000000</v>
      </c>
      <c r="E3" t="s">
        <v>156</v>
      </c>
      <c r="F3">
        <v>17000000000</v>
      </c>
    </row>
    <row r="4" spans="2:6" x14ac:dyDescent="0.2">
      <c r="B4" t="s">
        <v>157</v>
      </c>
      <c r="C4">
        <v>16700000000</v>
      </c>
      <c r="E4" t="s">
        <v>157</v>
      </c>
      <c r="F4">
        <v>16700000000</v>
      </c>
    </row>
    <row r="5" spans="2:6" x14ac:dyDescent="0.2">
      <c r="B5" t="s">
        <v>158</v>
      </c>
      <c r="C5">
        <v>1000000000</v>
      </c>
      <c r="E5" t="s">
        <v>159</v>
      </c>
      <c r="F5">
        <f>SUM(C6:C15)</f>
        <v>2745790000</v>
      </c>
    </row>
    <row r="6" spans="2:6" x14ac:dyDescent="0.2">
      <c r="B6" t="s">
        <v>160</v>
      </c>
      <c r="C6">
        <v>750000000</v>
      </c>
    </row>
    <row r="7" spans="2:6" x14ac:dyDescent="0.2">
      <c r="B7" t="s">
        <v>161</v>
      </c>
      <c r="C7">
        <v>670000000</v>
      </c>
      <c r="E7" s="152"/>
      <c r="F7" s="151"/>
    </row>
    <row r="8" spans="2:6" x14ac:dyDescent="0.2">
      <c r="B8" t="s">
        <v>162</v>
      </c>
      <c r="C8">
        <v>550000000</v>
      </c>
    </row>
    <row r="9" spans="2:6" x14ac:dyDescent="0.2">
      <c r="B9" t="s">
        <v>163</v>
      </c>
      <c r="C9">
        <v>450000000</v>
      </c>
    </row>
    <row r="10" spans="2:6" x14ac:dyDescent="0.2">
      <c r="B10" t="s">
        <v>164</v>
      </c>
      <c r="C10">
        <v>320000000</v>
      </c>
    </row>
    <row r="11" spans="2:6" x14ac:dyDescent="0.2">
      <c r="B11" t="s">
        <v>165</v>
      </c>
      <c r="C11">
        <v>2000000</v>
      </c>
    </row>
    <row r="12" spans="2:6" x14ac:dyDescent="0.2">
      <c r="B12" t="s">
        <v>166</v>
      </c>
      <c r="C12">
        <v>1500000</v>
      </c>
    </row>
    <row r="13" spans="2:6" x14ac:dyDescent="0.2">
      <c r="B13" t="s">
        <v>167</v>
      </c>
      <c r="C13">
        <v>1000000</v>
      </c>
    </row>
    <row r="14" spans="2:6" x14ac:dyDescent="0.2">
      <c r="B14" t="s">
        <v>168</v>
      </c>
      <c r="C14">
        <v>730000</v>
      </c>
    </row>
    <row r="15" spans="2:6" ht="13.5" thickBot="1" x14ac:dyDescent="0.25">
      <c r="B15" s="150" t="s">
        <v>169</v>
      </c>
      <c r="C15" s="150">
        <v>560000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2C10C-6E96-416F-8874-7A57648E35E4}">
  <dimension ref="A2:B5"/>
  <sheetViews>
    <sheetView workbookViewId="0"/>
  </sheetViews>
  <sheetFormatPr defaultRowHeight="12.75" x14ac:dyDescent="0.2"/>
  <cols>
    <col min="1" max="1" width="12.140625" customWidth="1"/>
  </cols>
  <sheetData>
    <row r="2" spans="1:2" x14ac:dyDescent="0.2">
      <c r="A2" t="s">
        <v>10</v>
      </c>
      <c r="B2">
        <v>47</v>
      </c>
    </row>
    <row r="3" spans="1:2" x14ac:dyDescent="0.2">
      <c r="A3" t="s">
        <v>11</v>
      </c>
      <c r="B3">
        <v>55</v>
      </c>
    </row>
    <row r="4" spans="1:2" x14ac:dyDescent="0.2">
      <c r="A4" t="s">
        <v>12</v>
      </c>
      <c r="B4">
        <v>63</v>
      </c>
    </row>
    <row r="5" spans="1:2" x14ac:dyDescent="0.2">
      <c r="A5" t="s">
        <v>13</v>
      </c>
      <c r="B5">
        <v>65</v>
      </c>
    </row>
  </sheetData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E95B-F9F8-4A95-8BD8-A2804AF71AF6}">
  <dimension ref="A2:C74"/>
  <sheetViews>
    <sheetView topLeftCell="A49" workbookViewId="0">
      <selection activeCell="L71" sqref="L71"/>
    </sheetView>
  </sheetViews>
  <sheetFormatPr defaultRowHeight="12.75" x14ac:dyDescent="0.2"/>
  <cols>
    <col min="1" max="1" width="22.5703125" customWidth="1"/>
  </cols>
  <sheetData>
    <row r="2" spans="1:3" ht="15" x14ac:dyDescent="0.2">
      <c r="A2" s="2" t="s">
        <v>14</v>
      </c>
    </row>
    <row r="4" spans="1:3" x14ac:dyDescent="0.2">
      <c r="A4" t="s">
        <v>15</v>
      </c>
    </row>
    <row r="5" spans="1:3" x14ac:dyDescent="0.2">
      <c r="A5" t="s">
        <v>16</v>
      </c>
    </row>
    <row r="7" spans="1:3" x14ac:dyDescent="0.2">
      <c r="A7" t="s">
        <v>17</v>
      </c>
    </row>
    <row r="8" spans="1:3" x14ac:dyDescent="0.2">
      <c r="A8" t="s">
        <v>18</v>
      </c>
    </row>
    <row r="10" spans="1:3" x14ac:dyDescent="0.2">
      <c r="A10" s="1" t="s">
        <v>19</v>
      </c>
      <c r="B10" s="1"/>
      <c r="C10" s="1"/>
    </row>
    <row r="11" spans="1:3" x14ac:dyDescent="0.2">
      <c r="B11" t="s">
        <v>20</v>
      </c>
      <c r="C11" t="s">
        <v>21</v>
      </c>
    </row>
    <row r="12" spans="1:3" x14ac:dyDescent="0.2">
      <c r="A12" t="s">
        <v>22</v>
      </c>
      <c r="B12">
        <v>1</v>
      </c>
      <c r="C12">
        <v>1.03</v>
      </c>
    </row>
    <row r="13" spans="1:3" x14ac:dyDescent="0.2">
      <c r="A13" t="s">
        <v>23</v>
      </c>
      <c r="B13">
        <v>0.61</v>
      </c>
      <c r="C13">
        <v>0.87</v>
      </c>
    </row>
    <row r="14" spans="1:3" x14ac:dyDescent="0.2">
      <c r="A14" t="s">
        <v>19</v>
      </c>
      <c r="B14">
        <v>0.92</v>
      </c>
      <c r="C14">
        <v>0.83</v>
      </c>
    </row>
    <row r="15" spans="1:3" x14ac:dyDescent="0.2">
      <c r="A15" t="s">
        <v>24</v>
      </c>
      <c r="B15">
        <v>0.2</v>
      </c>
      <c r="C15">
        <v>0.27</v>
      </c>
    </row>
    <row r="16" spans="1:3" x14ac:dyDescent="0.2">
      <c r="A16" t="s">
        <v>25</v>
      </c>
      <c r="B16">
        <v>-0.33</v>
      </c>
      <c r="C16">
        <v>-0.5</v>
      </c>
    </row>
    <row r="17" spans="1:3" x14ac:dyDescent="0.2">
      <c r="A17" t="s">
        <v>26</v>
      </c>
      <c r="B17">
        <v>-0.49</v>
      </c>
      <c r="C17">
        <v>-0.54</v>
      </c>
    </row>
    <row r="18" spans="1:3" x14ac:dyDescent="0.2">
      <c r="A18" t="s">
        <v>27</v>
      </c>
      <c r="B18">
        <v>-0.88</v>
      </c>
      <c r="C18">
        <v>-0.65</v>
      </c>
    </row>
    <row r="19" spans="1:3" x14ac:dyDescent="0.2">
      <c r="A19" t="s">
        <v>28</v>
      </c>
      <c r="B19">
        <v>-1.32</v>
      </c>
      <c r="C19">
        <v>-1.34</v>
      </c>
    </row>
    <row r="41" spans="1:3" x14ac:dyDescent="0.2">
      <c r="A41" s="1" t="s">
        <v>29</v>
      </c>
      <c r="B41" s="1"/>
      <c r="C41" s="1"/>
    </row>
    <row r="42" spans="1:3" x14ac:dyDescent="0.2">
      <c r="B42" t="s">
        <v>20</v>
      </c>
      <c r="C42" t="s">
        <v>21</v>
      </c>
    </row>
    <row r="43" spans="1:3" x14ac:dyDescent="0.2">
      <c r="A43" t="s">
        <v>23</v>
      </c>
      <c r="B43">
        <v>0.53</v>
      </c>
      <c r="C43">
        <v>0.71</v>
      </c>
    </row>
    <row r="44" spans="1:3" x14ac:dyDescent="0.2">
      <c r="A44" t="s">
        <v>30</v>
      </c>
      <c r="B44">
        <v>0.18</v>
      </c>
      <c r="C44">
        <v>0.32</v>
      </c>
    </row>
    <row r="45" spans="1:3" x14ac:dyDescent="0.2">
      <c r="A45" t="s">
        <v>31</v>
      </c>
      <c r="B45">
        <v>-0.53</v>
      </c>
      <c r="C45">
        <v>-0.38</v>
      </c>
    </row>
    <row r="46" spans="1:3" x14ac:dyDescent="0.2">
      <c r="A46" t="s">
        <v>32</v>
      </c>
      <c r="B46">
        <v>-0.31</v>
      </c>
      <c r="C46">
        <v>-0.43</v>
      </c>
    </row>
    <row r="47" spans="1:3" x14ac:dyDescent="0.2">
      <c r="A47" t="s">
        <v>33</v>
      </c>
      <c r="B47">
        <v>-0.54</v>
      </c>
      <c r="C47">
        <v>-0.56000000000000005</v>
      </c>
    </row>
    <row r="48" spans="1:3" x14ac:dyDescent="0.2">
      <c r="A48" t="s">
        <v>34</v>
      </c>
      <c r="B48">
        <v>-0.7</v>
      </c>
      <c r="C48">
        <v>-0.68</v>
      </c>
    </row>
    <row r="49" spans="1:3" x14ac:dyDescent="0.2">
      <c r="A49" t="s">
        <v>35</v>
      </c>
      <c r="B49">
        <v>-1.55</v>
      </c>
      <c r="C49">
        <v>-1.49</v>
      </c>
    </row>
    <row r="74" spans="1:1" x14ac:dyDescent="0.2">
      <c r="A74" t="s">
        <v>36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Страница 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A74C2-1BB1-4F73-84E7-E47134CFEE06}">
  <dimension ref="B2:D8"/>
  <sheetViews>
    <sheetView topLeftCell="A10" workbookViewId="0">
      <selection activeCell="O22" sqref="O22"/>
    </sheetView>
  </sheetViews>
  <sheetFormatPr defaultRowHeight="12.75" x14ac:dyDescent="0.2"/>
  <cols>
    <col min="2" max="2" width="10.85546875" bestFit="1" customWidth="1"/>
    <col min="3" max="3" width="5" bestFit="1" customWidth="1"/>
    <col min="4" max="4" width="9.5703125" bestFit="1" customWidth="1"/>
  </cols>
  <sheetData>
    <row r="2" spans="2:4" x14ac:dyDescent="0.2">
      <c r="B2" s="39" t="s">
        <v>146</v>
      </c>
      <c r="C2" s="40" t="s">
        <v>147</v>
      </c>
      <c r="D2" s="41" t="s">
        <v>148</v>
      </c>
    </row>
    <row r="3" spans="2:4" x14ac:dyDescent="0.2">
      <c r="B3" s="161" t="s">
        <v>149</v>
      </c>
      <c r="C3" s="160">
        <v>73</v>
      </c>
      <c r="D3" s="159">
        <v>-27</v>
      </c>
    </row>
    <row r="4" spans="2:4" x14ac:dyDescent="0.2">
      <c r="B4" s="158" t="s">
        <v>150</v>
      </c>
      <c r="C4" s="157">
        <v>68</v>
      </c>
      <c r="D4" s="156">
        <v>-32</v>
      </c>
    </row>
    <row r="5" spans="2:4" x14ac:dyDescent="0.2">
      <c r="B5" s="158" t="s">
        <v>151</v>
      </c>
      <c r="C5" s="157">
        <v>50</v>
      </c>
      <c r="D5" s="156">
        <v>-50</v>
      </c>
    </row>
    <row r="6" spans="2:4" x14ac:dyDescent="0.2">
      <c r="B6" s="158" t="s">
        <v>152</v>
      </c>
      <c r="C6" s="157">
        <v>43</v>
      </c>
      <c r="D6" s="156">
        <v>-57</v>
      </c>
    </row>
    <row r="7" spans="2:4" x14ac:dyDescent="0.2">
      <c r="B7" s="158" t="s">
        <v>153</v>
      </c>
      <c r="C7" s="157">
        <v>80</v>
      </c>
      <c r="D7" s="156">
        <v>-20</v>
      </c>
    </row>
    <row r="8" spans="2:4" x14ac:dyDescent="0.2">
      <c r="B8" s="155" t="s">
        <v>154</v>
      </c>
      <c r="C8" s="154">
        <v>0</v>
      </c>
      <c r="D8" s="153">
        <v>-100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2035-E313-4D1C-816E-A09C78C814B5}">
  <dimension ref="A1:B14"/>
  <sheetViews>
    <sheetView zoomScale="130" zoomScaleNormal="130" workbookViewId="0"/>
  </sheetViews>
  <sheetFormatPr defaultRowHeight="12.75" x14ac:dyDescent="0.2"/>
  <cols>
    <col min="1" max="1" width="21.5703125" customWidth="1"/>
  </cols>
  <sheetData>
    <row r="1" spans="1:2" x14ac:dyDescent="0.2">
      <c r="A1" t="s">
        <v>86</v>
      </c>
    </row>
    <row r="2" spans="1:2" x14ac:dyDescent="0.2">
      <c r="A2" t="s">
        <v>87</v>
      </c>
      <c r="B2">
        <v>4.8</v>
      </c>
    </row>
    <row r="3" spans="1:2" x14ac:dyDescent="0.2">
      <c r="A3" t="s">
        <v>88</v>
      </c>
      <c r="B3">
        <v>1.4</v>
      </c>
    </row>
    <row r="4" spans="1:2" x14ac:dyDescent="0.2">
      <c r="A4" t="s">
        <v>89</v>
      </c>
      <c r="B4">
        <v>1.4</v>
      </c>
    </row>
    <row r="5" spans="1:2" x14ac:dyDescent="0.2">
      <c r="A5" t="s">
        <v>90</v>
      </c>
      <c r="B5">
        <v>2.1</v>
      </c>
    </row>
    <row r="6" spans="1:2" x14ac:dyDescent="0.2">
      <c r="A6" t="s">
        <v>91</v>
      </c>
      <c r="B6">
        <v>2.8</v>
      </c>
    </row>
    <row r="7" spans="1:2" x14ac:dyDescent="0.2">
      <c r="A7" t="s">
        <v>92</v>
      </c>
      <c r="B7">
        <v>5.5</v>
      </c>
    </row>
    <row r="8" spans="1:2" x14ac:dyDescent="0.2">
      <c r="A8" t="s">
        <v>93</v>
      </c>
      <c r="B8">
        <v>9</v>
      </c>
    </row>
    <row r="9" spans="1:2" x14ac:dyDescent="0.2">
      <c r="A9" t="s">
        <v>94</v>
      </c>
      <c r="B9">
        <v>10.3</v>
      </c>
    </row>
    <row r="10" spans="1:2" x14ac:dyDescent="0.2">
      <c r="A10" t="s">
        <v>95</v>
      </c>
      <c r="B10">
        <v>11.7</v>
      </c>
    </row>
    <row r="11" spans="1:2" x14ac:dyDescent="0.2">
      <c r="A11" t="s">
        <v>96</v>
      </c>
      <c r="B11">
        <v>13.8</v>
      </c>
    </row>
    <row r="12" spans="1:2" x14ac:dyDescent="0.2">
      <c r="A12" t="s">
        <v>97</v>
      </c>
      <c r="B12">
        <v>15.9</v>
      </c>
    </row>
    <row r="13" spans="1:2" x14ac:dyDescent="0.2">
      <c r="A13" t="s">
        <v>98</v>
      </c>
      <c r="B13">
        <v>22.8</v>
      </c>
    </row>
    <row r="14" spans="1:2" x14ac:dyDescent="0.2">
      <c r="A14" t="s">
        <v>99</v>
      </c>
      <c r="B14">
        <v>57.2</v>
      </c>
    </row>
  </sheetData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37BE-C86D-45C9-995B-29BE5F05B8FA}">
  <dimension ref="A1:E26"/>
  <sheetViews>
    <sheetView zoomScale="60" zoomScaleNormal="70" workbookViewId="0"/>
  </sheetViews>
  <sheetFormatPr defaultColWidth="9.140625" defaultRowHeight="12.75" x14ac:dyDescent="0.2"/>
  <cols>
    <col min="1" max="1" width="27.140625" style="64" bestFit="1" customWidth="1"/>
    <col min="2" max="2" width="17" style="64" customWidth="1"/>
    <col min="3" max="3" width="18.5703125" style="78" bestFit="1" customWidth="1"/>
    <col min="4" max="4" width="16" style="64" customWidth="1"/>
    <col min="5" max="5" width="10.140625" style="64" bestFit="1" customWidth="1"/>
    <col min="6" max="16384" width="9.140625" style="64"/>
  </cols>
  <sheetData>
    <row r="1" spans="1:5" x14ac:dyDescent="0.2">
      <c r="A1" s="60" t="s">
        <v>216</v>
      </c>
      <c r="B1" s="61" t="s">
        <v>217</v>
      </c>
      <c r="C1" s="62" t="s">
        <v>218</v>
      </c>
      <c r="D1" s="63" t="s">
        <v>219</v>
      </c>
    </row>
    <row r="2" spans="1:5" x14ac:dyDescent="0.2">
      <c r="A2" s="65" t="s">
        <v>220</v>
      </c>
      <c r="B2" s="66">
        <v>38350</v>
      </c>
      <c r="C2" s="67">
        <v>1</v>
      </c>
      <c r="D2" s="68">
        <f t="shared" ref="D2:D13" si="0">B2+C2-1</f>
        <v>38350</v>
      </c>
      <c r="E2" s="69"/>
    </row>
    <row r="3" spans="1:5" x14ac:dyDescent="0.2">
      <c r="A3" s="70" t="s">
        <v>221</v>
      </c>
      <c r="B3" s="71">
        <v>38351</v>
      </c>
      <c r="C3" s="72">
        <v>11</v>
      </c>
      <c r="D3" s="73">
        <f t="shared" si="0"/>
        <v>38361</v>
      </c>
      <c r="E3" s="69"/>
    </row>
    <row r="4" spans="1:5" x14ac:dyDescent="0.2">
      <c r="A4" s="65" t="s">
        <v>222</v>
      </c>
      <c r="B4" s="66">
        <v>38365</v>
      </c>
      <c r="C4" s="67">
        <v>9</v>
      </c>
      <c r="D4" s="68">
        <f t="shared" si="0"/>
        <v>38373</v>
      </c>
      <c r="E4" s="69"/>
    </row>
    <row r="5" spans="1:5" x14ac:dyDescent="0.2">
      <c r="A5" s="70" t="s">
        <v>223</v>
      </c>
      <c r="B5" s="71">
        <v>38368</v>
      </c>
      <c r="C5" s="72">
        <v>15</v>
      </c>
      <c r="D5" s="73">
        <f t="shared" si="0"/>
        <v>38382</v>
      </c>
      <c r="E5" s="69"/>
    </row>
    <row r="6" spans="1:5" x14ac:dyDescent="0.2">
      <c r="A6" s="65" t="s">
        <v>224</v>
      </c>
      <c r="B6" s="66">
        <v>38368</v>
      </c>
      <c r="C6" s="67">
        <v>30</v>
      </c>
      <c r="D6" s="68">
        <f t="shared" si="0"/>
        <v>38397</v>
      </c>
      <c r="E6" s="69"/>
    </row>
    <row r="7" spans="1:5" x14ac:dyDescent="0.2">
      <c r="A7" s="70" t="s">
        <v>225</v>
      </c>
      <c r="B7" s="71">
        <v>38386</v>
      </c>
      <c r="C7" s="72">
        <v>12</v>
      </c>
      <c r="D7" s="73">
        <f t="shared" si="0"/>
        <v>38397</v>
      </c>
      <c r="E7" s="69"/>
    </row>
    <row r="8" spans="1:5" x14ac:dyDescent="0.2">
      <c r="A8" s="65" t="s">
        <v>226</v>
      </c>
      <c r="B8" s="66">
        <v>38392</v>
      </c>
      <c r="C8" s="67">
        <v>12</v>
      </c>
      <c r="D8" s="68">
        <f t="shared" si="0"/>
        <v>38403</v>
      </c>
      <c r="E8" s="69"/>
    </row>
    <row r="9" spans="1:5" x14ac:dyDescent="0.2">
      <c r="A9" s="70" t="s">
        <v>227</v>
      </c>
      <c r="B9" s="71">
        <v>38406</v>
      </c>
      <c r="C9" s="72">
        <v>1</v>
      </c>
      <c r="D9" s="73">
        <f t="shared" si="0"/>
        <v>38406</v>
      </c>
      <c r="E9" s="69"/>
    </row>
    <row r="10" spans="1:5" x14ac:dyDescent="0.2">
      <c r="A10" s="65" t="s">
        <v>228</v>
      </c>
      <c r="B10" s="66">
        <v>38407</v>
      </c>
      <c r="C10" s="67">
        <v>4</v>
      </c>
      <c r="D10" s="68">
        <f t="shared" si="0"/>
        <v>38410</v>
      </c>
      <c r="E10" s="69"/>
    </row>
    <row r="11" spans="1:5" x14ac:dyDescent="0.2">
      <c r="A11" s="70" t="s">
        <v>229</v>
      </c>
      <c r="B11" s="71">
        <v>38413</v>
      </c>
      <c r="C11" s="72">
        <v>10</v>
      </c>
      <c r="D11" s="73">
        <f t="shared" si="0"/>
        <v>38422</v>
      </c>
      <c r="E11" s="69"/>
    </row>
    <row r="12" spans="1:5" x14ac:dyDescent="0.2">
      <c r="A12" s="65" t="s">
        <v>230</v>
      </c>
      <c r="B12" s="66">
        <v>38420</v>
      </c>
      <c r="C12" s="67">
        <v>3</v>
      </c>
      <c r="D12" s="68">
        <f t="shared" si="0"/>
        <v>38422</v>
      </c>
      <c r="E12" s="69"/>
    </row>
    <row r="13" spans="1:5" x14ac:dyDescent="0.2">
      <c r="A13" s="74" t="s">
        <v>231</v>
      </c>
      <c r="B13" s="75">
        <v>38428</v>
      </c>
      <c r="C13" s="76">
        <v>1</v>
      </c>
      <c r="D13" s="77">
        <f t="shared" si="0"/>
        <v>38428</v>
      </c>
      <c r="E13" s="69"/>
    </row>
    <row r="15" spans="1:5" x14ac:dyDescent="0.2">
      <c r="A15"/>
      <c r="B15"/>
      <c r="C15"/>
    </row>
    <row r="16" spans="1:5" x14ac:dyDescent="0.2">
      <c r="A16"/>
      <c r="B16"/>
      <c r="C16"/>
    </row>
    <row r="17" spans="1:3" x14ac:dyDescent="0.2">
      <c r="A17"/>
      <c r="B17"/>
      <c r="C17"/>
    </row>
    <row r="18" spans="1:3" x14ac:dyDescent="0.2">
      <c r="A18"/>
      <c r="B18"/>
      <c r="C18"/>
    </row>
    <row r="19" spans="1:3" x14ac:dyDescent="0.2">
      <c r="A19"/>
      <c r="B19"/>
      <c r="C19"/>
    </row>
    <row r="20" spans="1:3" x14ac:dyDescent="0.2">
      <c r="A20"/>
      <c r="B20"/>
      <c r="C20"/>
    </row>
    <row r="21" spans="1:3" x14ac:dyDescent="0.2">
      <c r="A21"/>
      <c r="B21"/>
      <c r="C21"/>
    </row>
    <row r="22" spans="1:3" x14ac:dyDescent="0.2">
      <c r="A22"/>
      <c r="B22"/>
      <c r="C22"/>
    </row>
    <row r="23" spans="1:3" x14ac:dyDescent="0.2">
      <c r="A23"/>
      <c r="B23"/>
      <c r="C23"/>
    </row>
    <row r="24" spans="1:3" x14ac:dyDescent="0.2">
      <c r="A24"/>
      <c r="B24"/>
      <c r="C24"/>
    </row>
    <row r="25" spans="1:3" x14ac:dyDescent="0.2">
      <c r="A25"/>
      <c r="B25"/>
      <c r="C25"/>
    </row>
    <row r="26" spans="1:3" x14ac:dyDescent="0.2">
      <c r="A26"/>
      <c r="B26"/>
      <c r="C26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5A0B-A7DC-4F65-A69E-20C244D4CE12}">
  <dimension ref="A1:G6"/>
  <sheetViews>
    <sheetView zoomScale="74" zoomScaleNormal="115" workbookViewId="0"/>
  </sheetViews>
  <sheetFormatPr defaultRowHeight="12.75" x14ac:dyDescent="0.2"/>
  <cols>
    <col min="1" max="1" width="12.28515625" customWidth="1"/>
  </cols>
  <sheetData>
    <row r="1" spans="1:7" ht="15.75" x14ac:dyDescent="0.25">
      <c r="A1" s="8" t="s">
        <v>0</v>
      </c>
    </row>
    <row r="2" spans="1:7" ht="15.75" x14ac:dyDescent="0.25">
      <c r="A2" s="8"/>
    </row>
    <row r="3" spans="1:7" x14ac:dyDescent="0.2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7" x14ac:dyDescent="0.2">
      <c r="A4" t="s">
        <v>7</v>
      </c>
      <c r="B4">
        <v>14</v>
      </c>
      <c r="C4">
        <v>21</v>
      </c>
      <c r="D4">
        <v>24</v>
      </c>
      <c r="E4">
        <v>12</v>
      </c>
      <c r="F4">
        <v>10</v>
      </c>
      <c r="G4">
        <v>6</v>
      </c>
    </row>
    <row r="5" spans="1:7" x14ac:dyDescent="0.2">
      <c r="A5" t="s">
        <v>8</v>
      </c>
      <c r="B5">
        <v>21</v>
      </c>
      <c r="C5">
        <v>10</v>
      </c>
      <c r="D5">
        <v>14</v>
      </c>
      <c r="E5">
        <v>9</v>
      </c>
      <c r="F5">
        <v>10</v>
      </c>
      <c r="G5">
        <v>13</v>
      </c>
    </row>
    <row r="6" spans="1:7" x14ac:dyDescent="0.2">
      <c r="A6" t="s">
        <v>9</v>
      </c>
      <c r="B6">
        <v>15</v>
      </c>
      <c r="C6">
        <v>18</v>
      </c>
      <c r="D6">
        <v>16</v>
      </c>
      <c r="E6">
        <v>13</v>
      </c>
      <c r="F6">
        <v>22</v>
      </c>
      <c r="G6">
        <v>12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Страница 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6"/>
  <sheetViews>
    <sheetView workbookViewId="0">
      <selection activeCell="R11" sqref="R11"/>
    </sheetView>
  </sheetViews>
  <sheetFormatPr defaultRowHeight="12.75" x14ac:dyDescent="0.2"/>
  <sheetData>
    <row r="1" spans="1:7" ht="15.75" x14ac:dyDescent="0.25">
      <c r="A1" s="8" t="s">
        <v>0</v>
      </c>
    </row>
    <row r="2" spans="1:7" ht="15.75" x14ac:dyDescent="0.25">
      <c r="A2" s="8"/>
    </row>
    <row r="3" spans="1:7" x14ac:dyDescent="0.2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7" x14ac:dyDescent="0.2">
      <c r="A4" t="s">
        <v>7</v>
      </c>
      <c r="B4">
        <v>14</v>
      </c>
      <c r="C4">
        <v>21</v>
      </c>
      <c r="D4">
        <v>24</v>
      </c>
      <c r="E4">
        <v>12</v>
      </c>
      <c r="F4">
        <v>10</v>
      </c>
      <c r="G4">
        <v>6</v>
      </c>
    </row>
    <row r="5" spans="1:7" x14ac:dyDescent="0.2">
      <c r="A5" t="s">
        <v>8</v>
      </c>
      <c r="B5">
        <v>21</v>
      </c>
      <c r="C5">
        <v>10</v>
      </c>
      <c r="D5">
        <v>14</v>
      </c>
      <c r="E5">
        <v>9</v>
      </c>
      <c r="F5">
        <v>10</v>
      </c>
      <c r="G5">
        <v>13</v>
      </c>
    </row>
    <row r="6" spans="1:7" x14ac:dyDescent="0.2">
      <c r="A6" t="s">
        <v>9</v>
      </c>
      <c r="B6">
        <v>15</v>
      </c>
      <c r="C6">
        <v>18</v>
      </c>
      <c r="D6">
        <v>16</v>
      </c>
      <c r="E6">
        <v>13</v>
      </c>
      <c r="F6">
        <v>22</v>
      </c>
      <c r="G6">
        <v>12</v>
      </c>
    </row>
  </sheetData>
  <phoneticPr fontId="6" type="noConversion"/>
  <pageMargins left="0.75" right="0.75" top="1" bottom="1" header="0.5" footer="0.5"/>
  <pageSetup paperSize="9" orientation="portrait" r:id="rId1"/>
  <headerFooter alignWithMargins="0">
    <oddHeader>&amp;A</oddHeader>
    <oddFooter>Страница 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4"/>
  <sheetViews>
    <sheetView workbookViewId="0">
      <selection activeCell="M4" sqref="M4"/>
    </sheetView>
  </sheetViews>
  <sheetFormatPr defaultRowHeight="12.75" x14ac:dyDescent="0.2"/>
  <sheetData>
    <row r="1" spans="1:5" x14ac:dyDescent="0.2">
      <c r="A1" s="27" t="s">
        <v>132</v>
      </c>
      <c r="B1" s="32" t="s">
        <v>77</v>
      </c>
      <c r="C1" s="33" t="s">
        <v>78</v>
      </c>
      <c r="D1" s="32" t="s">
        <v>79</v>
      </c>
      <c r="E1" s="33" t="s">
        <v>80</v>
      </c>
    </row>
    <row r="2" spans="1:5" x14ac:dyDescent="0.2">
      <c r="A2">
        <v>1</v>
      </c>
      <c r="B2" s="28">
        <v>3.3</v>
      </c>
      <c r="C2" s="29">
        <v>5</v>
      </c>
      <c r="D2" s="28">
        <v>1.1000000000000001</v>
      </c>
      <c r="E2" s="29">
        <v>8.8000000000000007</v>
      </c>
    </row>
    <row r="3" spans="1:5" x14ac:dyDescent="0.2">
      <c r="A3">
        <v>2</v>
      </c>
      <c r="B3" s="28">
        <v>4.0999999999999996</v>
      </c>
      <c r="C3" s="29">
        <v>8.3000000000000007</v>
      </c>
      <c r="D3" s="28">
        <v>5.7</v>
      </c>
      <c r="E3" s="29">
        <v>6.2</v>
      </c>
    </row>
    <row r="4" spans="1:5" ht="13.5" thickBot="1" x14ac:dyDescent="0.25">
      <c r="A4">
        <v>3</v>
      </c>
      <c r="B4" s="30">
        <v>5.2</v>
      </c>
      <c r="C4" s="31">
        <v>9.8000000000000007</v>
      </c>
      <c r="D4" s="30">
        <v>8.4</v>
      </c>
      <c r="E4" s="31">
        <v>7.3</v>
      </c>
    </row>
  </sheetData>
  <phoneticPr fontId="6" type="noConversion"/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21"/>
  <sheetViews>
    <sheetView workbookViewId="0">
      <selection activeCell="L20" sqref="L20"/>
    </sheetView>
  </sheetViews>
  <sheetFormatPr defaultRowHeight="12.75" x14ac:dyDescent="0.2"/>
  <sheetData>
    <row r="1" spans="1:2" x14ac:dyDescent="0.2">
      <c r="A1" s="4" t="s">
        <v>81</v>
      </c>
      <c r="B1" s="4" t="s">
        <v>82</v>
      </c>
    </row>
    <row r="2" spans="1:2" x14ac:dyDescent="0.2">
      <c r="A2">
        <v>-5</v>
      </c>
      <c r="B2">
        <f>A2^3-12*A2^2+3</f>
        <v>-422</v>
      </c>
    </row>
    <row r="3" spans="1:2" x14ac:dyDescent="0.2">
      <c r="A3">
        <v>-4</v>
      </c>
      <c r="B3">
        <f t="shared" ref="B3:B18" si="0">A3^3-12*A3^2+3</f>
        <v>-253</v>
      </c>
    </row>
    <row r="4" spans="1:2" x14ac:dyDescent="0.2">
      <c r="A4">
        <v>-3</v>
      </c>
      <c r="B4">
        <f t="shared" si="0"/>
        <v>-132</v>
      </c>
    </row>
    <row r="5" spans="1:2" x14ac:dyDescent="0.2">
      <c r="A5">
        <v>-2</v>
      </c>
      <c r="B5">
        <f t="shared" si="0"/>
        <v>-53</v>
      </c>
    </row>
    <row r="6" spans="1:2" x14ac:dyDescent="0.2">
      <c r="A6">
        <v>-1</v>
      </c>
      <c r="B6">
        <f t="shared" si="0"/>
        <v>-10</v>
      </c>
    </row>
    <row r="7" spans="1:2" x14ac:dyDescent="0.2">
      <c r="A7">
        <v>0</v>
      </c>
      <c r="B7">
        <f t="shared" si="0"/>
        <v>3</v>
      </c>
    </row>
    <row r="8" spans="1:2" x14ac:dyDescent="0.2">
      <c r="A8">
        <v>1</v>
      </c>
      <c r="B8">
        <f t="shared" si="0"/>
        <v>-8</v>
      </c>
    </row>
    <row r="9" spans="1:2" x14ac:dyDescent="0.2">
      <c r="A9">
        <v>2</v>
      </c>
      <c r="B9">
        <f t="shared" si="0"/>
        <v>-37</v>
      </c>
    </row>
    <row r="10" spans="1:2" x14ac:dyDescent="0.2">
      <c r="A10">
        <v>3</v>
      </c>
      <c r="B10">
        <f t="shared" si="0"/>
        <v>-78</v>
      </c>
    </row>
    <row r="11" spans="1:2" x14ac:dyDescent="0.2">
      <c r="A11">
        <v>4</v>
      </c>
      <c r="B11">
        <f t="shared" si="0"/>
        <v>-125</v>
      </c>
    </row>
    <row r="12" spans="1:2" x14ac:dyDescent="0.2">
      <c r="A12">
        <v>5</v>
      </c>
      <c r="B12">
        <f t="shared" si="0"/>
        <v>-172</v>
      </c>
    </row>
    <row r="13" spans="1:2" x14ac:dyDescent="0.2">
      <c r="A13">
        <v>6</v>
      </c>
      <c r="B13">
        <f t="shared" si="0"/>
        <v>-213</v>
      </c>
    </row>
    <row r="14" spans="1:2" x14ac:dyDescent="0.2">
      <c r="A14">
        <v>7</v>
      </c>
      <c r="B14">
        <f t="shared" si="0"/>
        <v>-242</v>
      </c>
    </row>
    <row r="15" spans="1:2" x14ac:dyDescent="0.2">
      <c r="A15">
        <v>8</v>
      </c>
      <c r="B15">
        <f t="shared" si="0"/>
        <v>-253</v>
      </c>
    </row>
    <row r="16" spans="1:2" x14ac:dyDescent="0.2">
      <c r="A16">
        <v>9</v>
      </c>
      <c r="B16">
        <f t="shared" si="0"/>
        <v>-240</v>
      </c>
    </row>
    <row r="17" spans="1:2" x14ac:dyDescent="0.2">
      <c r="A17">
        <v>10</v>
      </c>
      <c r="B17">
        <f t="shared" si="0"/>
        <v>-197</v>
      </c>
    </row>
    <row r="18" spans="1:2" x14ac:dyDescent="0.2">
      <c r="A18">
        <v>11</v>
      </c>
      <c r="B18">
        <f t="shared" si="0"/>
        <v>-118</v>
      </c>
    </row>
    <row r="19" spans="1:2" x14ac:dyDescent="0.2">
      <c r="A19">
        <v>12</v>
      </c>
      <c r="B19">
        <f>A19^3-12*A19^2+3</f>
        <v>3</v>
      </c>
    </row>
    <row r="20" spans="1:2" x14ac:dyDescent="0.2">
      <c r="A20">
        <v>13</v>
      </c>
      <c r="B20">
        <f>A20^3-12*A20^2+3</f>
        <v>172</v>
      </c>
    </row>
    <row r="21" spans="1:2" x14ac:dyDescent="0.2">
      <c r="A21">
        <v>14</v>
      </c>
      <c r="B21">
        <f>A21^3-12*A21^2+3</f>
        <v>395</v>
      </c>
    </row>
  </sheetData>
  <phoneticPr fontId="6" type="noConversion"/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06A9-C148-4354-B53A-9E7C926C4352}">
  <dimension ref="C1:G130"/>
  <sheetViews>
    <sheetView zoomScale="55" zoomScaleNormal="55" workbookViewId="0">
      <selection activeCell="Q38" sqref="Q38"/>
    </sheetView>
  </sheetViews>
  <sheetFormatPr defaultRowHeight="12.75" x14ac:dyDescent="0.2"/>
  <cols>
    <col min="3" max="3" width="29.140625" bestFit="1" customWidth="1"/>
    <col min="5" max="5" width="15.28515625" customWidth="1"/>
    <col min="7" max="7" width="37.28515625" customWidth="1"/>
  </cols>
  <sheetData>
    <row r="1" spans="3:7" ht="38.25" x14ac:dyDescent="0.2">
      <c r="C1" s="99" t="s">
        <v>248</v>
      </c>
      <c r="D1" s="99" t="s">
        <v>249</v>
      </c>
      <c r="E1" s="99" t="s">
        <v>250</v>
      </c>
      <c r="G1" s="100" t="s">
        <v>251</v>
      </c>
    </row>
    <row r="2" spans="3:7" x14ac:dyDescent="0.2">
      <c r="C2">
        <v>14</v>
      </c>
      <c r="D2" t="s">
        <v>252</v>
      </c>
      <c r="E2">
        <v>2880</v>
      </c>
    </row>
    <row r="3" spans="3:7" x14ac:dyDescent="0.2">
      <c r="C3">
        <v>16</v>
      </c>
      <c r="D3" t="s">
        <v>252</v>
      </c>
      <c r="E3">
        <v>3740</v>
      </c>
    </row>
    <row r="4" spans="3:7" x14ac:dyDescent="0.2">
      <c r="C4">
        <v>16</v>
      </c>
      <c r="D4" t="s">
        <v>252</v>
      </c>
      <c r="E4">
        <v>5400</v>
      </c>
    </row>
    <row r="5" spans="3:7" x14ac:dyDescent="0.2">
      <c r="C5">
        <v>16</v>
      </c>
      <c r="D5" t="s">
        <v>252</v>
      </c>
      <c r="E5">
        <v>5670</v>
      </c>
    </row>
    <row r="6" spans="3:7" x14ac:dyDescent="0.2">
      <c r="C6">
        <v>17</v>
      </c>
      <c r="D6" t="s">
        <v>252</v>
      </c>
      <c r="E6">
        <v>4530</v>
      </c>
    </row>
    <row r="7" spans="3:7" x14ac:dyDescent="0.2">
      <c r="C7">
        <v>17</v>
      </c>
      <c r="D7" t="s">
        <v>252</v>
      </c>
      <c r="E7">
        <v>5090</v>
      </c>
    </row>
    <row r="8" spans="3:7" x14ac:dyDescent="0.2">
      <c r="C8">
        <v>17</v>
      </c>
      <c r="D8" t="s">
        <v>252</v>
      </c>
      <c r="E8">
        <v>5470</v>
      </c>
    </row>
    <row r="9" spans="3:7" x14ac:dyDescent="0.2">
      <c r="C9">
        <v>18</v>
      </c>
      <c r="D9" t="s">
        <v>252</v>
      </c>
      <c r="E9">
        <v>4300</v>
      </c>
    </row>
    <row r="10" spans="3:7" x14ac:dyDescent="0.2">
      <c r="C10">
        <v>18</v>
      </c>
      <c r="D10" t="s">
        <v>252</v>
      </c>
      <c r="E10">
        <v>4630</v>
      </c>
    </row>
    <row r="11" spans="3:7" x14ac:dyDescent="0.2">
      <c r="C11">
        <v>18</v>
      </c>
      <c r="D11" t="s">
        <v>252</v>
      </c>
      <c r="E11">
        <v>4830</v>
      </c>
    </row>
    <row r="12" spans="3:7" x14ac:dyDescent="0.2">
      <c r="C12">
        <v>19</v>
      </c>
      <c r="D12" t="s">
        <v>252</v>
      </c>
      <c r="E12">
        <v>3750</v>
      </c>
    </row>
    <row r="13" spans="3:7" x14ac:dyDescent="0.2">
      <c r="C13">
        <v>19</v>
      </c>
      <c r="D13" t="s">
        <v>252</v>
      </c>
      <c r="E13">
        <v>4380</v>
      </c>
    </row>
    <row r="14" spans="3:7" x14ac:dyDescent="0.2">
      <c r="C14">
        <v>19</v>
      </c>
      <c r="D14" t="s">
        <v>252</v>
      </c>
      <c r="E14">
        <v>5230</v>
      </c>
    </row>
    <row r="15" spans="3:7" x14ac:dyDescent="0.2">
      <c r="C15">
        <v>20</v>
      </c>
      <c r="D15" t="s">
        <v>252</v>
      </c>
      <c r="E15">
        <v>5020</v>
      </c>
    </row>
    <row r="16" spans="3:7" x14ac:dyDescent="0.2">
      <c r="C16">
        <v>20</v>
      </c>
      <c r="D16" t="s">
        <v>252</v>
      </c>
      <c r="E16">
        <v>6750</v>
      </c>
    </row>
    <row r="17" spans="3:5" x14ac:dyDescent="0.2">
      <c r="C17">
        <v>21</v>
      </c>
      <c r="D17" t="s">
        <v>252</v>
      </c>
      <c r="E17">
        <v>5470</v>
      </c>
    </row>
    <row r="18" spans="3:5" x14ac:dyDescent="0.2">
      <c r="C18">
        <v>21</v>
      </c>
      <c r="D18" t="s">
        <v>252</v>
      </c>
      <c r="E18">
        <v>5550</v>
      </c>
    </row>
    <row r="19" spans="3:5" x14ac:dyDescent="0.2">
      <c r="C19">
        <v>21</v>
      </c>
      <c r="D19" t="s">
        <v>252</v>
      </c>
      <c r="E19">
        <v>6220</v>
      </c>
    </row>
    <row r="20" spans="3:5" x14ac:dyDescent="0.2">
      <c r="C20">
        <v>21</v>
      </c>
      <c r="D20" t="s">
        <v>252</v>
      </c>
      <c r="E20">
        <v>7430</v>
      </c>
    </row>
    <row r="21" spans="3:5" x14ac:dyDescent="0.2">
      <c r="C21">
        <v>22</v>
      </c>
      <c r="D21" t="s">
        <v>252</v>
      </c>
      <c r="E21">
        <v>5200</v>
      </c>
    </row>
    <row r="22" spans="3:5" x14ac:dyDescent="0.2">
      <c r="C22">
        <v>22</v>
      </c>
      <c r="D22" t="s">
        <v>252</v>
      </c>
      <c r="E22">
        <v>6030</v>
      </c>
    </row>
    <row r="23" spans="3:5" x14ac:dyDescent="0.2">
      <c r="C23">
        <v>23</v>
      </c>
      <c r="D23" t="s">
        <v>252</v>
      </c>
      <c r="E23">
        <v>6010</v>
      </c>
    </row>
    <row r="24" spans="3:5" x14ac:dyDescent="0.2">
      <c r="C24">
        <v>23</v>
      </c>
      <c r="D24" t="s">
        <v>252</v>
      </c>
      <c r="E24">
        <v>6500</v>
      </c>
    </row>
    <row r="25" spans="3:5" x14ac:dyDescent="0.2">
      <c r="C25">
        <v>23</v>
      </c>
      <c r="D25" t="s">
        <v>252</v>
      </c>
      <c r="E25">
        <v>6600</v>
      </c>
    </row>
    <row r="26" spans="3:5" x14ac:dyDescent="0.2">
      <c r="C26">
        <v>24</v>
      </c>
      <c r="D26" t="s">
        <v>252</v>
      </c>
      <c r="E26">
        <v>4530</v>
      </c>
    </row>
    <row r="27" spans="3:5" x14ac:dyDescent="0.2">
      <c r="C27">
        <v>24</v>
      </c>
      <c r="D27" t="s">
        <v>252</v>
      </c>
      <c r="E27">
        <v>6850</v>
      </c>
    </row>
    <row r="28" spans="3:5" x14ac:dyDescent="0.2">
      <c r="C28">
        <v>24</v>
      </c>
      <c r="D28" t="s">
        <v>252</v>
      </c>
      <c r="E28">
        <v>6850</v>
      </c>
    </row>
    <row r="29" spans="3:5" x14ac:dyDescent="0.2">
      <c r="C29">
        <v>25</v>
      </c>
      <c r="D29" t="s">
        <v>252</v>
      </c>
      <c r="E29">
        <v>4580</v>
      </c>
    </row>
    <row r="30" spans="3:5" x14ac:dyDescent="0.2">
      <c r="C30">
        <v>25</v>
      </c>
      <c r="D30" t="s">
        <v>252</v>
      </c>
      <c r="E30">
        <v>4970</v>
      </c>
    </row>
    <row r="31" spans="3:5" x14ac:dyDescent="0.2">
      <c r="C31">
        <v>25</v>
      </c>
      <c r="D31" t="s">
        <v>252</v>
      </c>
      <c r="E31">
        <v>5230</v>
      </c>
    </row>
    <row r="32" spans="3:5" x14ac:dyDescent="0.2">
      <c r="C32">
        <v>25</v>
      </c>
      <c r="D32" t="s">
        <v>252</v>
      </c>
      <c r="E32">
        <v>5340</v>
      </c>
    </row>
    <row r="33" spans="3:5" x14ac:dyDescent="0.2">
      <c r="C33">
        <v>25</v>
      </c>
      <c r="D33" t="s">
        <v>252</v>
      </c>
      <c r="E33">
        <v>6850</v>
      </c>
    </row>
    <row r="34" spans="3:5" x14ac:dyDescent="0.2">
      <c r="C34">
        <v>26</v>
      </c>
      <c r="D34" t="s">
        <v>252</v>
      </c>
      <c r="E34">
        <v>6740</v>
      </c>
    </row>
    <row r="35" spans="3:5" x14ac:dyDescent="0.2">
      <c r="C35">
        <v>26</v>
      </c>
      <c r="D35" t="s">
        <v>252</v>
      </c>
      <c r="E35">
        <v>6950</v>
      </c>
    </row>
    <row r="36" spans="3:5" x14ac:dyDescent="0.2">
      <c r="C36">
        <v>26</v>
      </c>
      <c r="D36" t="s">
        <v>252</v>
      </c>
      <c r="E36">
        <v>7210</v>
      </c>
    </row>
    <row r="37" spans="3:5" x14ac:dyDescent="0.2">
      <c r="C37">
        <v>26</v>
      </c>
      <c r="D37" t="s">
        <v>252</v>
      </c>
      <c r="E37">
        <v>7330</v>
      </c>
    </row>
    <row r="38" spans="3:5" x14ac:dyDescent="0.2">
      <c r="C38">
        <v>26</v>
      </c>
      <c r="D38" t="s">
        <v>252</v>
      </c>
      <c r="E38">
        <v>7430</v>
      </c>
    </row>
    <row r="39" spans="3:5" x14ac:dyDescent="0.2">
      <c r="C39">
        <v>26</v>
      </c>
      <c r="D39" t="s">
        <v>252</v>
      </c>
      <c r="E39">
        <v>7630</v>
      </c>
    </row>
    <row r="40" spans="3:5" x14ac:dyDescent="0.2">
      <c r="C40">
        <v>26</v>
      </c>
      <c r="D40" t="s">
        <v>252</v>
      </c>
      <c r="E40">
        <v>8510</v>
      </c>
    </row>
    <row r="41" spans="3:5" x14ac:dyDescent="0.2">
      <c r="C41">
        <v>27</v>
      </c>
      <c r="D41" t="s">
        <v>252</v>
      </c>
      <c r="E41">
        <v>7000</v>
      </c>
    </row>
    <row r="42" spans="3:5" x14ac:dyDescent="0.2">
      <c r="C42">
        <v>27</v>
      </c>
      <c r="D42" t="s">
        <v>252</v>
      </c>
      <c r="E42">
        <v>7260</v>
      </c>
    </row>
    <row r="43" spans="3:5" x14ac:dyDescent="0.2">
      <c r="C43">
        <v>27</v>
      </c>
      <c r="D43" t="s">
        <v>252</v>
      </c>
      <c r="E43">
        <v>7320</v>
      </c>
    </row>
    <row r="44" spans="3:5" x14ac:dyDescent="0.2">
      <c r="C44">
        <v>27</v>
      </c>
      <c r="D44" t="s">
        <v>252</v>
      </c>
      <c r="E44">
        <v>7320</v>
      </c>
    </row>
    <row r="45" spans="3:5" x14ac:dyDescent="0.2">
      <c r="C45">
        <v>27</v>
      </c>
      <c r="D45" t="s">
        <v>252</v>
      </c>
      <c r="E45">
        <v>7540</v>
      </c>
    </row>
    <row r="46" spans="3:5" x14ac:dyDescent="0.2">
      <c r="C46">
        <v>28</v>
      </c>
      <c r="D46" t="s">
        <v>252</v>
      </c>
      <c r="E46">
        <v>4540</v>
      </c>
    </row>
    <row r="47" spans="3:5" x14ac:dyDescent="0.2">
      <c r="C47">
        <v>28</v>
      </c>
      <c r="D47" t="s">
        <v>252</v>
      </c>
      <c r="E47">
        <v>6720</v>
      </c>
    </row>
    <row r="48" spans="3:5" x14ac:dyDescent="0.2">
      <c r="C48">
        <v>28</v>
      </c>
      <c r="D48" t="s">
        <v>252</v>
      </c>
      <c r="E48">
        <v>7040</v>
      </c>
    </row>
    <row r="49" spans="3:5" x14ac:dyDescent="0.2">
      <c r="C49">
        <v>28</v>
      </c>
      <c r="D49" t="s">
        <v>252</v>
      </c>
      <c r="E49">
        <v>7660</v>
      </c>
    </row>
    <row r="50" spans="3:5" x14ac:dyDescent="0.2">
      <c r="C50">
        <v>28</v>
      </c>
      <c r="D50" t="s">
        <v>252</v>
      </c>
      <c r="E50">
        <v>7830</v>
      </c>
    </row>
    <row r="51" spans="3:5" x14ac:dyDescent="0.2">
      <c r="C51">
        <v>28</v>
      </c>
      <c r="D51" t="s">
        <v>252</v>
      </c>
      <c r="E51">
        <v>8230</v>
      </c>
    </row>
    <row r="52" spans="3:5" x14ac:dyDescent="0.2">
      <c r="C52">
        <v>28</v>
      </c>
      <c r="D52" t="s">
        <v>252</v>
      </c>
      <c r="E52">
        <v>8350</v>
      </c>
    </row>
    <row r="53" spans="3:5" x14ac:dyDescent="0.2">
      <c r="C53">
        <v>29</v>
      </c>
      <c r="D53" t="s">
        <v>252</v>
      </c>
      <c r="E53">
        <v>3640</v>
      </c>
    </row>
    <row r="54" spans="3:5" x14ac:dyDescent="0.2">
      <c r="C54">
        <v>29</v>
      </c>
      <c r="D54" t="s">
        <v>252</v>
      </c>
      <c r="E54">
        <v>7340</v>
      </c>
    </row>
    <row r="55" spans="3:5" x14ac:dyDescent="0.2">
      <c r="C55">
        <v>29</v>
      </c>
      <c r="D55" t="s">
        <v>252</v>
      </c>
      <c r="E55">
        <v>7430</v>
      </c>
    </row>
    <row r="56" spans="3:5" x14ac:dyDescent="0.2">
      <c r="C56">
        <v>29</v>
      </c>
      <c r="D56" t="s">
        <v>252</v>
      </c>
      <c r="E56">
        <v>7430</v>
      </c>
    </row>
    <row r="57" spans="3:5" x14ac:dyDescent="0.2">
      <c r="C57">
        <v>29</v>
      </c>
      <c r="D57" t="s">
        <v>252</v>
      </c>
      <c r="E57">
        <v>8210</v>
      </c>
    </row>
    <row r="58" spans="3:5" x14ac:dyDescent="0.2">
      <c r="C58">
        <v>29</v>
      </c>
      <c r="D58" t="s">
        <v>252</v>
      </c>
      <c r="E58">
        <v>8400</v>
      </c>
    </row>
    <row r="59" spans="3:5" x14ac:dyDescent="0.2">
      <c r="C59">
        <v>29</v>
      </c>
      <c r="D59" t="s">
        <v>252</v>
      </c>
      <c r="E59">
        <v>9260</v>
      </c>
    </row>
    <row r="60" spans="3:5" x14ac:dyDescent="0.2">
      <c r="C60">
        <v>30</v>
      </c>
      <c r="D60" t="s">
        <v>252</v>
      </c>
      <c r="E60">
        <v>7420</v>
      </c>
    </row>
    <row r="61" spans="3:5" x14ac:dyDescent="0.2">
      <c r="C61">
        <v>30</v>
      </c>
      <c r="D61" t="s">
        <v>252</v>
      </c>
      <c r="E61">
        <v>8470</v>
      </c>
    </row>
    <row r="62" spans="3:5" x14ac:dyDescent="0.2">
      <c r="C62">
        <v>32</v>
      </c>
      <c r="D62" t="s">
        <v>252</v>
      </c>
      <c r="E62">
        <v>9220</v>
      </c>
    </row>
    <row r="63" spans="3:5" x14ac:dyDescent="0.2">
      <c r="C63">
        <v>32</v>
      </c>
      <c r="D63" t="s">
        <v>252</v>
      </c>
      <c r="E63">
        <v>10260</v>
      </c>
    </row>
    <row r="64" spans="3:5" x14ac:dyDescent="0.2">
      <c r="C64">
        <v>36</v>
      </c>
      <c r="D64" t="s">
        <v>252</v>
      </c>
      <c r="E64">
        <v>9230</v>
      </c>
    </row>
    <row r="65" spans="3:5" x14ac:dyDescent="0.2">
      <c r="C65">
        <v>36</v>
      </c>
      <c r="D65" t="s">
        <v>252</v>
      </c>
      <c r="E65">
        <v>10880</v>
      </c>
    </row>
    <row r="66" spans="3:5" x14ac:dyDescent="0.2">
      <c r="C66">
        <v>12</v>
      </c>
      <c r="D66" t="s">
        <v>253</v>
      </c>
      <c r="E66">
        <v>3090</v>
      </c>
    </row>
    <row r="67" spans="3:5" x14ac:dyDescent="0.2">
      <c r="C67">
        <v>12</v>
      </c>
      <c r="D67" t="s">
        <v>253</v>
      </c>
      <c r="E67">
        <v>4630</v>
      </c>
    </row>
    <row r="68" spans="3:5" x14ac:dyDescent="0.2">
      <c r="C68">
        <v>13</v>
      </c>
      <c r="D68" t="s">
        <v>253</v>
      </c>
      <c r="E68">
        <v>5940</v>
      </c>
    </row>
    <row r="69" spans="3:5" x14ac:dyDescent="0.2">
      <c r="C69">
        <v>13</v>
      </c>
      <c r="D69" t="s">
        <v>253</v>
      </c>
      <c r="E69">
        <v>6450</v>
      </c>
    </row>
    <row r="70" spans="3:5" x14ac:dyDescent="0.2">
      <c r="C70">
        <v>13</v>
      </c>
      <c r="D70" t="s">
        <v>253</v>
      </c>
      <c r="E70">
        <v>7260</v>
      </c>
    </row>
    <row r="71" spans="3:5" x14ac:dyDescent="0.2">
      <c r="C71">
        <v>14</v>
      </c>
      <c r="D71" t="s">
        <v>253</v>
      </c>
      <c r="E71">
        <v>7050</v>
      </c>
    </row>
    <row r="72" spans="3:5" x14ac:dyDescent="0.2">
      <c r="C72">
        <v>14</v>
      </c>
      <c r="D72" t="s">
        <v>253</v>
      </c>
      <c r="E72">
        <v>7430</v>
      </c>
    </row>
    <row r="73" spans="3:5" x14ac:dyDescent="0.2">
      <c r="C73">
        <v>14</v>
      </c>
      <c r="D73" t="s">
        <v>253</v>
      </c>
      <c r="E73">
        <v>7480</v>
      </c>
    </row>
    <row r="74" spans="3:5" x14ac:dyDescent="0.2">
      <c r="C74">
        <v>14</v>
      </c>
      <c r="D74" t="s">
        <v>253</v>
      </c>
      <c r="E74">
        <v>8340</v>
      </c>
    </row>
    <row r="75" spans="3:5" x14ac:dyDescent="0.2">
      <c r="C75">
        <v>15</v>
      </c>
      <c r="D75" t="s">
        <v>253</v>
      </c>
      <c r="E75">
        <v>5460</v>
      </c>
    </row>
    <row r="76" spans="3:5" x14ac:dyDescent="0.2">
      <c r="C76">
        <v>15</v>
      </c>
      <c r="D76" t="s">
        <v>253</v>
      </c>
      <c r="E76">
        <v>6230</v>
      </c>
    </row>
    <row r="77" spans="3:5" x14ac:dyDescent="0.2">
      <c r="C77">
        <v>15</v>
      </c>
      <c r="D77" t="s">
        <v>253</v>
      </c>
      <c r="E77">
        <v>7650</v>
      </c>
    </row>
    <row r="78" spans="3:5" x14ac:dyDescent="0.2">
      <c r="C78">
        <v>16</v>
      </c>
      <c r="D78" t="s">
        <v>253</v>
      </c>
      <c r="E78">
        <v>4630</v>
      </c>
    </row>
    <row r="79" spans="3:5" x14ac:dyDescent="0.2">
      <c r="C79">
        <v>16</v>
      </c>
      <c r="D79" t="s">
        <v>253</v>
      </c>
      <c r="E79">
        <v>5650</v>
      </c>
    </row>
    <row r="80" spans="3:5" x14ac:dyDescent="0.2">
      <c r="C80">
        <v>16</v>
      </c>
      <c r="D80" t="s">
        <v>253</v>
      </c>
      <c r="E80">
        <v>6340</v>
      </c>
    </row>
    <row r="81" spans="3:5" x14ac:dyDescent="0.2">
      <c r="C81">
        <v>16</v>
      </c>
      <c r="D81" t="s">
        <v>253</v>
      </c>
      <c r="E81">
        <v>6930</v>
      </c>
    </row>
    <row r="82" spans="3:5" x14ac:dyDescent="0.2">
      <c r="C82">
        <v>16</v>
      </c>
      <c r="D82" t="s">
        <v>253</v>
      </c>
      <c r="E82">
        <v>7770</v>
      </c>
    </row>
    <row r="83" spans="3:5" x14ac:dyDescent="0.2">
      <c r="C83">
        <v>16</v>
      </c>
      <c r="D83" t="s">
        <v>253</v>
      </c>
      <c r="E83">
        <v>8920</v>
      </c>
    </row>
    <row r="84" spans="3:5" x14ac:dyDescent="0.2">
      <c r="C84">
        <v>17</v>
      </c>
      <c r="D84" t="s">
        <v>253</v>
      </c>
      <c r="E84">
        <v>7030</v>
      </c>
    </row>
    <row r="85" spans="3:5" x14ac:dyDescent="0.2">
      <c r="C85">
        <v>17</v>
      </c>
      <c r="D85" t="s">
        <v>253</v>
      </c>
      <c r="E85">
        <v>7670</v>
      </c>
    </row>
    <row r="86" spans="3:5" x14ac:dyDescent="0.2">
      <c r="C86">
        <v>17</v>
      </c>
      <c r="D86" t="s">
        <v>253</v>
      </c>
      <c r="E86">
        <v>7840</v>
      </c>
    </row>
    <row r="87" spans="3:5" x14ac:dyDescent="0.2">
      <c r="C87">
        <v>18</v>
      </c>
      <c r="D87" t="s">
        <v>253</v>
      </c>
      <c r="E87">
        <v>7170</v>
      </c>
    </row>
    <row r="88" spans="3:5" x14ac:dyDescent="0.2">
      <c r="C88">
        <v>18</v>
      </c>
      <c r="D88" t="s">
        <v>253</v>
      </c>
      <c r="E88">
        <v>7220</v>
      </c>
    </row>
    <row r="89" spans="3:5" x14ac:dyDescent="0.2">
      <c r="C89">
        <v>18</v>
      </c>
      <c r="D89" t="s">
        <v>253</v>
      </c>
      <c r="E89">
        <v>7320</v>
      </c>
    </row>
    <row r="90" spans="3:5" x14ac:dyDescent="0.2">
      <c r="C90">
        <v>18</v>
      </c>
      <c r="D90" t="s">
        <v>253</v>
      </c>
      <c r="E90">
        <v>7330</v>
      </c>
    </row>
    <row r="91" spans="3:5" x14ac:dyDescent="0.2">
      <c r="C91">
        <v>18</v>
      </c>
      <c r="D91" t="s">
        <v>253</v>
      </c>
      <c r="E91">
        <v>8310</v>
      </c>
    </row>
    <row r="92" spans="3:5" x14ac:dyDescent="0.2">
      <c r="C92">
        <v>18</v>
      </c>
      <c r="D92" t="s">
        <v>253</v>
      </c>
      <c r="E92">
        <v>8750</v>
      </c>
    </row>
    <row r="93" spans="3:5" x14ac:dyDescent="0.2">
      <c r="C93">
        <v>18</v>
      </c>
      <c r="D93" t="s">
        <v>253</v>
      </c>
      <c r="E93">
        <v>8880</v>
      </c>
    </row>
    <row r="94" spans="3:5" x14ac:dyDescent="0.2">
      <c r="C94">
        <v>19</v>
      </c>
      <c r="D94" t="s">
        <v>253</v>
      </c>
      <c r="E94">
        <v>6230</v>
      </c>
    </row>
    <row r="95" spans="3:5" x14ac:dyDescent="0.2">
      <c r="C95">
        <v>19</v>
      </c>
      <c r="D95" t="s">
        <v>253</v>
      </c>
      <c r="E95">
        <v>6470</v>
      </c>
    </row>
    <row r="96" spans="3:5" x14ac:dyDescent="0.2">
      <c r="C96">
        <v>19</v>
      </c>
      <c r="D96" t="s">
        <v>253</v>
      </c>
      <c r="E96">
        <v>7150</v>
      </c>
    </row>
    <row r="97" spans="3:5" x14ac:dyDescent="0.2">
      <c r="C97">
        <v>19</v>
      </c>
      <c r="D97" t="s">
        <v>253</v>
      </c>
      <c r="E97">
        <v>7230</v>
      </c>
    </row>
    <row r="98" spans="3:5" x14ac:dyDescent="0.2">
      <c r="C98">
        <v>20</v>
      </c>
      <c r="D98" t="s">
        <v>253</v>
      </c>
      <c r="E98">
        <v>8210</v>
      </c>
    </row>
    <row r="99" spans="3:5" x14ac:dyDescent="0.2">
      <c r="C99">
        <v>20</v>
      </c>
      <c r="D99" t="s">
        <v>253</v>
      </c>
      <c r="E99">
        <v>8560</v>
      </c>
    </row>
    <row r="100" spans="3:5" x14ac:dyDescent="0.2">
      <c r="C100">
        <v>20</v>
      </c>
      <c r="D100" t="s">
        <v>253</v>
      </c>
      <c r="E100">
        <v>9090</v>
      </c>
    </row>
    <row r="101" spans="3:5" x14ac:dyDescent="0.2">
      <c r="C101">
        <v>21</v>
      </c>
      <c r="D101" t="s">
        <v>253</v>
      </c>
      <c r="E101">
        <v>8430</v>
      </c>
    </row>
    <row r="102" spans="3:5" x14ac:dyDescent="0.2">
      <c r="C102">
        <v>21</v>
      </c>
      <c r="D102" t="s">
        <v>253</v>
      </c>
      <c r="E102">
        <v>8750</v>
      </c>
    </row>
    <row r="103" spans="3:5" x14ac:dyDescent="0.2">
      <c r="C103">
        <v>21</v>
      </c>
      <c r="D103" t="s">
        <v>253</v>
      </c>
      <c r="E103">
        <v>8940</v>
      </c>
    </row>
    <row r="104" spans="3:5" x14ac:dyDescent="0.2">
      <c r="C104">
        <v>21</v>
      </c>
      <c r="D104" t="s">
        <v>253</v>
      </c>
      <c r="E104">
        <v>9230</v>
      </c>
    </row>
    <row r="105" spans="3:5" x14ac:dyDescent="0.2">
      <c r="C105">
        <v>22</v>
      </c>
      <c r="D105" t="s">
        <v>253</v>
      </c>
      <c r="E105">
        <v>7690</v>
      </c>
    </row>
    <row r="106" spans="3:5" x14ac:dyDescent="0.2">
      <c r="C106">
        <v>22</v>
      </c>
      <c r="D106" t="s">
        <v>253</v>
      </c>
      <c r="E106">
        <v>8830</v>
      </c>
    </row>
    <row r="107" spans="3:5" x14ac:dyDescent="0.2">
      <c r="C107">
        <v>23</v>
      </c>
      <c r="D107" t="s">
        <v>253</v>
      </c>
      <c r="E107">
        <v>9020</v>
      </c>
    </row>
    <row r="108" spans="3:5" x14ac:dyDescent="0.2">
      <c r="C108">
        <v>23</v>
      </c>
      <c r="D108" t="s">
        <v>253</v>
      </c>
      <c r="E108">
        <v>9730</v>
      </c>
    </row>
    <row r="109" spans="3:5" x14ac:dyDescent="0.2">
      <c r="C109">
        <v>23</v>
      </c>
      <c r="D109" t="s">
        <v>253</v>
      </c>
      <c r="E109">
        <v>9830</v>
      </c>
    </row>
    <row r="110" spans="3:5" x14ac:dyDescent="0.2">
      <c r="C110">
        <v>24</v>
      </c>
      <c r="D110" t="s">
        <v>253</v>
      </c>
      <c r="E110">
        <v>7230</v>
      </c>
    </row>
    <row r="111" spans="3:5" x14ac:dyDescent="0.2">
      <c r="C111">
        <v>24</v>
      </c>
      <c r="D111" t="s">
        <v>253</v>
      </c>
      <c r="E111">
        <v>9120</v>
      </c>
    </row>
    <row r="112" spans="3:5" x14ac:dyDescent="0.2">
      <c r="C112">
        <v>24</v>
      </c>
      <c r="D112" t="s">
        <v>253</v>
      </c>
      <c r="E112">
        <v>9870</v>
      </c>
    </row>
    <row r="113" spans="3:5" x14ac:dyDescent="0.2">
      <c r="C113">
        <v>25</v>
      </c>
      <c r="D113" t="s">
        <v>253</v>
      </c>
      <c r="E113">
        <v>7940</v>
      </c>
    </row>
    <row r="114" spans="3:5" x14ac:dyDescent="0.2">
      <c r="C114">
        <v>25</v>
      </c>
      <c r="D114" t="s">
        <v>253</v>
      </c>
      <c r="E114">
        <v>8880</v>
      </c>
    </row>
    <row r="115" spans="3:5" x14ac:dyDescent="0.2">
      <c r="C115">
        <v>25</v>
      </c>
      <c r="D115" t="s">
        <v>253</v>
      </c>
      <c r="E115">
        <v>8940</v>
      </c>
    </row>
    <row r="116" spans="3:5" x14ac:dyDescent="0.2">
      <c r="C116">
        <v>25</v>
      </c>
      <c r="D116" t="s">
        <v>253</v>
      </c>
      <c r="E116">
        <v>9650</v>
      </c>
    </row>
    <row r="117" spans="3:5" x14ac:dyDescent="0.2">
      <c r="C117">
        <v>25</v>
      </c>
      <c r="D117" t="s">
        <v>253</v>
      </c>
      <c r="E117">
        <v>9670</v>
      </c>
    </row>
    <row r="118" spans="3:5" x14ac:dyDescent="0.2">
      <c r="C118">
        <v>26</v>
      </c>
      <c r="D118" t="s">
        <v>253</v>
      </c>
      <c r="E118">
        <v>8960</v>
      </c>
    </row>
    <row r="119" spans="3:5" x14ac:dyDescent="0.2">
      <c r="C119">
        <v>26</v>
      </c>
      <c r="D119" t="s">
        <v>253</v>
      </c>
      <c r="E119">
        <v>12340</v>
      </c>
    </row>
    <row r="120" spans="3:5" x14ac:dyDescent="0.2">
      <c r="C120">
        <v>27</v>
      </c>
      <c r="D120" t="s">
        <v>253</v>
      </c>
      <c r="E120">
        <v>9300</v>
      </c>
    </row>
    <row r="121" spans="3:5" x14ac:dyDescent="0.2">
      <c r="C121">
        <v>27</v>
      </c>
      <c r="D121" t="s">
        <v>253</v>
      </c>
      <c r="E121">
        <v>10300</v>
      </c>
    </row>
    <row r="122" spans="3:5" x14ac:dyDescent="0.2">
      <c r="C122">
        <v>28</v>
      </c>
      <c r="D122" t="s">
        <v>253</v>
      </c>
      <c r="E122">
        <v>9820</v>
      </c>
    </row>
    <row r="123" spans="3:5" x14ac:dyDescent="0.2">
      <c r="C123">
        <v>28</v>
      </c>
      <c r="D123" t="s">
        <v>253</v>
      </c>
      <c r="E123">
        <v>10470</v>
      </c>
    </row>
    <row r="124" spans="3:5" x14ac:dyDescent="0.2">
      <c r="C124">
        <v>28</v>
      </c>
      <c r="D124" t="s">
        <v>253</v>
      </c>
      <c r="E124">
        <v>10830</v>
      </c>
    </row>
    <row r="125" spans="3:5" x14ac:dyDescent="0.2">
      <c r="C125">
        <v>28</v>
      </c>
      <c r="D125" t="s">
        <v>253</v>
      </c>
      <c r="E125">
        <v>11020</v>
      </c>
    </row>
    <row r="126" spans="3:5" x14ac:dyDescent="0.2">
      <c r="C126">
        <v>29</v>
      </c>
      <c r="D126" t="s">
        <v>253</v>
      </c>
      <c r="E126">
        <v>12090</v>
      </c>
    </row>
    <row r="127" spans="3:5" x14ac:dyDescent="0.2">
      <c r="C127">
        <v>30</v>
      </c>
      <c r="D127" t="s">
        <v>253</v>
      </c>
      <c r="E127">
        <v>13660</v>
      </c>
    </row>
    <row r="128" spans="3:5" x14ac:dyDescent="0.2">
      <c r="C128">
        <v>31</v>
      </c>
      <c r="D128" t="s">
        <v>253</v>
      </c>
      <c r="E128">
        <v>14020</v>
      </c>
    </row>
    <row r="129" spans="3:5" x14ac:dyDescent="0.2">
      <c r="C129">
        <v>32</v>
      </c>
      <c r="D129" t="s">
        <v>253</v>
      </c>
      <c r="E129">
        <v>12890</v>
      </c>
    </row>
    <row r="130" spans="3:5" x14ac:dyDescent="0.2">
      <c r="C130">
        <v>33</v>
      </c>
      <c r="D130" t="s">
        <v>253</v>
      </c>
      <c r="E130">
        <v>13560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7:E18"/>
  <sheetViews>
    <sheetView topLeftCell="A22" zoomScale="55" zoomScaleNormal="55" workbookViewId="0">
      <selection activeCell="P30" sqref="P30"/>
    </sheetView>
  </sheetViews>
  <sheetFormatPr defaultRowHeight="12.75" x14ac:dyDescent="0.2"/>
  <cols>
    <col min="2" max="2" width="35.140625" bestFit="1" customWidth="1"/>
    <col min="3" max="3" width="11" bestFit="1" customWidth="1"/>
    <col min="4" max="4" width="7" customWidth="1"/>
    <col min="5" max="5" width="7.140625" customWidth="1"/>
  </cols>
  <sheetData>
    <row r="7" spans="2:5" ht="13.5" thickBot="1" x14ac:dyDescent="0.25"/>
    <row r="8" spans="2:5" x14ac:dyDescent="0.2">
      <c r="B8" s="34" t="s">
        <v>133</v>
      </c>
      <c r="C8" s="34"/>
      <c r="D8" s="34"/>
      <c r="E8" s="34"/>
    </row>
    <row r="9" spans="2:5" x14ac:dyDescent="0.2">
      <c r="B9" s="35" t="s">
        <v>134</v>
      </c>
      <c r="C9" s="35"/>
      <c r="D9" s="35"/>
      <c r="E9" s="35"/>
    </row>
    <row r="10" spans="2:5" x14ac:dyDescent="0.2">
      <c r="B10" s="35"/>
      <c r="C10" s="35"/>
      <c r="D10" s="35"/>
      <c r="E10" s="35"/>
    </row>
    <row r="11" spans="2:5" x14ac:dyDescent="0.2">
      <c r="B11" s="36" t="s">
        <v>135</v>
      </c>
      <c r="C11" s="36" t="s">
        <v>136</v>
      </c>
      <c r="D11" s="36" t="s">
        <v>137</v>
      </c>
      <c r="E11" s="36" t="s">
        <v>138</v>
      </c>
    </row>
    <row r="12" spans="2:5" x14ac:dyDescent="0.2">
      <c r="B12" s="37" t="s">
        <v>139</v>
      </c>
      <c r="C12" s="37">
        <v>1989</v>
      </c>
      <c r="D12" s="37">
        <v>700000</v>
      </c>
      <c r="E12" s="37">
        <v>1000</v>
      </c>
    </row>
    <row r="13" spans="2:5" x14ac:dyDescent="0.2">
      <c r="B13" s="37" t="s">
        <v>140</v>
      </c>
      <c r="C13" s="37">
        <v>1992</v>
      </c>
      <c r="D13" s="37">
        <v>100000</v>
      </c>
      <c r="E13" s="37">
        <v>1500</v>
      </c>
    </row>
    <row r="14" spans="2:5" x14ac:dyDescent="0.2">
      <c r="B14" s="37" t="s">
        <v>141</v>
      </c>
      <c r="C14" s="37">
        <v>1993</v>
      </c>
      <c r="D14" s="37">
        <v>450000</v>
      </c>
      <c r="E14" s="37">
        <v>1500</v>
      </c>
    </row>
    <row r="15" spans="2:5" x14ac:dyDescent="0.2">
      <c r="B15" s="37" t="s">
        <v>142</v>
      </c>
      <c r="C15" s="37">
        <v>1995</v>
      </c>
      <c r="D15" s="37">
        <v>900000</v>
      </c>
      <c r="E15" s="37">
        <v>2000</v>
      </c>
    </row>
    <row r="16" spans="2:5" x14ac:dyDescent="0.2">
      <c r="B16" s="37" t="s">
        <v>143</v>
      </c>
      <c r="C16" s="37">
        <v>1999</v>
      </c>
      <c r="D16" s="37">
        <v>50000</v>
      </c>
      <c r="E16" s="37">
        <v>10000</v>
      </c>
    </row>
    <row r="17" spans="2:5" x14ac:dyDescent="0.2">
      <c r="B17" s="37" t="s">
        <v>144</v>
      </c>
      <c r="C17" s="37">
        <v>2003</v>
      </c>
      <c r="D17" s="37">
        <v>200000</v>
      </c>
      <c r="E17" s="37">
        <v>13000</v>
      </c>
    </row>
    <row r="18" spans="2:5" ht="13.5" thickBot="1" x14ac:dyDescent="0.25">
      <c r="B18" s="38" t="s">
        <v>145</v>
      </c>
      <c r="C18" s="38">
        <v>2006</v>
      </c>
      <c r="D18" s="38">
        <v>30000</v>
      </c>
      <c r="E18" s="38">
        <v>35000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46"/>
  <sheetViews>
    <sheetView topLeftCell="A8" zoomScale="85" zoomScaleNormal="85" workbookViewId="0">
      <selection activeCell="X35" sqref="X35"/>
    </sheetView>
  </sheetViews>
  <sheetFormatPr defaultRowHeight="12.75" x14ac:dyDescent="0.2"/>
  <cols>
    <col min="1" max="2" width="5.7109375" customWidth="1"/>
    <col min="3" max="3" width="5.42578125" customWidth="1"/>
    <col min="4" max="4" width="5.85546875" customWidth="1"/>
    <col min="5" max="6" width="5.42578125" customWidth="1"/>
    <col min="7" max="7" width="4.85546875" customWidth="1"/>
    <col min="8" max="8" width="5.28515625" customWidth="1"/>
    <col min="9" max="11" width="5.5703125" customWidth="1"/>
    <col min="12" max="12" width="5.7109375" customWidth="1"/>
  </cols>
  <sheetData>
    <row r="1" spans="1:13" x14ac:dyDescent="0.2">
      <c r="A1" t="s">
        <v>119</v>
      </c>
    </row>
    <row r="2" spans="1:13" x14ac:dyDescent="0.2">
      <c r="A2" t="s">
        <v>120</v>
      </c>
      <c r="F2" t="s">
        <v>121</v>
      </c>
    </row>
    <row r="3" spans="1:13" ht="25.5" x14ac:dyDescent="0.35">
      <c r="B3">
        <v>-7.5</v>
      </c>
      <c r="C3">
        <v>-6</v>
      </c>
      <c r="D3">
        <v>-4.5</v>
      </c>
      <c r="E3">
        <v>-3</v>
      </c>
      <c r="F3">
        <v>-1.5</v>
      </c>
      <c r="G3">
        <v>0</v>
      </c>
      <c r="H3">
        <v>1.5</v>
      </c>
      <c r="I3">
        <v>3</v>
      </c>
      <c r="J3">
        <v>4.5</v>
      </c>
      <c r="K3">
        <v>6</v>
      </c>
      <c r="L3">
        <v>7.5</v>
      </c>
      <c r="M3" s="5" t="s">
        <v>81</v>
      </c>
    </row>
    <row r="4" spans="1:13" x14ac:dyDescent="0.2">
      <c r="A4">
        <v>-5</v>
      </c>
      <c r="B4">
        <v>31.25</v>
      </c>
      <c r="C4">
        <v>11</v>
      </c>
      <c r="D4">
        <v>-4.75</v>
      </c>
      <c r="E4">
        <v>-16</v>
      </c>
      <c r="F4">
        <v>-22.75</v>
      </c>
      <c r="G4">
        <v>-25</v>
      </c>
      <c r="H4">
        <v>-22.75</v>
      </c>
      <c r="I4">
        <v>-16</v>
      </c>
      <c r="J4">
        <v>-4.75</v>
      </c>
      <c r="K4">
        <v>11</v>
      </c>
      <c r="L4">
        <v>31.25</v>
      </c>
    </row>
    <row r="5" spans="1:13" x14ac:dyDescent="0.2">
      <c r="A5">
        <v>-4</v>
      </c>
      <c r="B5">
        <v>40.25</v>
      </c>
      <c r="C5">
        <v>20</v>
      </c>
      <c r="D5">
        <v>4.25</v>
      </c>
      <c r="E5">
        <v>-7</v>
      </c>
      <c r="F5">
        <v>-13.75</v>
      </c>
      <c r="G5">
        <v>-16</v>
      </c>
      <c r="H5">
        <v>-13.75</v>
      </c>
      <c r="I5">
        <v>-7</v>
      </c>
      <c r="J5">
        <v>4.25</v>
      </c>
      <c r="K5">
        <v>20</v>
      </c>
      <c r="L5">
        <v>40.25</v>
      </c>
    </row>
    <row r="6" spans="1:13" x14ac:dyDescent="0.2">
      <c r="A6">
        <v>-3</v>
      </c>
      <c r="B6">
        <v>47.25</v>
      </c>
      <c r="C6">
        <v>27</v>
      </c>
      <c r="D6">
        <v>11.25</v>
      </c>
      <c r="E6">
        <v>0</v>
      </c>
      <c r="F6">
        <v>-6.75</v>
      </c>
      <c r="G6">
        <v>-9</v>
      </c>
      <c r="H6">
        <v>-6.75</v>
      </c>
      <c r="I6">
        <v>0</v>
      </c>
      <c r="J6">
        <v>11.25</v>
      </c>
      <c r="K6">
        <v>27</v>
      </c>
      <c r="L6">
        <v>47.25</v>
      </c>
    </row>
    <row r="7" spans="1:13" x14ac:dyDescent="0.2">
      <c r="A7">
        <v>-2</v>
      </c>
      <c r="B7">
        <v>52.25</v>
      </c>
      <c r="C7">
        <v>32</v>
      </c>
      <c r="D7">
        <v>16.25</v>
      </c>
      <c r="E7">
        <v>5</v>
      </c>
      <c r="F7">
        <v>-1.75</v>
      </c>
      <c r="G7">
        <v>-4</v>
      </c>
      <c r="H7">
        <v>-1.75</v>
      </c>
      <c r="I7">
        <v>5</v>
      </c>
      <c r="J7">
        <v>16.25</v>
      </c>
      <c r="K7">
        <v>32</v>
      </c>
      <c r="L7">
        <v>52.25</v>
      </c>
    </row>
    <row r="8" spans="1:13" x14ac:dyDescent="0.2">
      <c r="A8">
        <v>-1</v>
      </c>
      <c r="B8">
        <v>55.25</v>
      </c>
      <c r="C8">
        <v>35</v>
      </c>
      <c r="D8">
        <v>19.25</v>
      </c>
      <c r="E8">
        <v>8</v>
      </c>
      <c r="F8">
        <v>1.25</v>
      </c>
      <c r="G8">
        <v>-1</v>
      </c>
      <c r="H8">
        <v>1.25</v>
      </c>
      <c r="I8">
        <v>8</v>
      </c>
      <c r="J8">
        <v>19.25</v>
      </c>
      <c r="K8">
        <v>35</v>
      </c>
      <c r="L8">
        <v>55.25</v>
      </c>
    </row>
    <row r="9" spans="1:13" x14ac:dyDescent="0.2">
      <c r="A9">
        <v>0</v>
      </c>
      <c r="B9">
        <v>56.25</v>
      </c>
      <c r="C9">
        <v>36</v>
      </c>
      <c r="D9">
        <v>20.25</v>
      </c>
      <c r="E9">
        <v>9</v>
      </c>
      <c r="F9">
        <v>2.25</v>
      </c>
      <c r="G9">
        <v>0</v>
      </c>
      <c r="H9">
        <v>2.25</v>
      </c>
      <c r="I9">
        <v>9</v>
      </c>
      <c r="J9">
        <v>20.25</v>
      </c>
      <c r="K9">
        <v>36</v>
      </c>
      <c r="L9">
        <v>56.25</v>
      </c>
    </row>
    <row r="10" spans="1:13" x14ac:dyDescent="0.2">
      <c r="A10">
        <v>1</v>
      </c>
      <c r="B10">
        <v>55.25</v>
      </c>
      <c r="C10">
        <v>35</v>
      </c>
      <c r="D10">
        <v>19.25</v>
      </c>
      <c r="E10">
        <v>8</v>
      </c>
      <c r="F10">
        <v>1.25</v>
      </c>
      <c r="G10">
        <v>-1</v>
      </c>
      <c r="H10">
        <v>1.25</v>
      </c>
      <c r="I10">
        <v>8</v>
      </c>
      <c r="J10">
        <v>19.25</v>
      </c>
      <c r="K10">
        <v>35</v>
      </c>
      <c r="L10">
        <v>55.25</v>
      </c>
    </row>
    <row r="11" spans="1:13" x14ac:dyDescent="0.2">
      <c r="A11">
        <v>2</v>
      </c>
      <c r="B11">
        <v>52.25</v>
      </c>
      <c r="C11">
        <v>32</v>
      </c>
      <c r="D11">
        <v>16.25</v>
      </c>
      <c r="E11">
        <v>5</v>
      </c>
      <c r="F11">
        <v>-1.75</v>
      </c>
      <c r="G11">
        <v>-4</v>
      </c>
      <c r="H11">
        <v>-1.75</v>
      </c>
      <c r="I11">
        <v>5</v>
      </c>
      <c r="J11">
        <v>16.25</v>
      </c>
      <c r="K11">
        <v>32</v>
      </c>
      <c r="L11">
        <v>52.25</v>
      </c>
    </row>
    <row r="12" spans="1:13" x14ac:dyDescent="0.2">
      <c r="A12">
        <v>3</v>
      </c>
      <c r="B12">
        <v>47.25</v>
      </c>
      <c r="C12">
        <v>27</v>
      </c>
      <c r="D12">
        <v>11.25</v>
      </c>
      <c r="E12">
        <v>0</v>
      </c>
      <c r="F12">
        <v>-6.75</v>
      </c>
      <c r="G12">
        <v>-9</v>
      </c>
      <c r="H12">
        <v>-6.75</v>
      </c>
      <c r="I12">
        <v>0</v>
      </c>
      <c r="J12">
        <v>11.25</v>
      </c>
      <c r="K12">
        <v>27</v>
      </c>
      <c r="L12">
        <v>47.25</v>
      </c>
    </row>
    <row r="13" spans="1:13" x14ac:dyDescent="0.2">
      <c r="A13">
        <v>4</v>
      </c>
      <c r="B13">
        <v>40.25</v>
      </c>
      <c r="C13">
        <v>20</v>
      </c>
      <c r="D13">
        <v>4.25</v>
      </c>
      <c r="E13">
        <v>-7</v>
      </c>
      <c r="F13">
        <v>-13.75</v>
      </c>
      <c r="G13">
        <v>-16</v>
      </c>
      <c r="H13">
        <v>-13.75</v>
      </c>
      <c r="I13">
        <v>-7</v>
      </c>
      <c r="J13">
        <v>4.25</v>
      </c>
      <c r="K13">
        <v>20</v>
      </c>
      <c r="L13">
        <v>40.25</v>
      </c>
    </row>
    <row r="14" spans="1:13" x14ac:dyDescent="0.2">
      <c r="A14">
        <v>5</v>
      </c>
      <c r="B14">
        <v>31.25</v>
      </c>
      <c r="C14">
        <v>11</v>
      </c>
      <c r="D14">
        <v>-4.75</v>
      </c>
      <c r="E14">
        <v>-16</v>
      </c>
      <c r="F14">
        <v>-22.75</v>
      </c>
      <c r="G14">
        <v>-25</v>
      </c>
      <c r="H14">
        <v>-22.75</v>
      </c>
      <c r="I14">
        <v>-16</v>
      </c>
      <c r="J14">
        <v>-4.75</v>
      </c>
      <c r="K14">
        <v>11</v>
      </c>
      <c r="L14">
        <v>31.25</v>
      </c>
    </row>
    <row r="15" spans="1:13" ht="25.5" x14ac:dyDescent="0.35">
      <c r="A15" s="5" t="s">
        <v>82</v>
      </c>
    </row>
    <row r="34" spans="1:13" ht="25.5" x14ac:dyDescent="0.35">
      <c r="B34">
        <v>-7.5</v>
      </c>
      <c r="C34">
        <v>-6</v>
      </c>
      <c r="D34">
        <v>-4.5</v>
      </c>
      <c r="E34">
        <v>-3</v>
      </c>
      <c r="F34">
        <v>-1.5</v>
      </c>
      <c r="G34">
        <v>0</v>
      </c>
      <c r="H34">
        <v>1.5</v>
      </c>
      <c r="I34">
        <v>3</v>
      </c>
      <c r="J34">
        <v>4.5</v>
      </c>
      <c r="K34">
        <v>6</v>
      </c>
      <c r="L34">
        <v>7.5</v>
      </c>
      <c r="M34" s="5" t="s">
        <v>81</v>
      </c>
    </row>
    <row r="35" spans="1:13" x14ac:dyDescent="0.2">
      <c r="A35">
        <v>-5</v>
      </c>
      <c r="B35">
        <f t="shared" ref="B35" si="0">B34^2-$A$35^2</f>
        <v>31.25</v>
      </c>
      <c r="C35">
        <f t="shared" ref="C35:L35" si="1">C34^2-$A$35^2</f>
        <v>11</v>
      </c>
      <c r="D35">
        <f>D34^2-$A$35^2</f>
        <v>-4.75</v>
      </c>
      <c r="E35">
        <f t="shared" si="1"/>
        <v>-16</v>
      </c>
      <c r="F35">
        <f t="shared" si="1"/>
        <v>-22.75</v>
      </c>
      <c r="G35">
        <f t="shared" si="1"/>
        <v>-25</v>
      </c>
      <c r="H35">
        <f t="shared" si="1"/>
        <v>-22.75</v>
      </c>
      <c r="I35">
        <f t="shared" si="1"/>
        <v>-16</v>
      </c>
      <c r="J35">
        <f t="shared" si="1"/>
        <v>-4.75</v>
      </c>
      <c r="K35">
        <f t="shared" si="1"/>
        <v>11</v>
      </c>
      <c r="L35">
        <f t="shared" si="1"/>
        <v>31.25</v>
      </c>
    </row>
    <row r="36" spans="1:13" x14ac:dyDescent="0.2">
      <c r="A36">
        <v>-4</v>
      </c>
      <c r="B36">
        <f t="shared" ref="B36:C36" si="2">B34^2-$A36^2</f>
        <v>40.25</v>
      </c>
      <c r="C36">
        <f t="shared" si="2"/>
        <v>20</v>
      </c>
      <c r="D36">
        <f>D34^2-$A36^2</f>
        <v>4.25</v>
      </c>
      <c r="E36">
        <f t="shared" ref="E36:L36" si="3">E34^2-$A36^2</f>
        <v>-7</v>
      </c>
      <c r="F36">
        <f t="shared" si="3"/>
        <v>-13.75</v>
      </c>
      <c r="G36">
        <f t="shared" si="3"/>
        <v>-16</v>
      </c>
      <c r="H36">
        <f t="shared" si="3"/>
        <v>-13.75</v>
      </c>
      <c r="I36">
        <f t="shared" si="3"/>
        <v>-7</v>
      </c>
      <c r="J36">
        <f t="shared" si="3"/>
        <v>4.25</v>
      </c>
      <c r="K36">
        <f t="shared" si="3"/>
        <v>20</v>
      </c>
      <c r="L36">
        <f t="shared" si="3"/>
        <v>40.25</v>
      </c>
    </row>
    <row r="37" spans="1:13" x14ac:dyDescent="0.2">
      <c r="A37">
        <v>-3</v>
      </c>
      <c r="B37">
        <f>B34^2-$A37^2</f>
        <v>47.25</v>
      </c>
      <c r="C37">
        <f t="shared" ref="C37" si="4">C34^2-$A37^2</f>
        <v>27</v>
      </c>
      <c r="D37">
        <f>D34^2-$A37^2</f>
        <v>11.25</v>
      </c>
      <c r="E37">
        <f t="shared" ref="E37:L37" si="5">E34^2-$A37^2</f>
        <v>0</v>
      </c>
      <c r="F37">
        <f t="shared" si="5"/>
        <v>-6.75</v>
      </c>
      <c r="G37">
        <f t="shared" si="5"/>
        <v>-9</v>
      </c>
      <c r="H37">
        <f t="shared" si="5"/>
        <v>-6.75</v>
      </c>
      <c r="I37">
        <f t="shared" si="5"/>
        <v>0</v>
      </c>
      <c r="J37">
        <f t="shared" si="5"/>
        <v>11.25</v>
      </c>
      <c r="K37">
        <f t="shared" si="5"/>
        <v>27</v>
      </c>
      <c r="L37">
        <f t="shared" si="5"/>
        <v>47.25</v>
      </c>
    </row>
    <row r="38" spans="1:13" x14ac:dyDescent="0.2">
      <c r="A38">
        <v>-2</v>
      </c>
      <c r="B38">
        <f>B34^2-$A38^2</f>
        <v>52.25</v>
      </c>
      <c r="C38">
        <f t="shared" ref="C38:L38" si="6">C34^2-$A38^2</f>
        <v>32</v>
      </c>
      <c r="D38">
        <f t="shared" si="6"/>
        <v>16.25</v>
      </c>
      <c r="E38">
        <f t="shared" si="6"/>
        <v>5</v>
      </c>
      <c r="F38">
        <f t="shared" si="6"/>
        <v>-1.75</v>
      </c>
      <c r="G38">
        <f t="shared" si="6"/>
        <v>-4</v>
      </c>
      <c r="H38">
        <f t="shared" si="6"/>
        <v>-1.75</v>
      </c>
      <c r="I38">
        <f t="shared" si="6"/>
        <v>5</v>
      </c>
      <c r="J38">
        <f t="shared" si="6"/>
        <v>16.25</v>
      </c>
      <c r="K38">
        <f t="shared" si="6"/>
        <v>32</v>
      </c>
      <c r="L38">
        <f t="shared" si="6"/>
        <v>52.25</v>
      </c>
    </row>
    <row r="39" spans="1:13" x14ac:dyDescent="0.2">
      <c r="A39">
        <v>-1</v>
      </c>
      <c r="B39">
        <f>B34^2-$A39^2</f>
        <v>55.25</v>
      </c>
      <c r="C39">
        <f t="shared" ref="C39:L39" si="7">C34^2-$A39^2</f>
        <v>35</v>
      </c>
      <c r="D39">
        <f t="shared" si="7"/>
        <v>19.25</v>
      </c>
      <c r="E39">
        <f t="shared" si="7"/>
        <v>8</v>
      </c>
      <c r="F39">
        <f t="shared" si="7"/>
        <v>1.25</v>
      </c>
      <c r="G39">
        <f t="shared" si="7"/>
        <v>-1</v>
      </c>
      <c r="H39">
        <f t="shared" si="7"/>
        <v>1.25</v>
      </c>
      <c r="I39">
        <f t="shared" si="7"/>
        <v>8</v>
      </c>
      <c r="J39">
        <f t="shared" si="7"/>
        <v>19.25</v>
      </c>
      <c r="K39">
        <f t="shared" si="7"/>
        <v>35</v>
      </c>
      <c r="L39">
        <f t="shared" si="7"/>
        <v>55.25</v>
      </c>
    </row>
    <row r="40" spans="1:13" x14ac:dyDescent="0.2">
      <c r="A40">
        <v>0</v>
      </c>
      <c r="B40">
        <f>B34^2-$A40^2</f>
        <v>56.25</v>
      </c>
      <c r="C40">
        <f t="shared" ref="C40:L40" si="8">C34^2-$A40^2</f>
        <v>36</v>
      </c>
      <c r="D40">
        <f t="shared" si="8"/>
        <v>20.25</v>
      </c>
      <c r="E40">
        <f t="shared" si="8"/>
        <v>9</v>
      </c>
      <c r="F40">
        <f t="shared" si="8"/>
        <v>2.25</v>
      </c>
      <c r="G40">
        <f t="shared" si="8"/>
        <v>0</v>
      </c>
      <c r="H40">
        <f t="shared" si="8"/>
        <v>2.25</v>
      </c>
      <c r="I40">
        <f t="shared" si="8"/>
        <v>9</v>
      </c>
      <c r="J40">
        <f t="shared" si="8"/>
        <v>20.25</v>
      </c>
      <c r="K40">
        <f t="shared" si="8"/>
        <v>36</v>
      </c>
      <c r="L40">
        <f t="shared" si="8"/>
        <v>56.25</v>
      </c>
    </row>
    <row r="41" spans="1:13" x14ac:dyDescent="0.2">
      <c r="A41">
        <v>1</v>
      </c>
      <c r="B41">
        <f>B34^2-$A41^2</f>
        <v>55.25</v>
      </c>
      <c r="C41">
        <f t="shared" ref="C41:L41" si="9">C34^2-$A41^2</f>
        <v>35</v>
      </c>
      <c r="D41">
        <f t="shared" si="9"/>
        <v>19.25</v>
      </c>
      <c r="E41">
        <f t="shared" si="9"/>
        <v>8</v>
      </c>
      <c r="F41">
        <f t="shared" si="9"/>
        <v>1.25</v>
      </c>
      <c r="G41">
        <f t="shared" si="9"/>
        <v>-1</v>
      </c>
      <c r="H41">
        <f t="shared" si="9"/>
        <v>1.25</v>
      </c>
      <c r="I41">
        <f t="shared" si="9"/>
        <v>8</v>
      </c>
      <c r="J41">
        <f t="shared" si="9"/>
        <v>19.25</v>
      </c>
      <c r="K41">
        <f t="shared" si="9"/>
        <v>35</v>
      </c>
      <c r="L41">
        <f t="shared" si="9"/>
        <v>55.25</v>
      </c>
    </row>
    <row r="42" spans="1:13" x14ac:dyDescent="0.2">
      <c r="A42">
        <v>2</v>
      </c>
      <c r="B42">
        <f>B34^2-$A42^2</f>
        <v>52.25</v>
      </c>
      <c r="C42">
        <f t="shared" ref="C42:L42" si="10">C34^2-$A42^2</f>
        <v>32</v>
      </c>
      <c r="D42">
        <f t="shared" si="10"/>
        <v>16.25</v>
      </c>
      <c r="E42">
        <f t="shared" si="10"/>
        <v>5</v>
      </c>
      <c r="F42">
        <f t="shared" si="10"/>
        <v>-1.75</v>
      </c>
      <c r="G42">
        <f t="shared" si="10"/>
        <v>-4</v>
      </c>
      <c r="H42">
        <f t="shared" si="10"/>
        <v>-1.75</v>
      </c>
      <c r="I42">
        <f t="shared" si="10"/>
        <v>5</v>
      </c>
      <c r="J42">
        <f t="shared" si="10"/>
        <v>16.25</v>
      </c>
      <c r="K42">
        <f t="shared" si="10"/>
        <v>32</v>
      </c>
      <c r="L42">
        <f t="shared" si="10"/>
        <v>52.25</v>
      </c>
    </row>
    <row r="43" spans="1:13" x14ac:dyDescent="0.2">
      <c r="A43">
        <v>3</v>
      </c>
      <c r="B43">
        <f>B34^2-$A43^2</f>
        <v>47.25</v>
      </c>
      <c r="C43">
        <f t="shared" ref="C43:L43" si="11">C34^2-$A43^2</f>
        <v>27</v>
      </c>
      <c r="D43">
        <f t="shared" si="11"/>
        <v>11.25</v>
      </c>
      <c r="E43">
        <f t="shared" si="11"/>
        <v>0</v>
      </c>
      <c r="F43">
        <f t="shared" si="11"/>
        <v>-6.75</v>
      </c>
      <c r="G43">
        <f t="shared" si="11"/>
        <v>-9</v>
      </c>
      <c r="H43">
        <f t="shared" si="11"/>
        <v>-6.75</v>
      </c>
      <c r="I43">
        <f t="shared" si="11"/>
        <v>0</v>
      </c>
      <c r="J43">
        <f t="shared" si="11"/>
        <v>11.25</v>
      </c>
      <c r="K43">
        <f t="shared" si="11"/>
        <v>27</v>
      </c>
      <c r="L43">
        <f t="shared" si="11"/>
        <v>47.25</v>
      </c>
    </row>
    <row r="44" spans="1:13" x14ac:dyDescent="0.2">
      <c r="A44">
        <v>4</v>
      </c>
      <c r="B44">
        <f>B34^2-$A44^2</f>
        <v>40.25</v>
      </c>
      <c r="C44">
        <f t="shared" ref="C44:L44" si="12">C34^2-$A44^2</f>
        <v>20</v>
      </c>
      <c r="D44">
        <f t="shared" si="12"/>
        <v>4.25</v>
      </c>
      <c r="E44">
        <f t="shared" si="12"/>
        <v>-7</v>
      </c>
      <c r="F44">
        <f t="shared" si="12"/>
        <v>-13.75</v>
      </c>
      <c r="G44">
        <f t="shared" si="12"/>
        <v>-16</v>
      </c>
      <c r="H44">
        <f t="shared" si="12"/>
        <v>-13.75</v>
      </c>
      <c r="I44">
        <f t="shared" si="12"/>
        <v>-7</v>
      </c>
      <c r="J44">
        <f t="shared" si="12"/>
        <v>4.25</v>
      </c>
      <c r="K44">
        <f t="shared" si="12"/>
        <v>20</v>
      </c>
      <c r="L44">
        <f t="shared" si="12"/>
        <v>40.25</v>
      </c>
    </row>
    <row r="45" spans="1:13" x14ac:dyDescent="0.2">
      <c r="A45">
        <v>5</v>
      </c>
      <c r="B45">
        <f>B34^2-$A45^2</f>
        <v>31.25</v>
      </c>
      <c r="C45">
        <f t="shared" ref="C45:L45" si="13">C34^2-$A45^2</f>
        <v>11</v>
      </c>
      <c r="D45">
        <f t="shared" si="13"/>
        <v>-4.75</v>
      </c>
      <c r="E45">
        <f t="shared" si="13"/>
        <v>-16</v>
      </c>
      <c r="F45">
        <f t="shared" si="13"/>
        <v>-22.75</v>
      </c>
      <c r="G45">
        <f t="shared" si="13"/>
        <v>-25</v>
      </c>
      <c r="H45">
        <f t="shared" si="13"/>
        <v>-22.75</v>
      </c>
      <c r="I45">
        <f t="shared" si="13"/>
        <v>-16</v>
      </c>
      <c r="J45">
        <f t="shared" si="13"/>
        <v>-4.75</v>
      </c>
      <c r="K45">
        <f t="shared" si="13"/>
        <v>11</v>
      </c>
      <c r="L45">
        <f t="shared" si="13"/>
        <v>31.25</v>
      </c>
    </row>
    <row r="46" spans="1:13" ht="25.5" x14ac:dyDescent="0.35">
      <c r="A46" s="5" t="s">
        <v>82</v>
      </c>
    </row>
  </sheetData>
  <phoneticPr fontId="6" type="noConversion"/>
  <pageMargins left="0.75" right="0.75" top="1" bottom="1" header="0.5" footer="0.5"/>
  <pageSetup paperSize="9" orientation="portrait" r:id="rId1"/>
  <headerFooter alignWithMargins="0">
    <oddHeader>&amp;A</oddHeader>
    <oddFooter>Страница &amp;P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24"/>
  <sheetViews>
    <sheetView topLeftCell="A28" zoomScaleNormal="100" workbookViewId="0"/>
  </sheetViews>
  <sheetFormatPr defaultRowHeight="12.75" x14ac:dyDescent="0.2"/>
  <sheetData>
    <row r="1" spans="1:5" ht="15" x14ac:dyDescent="0.2">
      <c r="A1" s="3" t="s">
        <v>59</v>
      </c>
    </row>
    <row r="3" spans="1:5" x14ac:dyDescent="0.2">
      <c r="A3" t="s">
        <v>60</v>
      </c>
    </row>
    <row r="4" spans="1:5" x14ac:dyDescent="0.2">
      <c r="A4" t="s">
        <v>61</v>
      </c>
    </row>
    <row r="5" spans="1:5" x14ac:dyDescent="0.2">
      <c r="A5" t="s">
        <v>62</v>
      </c>
    </row>
    <row r="7" spans="1:5" x14ac:dyDescent="0.2">
      <c r="A7" t="s">
        <v>17</v>
      </c>
    </row>
    <row r="8" spans="1:5" x14ac:dyDescent="0.2">
      <c r="A8" t="s">
        <v>18</v>
      </c>
    </row>
    <row r="10" spans="1:5" x14ac:dyDescent="0.2">
      <c r="B10" t="s">
        <v>19</v>
      </c>
      <c r="C10" t="s">
        <v>19</v>
      </c>
      <c r="D10" t="s">
        <v>29</v>
      </c>
      <c r="E10" t="s">
        <v>29</v>
      </c>
    </row>
    <row r="11" spans="1:5" x14ac:dyDescent="0.2">
      <c r="B11" t="s">
        <v>63</v>
      </c>
      <c r="C11" t="s">
        <v>64</v>
      </c>
      <c r="D11" t="s">
        <v>63</v>
      </c>
      <c r="E11" t="s">
        <v>64</v>
      </c>
    </row>
    <row r="12" spans="1:5" x14ac:dyDescent="0.2">
      <c r="B12" t="s">
        <v>19</v>
      </c>
      <c r="C12" t="s">
        <v>19</v>
      </c>
      <c r="D12" t="s">
        <v>29</v>
      </c>
      <c r="E12" t="s">
        <v>29</v>
      </c>
    </row>
    <row r="13" spans="1:5" x14ac:dyDescent="0.2">
      <c r="A13" t="s">
        <v>65</v>
      </c>
      <c r="B13">
        <v>4.0599999999999996</v>
      </c>
      <c r="C13">
        <v>4.4800000000000004</v>
      </c>
      <c r="D13">
        <v>3.08</v>
      </c>
      <c r="E13">
        <v>3.73</v>
      </c>
    </row>
    <row r="14" spans="1:5" x14ac:dyDescent="0.2">
      <c r="A14" t="s">
        <v>66</v>
      </c>
      <c r="B14">
        <v>3.98</v>
      </c>
      <c r="C14">
        <v>4.3</v>
      </c>
      <c r="D14">
        <v>3.18</v>
      </c>
      <c r="E14">
        <v>3.61</v>
      </c>
    </row>
    <row r="15" spans="1:5" x14ac:dyDescent="0.2">
      <c r="A15" t="s">
        <v>67</v>
      </c>
      <c r="B15">
        <v>4.08</v>
      </c>
      <c r="C15">
        <v>4.3600000000000003</v>
      </c>
      <c r="D15">
        <v>2.85</v>
      </c>
      <c r="E15">
        <v>3.28</v>
      </c>
    </row>
    <row r="16" spans="1:5" x14ac:dyDescent="0.2">
      <c r="A16" t="s">
        <v>68</v>
      </c>
      <c r="B16">
        <v>4.6500000000000004</v>
      </c>
      <c r="C16">
        <v>4.72</v>
      </c>
      <c r="D16">
        <v>4.38</v>
      </c>
      <c r="E16">
        <v>4.4400000000000004</v>
      </c>
    </row>
    <row r="17" spans="1:9" x14ac:dyDescent="0.2">
      <c r="A17" t="s">
        <v>69</v>
      </c>
      <c r="B17">
        <v>4.04</v>
      </c>
      <c r="C17">
        <v>4.2</v>
      </c>
      <c r="D17">
        <v>3.46</v>
      </c>
      <c r="E17">
        <v>4.18</v>
      </c>
    </row>
    <row r="18" spans="1:9" x14ac:dyDescent="0.2">
      <c r="A18" t="s">
        <v>70</v>
      </c>
      <c r="B18">
        <v>4.46</v>
      </c>
      <c r="C18">
        <v>4.3499999999999996</v>
      </c>
      <c r="D18">
        <v>3.75</v>
      </c>
      <c r="E18">
        <v>4.2699999999999996</v>
      </c>
    </row>
    <row r="19" spans="1:9" x14ac:dyDescent="0.2">
      <c r="A19" t="s">
        <v>71</v>
      </c>
      <c r="B19">
        <v>3.25</v>
      </c>
      <c r="C19">
        <v>2.95</v>
      </c>
      <c r="D19">
        <v>3.38</v>
      </c>
      <c r="E19">
        <v>3.97</v>
      </c>
    </row>
    <row r="20" spans="1:9" x14ac:dyDescent="0.2">
      <c r="A20" t="s">
        <v>72</v>
      </c>
      <c r="B20">
        <v>4.07</v>
      </c>
      <c r="C20">
        <v>4.3499999999999996</v>
      </c>
      <c r="D20">
        <v>3.84</v>
      </c>
      <c r="E20">
        <v>4.34</v>
      </c>
      <c r="I20" s="141"/>
    </row>
    <row r="21" spans="1:9" x14ac:dyDescent="0.2">
      <c r="A21" t="s">
        <v>73</v>
      </c>
      <c r="B21">
        <v>4.0599999999999996</v>
      </c>
      <c r="C21">
        <v>4.17</v>
      </c>
      <c r="D21">
        <v>3.3</v>
      </c>
      <c r="E21">
        <v>3.83</v>
      </c>
    </row>
    <row r="22" spans="1:9" x14ac:dyDescent="0.2">
      <c r="A22" t="s">
        <v>74</v>
      </c>
      <c r="B22">
        <v>4.3899999999999997</v>
      </c>
      <c r="C22">
        <v>4.5599999999999996</v>
      </c>
      <c r="D22">
        <v>4.3600000000000003</v>
      </c>
      <c r="E22">
        <v>4.55</v>
      </c>
    </row>
    <row r="23" spans="1:9" x14ac:dyDescent="0.2">
      <c r="A23" t="s">
        <v>75</v>
      </c>
      <c r="B23">
        <v>3.96</v>
      </c>
      <c r="C23">
        <v>4.45</v>
      </c>
      <c r="D23">
        <v>4.47</v>
      </c>
      <c r="E23">
        <v>4.6100000000000003</v>
      </c>
    </row>
    <row r="24" spans="1:9" x14ac:dyDescent="0.2">
      <c r="A24" t="s">
        <v>76</v>
      </c>
      <c r="B24">
        <v>3.01</v>
      </c>
      <c r="C24">
        <v>3.26</v>
      </c>
      <c r="D24">
        <v>3.45</v>
      </c>
      <c r="E24">
        <v>3.58</v>
      </c>
    </row>
  </sheetData>
  <phoneticPr fontId="6" type="noConversion"/>
  <pageMargins left="0.75" right="0.75" top="1" bottom="1" header="0.5" footer="0.5"/>
  <pageSetup paperSize="9" orientation="portrait" r:id="rId1"/>
  <headerFooter alignWithMargins="0">
    <oddHeader>&amp;A</oddHeader>
    <oddFooter>Страница &amp;P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9AD5-CF64-4129-884C-ABE658A81D73}">
  <dimension ref="A1:H25"/>
  <sheetViews>
    <sheetView zoomScale="55" zoomScaleNormal="55" workbookViewId="0">
      <selection activeCell="E26" sqref="E25:L26"/>
    </sheetView>
  </sheetViews>
  <sheetFormatPr defaultRowHeight="12.75" x14ac:dyDescent="0.2"/>
  <cols>
    <col min="2" max="2" width="9.85546875" bestFit="1" customWidth="1"/>
    <col min="3" max="3" width="10.42578125" bestFit="1" customWidth="1"/>
    <col min="4" max="4" width="13" bestFit="1" customWidth="1"/>
    <col min="5" max="5" width="10.7109375" bestFit="1" customWidth="1"/>
    <col min="6" max="6" width="13.42578125" bestFit="1" customWidth="1"/>
  </cols>
  <sheetData>
    <row r="1" spans="1:8" ht="20.25" thickBot="1" x14ac:dyDescent="0.35">
      <c r="A1" s="55"/>
      <c r="B1" s="182" t="s">
        <v>189</v>
      </c>
      <c r="C1" s="182"/>
      <c r="D1" s="182"/>
      <c r="E1" s="182"/>
      <c r="F1" s="182"/>
      <c r="G1" s="56"/>
    </row>
    <row r="2" spans="1:8" ht="15.75" thickTop="1" x14ac:dyDescent="0.25">
      <c r="A2" s="56">
        <v>6.3E-2</v>
      </c>
      <c r="B2" s="57" t="s">
        <v>190</v>
      </c>
      <c r="C2" s="57" t="s">
        <v>191</v>
      </c>
      <c r="D2" s="57" t="s">
        <v>192</v>
      </c>
      <c r="E2" s="57" t="s">
        <v>193</v>
      </c>
      <c r="F2" s="57" t="s">
        <v>194</v>
      </c>
      <c r="G2" s="56">
        <v>0.04</v>
      </c>
    </row>
    <row r="3" spans="1:8" ht="15" x14ac:dyDescent="0.25">
      <c r="A3" s="56">
        <v>7.4999999999999997E-2</v>
      </c>
      <c r="B3" s="165" t="s">
        <v>195</v>
      </c>
      <c r="C3" s="164">
        <v>129773.7</v>
      </c>
      <c r="D3" s="162">
        <v>-2.8211673913043502E-2</v>
      </c>
      <c r="E3" s="163">
        <v>101604</v>
      </c>
      <c r="F3" s="162">
        <v>2.2087826086956523E-2</v>
      </c>
      <c r="G3" s="56">
        <v>5.8000000000000003E-2</v>
      </c>
    </row>
    <row r="4" spans="1:8" ht="15" x14ac:dyDescent="0.25">
      <c r="A4" s="56">
        <v>6.4000000000000001E-2</v>
      </c>
      <c r="B4" s="165" t="s">
        <v>196</v>
      </c>
      <c r="C4" s="164">
        <v>154492.5</v>
      </c>
      <c r="D4" s="162">
        <v>-3.3585326086956503E-2</v>
      </c>
      <c r="E4" s="163">
        <v>147325.80000000002</v>
      </c>
      <c r="F4" s="162">
        <v>3.202734782608696E-2</v>
      </c>
      <c r="G4" s="56">
        <v>5.6000000000000001E-2</v>
      </c>
    </row>
    <row r="5" spans="1:8" ht="15" x14ac:dyDescent="0.25">
      <c r="A5" s="56">
        <v>3.3000000000000002E-2</v>
      </c>
      <c r="B5" s="165" t="s">
        <v>197</v>
      </c>
      <c r="C5" s="164">
        <v>131833.60000000001</v>
      </c>
      <c r="D5" s="162">
        <v>-2.8659478260869599E-2</v>
      </c>
      <c r="E5" s="163">
        <v>142245.6</v>
      </c>
      <c r="F5" s="162">
        <v>3.0922956521739133E-2</v>
      </c>
      <c r="G5" s="56">
        <v>0.03</v>
      </c>
    </row>
    <row r="6" spans="1:8" ht="15" x14ac:dyDescent="0.25">
      <c r="A6" s="56">
        <v>1.7000000000000001E-2</v>
      </c>
      <c r="B6" s="165" t="s">
        <v>198</v>
      </c>
      <c r="C6" s="164">
        <v>67976.7</v>
      </c>
      <c r="D6" s="162">
        <v>-1.47775434782609E-2</v>
      </c>
      <c r="E6" s="163">
        <v>76203</v>
      </c>
      <c r="F6" s="162">
        <v>1.6565869565217391E-2</v>
      </c>
      <c r="G6" s="56">
        <v>1.4E-2</v>
      </c>
    </row>
    <row r="7" spans="1:8" ht="15" x14ac:dyDescent="0.25">
      <c r="A7" s="56">
        <v>2.1999999999999999E-2</v>
      </c>
      <c r="B7" s="165" t="s">
        <v>199</v>
      </c>
      <c r="C7" s="164">
        <v>35018.300000000003</v>
      </c>
      <c r="D7" s="162">
        <v>-7.6126739130434797E-3</v>
      </c>
      <c r="E7" s="163">
        <v>35561.4</v>
      </c>
      <c r="F7" s="162">
        <v>7.7307391304347831E-3</v>
      </c>
      <c r="G7" s="56">
        <v>2.5000000000000001E-2</v>
      </c>
    </row>
    <row r="8" spans="1:8" ht="15" x14ac:dyDescent="0.25">
      <c r="A8" s="56">
        <v>6.4000000000000001E-2</v>
      </c>
      <c r="B8" s="165" t="s">
        <v>200</v>
      </c>
      <c r="C8" s="164">
        <v>45317.799999999996</v>
      </c>
      <c r="D8" s="162">
        <v>-9.8516956521739092E-3</v>
      </c>
      <c r="E8" s="163">
        <v>63502.5</v>
      </c>
      <c r="F8" s="162">
        <v>1.3804891304347826E-2</v>
      </c>
      <c r="G8" s="56">
        <v>0.06</v>
      </c>
    </row>
    <row r="9" spans="1:8" ht="15" x14ac:dyDescent="0.25">
      <c r="A9" s="56">
        <v>7.9000000000000001E-2</v>
      </c>
      <c r="B9" s="165" t="s">
        <v>201</v>
      </c>
      <c r="C9" s="164">
        <v>131833.60000000001</v>
      </c>
      <c r="D9" s="162">
        <v>-2.8659478260869599E-2</v>
      </c>
      <c r="E9" s="163">
        <v>152406</v>
      </c>
      <c r="F9" s="162">
        <v>3.3131739130434781E-2</v>
      </c>
      <c r="G9" s="56">
        <v>7.9000000000000001E-2</v>
      </c>
    </row>
    <row r="10" spans="1:8" ht="15" x14ac:dyDescent="0.25">
      <c r="A10" s="56">
        <v>7.0999999999999994E-2</v>
      </c>
      <c r="B10" s="165" t="s">
        <v>202</v>
      </c>
      <c r="C10" s="164">
        <v>162732.1</v>
      </c>
      <c r="D10" s="162">
        <v>-3.53765434782609E-2</v>
      </c>
      <c r="E10" s="163">
        <v>200667.9</v>
      </c>
      <c r="F10" s="162">
        <v>4.3623456521739129E-2</v>
      </c>
      <c r="G10" s="56">
        <v>6.9000000000000006E-2</v>
      </c>
    </row>
    <row r="11" spans="1:8" ht="15" x14ac:dyDescent="0.25">
      <c r="A11" s="56">
        <v>5.8999999999999997E-2</v>
      </c>
      <c r="B11" s="165" t="s">
        <v>203</v>
      </c>
      <c r="C11" s="164">
        <v>146252.9</v>
      </c>
      <c r="D11" s="162">
        <v>-3.1794108695652197E-2</v>
      </c>
      <c r="E11" s="163">
        <v>175266.90000000002</v>
      </c>
      <c r="F11" s="162">
        <v>3.8101500000000003E-2</v>
      </c>
      <c r="G11" s="56">
        <v>5.8999999999999997E-2</v>
      </c>
    </row>
    <row r="12" spans="1:8" ht="15" x14ac:dyDescent="0.25">
      <c r="A12" s="56">
        <v>4.4999999999999998E-2</v>
      </c>
      <c r="B12" s="165" t="s">
        <v>204</v>
      </c>
      <c r="C12" s="164">
        <v>121534.09999999999</v>
      </c>
      <c r="D12" s="162">
        <v>-2.6420456521739102E-2</v>
      </c>
      <c r="E12" s="163">
        <v>149865.9</v>
      </c>
      <c r="F12" s="162">
        <v>3.2579543478260871E-2</v>
      </c>
      <c r="G12" s="56">
        <v>5.7000000000000002E-2</v>
      </c>
    </row>
    <row r="13" spans="1:8" ht="15" x14ac:dyDescent="0.25">
      <c r="A13" s="56">
        <v>5.0999999999999997E-2</v>
      </c>
      <c r="B13" s="165" t="s">
        <v>205</v>
      </c>
      <c r="C13" s="164">
        <v>92695.5</v>
      </c>
      <c r="D13" s="162">
        <v>-2.0151195652173898E-2</v>
      </c>
      <c r="E13" s="163">
        <v>144785.70000000001</v>
      </c>
      <c r="F13" s="162">
        <v>3.1475152173913043E-2</v>
      </c>
      <c r="G13" s="56">
        <v>5.8999999999999997E-2</v>
      </c>
    </row>
    <row r="14" spans="1:8" ht="15" x14ac:dyDescent="0.25">
      <c r="A14" s="56">
        <v>6.8000000000000005E-2</v>
      </c>
      <c r="B14" s="165" t="s">
        <v>206</v>
      </c>
      <c r="C14" s="164">
        <v>105054.9</v>
      </c>
      <c r="D14" s="162">
        <v>-2.2838021739130399E-2</v>
      </c>
      <c r="E14" s="163">
        <v>149865.9</v>
      </c>
      <c r="F14" s="162">
        <v>3.2579543478260871E-2</v>
      </c>
      <c r="G14" s="56">
        <v>8.1000000000000003E-2</v>
      </c>
    </row>
    <row r="15" spans="1:8" ht="15" x14ac:dyDescent="0.25">
      <c r="A15" s="56">
        <v>7.0999999999999994E-2</v>
      </c>
      <c r="B15" s="165" t="s">
        <v>207</v>
      </c>
      <c r="C15" s="164">
        <v>140073.20000000001</v>
      </c>
      <c r="D15" s="162">
        <v>-3.0450695652173902E-2</v>
      </c>
      <c r="E15" s="163">
        <v>205748.1</v>
      </c>
      <c r="F15" s="162">
        <v>4.4727847826086957E-2</v>
      </c>
      <c r="G15" s="56">
        <v>7.9000000000000001E-2</v>
      </c>
    </row>
    <row r="16" spans="1:8" ht="15.75" x14ac:dyDescent="0.25">
      <c r="A16" s="56">
        <v>6.9000000000000006E-2</v>
      </c>
      <c r="B16" s="165" t="s">
        <v>208</v>
      </c>
      <c r="C16" s="164">
        <v>146252.9</v>
      </c>
      <c r="D16" s="162">
        <v>-3.1794108695652197E-2</v>
      </c>
      <c r="E16" s="163">
        <v>200667.9</v>
      </c>
      <c r="F16" s="162">
        <v>4.3623456521739129E-2</v>
      </c>
      <c r="G16" s="56"/>
      <c r="H16" s="55"/>
    </row>
    <row r="17" spans="1:8" ht="15.75" x14ac:dyDescent="0.25">
      <c r="A17" s="56">
        <v>5.8999999999999997E-2</v>
      </c>
      <c r="B17" s="165" t="s">
        <v>209</v>
      </c>
      <c r="C17" s="164">
        <v>142133.1</v>
      </c>
      <c r="D17" s="162">
        <v>-3.0898499999999999E-2</v>
      </c>
      <c r="E17" s="163">
        <v>198260</v>
      </c>
      <c r="F17" s="162">
        <v>4.3099999999999999E-2</v>
      </c>
      <c r="G17" s="56">
        <v>6.0999999999999999E-2</v>
      </c>
      <c r="H17" s="55"/>
    </row>
    <row r="18" spans="1:8" ht="15.75" x14ac:dyDescent="0.25">
      <c r="A18" s="56">
        <v>4.2000000000000003E-2</v>
      </c>
      <c r="B18" s="165" t="s">
        <v>210</v>
      </c>
      <c r="C18" s="164">
        <v>121534.09999999999</v>
      </c>
      <c r="D18" s="162">
        <v>-2.6420456521739102E-2</v>
      </c>
      <c r="E18" s="163">
        <v>154946.1</v>
      </c>
      <c r="F18" s="162">
        <v>3.3683934782608699E-2</v>
      </c>
      <c r="G18" s="56">
        <v>4.5999999999999999E-2</v>
      </c>
      <c r="H18" s="55"/>
    </row>
    <row r="19" spans="1:8" ht="15.75" x14ac:dyDescent="0.25">
      <c r="A19" s="56">
        <v>2.1000000000000001E-2</v>
      </c>
      <c r="B19" s="165" t="s">
        <v>211</v>
      </c>
      <c r="C19" s="164">
        <v>86515.8</v>
      </c>
      <c r="D19" s="162">
        <v>-1.88077826086957E-2</v>
      </c>
      <c r="E19" s="163">
        <v>116844.59999999999</v>
      </c>
      <c r="F19" s="162">
        <v>2.5400999999999996E-2</v>
      </c>
      <c r="G19" s="56">
        <v>2.1000000000000001E-2</v>
      </c>
      <c r="H19" s="55"/>
    </row>
    <row r="20" spans="1:8" ht="15.75" x14ac:dyDescent="0.25">
      <c r="A20" s="56">
        <v>1.4999999999999999E-2</v>
      </c>
      <c r="B20" s="165" t="s">
        <v>212</v>
      </c>
      <c r="C20" s="164">
        <v>43257.9</v>
      </c>
      <c r="D20" s="162">
        <v>-9.4038913043478292E-3</v>
      </c>
      <c r="E20" s="163">
        <v>53342.100000000006</v>
      </c>
      <c r="F20" s="162">
        <v>1.1596108695652176E-2</v>
      </c>
      <c r="G20" s="56">
        <v>1.4999999999999999E-2</v>
      </c>
      <c r="H20" s="55"/>
    </row>
    <row r="21" spans="1:8" ht="15.75" x14ac:dyDescent="0.25">
      <c r="A21" s="56">
        <v>8.9999999999999993E-3</v>
      </c>
      <c r="B21" s="165" t="s">
        <v>213</v>
      </c>
      <c r="C21" s="164">
        <v>30898.5</v>
      </c>
      <c r="D21" s="162">
        <v>-6.7170652173912998E-3</v>
      </c>
      <c r="E21" s="163">
        <v>38101.5</v>
      </c>
      <c r="F21" s="162">
        <v>8.2829347826086953E-3</v>
      </c>
      <c r="G21" s="56">
        <v>8.9999999999999993E-3</v>
      </c>
      <c r="H21" s="55"/>
    </row>
    <row r="22" spans="1:8" ht="15.75" x14ac:dyDescent="0.25">
      <c r="A22" s="56">
        <v>3.0000000000000001E-3</v>
      </c>
      <c r="B22" s="165" t="s">
        <v>214</v>
      </c>
      <c r="C22" s="164">
        <v>18539.099999999999</v>
      </c>
      <c r="D22" s="162">
        <v>-4.0302391304347799E-3</v>
      </c>
      <c r="E22" s="163">
        <v>22860.899999999998</v>
      </c>
      <c r="F22" s="162">
        <v>4.9697608695652169E-3</v>
      </c>
      <c r="G22" s="56">
        <v>4.0000000000000001E-3</v>
      </c>
      <c r="H22" s="55"/>
    </row>
    <row r="23" spans="1:8" ht="15.75" x14ac:dyDescent="0.25">
      <c r="A23" s="56">
        <v>1</v>
      </c>
      <c r="B23" s="165" t="s">
        <v>215</v>
      </c>
      <c r="C23" s="164">
        <v>6179.7</v>
      </c>
      <c r="D23" s="162">
        <v>-1.34341304347826E-3</v>
      </c>
      <c r="E23" s="163">
        <v>10160.4</v>
      </c>
      <c r="F23" s="162">
        <v>2.2087826086956519E-3</v>
      </c>
      <c r="G23" s="56"/>
      <c r="H23" s="58"/>
    </row>
    <row r="24" spans="1:8" ht="15" x14ac:dyDescent="0.2">
      <c r="A24" s="56">
        <v>1</v>
      </c>
      <c r="B24" s="55"/>
      <c r="C24" s="59"/>
      <c r="D24" s="55"/>
      <c r="E24" s="55"/>
      <c r="F24" s="55"/>
      <c r="G24" s="56"/>
      <c r="H24" s="55"/>
    </row>
    <row r="25" spans="1:8" ht="15" x14ac:dyDescent="0.2">
      <c r="A25" s="55"/>
      <c r="B25" s="59"/>
      <c r="C25" s="55"/>
      <c r="D25" s="55"/>
      <c r="E25" s="55"/>
      <c r="F25" s="55"/>
      <c r="G25" s="55"/>
      <c r="H25" s="55"/>
    </row>
  </sheetData>
  <mergeCells count="1">
    <mergeCell ref="B1:F1"/>
  </mergeCells>
  <pageMargins left="0.7" right="0.7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5DC0-1C7C-4783-8589-15BE101BE044}">
  <dimension ref="A1:C13"/>
  <sheetViews>
    <sheetView topLeftCell="A19" workbookViewId="0">
      <selection activeCell="M43" sqref="M43"/>
    </sheetView>
  </sheetViews>
  <sheetFormatPr defaultRowHeight="12.75" x14ac:dyDescent="0.2"/>
  <cols>
    <col min="1" max="1" width="10.28515625" bestFit="1" customWidth="1"/>
    <col min="2" max="2" width="11.85546875" bestFit="1" customWidth="1"/>
    <col min="3" max="3" width="14.85546875" bestFit="1" customWidth="1"/>
  </cols>
  <sheetData>
    <row r="1" spans="1:3" ht="15.75" thickBot="1" x14ac:dyDescent="0.25">
      <c r="A1" s="109" t="s">
        <v>306</v>
      </c>
      <c r="B1" s="110" t="s">
        <v>307</v>
      </c>
      <c r="C1" s="110" t="s">
        <v>308</v>
      </c>
    </row>
    <row r="2" spans="1:3" ht="15.75" thickBot="1" x14ac:dyDescent="0.25">
      <c r="A2" s="111" t="s">
        <v>309</v>
      </c>
      <c r="B2" s="112" t="s">
        <v>310</v>
      </c>
      <c r="C2" s="112">
        <v>1500</v>
      </c>
    </row>
    <row r="3" spans="1:3" ht="15.75" thickBot="1" x14ac:dyDescent="0.25">
      <c r="A3" s="111" t="s">
        <v>309</v>
      </c>
      <c r="B3" s="112" t="s">
        <v>311</v>
      </c>
      <c r="C3" s="112">
        <v>14500</v>
      </c>
    </row>
    <row r="4" spans="1:3" ht="15.75" thickBot="1" x14ac:dyDescent="0.25">
      <c r="A4" s="111" t="s">
        <v>309</v>
      </c>
      <c r="B4" s="112" t="s">
        <v>312</v>
      </c>
      <c r="C4" s="112">
        <v>10900</v>
      </c>
    </row>
    <row r="5" spans="1:3" ht="15.75" thickBot="1" x14ac:dyDescent="0.25">
      <c r="A5" s="111" t="s">
        <v>309</v>
      </c>
      <c r="B5" s="112" t="s">
        <v>313</v>
      </c>
      <c r="C5" s="112">
        <v>3700</v>
      </c>
    </row>
    <row r="6" spans="1:3" ht="15.75" thickBot="1" x14ac:dyDescent="0.25">
      <c r="A6" s="111" t="s">
        <v>309</v>
      </c>
      <c r="B6" s="112" t="s">
        <v>314</v>
      </c>
      <c r="C6" s="112">
        <v>12600</v>
      </c>
    </row>
    <row r="7" spans="1:3" ht="15.75" thickBot="1" x14ac:dyDescent="0.25">
      <c r="A7" s="111" t="s">
        <v>309</v>
      </c>
      <c r="B7" s="112" t="s">
        <v>315</v>
      </c>
      <c r="C7" s="112">
        <v>9000</v>
      </c>
    </row>
    <row r="8" spans="1:3" ht="15.75" thickBot="1" x14ac:dyDescent="0.25">
      <c r="A8" s="111" t="s">
        <v>316</v>
      </c>
      <c r="B8" s="112" t="s">
        <v>317</v>
      </c>
      <c r="C8" s="112">
        <v>10900</v>
      </c>
    </row>
    <row r="9" spans="1:3" ht="15.75" thickBot="1" x14ac:dyDescent="0.25">
      <c r="A9" s="111" t="s">
        <v>316</v>
      </c>
      <c r="B9" s="112" t="s">
        <v>318</v>
      </c>
      <c r="C9" s="112">
        <v>8700</v>
      </c>
    </row>
    <row r="10" spans="1:3" ht="15.75" thickBot="1" x14ac:dyDescent="0.25">
      <c r="A10" s="111" t="s">
        <v>316</v>
      </c>
      <c r="B10" s="112" t="s">
        <v>319</v>
      </c>
      <c r="C10" s="112">
        <v>1800</v>
      </c>
    </row>
    <row r="11" spans="1:3" ht="15.75" thickBot="1" x14ac:dyDescent="0.25">
      <c r="A11" s="111" t="s">
        <v>316</v>
      </c>
      <c r="B11" s="112" t="s">
        <v>320</v>
      </c>
      <c r="C11" s="112">
        <v>11500</v>
      </c>
    </row>
    <row r="12" spans="1:3" ht="15.75" thickBot="1" x14ac:dyDescent="0.25">
      <c r="A12" s="111" t="s">
        <v>316</v>
      </c>
      <c r="B12" s="112" t="s">
        <v>321</v>
      </c>
      <c r="C12" s="112">
        <v>16000</v>
      </c>
    </row>
    <row r="13" spans="1:3" ht="15.75" thickBot="1" x14ac:dyDescent="0.25">
      <c r="A13" s="111" t="s">
        <v>316</v>
      </c>
      <c r="B13" s="112" t="s">
        <v>152</v>
      </c>
      <c r="C13" s="112">
        <v>9400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7428F-D850-49B4-A770-19C3682FB90C}">
  <dimension ref="A1:C13"/>
  <sheetViews>
    <sheetView zoomScale="55" zoomScaleNormal="55" workbookViewId="0">
      <selection activeCell="H8" sqref="H8"/>
    </sheetView>
  </sheetViews>
  <sheetFormatPr defaultRowHeight="12.75" x14ac:dyDescent="0.2"/>
  <sheetData>
    <row r="1" spans="1:3" ht="15.75" thickBot="1" x14ac:dyDescent="0.25">
      <c r="A1" s="109" t="s">
        <v>306</v>
      </c>
      <c r="B1" s="110" t="s">
        <v>307</v>
      </c>
      <c r="C1" s="110" t="s">
        <v>308</v>
      </c>
    </row>
    <row r="2" spans="1:3" ht="15.75" thickBot="1" x14ac:dyDescent="0.25">
      <c r="A2" s="111" t="s">
        <v>309</v>
      </c>
      <c r="B2" s="112" t="s">
        <v>310</v>
      </c>
      <c r="C2" s="112">
        <v>1500</v>
      </c>
    </row>
    <row r="3" spans="1:3" ht="15.75" thickBot="1" x14ac:dyDescent="0.25">
      <c r="A3" s="111" t="s">
        <v>309</v>
      </c>
      <c r="B3" s="112" t="s">
        <v>311</v>
      </c>
      <c r="C3" s="112">
        <v>14500</v>
      </c>
    </row>
    <row r="4" spans="1:3" ht="15.75" thickBot="1" x14ac:dyDescent="0.25">
      <c r="A4" s="111" t="s">
        <v>309</v>
      </c>
      <c r="B4" s="112" t="s">
        <v>312</v>
      </c>
      <c r="C4" s="112">
        <v>10900</v>
      </c>
    </row>
    <row r="5" spans="1:3" ht="15.75" thickBot="1" x14ac:dyDescent="0.25">
      <c r="A5" s="111" t="s">
        <v>309</v>
      </c>
      <c r="B5" s="112" t="s">
        <v>313</v>
      </c>
      <c r="C5" s="112">
        <v>3700</v>
      </c>
    </row>
    <row r="6" spans="1:3" ht="15.75" thickBot="1" x14ac:dyDescent="0.25">
      <c r="A6" s="111" t="s">
        <v>309</v>
      </c>
      <c r="B6" s="112" t="s">
        <v>314</v>
      </c>
      <c r="C6" s="112">
        <v>12600</v>
      </c>
    </row>
    <row r="7" spans="1:3" ht="15.75" thickBot="1" x14ac:dyDescent="0.25">
      <c r="A7" s="111" t="s">
        <v>309</v>
      </c>
      <c r="B7" s="112" t="s">
        <v>315</v>
      </c>
      <c r="C7" s="112">
        <v>9000</v>
      </c>
    </row>
    <row r="8" spans="1:3" ht="15.75" thickBot="1" x14ac:dyDescent="0.25">
      <c r="A8" s="111" t="s">
        <v>316</v>
      </c>
      <c r="B8" s="112" t="s">
        <v>317</v>
      </c>
      <c r="C8" s="112">
        <v>10900</v>
      </c>
    </row>
    <row r="9" spans="1:3" ht="15.75" thickBot="1" x14ac:dyDescent="0.25">
      <c r="A9" s="111" t="s">
        <v>316</v>
      </c>
      <c r="B9" s="112" t="s">
        <v>318</v>
      </c>
      <c r="C9" s="112">
        <v>8700</v>
      </c>
    </row>
    <row r="10" spans="1:3" ht="15.75" thickBot="1" x14ac:dyDescent="0.25">
      <c r="A10" s="111" t="s">
        <v>316</v>
      </c>
      <c r="B10" s="112" t="s">
        <v>319</v>
      </c>
      <c r="C10" s="112">
        <v>1800</v>
      </c>
    </row>
    <row r="11" spans="1:3" ht="15.75" thickBot="1" x14ac:dyDescent="0.25">
      <c r="A11" s="111" t="s">
        <v>316</v>
      </c>
      <c r="B11" s="112" t="s">
        <v>320</v>
      </c>
      <c r="C11" s="112">
        <v>11500</v>
      </c>
    </row>
    <row r="12" spans="1:3" ht="15.75" thickBot="1" x14ac:dyDescent="0.25">
      <c r="A12" s="111" t="s">
        <v>316</v>
      </c>
      <c r="B12" s="112" t="s">
        <v>321</v>
      </c>
      <c r="C12" s="112">
        <v>16000</v>
      </c>
    </row>
    <row r="13" spans="1:3" ht="15.75" thickBot="1" x14ac:dyDescent="0.25">
      <c r="A13" s="111" t="s">
        <v>316</v>
      </c>
      <c r="B13" s="112" t="s">
        <v>152</v>
      </c>
      <c r="C13" s="112">
        <v>9400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1"/>
  <sheetViews>
    <sheetView topLeftCell="A10" workbookViewId="0">
      <selection activeCell="J12" sqref="J12"/>
    </sheetView>
  </sheetViews>
  <sheetFormatPr defaultRowHeight="12.75" x14ac:dyDescent="0.2"/>
  <cols>
    <col min="2" max="2" width="9.140625" bestFit="1" customWidth="1"/>
  </cols>
  <sheetData>
    <row r="1" spans="1:3" x14ac:dyDescent="0.2">
      <c r="A1" t="s">
        <v>83</v>
      </c>
    </row>
    <row r="3" spans="1:3" x14ac:dyDescent="0.2">
      <c r="B3" t="s">
        <v>84</v>
      </c>
      <c r="C3" t="s">
        <v>85</v>
      </c>
    </row>
    <row r="4" spans="1:3" x14ac:dyDescent="0.2">
      <c r="A4" s="11">
        <v>35864</v>
      </c>
      <c r="B4" s="12">
        <v>6.0609999999999999</v>
      </c>
    </row>
    <row r="5" spans="1:3" x14ac:dyDescent="0.2">
      <c r="A5" s="11">
        <v>35865</v>
      </c>
      <c r="B5" s="12">
        <v>6.06</v>
      </c>
      <c r="C5" s="13">
        <f t="shared" ref="C5:C11" si="0">(B5-B4)/B4</f>
        <v>-1.6498927569713479E-4</v>
      </c>
    </row>
    <row r="6" spans="1:3" x14ac:dyDescent="0.2">
      <c r="A6" s="11">
        <v>35866</v>
      </c>
      <c r="B6" s="12">
        <v>6.069</v>
      </c>
      <c r="C6" s="13">
        <f t="shared" si="0"/>
        <v>1.4851485148515415E-3</v>
      </c>
    </row>
    <row r="7" spans="1:3" x14ac:dyDescent="0.2">
      <c r="A7" s="11">
        <v>35867</v>
      </c>
      <c r="B7" s="12">
        <v>6.0659999999999998</v>
      </c>
      <c r="C7" s="13">
        <f t="shared" si="0"/>
        <v>-4.9431537320812548E-4</v>
      </c>
    </row>
    <row r="8" spans="1:3" x14ac:dyDescent="0.2">
      <c r="A8" s="11">
        <v>35870</v>
      </c>
      <c r="B8" s="12">
        <v>6.0674999999999999</v>
      </c>
      <c r="C8" s="13">
        <f t="shared" si="0"/>
        <v>2.4727992087043469E-4</v>
      </c>
    </row>
    <row r="9" spans="1:3" x14ac:dyDescent="0.2">
      <c r="A9" s="11">
        <v>35871</v>
      </c>
      <c r="B9" s="12">
        <v>6.069</v>
      </c>
      <c r="C9" s="13">
        <f t="shared" si="0"/>
        <v>2.4721878862794507E-4</v>
      </c>
    </row>
    <row r="10" spans="1:3" x14ac:dyDescent="0.2">
      <c r="A10" s="11">
        <v>35872</v>
      </c>
      <c r="B10" s="12">
        <v>6.07</v>
      </c>
      <c r="C10" s="13">
        <f t="shared" si="0"/>
        <v>1.6477179106942394E-4</v>
      </c>
    </row>
    <row r="11" spans="1:3" x14ac:dyDescent="0.2">
      <c r="A11" s="11">
        <v>35873</v>
      </c>
      <c r="B11" s="12">
        <v>6.0838000000000001</v>
      </c>
      <c r="C11" s="13">
        <f t="shared" si="0"/>
        <v>2.2734761120263283E-3</v>
      </c>
    </row>
  </sheetData>
  <phoneticPr fontId="6" type="noConversion"/>
  <pageMargins left="0.75" right="0.75" top="1" bottom="1" header="0.5" footer="0.5"/>
  <headerFooter alignWithMargins="0">
    <oddHeader>&amp;A</oddHeader>
    <oddFooter>Страница &amp;P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E8"/>
  <sheetViews>
    <sheetView topLeftCell="A7" zoomScale="85" zoomScaleNormal="85" workbookViewId="0">
      <selection activeCell="B36" sqref="B36"/>
    </sheetView>
  </sheetViews>
  <sheetFormatPr defaultRowHeight="12.75" x14ac:dyDescent="0.2"/>
  <cols>
    <col min="2" max="2" width="11.7109375" bestFit="1" customWidth="1"/>
    <col min="3" max="3" width="13.7109375" customWidth="1"/>
    <col min="5" max="5" width="19.140625" customWidth="1"/>
  </cols>
  <sheetData>
    <row r="1" spans="2:5" ht="13.5" thickBot="1" x14ac:dyDescent="0.25"/>
    <row r="2" spans="2:5" x14ac:dyDescent="0.2">
      <c r="B2" s="183" t="s">
        <v>122</v>
      </c>
      <c r="C2" s="184"/>
      <c r="D2" s="184"/>
      <c r="E2" s="185"/>
    </row>
    <row r="3" spans="2:5" ht="38.25" x14ac:dyDescent="0.2">
      <c r="B3" s="14" t="s">
        <v>123</v>
      </c>
      <c r="C3" s="15" t="s">
        <v>124</v>
      </c>
      <c r="D3" s="16" t="s">
        <v>125</v>
      </c>
      <c r="E3" s="17" t="s">
        <v>126</v>
      </c>
    </row>
    <row r="4" spans="2:5" x14ac:dyDescent="0.2">
      <c r="B4" s="18" t="s">
        <v>127</v>
      </c>
      <c r="C4" s="19">
        <v>5</v>
      </c>
      <c r="D4" s="20">
        <v>10</v>
      </c>
      <c r="E4" s="21">
        <v>10</v>
      </c>
    </row>
    <row r="5" spans="2:5" x14ac:dyDescent="0.2">
      <c r="B5" s="18" t="s">
        <v>130</v>
      </c>
      <c r="C5" s="19">
        <v>9</v>
      </c>
      <c r="D5" s="22">
        <v>20</v>
      </c>
      <c r="E5" s="21">
        <v>30</v>
      </c>
    </row>
    <row r="6" spans="2:5" x14ac:dyDescent="0.2">
      <c r="B6" s="18" t="s">
        <v>129</v>
      </c>
      <c r="C6" s="19">
        <v>13</v>
      </c>
      <c r="D6" s="22">
        <v>50</v>
      </c>
      <c r="E6" s="21">
        <v>80</v>
      </c>
    </row>
    <row r="7" spans="2:5" x14ac:dyDescent="0.2">
      <c r="B7" s="18" t="s">
        <v>131</v>
      </c>
      <c r="C7" s="19">
        <v>17</v>
      </c>
      <c r="D7" s="22">
        <v>12</v>
      </c>
      <c r="E7" s="21">
        <v>92</v>
      </c>
    </row>
    <row r="8" spans="2:5" ht="13.5" thickBot="1" x14ac:dyDescent="0.25">
      <c r="B8" s="23" t="s">
        <v>128</v>
      </c>
      <c r="C8" s="24">
        <v>21</v>
      </c>
      <c r="D8" s="25">
        <v>8</v>
      </c>
      <c r="E8" s="26">
        <v>100</v>
      </c>
    </row>
  </sheetData>
  <mergeCells count="1">
    <mergeCell ref="B2:E2"/>
  </mergeCells>
  <phoneticPr fontId="6" type="noConversion"/>
  <pageMargins left="0.75" right="0.75" top="1" bottom="1" header="0.5" footer="0.5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BC3E-1F23-4AEA-ADCD-41F99DDA8982}">
  <dimension ref="A1:D13"/>
  <sheetViews>
    <sheetView zoomScale="85" zoomScaleNormal="85" workbookViewId="0"/>
  </sheetViews>
  <sheetFormatPr defaultColWidth="9.140625" defaultRowHeight="12.75" x14ac:dyDescent="0.2"/>
  <cols>
    <col min="1" max="1" width="9.28515625" style="49" bestFit="1" customWidth="1"/>
    <col min="2" max="2" width="10.7109375" style="49" bestFit="1" customWidth="1"/>
    <col min="3" max="16384" width="9.140625" style="49"/>
  </cols>
  <sheetData>
    <row r="1" spans="1:4" x14ac:dyDescent="0.2">
      <c r="A1" s="46" t="s">
        <v>170</v>
      </c>
      <c r="B1" s="47" t="s">
        <v>171</v>
      </c>
      <c r="C1" s="48" t="s">
        <v>172</v>
      </c>
      <c r="D1" s="48" t="s">
        <v>173</v>
      </c>
    </row>
    <row r="2" spans="1:4" x14ac:dyDescent="0.2">
      <c r="A2" s="50" t="s">
        <v>174</v>
      </c>
      <c r="B2" s="51">
        <v>1040</v>
      </c>
      <c r="C2" s="51">
        <v>1040</v>
      </c>
      <c r="D2" s="48">
        <v>0</v>
      </c>
    </row>
    <row r="3" spans="1:4" x14ac:dyDescent="0.2">
      <c r="A3" s="50" t="s">
        <v>175</v>
      </c>
      <c r="B3" s="51">
        <v>1082</v>
      </c>
      <c r="C3" s="51">
        <v>1082</v>
      </c>
      <c r="D3" s="48">
        <v>0</v>
      </c>
    </row>
    <row r="4" spans="1:4" x14ac:dyDescent="0.2">
      <c r="A4" s="50" t="s">
        <v>176</v>
      </c>
      <c r="B4" s="51">
        <v>789</v>
      </c>
      <c r="C4" s="51">
        <v>789</v>
      </c>
      <c r="D4" s="48">
        <v>0</v>
      </c>
    </row>
    <row r="5" spans="1:4" x14ac:dyDescent="0.2">
      <c r="A5" s="50" t="s">
        <v>177</v>
      </c>
      <c r="B5" s="51">
        <v>814</v>
      </c>
      <c r="C5" s="51">
        <v>814</v>
      </c>
      <c r="D5" s="48">
        <v>0</v>
      </c>
    </row>
    <row r="6" spans="1:4" x14ac:dyDescent="0.2">
      <c r="A6" s="50" t="s">
        <v>178</v>
      </c>
      <c r="B6" s="51">
        <v>1062</v>
      </c>
      <c r="C6" s="51">
        <v>1062</v>
      </c>
      <c r="D6" s="48">
        <v>0</v>
      </c>
    </row>
    <row r="7" spans="1:4" x14ac:dyDescent="0.2">
      <c r="A7" s="50" t="s">
        <v>179</v>
      </c>
      <c r="B7" s="51">
        <v>714</v>
      </c>
      <c r="C7" s="51">
        <v>714</v>
      </c>
      <c r="D7" s="48">
        <v>0</v>
      </c>
    </row>
    <row r="8" spans="1:4" x14ac:dyDescent="0.2">
      <c r="A8" s="50" t="s">
        <v>180</v>
      </c>
      <c r="B8" s="51">
        <v>910</v>
      </c>
      <c r="C8" s="51">
        <v>910</v>
      </c>
      <c r="D8" s="48">
        <v>0</v>
      </c>
    </row>
    <row r="9" spans="1:4" x14ac:dyDescent="0.2">
      <c r="A9" s="50" t="s">
        <v>181</v>
      </c>
      <c r="B9" s="51">
        <v>50000</v>
      </c>
      <c r="C9" s="52"/>
      <c r="D9" s="52">
        <v>50000</v>
      </c>
    </row>
    <row r="10" spans="1:4" x14ac:dyDescent="0.2">
      <c r="A10" s="50" t="s">
        <v>182</v>
      </c>
      <c r="B10" s="51">
        <v>75000</v>
      </c>
      <c r="C10" s="48"/>
      <c r="D10" s="52">
        <v>75000</v>
      </c>
    </row>
    <row r="11" spans="1:4" x14ac:dyDescent="0.2">
      <c r="A11" s="50" t="s">
        <v>183</v>
      </c>
      <c r="B11" s="51">
        <v>1066</v>
      </c>
      <c r="C11" s="51">
        <v>1066</v>
      </c>
      <c r="D11" s="48">
        <v>0</v>
      </c>
    </row>
    <row r="12" spans="1:4" x14ac:dyDescent="0.2">
      <c r="A12" s="50" t="s">
        <v>184</v>
      </c>
      <c r="B12" s="51">
        <v>840</v>
      </c>
      <c r="C12" s="51">
        <v>840</v>
      </c>
      <c r="D12" s="48">
        <v>0</v>
      </c>
    </row>
    <row r="13" spans="1:4" x14ac:dyDescent="0.2">
      <c r="A13" s="53" t="s">
        <v>185</v>
      </c>
      <c r="B13" s="52">
        <v>730</v>
      </c>
      <c r="C13" s="52">
        <v>730</v>
      </c>
      <c r="D13" s="48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D893-FA3B-424E-8CAA-947867C4EB4D}">
  <dimension ref="A1:E16"/>
  <sheetViews>
    <sheetView topLeftCell="A15" zoomScale="70" zoomScaleNormal="70" workbookViewId="0">
      <selection activeCell="N38" sqref="N38"/>
    </sheetView>
  </sheetViews>
  <sheetFormatPr defaultColWidth="9.140625" defaultRowHeight="12.75" x14ac:dyDescent="0.2"/>
  <cols>
    <col min="1" max="1" width="16.85546875" style="64" customWidth="1"/>
    <col min="2" max="2" width="16" style="64" customWidth="1"/>
    <col min="3" max="3" width="11" style="64" customWidth="1"/>
    <col min="4" max="4" width="14.5703125" style="64" customWidth="1"/>
    <col min="5" max="16384" width="9.140625" style="64"/>
  </cols>
  <sheetData>
    <row r="1" spans="1:5" x14ac:dyDescent="0.2">
      <c r="C1" s="79" t="s">
        <v>232</v>
      </c>
      <c r="D1" s="80">
        <v>0.1</v>
      </c>
      <c r="E1" s="80">
        <v>0.2</v>
      </c>
    </row>
    <row r="2" spans="1:5" ht="13.5" thickBot="1" x14ac:dyDescent="0.25"/>
    <row r="3" spans="1:5" ht="24.75" thickBot="1" x14ac:dyDescent="0.25">
      <c r="A3" s="169" t="s">
        <v>233</v>
      </c>
      <c r="B3" s="168" t="s">
        <v>234</v>
      </c>
      <c r="C3" s="168" t="s">
        <v>235</v>
      </c>
      <c r="D3" s="168" t="s">
        <v>236</v>
      </c>
      <c r="E3" s="167" t="s">
        <v>237</v>
      </c>
    </row>
    <row r="4" spans="1:5" x14ac:dyDescent="0.2">
      <c r="A4" s="81" t="s">
        <v>238</v>
      </c>
      <c r="B4" s="82">
        <v>120</v>
      </c>
      <c r="C4" s="83">
        <v>125</v>
      </c>
      <c r="D4" s="84">
        <f t="shared" ref="D4:D11" si="0">B4*C4</f>
        <v>15000</v>
      </c>
      <c r="E4" s="85">
        <f t="shared" ref="E4:E12" si="1">IF(AND(C4&lt;120,C4&gt;110),D4+D4*0.1,D4+D4*0.2)</f>
        <v>18000</v>
      </c>
    </row>
    <row r="5" spans="1:5" x14ac:dyDescent="0.2">
      <c r="A5" s="86" t="s">
        <v>239</v>
      </c>
      <c r="B5" s="87">
        <v>243.76</v>
      </c>
      <c r="C5" s="88">
        <v>134</v>
      </c>
      <c r="D5" s="84">
        <f t="shared" si="0"/>
        <v>32663.84</v>
      </c>
      <c r="E5" s="85">
        <f t="shared" si="1"/>
        <v>39196.608</v>
      </c>
    </row>
    <row r="6" spans="1:5" ht="25.5" customHeight="1" x14ac:dyDescent="0.2">
      <c r="A6" s="86" t="s">
        <v>240</v>
      </c>
      <c r="B6" s="87">
        <v>243.76</v>
      </c>
      <c r="C6" s="88">
        <v>350</v>
      </c>
      <c r="D6" s="84">
        <f t="shared" si="0"/>
        <v>85316</v>
      </c>
      <c r="E6" s="85">
        <f t="shared" si="1"/>
        <v>102379.2</v>
      </c>
    </row>
    <row r="7" spans="1:5" ht="13.5" thickBot="1" x14ac:dyDescent="0.25">
      <c r="A7" s="89" t="s">
        <v>241</v>
      </c>
      <c r="B7" s="90">
        <v>120</v>
      </c>
      <c r="C7" s="91">
        <v>250</v>
      </c>
      <c r="D7" s="92">
        <f t="shared" si="0"/>
        <v>30000</v>
      </c>
      <c r="E7" s="85">
        <f t="shared" si="1"/>
        <v>36000</v>
      </c>
    </row>
    <row r="8" spans="1:5" ht="13.5" customHeight="1" x14ac:dyDescent="0.2">
      <c r="A8" s="93" t="s">
        <v>242</v>
      </c>
      <c r="B8" s="82">
        <v>230.9</v>
      </c>
      <c r="C8" s="83">
        <v>267</v>
      </c>
      <c r="D8" s="84">
        <f t="shared" si="0"/>
        <v>61650.3</v>
      </c>
      <c r="E8" s="85">
        <f t="shared" si="1"/>
        <v>73980.36</v>
      </c>
    </row>
    <row r="9" spans="1:5" x14ac:dyDescent="0.2">
      <c r="A9" s="94" t="s">
        <v>243</v>
      </c>
      <c r="B9" s="87">
        <v>120</v>
      </c>
      <c r="C9" s="88">
        <v>786</v>
      </c>
      <c r="D9" s="84">
        <f t="shared" si="0"/>
        <v>94320</v>
      </c>
      <c r="E9" s="85">
        <f t="shared" si="1"/>
        <v>113184</v>
      </c>
    </row>
    <row r="10" spans="1:5" x14ac:dyDescent="0.2">
      <c r="A10" s="94" t="s">
        <v>244</v>
      </c>
      <c r="B10" s="87">
        <v>243.76</v>
      </c>
      <c r="C10" s="88">
        <v>155</v>
      </c>
      <c r="D10" s="84">
        <f t="shared" si="0"/>
        <v>37782.799999999996</v>
      </c>
      <c r="E10" s="85">
        <f t="shared" si="1"/>
        <v>45339.359999999993</v>
      </c>
    </row>
    <row r="11" spans="1:5" ht="13.5" thickBot="1" x14ac:dyDescent="0.25">
      <c r="A11" s="95" t="s">
        <v>245</v>
      </c>
      <c r="B11" s="96">
        <v>120</v>
      </c>
      <c r="C11" s="97">
        <v>467</v>
      </c>
      <c r="D11" s="84">
        <f t="shared" si="0"/>
        <v>56040</v>
      </c>
      <c r="E11" s="85">
        <f t="shared" si="1"/>
        <v>67248</v>
      </c>
    </row>
    <row r="12" spans="1:5" ht="13.5" thickBot="1" x14ac:dyDescent="0.25">
      <c r="A12" s="166" t="s">
        <v>246</v>
      </c>
      <c r="B12" s="166"/>
      <c r="C12" s="98">
        <f>SUM(C4:C11)</f>
        <v>2534</v>
      </c>
      <c r="D12" s="98">
        <f>SUM(D4:D11)</f>
        <v>412772.94</v>
      </c>
      <c r="E12" s="85">
        <f t="shared" si="1"/>
        <v>495327.52799999999</v>
      </c>
    </row>
    <row r="16" spans="1:5" x14ac:dyDescent="0.2">
      <c r="A16" s="64" t="s">
        <v>247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1ACA2-C522-4499-B83A-C91E94A7A0E6}">
  <dimension ref="B1:E11"/>
  <sheetViews>
    <sheetView showGridLines="0" topLeftCell="A7" zoomScale="70" zoomScaleNormal="70" workbookViewId="0">
      <selection activeCell="P23" sqref="P23"/>
    </sheetView>
  </sheetViews>
  <sheetFormatPr defaultRowHeight="12.75" x14ac:dyDescent="0.2"/>
  <cols>
    <col min="2" max="2" width="13.5703125" customWidth="1"/>
    <col min="3" max="4" width="19.42578125" customWidth="1"/>
    <col min="5" max="5" width="7" customWidth="1"/>
    <col min="258" max="258" width="13.5703125" customWidth="1"/>
    <col min="259" max="260" width="19.42578125" customWidth="1"/>
    <col min="261" max="261" width="7" customWidth="1"/>
    <col min="514" max="514" width="13.5703125" customWidth="1"/>
    <col min="515" max="516" width="19.42578125" customWidth="1"/>
    <col min="517" max="517" width="7" customWidth="1"/>
    <col min="770" max="770" width="13.5703125" customWidth="1"/>
    <col min="771" max="772" width="19.42578125" customWidth="1"/>
    <col min="773" max="773" width="7" customWidth="1"/>
    <col min="1026" max="1026" width="13.5703125" customWidth="1"/>
    <col min="1027" max="1028" width="19.42578125" customWidth="1"/>
    <col min="1029" max="1029" width="7" customWidth="1"/>
    <col min="1282" max="1282" width="13.5703125" customWidth="1"/>
    <col min="1283" max="1284" width="19.42578125" customWidth="1"/>
    <col min="1285" max="1285" width="7" customWidth="1"/>
    <col min="1538" max="1538" width="13.5703125" customWidth="1"/>
    <col min="1539" max="1540" width="19.42578125" customWidth="1"/>
    <col min="1541" max="1541" width="7" customWidth="1"/>
    <col min="1794" max="1794" width="13.5703125" customWidth="1"/>
    <col min="1795" max="1796" width="19.42578125" customWidth="1"/>
    <col min="1797" max="1797" width="7" customWidth="1"/>
    <col min="2050" max="2050" width="13.5703125" customWidth="1"/>
    <col min="2051" max="2052" width="19.42578125" customWidth="1"/>
    <col min="2053" max="2053" width="7" customWidth="1"/>
    <col min="2306" max="2306" width="13.5703125" customWidth="1"/>
    <col min="2307" max="2308" width="19.42578125" customWidth="1"/>
    <col min="2309" max="2309" width="7" customWidth="1"/>
    <col min="2562" max="2562" width="13.5703125" customWidth="1"/>
    <col min="2563" max="2564" width="19.42578125" customWidth="1"/>
    <col min="2565" max="2565" width="7" customWidth="1"/>
    <col min="2818" max="2818" width="13.5703125" customWidth="1"/>
    <col min="2819" max="2820" width="19.42578125" customWidth="1"/>
    <col min="2821" max="2821" width="7" customWidth="1"/>
    <col min="3074" max="3074" width="13.5703125" customWidth="1"/>
    <col min="3075" max="3076" width="19.42578125" customWidth="1"/>
    <col min="3077" max="3077" width="7" customWidth="1"/>
    <col min="3330" max="3330" width="13.5703125" customWidth="1"/>
    <col min="3331" max="3332" width="19.42578125" customWidth="1"/>
    <col min="3333" max="3333" width="7" customWidth="1"/>
    <col min="3586" max="3586" width="13.5703125" customWidth="1"/>
    <col min="3587" max="3588" width="19.42578125" customWidth="1"/>
    <col min="3589" max="3589" width="7" customWidth="1"/>
    <col min="3842" max="3842" width="13.5703125" customWidth="1"/>
    <col min="3843" max="3844" width="19.42578125" customWidth="1"/>
    <col min="3845" max="3845" width="7" customWidth="1"/>
    <col min="4098" max="4098" width="13.5703125" customWidth="1"/>
    <col min="4099" max="4100" width="19.42578125" customWidth="1"/>
    <col min="4101" max="4101" width="7" customWidth="1"/>
    <col min="4354" max="4354" width="13.5703125" customWidth="1"/>
    <col min="4355" max="4356" width="19.42578125" customWidth="1"/>
    <col min="4357" max="4357" width="7" customWidth="1"/>
    <col min="4610" max="4610" width="13.5703125" customWidth="1"/>
    <col min="4611" max="4612" width="19.42578125" customWidth="1"/>
    <col min="4613" max="4613" width="7" customWidth="1"/>
    <col min="4866" max="4866" width="13.5703125" customWidth="1"/>
    <col min="4867" max="4868" width="19.42578125" customWidth="1"/>
    <col min="4869" max="4869" width="7" customWidth="1"/>
    <col min="5122" max="5122" width="13.5703125" customWidth="1"/>
    <col min="5123" max="5124" width="19.42578125" customWidth="1"/>
    <col min="5125" max="5125" width="7" customWidth="1"/>
    <col min="5378" max="5378" width="13.5703125" customWidth="1"/>
    <col min="5379" max="5380" width="19.42578125" customWidth="1"/>
    <col min="5381" max="5381" width="7" customWidth="1"/>
    <col min="5634" max="5634" width="13.5703125" customWidth="1"/>
    <col min="5635" max="5636" width="19.42578125" customWidth="1"/>
    <col min="5637" max="5637" width="7" customWidth="1"/>
    <col min="5890" max="5890" width="13.5703125" customWidth="1"/>
    <col min="5891" max="5892" width="19.42578125" customWidth="1"/>
    <col min="5893" max="5893" width="7" customWidth="1"/>
    <col min="6146" max="6146" width="13.5703125" customWidth="1"/>
    <col min="6147" max="6148" width="19.42578125" customWidth="1"/>
    <col min="6149" max="6149" width="7" customWidth="1"/>
    <col min="6402" max="6402" width="13.5703125" customWidth="1"/>
    <col min="6403" max="6404" width="19.42578125" customWidth="1"/>
    <col min="6405" max="6405" width="7" customWidth="1"/>
    <col min="6658" max="6658" width="13.5703125" customWidth="1"/>
    <col min="6659" max="6660" width="19.42578125" customWidth="1"/>
    <col min="6661" max="6661" width="7" customWidth="1"/>
    <col min="6914" max="6914" width="13.5703125" customWidth="1"/>
    <col min="6915" max="6916" width="19.42578125" customWidth="1"/>
    <col min="6917" max="6917" width="7" customWidth="1"/>
    <col min="7170" max="7170" width="13.5703125" customWidth="1"/>
    <col min="7171" max="7172" width="19.42578125" customWidth="1"/>
    <col min="7173" max="7173" width="7" customWidth="1"/>
    <col min="7426" max="7426" width="13.5703125" customWidth="1"/>
    <col min="7427" max="7428" width="19.42578125" customWidth="1"/>
    <col min="7429" max="7429" width="7" customWidth="1"/>
    <col min="7682" max="7682" width="13.5703125" customWidth="1"/>
    <col min="7683" max="7684" width="19.42578125" customWidth="1"/>
    <col min="7685" max="7685" width="7" customWidth="1"/>
    <col min="7938" max="7938" width="13.5703125" customWidth="1"/>
    <col min="7939" max="7940" width="19.42578125" customWidth="1"/>
    <col min="7941" max="7941" width="7" customWidth="1"/>
    <col min="8194" max="8194" width="13.5703125" customWidth="1"/>
    <col min="8195" max="8196" width="19.42578125" customWidth="1"/>
    <col min="8197" max="8197" width="7" customWidth="1"/>
    <col min="8450" max="8450" width="13.5703125" customWidth="1"/>
    <col min="8451" max="8452" width="19.42578125" customWidth="1"/>
    <col min="8453" max="8453" width="7" customWidth="1"/>
    <col min="8706" max="8706" width="13.5703125" customWidth="1"/>
    <col min="8707" max="8708" width="19.42578125" customWidth="1"/>
    <col min="8709" max="8709" width="7" customWidth="1"/>
    <col min="8962" max="8962" width="13.5703125" customWidth="1"/>
    <col min="8963" max="8964" width="19.42578125" customWidth="1"/>
    <col min="8965" max="8965" width="7" customWidth="1"/>
    <col min="9218" max="9218" width="13.5703125" customWidth="1"/>
    <col min="9219" max="9220" width="19.42578125" customWidth="1"/>
    <col min="9221" max="9221" width="7" customWidth="1"/>
    <col min="9474" max="9474" width="13.5703125" customWidth="1"/>
    <col min="9475" max="9476" width="19.42578125" customWidth="1"/>
    <col min="9477" max="9477" width="7" customWidth="1"/>
    <col min="9730" max="9730" width="13.5703125" customWidth="1"/>
    <col min="9731" max="9732" width="19.42578125" customWidth="1"/>
    <col min="9733" max="9733" width="7" customWidth="1"/>
    <col min="9986" max="9986" width="13.5703125" customWidth="1"/>
    <col min="9987" max="9988" width="19.42578125" customWidth="1"/>
    <col min="9989" max="9989" width="7" customWidth="1"/>
    <col min="10242" max="10242" width="13.5703125" customWidth="1"/>
    <col min="10243" max="10244" width="19.42578125" customWidth="1"/>
    <col min="10245" max="10245" width="7" customWidth="1"/>
    <col min="10498" max="10498" width="13.5703125" customWidth="1"/>
    <col min="10499" max="10500" width="19.42578125" customWidth="1"/>
    <col min="10501" max="10501" width="7" customWidth="1"/>
    <col min="10754" max="10754" width="13.5703125" customWidth="1"/>
    <col min="10755" max="10756" width="19.42578125" customWidth="1"/>
    <col min="10757" max="10757" width="7" customWidth="1"/>
    <col min="11010" max="11010" width="13.5703125" customWidth="1"/>
    <col min="11011" max="11012" width="19.42578125" customWidth="1"/>
    <col min="11013" max="11013" width="7" customWidth="1"/>
    <col min="11266" max="11266" width="13.5703125" customWidth="1"/>
    <col min="11267" max="11268" width="19.42578125" customWidth="1"/>
    <col min="11269" max="11269" width="7" customWidth="1"/>
    <col min="11522" max="11522" width="13.5703125" customWidth="1"/>
    <col min="11523" max="11524" width="19.42578125" customWidth="1"/>
    <col min="11525" max="11525" width="7" customWidth="1"/>
    <col min="11778" max="11778" width="13.5703125" customWidth="1"/>
    <col min="11779" max="11780" width="19.42578125" customWidth="1"/>
    <col min="11781" max="11781" width="7" customWidth="1"/>
    <col min="12034" max="12034" width="13.5703125" customWidth="1"/>
    <col min="12035" max="12036" width="19.42578125" customWidth="1"/>
    <col min="12037" max="12037" width="7" customWidth="1"/>
    <col min="12290" max="12290" width="13.5703125" customWidth="1"/>
    <col min="12291" max="12292" width="19.42578125" customWidth="1"/>
    <col min="12293" max="12293" width="7" customWidth="1"/>
    <col min="12546" max="12546" width="13.5703125" customWidth="1"/>
    <col min="12547" max="12548" width="19.42578125" customWidth="1"/>
    <col min="12549" max="12549" width="7" customWidth="1"/>
    <col min="12802" max="12802" width="13.5703125" customWidth="1"/>
    <col min="12803" max="12804" width="19.42578125" customWidth="1"/>
    <col min="12805" max="12805" width="7" customWidth="1"/>
    <col min="13058" max="13058" width="13.5703125" customWidth="1"/>
    <col min="13059" max="13060" width="19.42578125" customWidth="1"/>
    <col min="13061" max="13061" width="7" customWidth="1"/>
    <col min="13314" max="13314" width="13.5703125" customWidth="1"/>
    <col min="13315" max="13316" width="19.42578125" customWidth="1"/>
    <col min="13317" max="13317" width="7" customWidth="1"/>
    <col min="13570" max="13570" width="13.5703125" customWidth="1"/>
    <col min="13571" max="13572" width="19.42578125" customWidth="1"/>
    <col min="13573" max="13573" width="7" customWidth="1"/>
    <col min="13826" max="13826" width="13.5703125" customWidth="1"/>
    <col min="13827" max="13828" width="19.42578125" customWidth="1"/>
    <col min="13829" max="13829" width="7" customWidth="1"/>
    <col min="14082" max="14082" width="13.5703125" customWidth="1"/>
    <col min="14083" max="14084" width="19.42578125" customWidth="1"/>
    <col min="14085" max="14085" width="7" customWidth="1"/>
    <col min="14338" max="14338" width="13.5703125" customWidth="1"/>
    <col min="14339" max="14340" width="19.42578125" customWidth="1"/>
    <col min="14341" max="14341" width="7" customWidth="1"/>
    <col min="14594" max="14594" width="13.5703125" customWidth="1"/>
    <col min="14595" max="14596" width="19.42578125" customWidth="1"/>
    <col min="14597" max="14597" width="7" customWidth="1"/>
    <col min="14850" max="14850" width="13.5703125" customWidth="1"/>
    <col min="14851" max="14852" width="19.42578125" customWidth="1"/>
    <col min="14853" max="14853" width="7" customWidth="1"/>
    <col min="15106" max="15106" width="13.5703125" customWidth="1"/>
    <col min="15107" max="15108" width="19.42578125" customWidth="1"/>
    <col min="15109" max="15109" width="7" customWidth="1"/>
    <col min="15362" max="15362" width="13.5703125" customWidth="1"/>
    <col min="15363" max="15364" width="19.42578125" customWidth="1"/>
    <col min="15365" max="15365" width="7" customWidth="1"/>
    <col min="15618" max="15618" width="13.5703125" customWidth="1"/>
    <col min="15619" max="15620" width="19.42578125" customWidth="1"/>
    <col min="15621" max="15621" width="7" customWidth="1"/>
    <col min="15874" max="15874" width="13.5703125" customWidth="1"/>
    <col min="15875" max="15876" width="19.42578125" customWidth="1"/>
    <col min="15877" max="15877" width="7" customWidth="1"/>
    <col min="16130" max="16130" width="13.5703125" customWidth="1"/>
    <col min="16131" max="16132" width="19.42578125" customWidth="1"/>
    <col min="16133" max="16133" width="7" customWidth="1"/>
  </cols>
  <sheetData>
    <row r="1" spans="2:5" ht="13.5" thickBot="1" x14ac:dyDescent="0.25"/>
    <row r="2" spans="2:5" x14ac:dyDescent="0.2">
      <c r="B2" s="43" t="s">
        <v>284</v>
      </c>
      <c r="C2" s="43" t="s">
        <v>285</v>
      </c>
      <c r="D2" s="43" t="s">
        <v>286</v>
      </c>
      <c r="E2" s="43" t="s">
        <v>287</v>
      </c>
    </row>
    <row r="3" spans="2:5" x14ac:dyDescent="0.2">
      <c r="B3" t="s">
        <v>288</v>
      </c>
      <c r="C3">
        <v>123</v>
      </c>
      <c r="D3" s="171">
        <f t="shared" ref="D3:D11" si="0">-(C3*(1-E3))</f>
        <v>-120.53999999999999</v>
      </c>
      <c r="E3" s="172">
        <v>0.02</v>
      </c>
    </row>
    <row r="4" spans="2:5" x14ac:dyDescent="0.2">
      <c r="B4" t="s">
        <v>289</v>
      </c>
      <c r="C4">
        <v>345</v>
      </c>
      <c r="D4" s="171">
        <f t="shared" si="0"/>
        <v>-334.65</v>
      </c>
      <c r="E4" s="172">
        <v>0.03</v>
      </c>
    </row>
    <row r="5" spans="2:5" x14ac:dyDescent="0.2">
      <c r="B5" t="s">
        <v>290</v>
      </c>
      <c r="C5">
        <v>65</v>
      </c>
      <c r="D5" s="171">
        <f t="shared" si="0"/>
        <v>-62.4</v>
      </c>
      <c r="E5" s="172">
        <v>0.04</v>
      </c>
    </row>
    <row r="6" spans="2:5" x14ac:dyDescent="0.2">
      <c r="B6" t="s">
        <v>291</v>
      </c>
      <c r="C6">
        <v>432</v>
      </c>
      <c r="D6" s="171">
        <f t="shared" si="0"/>
        <v>-423.36</v>
      </c>
      <c r="E6" s="172">
        <v>0.02</v>
      </c>
    </row>
    <row r="7" spans="2:5" x14ac:dyDescent="0.2">
      <c r="B7" t="s">
        <v>292</v>
      </c>
      <c r="C7">
        <v>34</v>
      </c>
      <c r="D7" s="171">
        <f t="shared" si="0"/>
        <v>-32.979999999999997</v>
      </c>
      <c r="E7" s="172">
        <v>0.03</v>
      </c>
    </row>
    <row r="8" spans="2:5" x14ac:dyDescent="0.2">
      <c r="B8" t="s">
        <v>293</v>
      </c>
      <c r="C8">
        <v>431</v>
      </c>
      <c r="D8" s="171">
        <f t="shared" si="0"/>
        <v>-422.38</v>
      </c>
      <c r="E8" s="172">
        <v>0.02</v>
      </c>
    </row>
    <row r="9" spans="2:5" x14ac:dyDescent="0.2">
      <c r="B9" t="s">
        <v>294</v>
      </c>
      <c r="C9">
        <v>66</v>
      </c>
      <c r="D9" s="171">
        <f t="shared" si="0"/>
        <v>-62.699999999999996</v>
      </c>
      <c r="E9" s="172">
        <v>0.05</v>
      </c>
    </row>
    <row r="10" spans="2:5" x14ac:dyDescent="0.2">
      <c r="B10" t="s">
        <v>295</v>
      </c>
      <c r="C10">
        <v>100</v>
      </c>
      <c r="D10" s="171">
        <f t="shared" si="0"/>
        <v>-96</v>
      </c>
      <c r="E10" s="172">
        <v>0.04</v>
      </c>
    </row>
    <row r="11" spans="2:5" ht="13.5" thickBot="1" x14ac:dyDescent="0.25">
      <c r="B11" s="150" t="s">
        <v>296</v>
      </c>
      <c r="C11" s="150">
        <v>102</v>
      </c>
      <c r="D11" s="171">
        <f t="shared" si="0"/>
        <v>-96.899999999999991</v>
      </c>
      <c r="E11" s="170">
        <v>0.05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E96B2-7A4B-494D-A91B-613B198AC164}">
  <dimension ref="B1:E12"/>
  <sheetViews>
    <sheetView showGridLines="0" zoomScale="70" zoomScaleNormal="70" workbookViewId="0">
      <selection activeCell="R7" sqref="R7:S7"/>
    </sheetView>
  </sheetViews>
  <sheetFormatPr defaultRowHeight="12.75" x14ac:dyDescent="0.2"/>
  <cols>
    <col min="2" max="2" width="12.85546875" customWidth="1"/>
    <col min="3" max="5" width="11.28515625" customWidth="1"/>
    <col min="258" max="258" width="12.85546875" customWidth="1"/>
    <col min="259" max="261" width="11.28515625" customWidth="1"/>
    <col min="514" max="514" width="12.85546875" customWidth="1"/>
    <col min="515" max="517" width="11.28515625" customWidth="1"/>
    <col min="770" max="770" width="12.85546875" customWidth="1"/>
    <col min="771" max="773" width="11.28515625" customWidth="1"/>
    <col min="1026" max="1026" width="12.85546875" customWidth="1"/>
    <col min="1027" max="1029" width="11.28515625" customWidth="1"/>
    <col min="1282" max="1282" width="12.85546875" customWidth="1"/>
    <col min="1283" max="1285" width="11.28515625" customWidth="1"/>
    <col min="1538" max="1538" width="12.85546875" customWidth="1"/>
    <col min="1539" max="1541" width="11.28515625" customWidth="1"/>
    <col min="1794" max="1794" width="12.85546875" customWidth="1"/>
    <col min="1795" max="1797" width="11.28515625" customWidth="1"/>
    <col min="2050" max="2050" width="12.85546875" customWidth="1"/>
    <col min="2051" max="2053" width="11.28515625" customWidth="1"/>
    <col min="2306" max="2306" width="12.85546875" customWidth="1"/>
    <col min="2307" max="2309" width="11.28515625" customWidth="1"/>
    <col min="2562" max="2562" width="12.85546875" customWidth="1"/>
    <col min="2563" max="2565" width="11.28515625" customWidth="1"/>
    <col min="2818" max="2818" width="12.85546875" customWidth="1"/>
    <col min="2819" max="2821" width="11.28515625" customWidth="1"/>
    <col min="3074" max="3074" width="12.85546875" customWidth="1"/>
    <col min="3075" max="3077" width="11.28515625" customWidth="1"/>
    <col min="3330" max="3330" width="12.85546875" customWidth="1"/>
    <col min="3331" max="3333" width="11.28515625" customWidth="1"/>
    <col min="3586" max="3586" width="12.85546875" customWidth="1"/>
    <col min="3587" max="3589" width="11.28515625" customWidth="1"/>
    <col min="3842" max="3842" width="12.85546875" customWidth="1"/>
    <col min="3843" max="3845" width="11.28515625" customWidth="1"/>
    <col min="4098" max="4098" width="12.85546875" customWidth="1"/>
    <col min="4099" max="4101" width="11.28515625" customWidth="1"/>
    <col min="4354" max="4354" width="12.85546875" customWidth="1"/>
    <col min="4355" max="4357" width="11.28515625" customWidth="1"/>
    <col min="4610" max="4610" width="12.85546875" customWidth="1"/>
    <col min="4611" max="4613" width="11.28515625" customWidth="1"/>
    <col min="4866" max="4866" width="12.85546875" customWidth="1"/>
    <col min="4867" max="4869" width="11.28515625" customWidth="1"/>
    <col min="5122" max="5122" width="12.85546875" customWidth="1"/>
    <col min="5123" max="5125" width="11.28515625" customWidth="1"/>
    <col min="5378" max="5378" width="12.85546875" customWidth="1"/>
    <col min="5379" max="5381" width="11.28515625" customWidth="1"/>
    <col min="5634" max="5634" width="12.85546875" customWidth="1"/>
    <col min="5635" max="5637" width="11.28515625" customWidth="1"/>
    <col min="5890" max="5890" width="12.85546875" customWidth="1"/>
    <col min="5891" max="5893" width="11.28515625" customWidth="1"/>
    <col min="6146" max="6146" width="12.85546875" customWidth="1"/>
    <col min="6147" max="6149" width="11.28515625" customWidth="1"/>
    <col min="6402" max="6402" width="12.85546875" customWidth="1"/>
    <col min="6403" max="6405" width="11.28515625" customWidth="1"/>
    <col min="6658" max="6658" width="12.85546875" customWidth="1"/>
    <col min="6659" max="6661" width="11.28515625" customWidth="1"/>
    <col min="6914" max="6914" width="12.85546875" customWidth="1"/>
    <col min="6915" max="6917" width="11.28515625" customWidth="1"/>
    <col min="7170" max="7170" width="12.85546875" customWidth="1"/>
    <col min="7171" max="7173" width="11.28515625" customWidth="1"/>
    <col min="7426" max="7426" width="12.85546875" customWidth="1"/>
    <col min="7427" max="7429" width="11.28515625" customWidth="1"/>
    <col min="7682" max="7682" width="12.85546875" customWidth="1"/>
    <col min="7683" max="7685" width="11.28515625" customWidth="1"/>
    <col min="7938" max="7938" width="12.85546875" customWidth="1"/>
    <col min="7939" max="7941" width="11.28515625" customWidth="1"/>
    <col min="8194" max="8194" width="12.85546875" customWidth="1"/>
    <col min="8195" max="8197" width="11.28515625" customWidth="1"/>
    <col min="8450" max="8450" width="12.85546875" customWidth="1"/>
    <col min="8451" max="8453" width="11.28515625" customWidth="1"/>
    <col min="8706" max="8706" width="12.85546875" customWidth="1"/>
    <col min="8707" max="8709" width="11.28515625" customWidth="1"/>
    <col min="8962" max="8962" width="12.85546875" customWidth="1"/>
    <col min="8963" max="8965" width="11.28515625" customWidth="1"/>
    <col min="9218" max="9218" width="12.85546875" customWidth="1"/>
    <col min="9219" max="9221" width="11.28515625" customWidth="1"/>
    <col min="9474" max="9474" width="12.85546875" customWidth="1"/>
    <col min="9475" max="9477" width="11.28515625" customWidth="1"/>
    <col min="9730" max="9730" width="12.85546875" customWidth="1"/>
    <col min="9731" max="9733" width="11.28515625" customWidth="1"/>
    <col min="9986" max="9986" width="12.85546875" customWidth="1"/>
    <col min="9987" max="9989" width="11.28515625" customWidth="1"/>
    <col min="10242" max="10242" width="12.85546875" customWidth="1"/>
    <col min="10243" max="10245" width="11.28515625" customWidth="1"/>
    <col min="10498" max="10498" width="12.85546875" customWidth="1"/>
    <col min="10499" max="10501" width="11.28515625" customWidth="1"/>
    <col min="10754" max="10754" width="12.85546875" customWidth="1"/>
    <col min="10755" max="10757" width="11.28515625" customWidth="1"/>
    <col min="11010" max="11010" width="12.85546875" customWidth="1"/>
    <col min="11011" max="11013" width="11.28515625" customWidth="1"/>
    <col min="11266" max="11266" width="12.85546875" customWidth="1"/>
    <col min="11267" max="11269" width="11.28515625" customWidth="1"/>
    <col min="11522" max="11522" width="12.85546875" customWidth="1"/>
    <col min="11523" max="11525" width="11.28515625" customWidth="1"/>
    <col min="11778" max="11778" width="12.85546875" customWidth="1"/>
    <col min="11779" max="11781" width="11.28515625" customWidth="1"/>
    <col min="12034" max="12034" width="12.85546875" customWidth="1"/>
    <col min="12035" max="12037" width="11.28515625" customWidth="1"/>
    <col min="12290" max="12290" width="12.85546875" customWidth="1"/>
    <col min="12291" max="12293" width="11.28515625" customWidth="1"/>
    <col min="12546" max="12546" width="12.85546875" customWidth="1"/>
    <col min="12547" max="12549" width="11.28515625" customWidth="1"/>
    <col min="12802" max="12802" width="12.85546875" customWidth="1"/>
    <col min="12803" max="12805" width="11.28515625" customWidth="1"/>
    <col min="13058" max="13058" width="12.85546875" customWidth="1"/>
    <col min="13059" max="13061" width="11.28515625" customWidth="1"/>
    <col min="13314" max="13314" width="12.85546875" customWidth="1"/>
    <col min="13315" max="13317" width="11.28515625" customWidth="1"/>
    <col min="13570" max="13570" width="12.85546875" customWidth="1"/>
    <col min="13571" max="13573" width="11.28515625" customWidth="1"/>
    <col min="13826" max="13826" width="12.85546875" customWidth="1"/>
    <col min="13827" max="13829" width="11.28515625" customWidth="1"/>
    <col min="14082" max="14082" width="12.85546875" customWidth="1"/>
    <col min="14083" max="14085" width="11.28515625" customWidth="1"/>
    <col min="14338" max="14338" width="12.85546875" customWidth="1"/>
    <col min="14339" max="14341" width="11.28515625" customWidth="1"/>
    <col min="14594" max="14594" width="12.85546875" customWidth="1"/>
    <col min="14595" max="14597" width="11.28515625" customWidth="1"/>
    <col min="14850" max="14850" width="12.85546875" customWidth="1"/>
    <col min="14851" max="14853" width="11.28515625" customWidth="1"/>
    <col min="15106" max="15106" width="12.85546875" customWidth="1"/>
    <col min="15107" max="15109" width="11.28515625" customWidth="1"/>
    <col min="15362" max="15362" width="12.85546875" customWidth="1"/>
    <col min="15363" max="15365" width="11.28515625" customWidth="1"/>
    <col min="15618" max="15618" width="12.85546875" customWidth="1"/>
    <col min="15619" max="15621" width="11.28515625" customWidth="1"/>
    <col min="15874" max="15874" width="12.85546875" customWidth="1"/>
    <col min="15875" max="15877" width="11.28515625" customWidth="1"/>
    <col min="16130" max="16130" width="12.85546875" customWidth="1"/>
    <col min="16131" max="16133" width="11.28515625" customWidth="1"/>
  </cols>
  <sheetData>
    <row r="1" spans="2:5" ht="13.5" thickBot="1" x14ac:dyDescent="0.25"/>
    <row r="2" spans="2:5" x14ac:dyDescent="0.2">
      <c r="B2" s="34" t="s">
        <v>297</v>
      </c>
      <c r="C2" s="34"/>
      <c r="D2" s="34"/>
      <c r="E2" s="34"/>
    </row>
    <row r="3" spans="2:5" x14ac:dyDescent="0.2">
      <c r="B3" s="36"/>
      <c r="C3" s="36" t="s">
        <v>298</v>
      </c>
      <c r="D3" s="36" t="s">
        <v>299</v>
      </c>
      <c r="E3" s="36" t="s">
        <v>300</v>
      </c>
    </row>
    <row r="4" spans="2:5" x14ac:dyDescent="0.2">
      <c r="B4" t="s">
        <v>301</v>
      </c>
      <c r="C4">
        <v>12</v>
      </c>
      <c r="D4">
        <v>7</v>
      </c>
      <c r="E4">
        <v>15</v>
      </c>
    </row>
    <row r="5" spans="2:5" x14ac:dyDescent="0.2">
      <c r="B5" t="s">
        <v>302</v>
      </c>
      <c r="C5">
        <v>15</v>
      </c>
      <c r="D5">
        <v>9</v>
      </c>
      <c r="E5">
        <v>11</v>
      </c>
    </row>
    <row r="6" spans="2:5" x14ac:dyDescent="0.2">
      <c r="B6" t="s">
        <v>303</v>
      </c>
      <c r="C6">
        <v>17</v>
      </c>
      <c r="D6">
        <v>4</v>
      </c>
      <c r="E6">
        <v>22</v>
      </c>
    </row>
    <row r="7" spans="2:5" ht="13.5" thickBot="1" x14ac:dyDescent="0.25"/>
    <row r="8" spans="2:5" x14ac:dyDescent="0.2">
      <c r="B8" s="34" t="s">
        <v>304</v>
      </c>
      <c r="C8" s="34"/>
      <c r="D8" s="34"/>
      <c r="E8" s="34"/>
    </row>
    <row r="9" spans="2:5" x14ac:dyDescent="0.2">
      <c r="B9" s="36"/>
      <c r="C9" s="36" t="s">
        <v>298</v>
      </c>
      <c r="D9" s="36" t="s">
        <v>299</v>
      </c>
      <c r="E9" s="36" t="s">
        <v>300</v>
      </c>
    </row>
    <row r="10" spans="2:5" x14ac:dyDescent="0.2">
      <c r="B10" t="s">
        <v>301</v>
      </c>
      <c r="C10" s="171">
        <v>-37</v>
      </c>
      <c r="D10" s="175">
        <v>-29</v>
      </c>
      <c r="E10" s="175">
        <v>-45</v>
      </c>
    </row>
    <row r="11" spans="2:5" x14ac:dyDescent="0.2">
      <c r="B11" t="s">
        <v>302</v>
      </c>
      <c r="C11" s="171">
        <v>-41</v>
      </c>
      <c r="D11" s="175">
        <v>-33</v>
      </c>
      <c r="E11" s="175">
        <v>-28</v>
      </c>
    </row>
    <row r="12" spans="2:5" ht="13.5" thickBot="1" x14ac:dyDescent="0.25">
      <c r="B12" s="150" t="s">
        <v>303</v>
      </c>
      <c r="C12" s="174">
        <v>-40</v>
      </c>
      <c r="D12" s="173">
        <v>-12</v>
      </c>
      <c r="E12" s="173">
        <v>-47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72417-149E-472F-873A-2BF5443B3004}">
  <dimension ref="A1:B6"/>
  <sheetViews>
    <sheetView workbookViewId="0"/>
  </sheetViews>
  <sheetFormatPr defaultRowHeight="12.75" x14ac:dyDescent="0.2"/>
  <sheetData>
    <row r="1" spans="1:2" x14ac:dyDescent="0.2">
      <c r="A1" t="s">
        <v>256</v>
      </c>
      <c r="B1" s="102">
        <v>0.4</v>
      </c>
    </row>
    <row r="3" spans="1:2" ht="15" x14ac:dyDescent="0.25">
      <c r="A3" s="103" t="s">
        <v>257</v>
      </c>
      <c r="B3" s="142"/>
    </row>
    <row r="4" spans="1:2" ht="15" x14ac:dyDescent="0.25">
      <c r="A4" s="104">
        <f>B1/2</f>
        <v>0.2</v>
      </c>
    </row>
    <row r="5" spans="1:2" ht="15" x14ac:dyDescent="0.25">
      <c r="A5" s="105">
        <f>1-A6-A4</f>
        <v>0.3</v>
      </c>
    </row>
    <row r="6" spans="1:2" ht="15" x14ac:dyDescent="0.25">
      <c r="A6" s="106">
        <v>0.5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50ACA-E527-4979-96B1-61823CBBA92B}">
  <dimension ref="A1:B3"/>
  <sheetViews>
    <sheetView zoomScale="70" zoomScaleNormal="70" workbookViewId="0">
      <selection activeCell="Q25" sqref="Q25"/>
    </sheetView>
  </sheetViews>
  <sheetFormatPr defaultRowHeight="12.75" x14ac:dyDescent="0.2"/>
  <cols>
    <col min="1" max="1" width="32.7109375" bestFit="1" customWidth="1"/>
  </cols>
  <sheetData>
    <row r="1" spans="1:2" x14ac:dyDescent="0.2">
      <c r="A1" t="s">
        <v>254</v>
      </c>
      <c r="B1">
        <v>1000</v>
      </c>
    </row>
    <row r="2" spans="1:2" x14ac:dyDescent="0.2">
      <c r="A2" t="s">
        <v>255</v>
      </c>
      <c r="B2">
        <v>825</v>
      </c>
    </row>
    <row r="3" spans="1:2" ht="15" x14ac:dyDescent="0.25">
      <c r="A3" s="101" t="s">
        <v>404</v>
      </c>
      <c r="B3" s="143">
        <f>B1-B2</f>
        <v>175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313D0-D1D4-45D7-A0FE-156E6720D63A}">
  <dimension ref="B1:C17"/>
  <sheetViews>
    <sheetView topLeftCell="A10" workbookViewId="0">
      <selection activeCell="O23" sqref="O23"/>
    </sheetView>
  </sheetViews>
  <sheetFormatPr defaultRowHeight="12.75" x14ac:dyDescent="0.2"/>
  <cols>
    <col min="1" max="1" width="1.85546875" customWidth="1"/>
    <col min="2" max="2" width="34.28515625" customWidth="1"/>
    <col min="3" max="3" width="10.7109375" customWidth="1"/>
  </cols>
  <sheetData>
    <row r="1" spans="2:3" ht="20.25" thickBot="1" x14ac:dyDescent="0.25">
      <c r="B1" s="186" t="s">
        <v>340</v>
      </c>
      <c r="C1" s="186"/>
    </row>
    <row r="2" spans="2:3" s="124" customFormat="1" ht="13.5" thickTop="1" x14ac:dyDescent="0.2">
      <c r="B2" s="122" t="s">
        <v>341</v>
      </c>
      <c r="C2" s="123">
        <v>50</v>
      </c>
    </row>
    <row r="3" spans="2:3" s="124" customFormat="1" ht="13.5" thickBot="1" x14ac:dyDescent="0.25">
      <c r="B3" s="125" t="s">
        <v>342</v>
      </c>
      <c r="C3" s="126">
        <v>30</v>
      </c>
    </row>
    <row r="4" spans="2:3" s="124" customFormat="1" ht="15.75" thickBot="1" x14ac:dyDescent="0.25">
      <c r="B4" s="127" t="s">
        <v>343</v>
      </c>
      <c r="C4" s="180">
        <f>C3/C2</f>
        <v>0.6</v>
      </c>
    </row>
    <row r="5" spans="2:3" x14ac:dyDescent="0.2">
      <c r="B5" s="128"/>
    </row>
    <row r="6" spans="2:3" ht="20.25" thickBot="1" x14ac:dyDescent="0.25">
      <c r="B6" s="187" t="s">
        <v>344</v>
      </c>
      <c r="C6" s="187"/>
    </row>
    <row r="7" spans="2:3" ht="15" x14ac:dyDescent="0.2">
      <c r="B7" s="122" t="s">
        <v>345</v>
      </c>
      <c r="C7" s="129">
        <v>180</v>
      </c>
    </row>
    <row r="8" spans="2:3" x14ac:dyDescent="0.2">
      <c r="B8" s="130" t="s">
        <v>346</v>
      </c>
      <c r="C8" s="131">
        <v>30</v>
      </c>
    </row>
    <row r="9" spans="2:3" x14ac:dyDescent="0.2">
      <c r="B9" s="132" t="s">
        <v>347</v>
      </c>
      <c r="C9" s="133">
        <v>60</v>
      </c>
    </row>
    <row r="10" spans="2:3" x14ac:dyDescent="0.2">
      <c r="B10" s="134" t="s">
        <v>348</v>
      </c>
      <c r="C10" s="135">
        <v>60</v>
      </c>
    </row>
    <row r="11" spans="2:3" ht="13.5" thickBot="1" x14ac:dyDescent="0.25">
      <c r="B11" s="136" t="s">
        <v>349</v>
      </c>
      <c r="C11" s="137">
        <v>30</v>
      </c>
    </row>
    <row r="13" spans="2:3" ht="20.25" thickBot="1" x14ac:dyDescent="0.25">
      <c r="B13" s="187" t="s">
        <v>350</v>
      </c>
      <c r="C13" s="187"/>
    </row>
    <row r="14" spans="2:3" x14ac:dyDescent="0.2">
      <c r="B14" s="138" t="s">
        <v>351</v>
      </c>
      <c r="C14" s="129">
        <v>180</v>
      </c>
    </row>
    <row r="15" spans="2:3" x14ac:dyDescent="0.2">
      <c r="B15" s="179" t="s">
        <v>352</v>
      </c>
      <c r="C15" s="178">
        <f>180*C4-C16</f>
        <v>105</v>
      </c>
    </row>
    <row r="16" spans="2:3" x14ac:dyDescent="0.2">
      <c r="B16" s="179" t="s">
        <v>353</v>
      </c>
      <c r="C16" s="178">
        <v>3</v>
      </c>
    </row>
    <row r="17" spans="2:3" ht="13.5" thickBot="1" x14ac:dyDescent="0.25">
      <c r="B17" s="177" t="s">
        <v>354</v>
      </c>
      <c r="C17" s="176">
        <f>180-C15-C16</f>
        <v>72</v>
      </c>
    </row>
  </sheetData>
  <mergeCells count="3">
    <mergeCell ref="B1:C1"/>
    <mergeCell ref="B6:C6"/>
    <mergeCell ref="B13:C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42</vt:i4>
      </vt:variant>
    </vt:vector>
  </HeadingPairs>
  <TitlesOfParts>
    <vt:vector size="42" baseType="lpstr">
      <vt:lpstr>Содержание </vt:lpstr>
      <vt:lpstr>Гистограмма</vt:lpstr>
      <vt:lpstr>Гистограмма (объемная)</vt:lpstr>
      <vt:lpstr>Гистограмма1</vt:lpstr>
      <vt:lpstr>Гистограмма2</vt:lpstr>
      <vt:lpstr>Гистограмма(Пирамида)</vt:lpstr>
      <vt:lpstr>ГистПолОтр</vt:lpstr>
      <vt:lpstr>ГистУслЦвета</vt:lpstr>
      <vt:lpstr>ГистограммаВодопад </vt:lpstr>
      <vt:lpstr>График</vt:lpstr>
      <vt:lpstr>График (объемная)</vt:lpstr>
      <vt:lpstr>График (Рейтинг)</vt:lpstr>
      <vt:lpstr>График(ПропущенныеЗначения) </vt:lpstr>
      <vt:lpstr>Круговая </vt:lpstr>
      <vt:lpstr>Круговая (объемная)</vt:lpstr>
      <vt:lpstr>Кольцевая</vt:lpstr>
      <vt:lpstr>АнализДолей </vt:lpstr>
      <vt:lpstr>Линейчатая (1)</vt:lpstr>
      <vt:lpstr>Линейчатая(2)</vt:lpstr>
      <vt:lpstr>АнализГрупп </vt:lpstr>
      <vt:lpstr>Линейчатая (объемная)</vt:lpstr>
      <vt:lpstr>ДиаграммаГанта </vt:lpstr>
      <vt:lpstr>С областями</vt:lpstr>
      <vt:lpstr>С областями (объемная)</vt:lpstr>
      <vt:lpstr>XY-точечная (1)</vt:lpstr>
      <vt:lpstr>XY-точечная (2)</vt:lpstr>
      <vt:lpstr>ХУ-точечная (3)</vt:lpstr>
      <vt:lpstr>Пузырьковая</vt:lpstr>
      <vt:lpstr>Поверхность</vt:lpstr>
      <vt:lpstr>Радар</vt:lpstr>
      <vt:lpstr>ДемогрРаспр</vt:lpstr>
      <vt:lpstr>Дерево</vt:lpstr>
      <vt:lpstr>Солнечные лучи</vt:lpstr>
      <vt:lpstr>Смешанная</vt:lpstr>
      <vt:lpstr>Смешанная (2)</vt:lpstr>
      <vt:lpstr>Смешанная (3)</vt:lpstr>
      <vt:lpstr>Смешанная (4)</vt:lpstr>
      <vt:lpstr>ДвойнаяДиаграмма</vt:lpstr>
      <vt:lpstr>ДвойнаяДиаграмма1</vt:lpstr>
      <vt:lpstr>ПрикДиаграмма1</vt:lpstr>
      <vt:lpstr>ПрикДиаграмма2</vt:lpstr>
      <vt:lpstr>Спидометр)</vt:lpstr>
    </vt:vector>
  </TitlesOfParts>
  <Company>Факультет социологии СПбГУ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Ольга Яковлева</dc:creator>
  <cp:lastModifiedBy>Victoria Voron</cp:lastModifiedBy>
  <dcterms:created xsi:type="dcterms:W3CDTF">1998-03-04T06:50:16Z</dcterms:created>
  <dcterms:modified xsi:type="dcterms:W3CDTF">2022-10-27T20:53:43Z</dcterms:modified>
</cp:coreProperties>
</file>