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C盘移植\STUDY\大二上\计算机组成原理\计组实验资料\hustzc\7.单总线CPU\单总线实验资料包(愚人节版)\"/>
    </mc:Choice>
  </mc:AlternateContent>
  <xr:revisionPtr revIDLastSave="0" documentId="13_ncr:1_{A822B1B4-30C1-45B3-9977-BDE6B3317E6F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C9" i="3"/>
  <c r="AE9" i="3" s="1"/>
  <c r="AC10" i="3"/>
  <c r="AC11" i="3"/>
  <c r="AC12" i="3"/>
  <c r="AE12" i="3" s="1"/>
  <c r="AC13" i="3"/>
  <c r="AE13" i="3" s="1"/>
  <c r="AC14" i="3"/>
  <c r="AE14" i="3" s="1"/>
  <c r="AC15" i="3"/>
  <c r="AC16" i="3"/>
  <c r="AC17" i="3"/>
  <c r="AE17" i="3" s="1"/>
  <c r="AC18" i="3"/>
  <c r="AE18" i="3" s="1"/>
  <c r="AC19" i="3"/>
  <c r="AC20" i="3"/>
  <c r="AC21" i="3"/>
  <c r="AE21" i="3" s="1"/>
  <c r="AC22" i="3"/>
  <c r="AE22" i="3" s="1"/>
  <c r="AC23" i="3"/>
  <c r="AC24" i="3"/>
  <c r="AC25" i="3"/>
  <c r="AE25" i="3" s="1"/>
  <c r="AC26" i="3"/>
  <c r="AE26" i="3" s="1"/>
  <c r="AE8" i="3"/>
  <c r="AE10" i="3"/>
  <c r="AE11" i="3"/>
  <c r="AE15" i="3"/>
  <c r="AE16" i="3"/>
  <c r="AE19" i="3"/>
  <c r="AE20" i="3"/>
  <c r="AE23" i="3"/>
  <c r="AE24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J32" i="2"/>
  <c r="J31" i="2" s="1"/>
  <c r="N32" i="2"/>
  <c r="N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<sst xmlns="http://schemas.openxmlformats.org/spreadsheetml/2006/main" count="58" uniqueCount="56">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</sst>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>
      <alignment horizontal="center" vertical="center" shrinkToFit="1"/>
    </xf>
    <xf numFmtId="0" fontId="20" fillId="11" borderId="3" xfId="0" applyFont="1" applyFill="1" applyBorder="1" applyAlignment="1">
      <alignment horizontal="center" vertical="center" shrinkToFit="1"/>
    </xf>
    <xf numFmtId="0" fontId="20" fillId="12" borderId="3" xfId="0" applyFont="1" applyFill="1" applyBorder="1" applyAlignment="1">
      <alignment horizontal="center" vertical="center" shrinkToFit="1"/>
    </xf>
    <xf numFmtId="0" fontId="20" fillId="13" borderId="3" xfId="0" applyFont="1" applyFill="1" applyBorder="1" applyAlignment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3" fillId="0" borderId="1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9" fillId="15" borderId="6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zoomScale="130" zoomScaleNormal="130" workbookViewId="0">
      <pane ySplit="2" topLeftCell="A3" activePane="bottomLeft" state="frozen"/>
      <selection pane="bottomLeft" activeCell="N11" sqref="N11"/>
    </sheetView>
  </sheetViews>
  <sheetFormatPr defaultColWidth="9" defaultRowHeight="14.25" x14ac:dyDescent="0.2"/>
  <cols>
    <col min="1" max="1" width="7.625" style="6" customWidth="1"/>
    <col min="2" max="5" width="6.625" style="6" customWidth="1"/>
    <col min="6" max="7" width="6.625" style="6" hidden="1" customWidth="1"/>
    <col min="8" max="8" width="6.5" style="6" hidden="1" customWidth="1"/>
    <col min="9" max="9" width="10.375" style="6" customWidth="1"/>
    <col min="10" max="14" width="3.625" style="6" customWidth="1"/>
  </cols>
  <sheetData>
    <row r="1" spans="1:14" ht="27" customHeight="1" x14ac:dyDescent="0.2">
      <c r="A1" s="81" t="s">
        <v>11</v>
      </c>
      <c r="B1" s="82"/>
      <c r="C1" s="82"/>
      <c r="D1" s="82"/>
      <c r="E1" s="82"/>
      <c r="F1" s="82"/>
      <c r="G1" s="82"/>
      <c r="H1" s="83"/>
      <c r="I1" s="84" t="s">
        <v>6</v>
      </c>
      <c r="J1" s="85"/>
      <c r="K1" s="85"/>
      <c r="L1" s="85"/>
      <c r="M1" s="85"/>
      <c r="N1" s="86"/>
    </row>
    <row r="2" spans="1:14" ht="27.75" thickBot="1" x14ac:dyDescent="0.25">
      <c r="A2" s="7" t="s">
        <v>3</v>
      </c>
      <c r="B2" s="7" t="s">
        <v>4</v>
      </c>
      <c r="C2" s="7" t="s">
        <v>5</v>
      </c>
      <c r="D2" s="7" t="s">
        <v>13</v>
      </c>
      <c r="E2" s="7" t="s">
        <v>14</v>
      </c>
      <c r="F2" s="7" t="s">
        <v>51</v>
      </c>
      <c r="G2" s="7"/>
      <c r="H2" s="31"/>
      <c r="I2" s="38" t="s">
        <v>12</v>
      </c>
      <c r="J2" s="39" t="s">
        <v>15</v>
      </c>
      <c r="K2" s="39" t="s">
        <v>7</v>
      </c>
      <c r="L2" s="39" t="s">
        <v>8</v>
      </c>
      <c r="M2" s="39" t="s">
        <v>9</v>
      </c>
      <c r="N2" s="40" t="s">
        <v>10</v>
      </c>
    </row>
    <row r="3" spans="1:14" ht="15.75" thickTop="1" x14ac:dyDescent="0.2">
      <c r="A3" s="9">
        <v>1</v>
      </c>
      <c r="B3" s="10"/>
      <c r="C3" s="10"/>
      <c r="D3" s="10"/>
      <c r="E3" s="10"/>
      <c r="F3" s="10"/>
      <c r="G3" s="10"/>
      <c r="H3" s="14"/>
      <c r="I3" s="41">
        <v>4</v>
      </c>
      <c r="J3" s="8">
        <f>IF(ISNUMBER($I3),IF(MOD($I3,32)/16&gt;=1,1,0),"")</f>
        <v>0</v>
      </c>
      <c r="K3" s="8">
        <f>IF(ISNUMBER($I3),IF(MOD($I3,16)/8&gt;=1,1,0),"")</f>
        <v>0</v>
      </c>
      <c r="L3" s="8">
        <f>IF(ISNUMBER($I3),IF(MOD($I3,8)/4&gt;=1,1,0),"")</f>
        <v>1</v>
      </c>
      <c r="M3" s="8">
        <f>IF(ISNUMBER($I3),IF(MOD($I3,4)/2&gt;=1,1,0),"")</f>
        <v>0</v>
      </c>
      <c r="N3" s="8">
        <f>IF(ISNUMBER($I3),MOD($I3,2),"")</f>
        <v>0</v>
      </c>
    </row>
    <row r="4" spans="1:14" ht="15" x14ac:dyDescent="0.2">
      <c r="A4" s="12"/>
      <c r="B4" s="13">
        <v>1</v>
      </c>
      <c r="C4" s="13"/>
      <c r="D4" s="13"/>
      <c r="E4" s="13"/>
      <c r="F4" s="13"/>
      <c r="G4" s="13"/>
      <c r="H4" s="15"/>
      <c r="I4" s="42">
        <v>9</v>
      </c>
      <c r="J4" s="11">
        <f t="shared" ref="J4:J31" si="0">IF(ISNUMBER($I4),IF(MOD($I4,32)/16&gt;=1,1,0),"")</f>
        <v>0</v>
      </c>
      <c r="K4" s="11">
        <f t="shared" ref="K4:K31" si="1">IF(ISNUMBER($I4),IF(MOD($I4,16)/8&gt;=1,1,0),"")</f>
        <v>1</v>
      </c>
      <c r="L4" s="11">
        <f t="shared" ref="L4:L31" si="2">IF(ISNUMBER($I4),IF(MOD($I4,8)/4&gt;=1,1,0),"")</f>
        <v>0</v>
      </c>
      <c r="M4" s="11">
        <f t="shared" ref="M4" si="3">IF(ISNUMBER($I4),IF(MOD($I4,4)/2&gt;=1,1,0),"")</f>
        <v>0</v>
      </c>
      <c r="N4" s="11">
        <f t="shared" ref="N4:N31" si="4">IF(ISNUMBER($I4),MOD($I4,2),"")</f>
        <v>1</v>
      </c>
    </row>
    <row r="5" spans="1:14" ht="15" x14ac:dyDescent="0.2">
      <c r="A5" s="16"/>
      <c r="B5" s="17"/>
      <c r="C5" s="17">
        <v>1</v>
      </c>
      <c r="D5" s="17"/>
      <c r="E5" s="17"/>
      <c r="F5" s="17"/>
      <c r="G5" s="17"/>
      <c r="H5" s="30"/>
      <c r="I5" s="41">
        <v>14</v>
      </c>
      <c r="J5" s="8">
        <f t="shared" si="0"/>
        <v>0</v>
      </c>
      <c r="K5" s="8">
        <f t="shared" si="1"/>
        <v>1</v>
      </c>
      <c r="L5" s="8">
        <f t="shared" si="2"/>
        <v>1</v>
      </c>
      <c r="M5" s="8">
        <f>IF(ISNUMBER($I5),IF(MOD($I5,4)/2&gt;=1,1,0),"")</f>
        <v>1</v>
      </c>
      <c r="N5" s="8">
        <f t="shared" si="4"/>
        <v>0</v>
      </c>
    </row>
    <row r="6" spans="1:14" ht="15" x14ac:dyDescent="0.2">
      <c r="A6" s="12"/>
      <c r="B6" s="13"/>
      <c r="C6" s="13"/>
      <c r="D6" s="13">
        <v>1</v>
      </c>
      <c r="E6" s="13"/>
      <c r="F6" s="13"/>
      <c r="G6" s="13"/>
      <c r="H6" s="15"/>
      <c r="I6" s="42">
        <v>19</v>
      </c>
      <c r="J6" s="11">
        <f t="shared" si="0"/>
        <v>1</v>
      </c>
      <c r="K6" s="11">
        <f t="shared" si="1"/>
        <v>0</v>
      </c>
      <c r="L6" s="11">
        <f t="shared" si="2"/>
        <v>0</v>
      </c>
      <c r="M6" s="11">
        <f t="shared" ref="M6:M31" si="5">IF(ISNUMBER($I6),IF(MOD($I6,4)/2&gt;=1,1,0),"")</f>
        <v>1</v>
      </c>
      <c r="N6" s="11">
        <f t="shared" si="4"/>
        <v>1</v>
      </c>
    </row>
    <row r="7" spans="1:14" ht="15" x14ac:dyDescent="0.2">
      <c r="A7" s="16"/>
      <c r="B7" s="17"/>
      <c r="C7" s="17"/>
      <c r="D7" s="17"/>
      <c r="E7" s="17">
        <v>1</v>
      </c>
      <c r="F7" s="17"/>
      <c r="G7" s="17"/>
      <c r="H7" s="30"/>
      <c r="I7" s="41">
        <v>22</v>
      </c>
      <c r="J7" s="8">
        <f t="shared" si="0"/>
        <v>1</v>
      </c>
      <c r="K7" s="8">
        <f t="shared" si="1"/>
        <v>0</v>
      </c>
      <c r="L7" s="8">
        <f t="shared" si="2"/>
        <v>1</v>
      </c>
      <c r="M7" s="8">
        <f t="shared" si="5"/>
        <v>1</v>
      </c>
      <c r="N7" s="8">
        <f t="shared" si="4"/>
        <v>0</v>
      </c>
    </row>
    <row r="8" spans="1:14" ht="15" x14ac:dyDescent="0.2">
      <c r="A8" s="12"/>
      <c r="B8" s="13"/>
      <c r="C8" s="13"/>
      <c r="D8" s="13"/>
      <c r="E8" s="13"/>
      <c r="F8" s="13"/>
      <c r="G8" s="13"/>
      <c r="H8" s="15"/>
      <c r="I8" s="42"/>
      <c r="J8" s="11" t="str">
        <f t="shared" si="0"/>
        <v/>
      </c>
      <c r="K8" s="11" t="str">
        <f t="shared" si="1"/>
        <v/>
      </c>
      <c r="L8" s="11" t="str">
        <f t="shared" si="2"/>
        <v/>
      </c>
      <c r="M8" s="11" t="str">
        <f t="shared" si="5"/>
        <v/>
      </c>
      <c r="N8" s="11" t="str">
        <f t="shared" si="4"/>
        <v/>
      </c>
    </row>
    <row r="9" spans="1:14" ht="15" x14ac:dyDescent="0.2">
      <c r="A9" s="16"/>
      <c r="B9" s="17"/>
      <c r="C9" s="17"/>
      <c r="D9" s="17"/>
      <c r="E9" s="17"/>
      <c r="F9" s="17"/>
      <c r="G9" s="17"/>
      <c r="H9" s="30"/>
      <c r="I9" s="41"/>
      <c r="J9" s="8" t="str">
        <f t="shared" si="0"/>
        <v/>
      </c>
      <c r="K9" s="8" t="str">
        <f t="shared" si="1"/>
        <v/>
      </c>
      <c r="L9" s="8" t="str">
        <f t="shared" si="2"/>
        <v/>
      </c>
      <c r="M9" s="8" t="str">
        <f t="shared" si="5"/>
        <v/>
      </c>
      <c r="N9" s="8" t="str">
        <f t="shared" si="4"/>
        <v/>
      </c>
    </row>
    <row r="10" spans="1:14" ht="15" x14ac:dyDescent="0.2">
      <c r="A10" s="12"/>
      <c r="B10" s="13"/>
      <c r="C10" s="13"/>
      <c r="D10" s="13"/>
      <c r="E10" s="13"/>
      <c r="F10" s="13"/>
      <c r="G10" s="13"/>
      <c r="H10" s="15"/>
      <c r="I10" s="42"/>
      <c r="J10" s="11" t="str">
        <f t="shared" si="0"/>
        <v/>
      </c>
      <c r="K10" s="11" t="str">
        <f t="shared" si="1"/>
        <v/>
      </c>
      <c r="L10" s="11" t="str">
        <f t="shared" si="2"/>
        <v/>
      </c>
      <c r="M10" s="11" t="str">
        <f t="shared" si="5"/>
        <v/>
      </c>
      <c r="N10" s="11" t="str">
        <f t="shared" si="4"/>
        <v/>
      </c>
    </row>
    <row r="11" spans="1:14" ht="15" x14ac:dyDescent="0.2">
      <c r="A11" s="16"/>
      <c r="B11" s="17"/>
      <c r="C11" s="17"/>
      <c r="D11" s="17"/>
      <c r="E11" s="17"/>
      <c r="F11" s="17"/>
      <c r="G11" s="17"/>
      <c r="H11" s="30"/>
      <c r="I11" s="41"/>
      <c r="J11" s="8" t="str">
        <f t="shared" si="0"/>
        <v/>
      </c>
      <c r="K11" s="8" t="str">
        <f t="shared" si="1"/>
        <v/>
      </c>
      <c r="L11" s="8" t="str">
        <f t="shared" si="2"/>
        <v/>
      </c>
      <c r="M11" s="8" t="str">
        <f t="shared" si="5"/>
        <v/>
      </c>
      <c r="N11" s="8" t="str">
        <f t="shared" si="4"/>
        <v/>
      </c>
    </row>
    <row r="12" spans="1:14" ht="15" x14ac:dyDescent="0.2">
      <c r="A12" s="12"/>
      <c r="B12" s="13"/>
      <c r="C12" s="13"/>
      <c r="D12" s="13"/>
      <c r="E12" s="13"/>
      <c r="F12" s="13"/>
      <c r="G12" s="13"/>
      <c r="H12" s="15"/>
      <c r="I12" s="42"/>
      <c r="J12" s="11" t="str">
        <f t="shared" si="0"/>
        <v/>
      </c>
      <c r="K12" s="11" t="str">
        <f t="shared" si="1"/>
        <v/>
      </c>
      <c r="L12" s="11" t="str">
        <f t="shared" si="2"/>
        <v/>
      </c>
      <c r="M12" s="11" t="str">
        <f t="shared" si="5"/>
        <v/>
      </c>
      <c r="N12" s="11" t="str">
        <f t="shared" si="4"/>
        <v/>
      </c>
    </row>
    <row r="13" spans="1:14" ht="15" x14ac:dyDescent="0.2">
      <c r="A13" s="16"/>
      <c r="B13" s="17"/>
      <c r="C13" s="17"/>
      <c r="D13" s="17"/>
      <c r="E13" s="17"/>
      <c r="F13" s="17"/>
      <c r="G13" s="17"/>
      <c r="H13" s="30"/>
      <c r="I13" s="41"/>
      <c r="J13" s="8" t="str">
        <f t="shared" si="0"/>
        <v/>
      </c>
      <c r="K13" s="8" t="str">
        <f t="shared" si="1"/>
        <v/>
      </c>
      <c r="L13" s="8" t="str">
        <f t="shared" si="2"/>
        <v/>
      </c>
      <c r="M13" s="8" t="str">
        <f t="shared" si="5"/>
        <v/>
      </c>
      <c r="N13" s="8" t="str">
        <f t="shared" si="4"/>
        <v/>
      </c>
    </row>
    <row r="14" spans="1:14" ht="15" x14ac:dyDescent="0.2">
      <c r="A14" s="12"/>
      <c r="B14" s="13"/>
      <c r="C14" s="13"/>
      <c r="D14" s="13"/>
      <c r="E14" s="13"/>
      <c r="F14" s="13"/>
      <c r="G14" s="13"/>
      <c r="H14" s="15"/>
      <c r="I14" s="42"/>
      <c r="J14" s="11" t="str">
        <f t="shared" si="0"/>
        <v/>
      </c>
      <c r="K14" s="11" t="str">
        <f t="shared" si="1"/>
        <v/>
      </c>
      <c r="L14" s="11" t="str">
        <f t="shared" si="2"/>
        <v/>
      </c>
      <c r="M14" s="11" t="str">
        <f t="shared" si="5"/>
        <v/>
      </c>
      <c r="N14" s="11" t="str">
        <f t="shared" si="4"/>
        <v/>
      </c>
    </row>
    <row r="15" spans="1:14" ht="15" x14ac:dyDescent="0.2">
      <c r="A15" s="16"/>
      <c r="B15" s="17"/>
      <c r="C15" s="17"/>
      <c r="D15" s="17"/>
      <c r="E15" s="17"/>
      <c r="F15" s="17"/>
      <c r="G15" s="17"/>
      <c r="H15" s="30"/>
      <c r="I15" s="41"/>
      <c r="J15" s="8" t="str">
        <f t="shared" si="0"/>
        <v/>
      </c>
      <c r="K15" s="8" t="str">
        <f t="shared" si="1"/>
        <v/>
      </c>
      <c r="L15" s="8" t="str">
        <f t="shared" si="2"/>
        <v/>
      </c>
      <c r="M15" s="8" t="str">
        <f t="shared" si="5"/>
        <v/>
      </c>
      <c r="N15" s="8" t="str">
        <f t="shared" si="4"/>
        <v/>
      </c>
    </row>
    <row r="16" spans="1:14" ht="15" hidden="1" x14ac:dyDescent="0.2">
      <c r="A16" s="12"/>
      <c r="B16" s="13"/>
      <c r="C16" s="13"/>
      <c r="D16" s="13"/>
      <c r="E16" s="13"/>
      <c r="F16" s="13"/>
      <c r="G16" s="13"/>
      <c r="H16" s="15"/>
      <c r="I16" s="42"/>
      <c r="J16" s="11" t="str">
        <f t="shared" si="0"/>
        <v/>
      </c>
      <c r="K16" s="11" t="str">
        <f t="shared" si="1"/>
        <v/>
      </c>
      <c r="L16" s="11" t="str">
        <f t="shared" si="2"/>
        <v/>
      </c>
      <c r="M16" s="11" t="str">
        <f t="shared" si="5"/>
        <v/>
      </c>
      <c r="N16" s="11" t="str">
        <f t="shared" si="4"/>
        <v/>
      </c>
    </row>
    <row r="17" spans="1:14" ht="15" hidden="1" x14ac:dyDescent="0.2">
      <c r="A17" s="16"/>
      <c r="B17" s="17"/>
      <c r="C17" s="17"/>
      <c r="D17" s="17"/>
      <c r="E17" s="17"/>
      <c r="F17" s="17"/>
      <c r="G17" s="17"/>
      <c r="H17" s="30"/>
      <c r="I17" s="41"/>
      <c r="J17" s="8" t="str">
        <f t="shared" si="0"/>
        <v/>
      </c>
      <c r="K17" s="8" t="str">
        <f t="shared" si="1"/>
        <v/>
      </c>
      <c r="L17" s="8" t="str">
        <f t="shared" si="2"/>
        <v/>
      </c>
      <c r="M17" s="8" t="str">
        <f t="shared" si="5"/>
        <v/>
      </c>
      <c r="N17" s="8" t="str">
        <f t="shared" si="4"/>
        <v/>
      </c>
    </row>
    <row r="18" spans="1:14" ht="15" hidden="1" x14ac:dyDescent="0.2">
      <c r="A18" s="12"/>
      <c r="B18" s="13"/>
      <c r="C18" s="13"/>
      <c r="D18" s="13"/>
      <c r="E18" s="13"/>
      <c r="F18" s="13"/>
      <c r="G18" s="13"/>
      <c r="H18" s="15"/>
      <c r="I18" s="42"/>
      <c r="J18" s="11" t="str">
        <f t="shared" si="0"/>
        <v/>
      </c>
      <c r="K18" s="11" t="str">
        <f t="shared" si="1"/>
        <v/>
      </c>
      <c r="L18" s="11" t="str">
        <f t="shared" si="2"/>
        <v/>
      </c>
      <c r="M18" s="11" t="str">
        <f t="shared" si="5"/>
        <v/>
      </c>
      <c r="N18" s="11" t="str">
        <f t="shared" si="4"/>
        <v/>
      </c>
    </row>
    <row r="19" spans="1:14" ht="15" hidden="1" x14ac:dyDescent="0.2">
      <c r="A19" s="16"/>
      <c r="B19" s="17"/>
      <c r="C19" s="17"/>
      <c r="D19" s="17"/>
      <c r="E19" s="17"/>
      <c r="F19" s="17"/>
      <c r="G19" s="17"/>
      <c r="H19" s="30"/>
      <c r="I19" s="41"/>
      <c r="J19" s="8" t="str">
        <f t="shared" si="0"/>
        <v/>
      </c>
      <c r="K19" s="8" t="str">
        <f t="shared" si="1"/>
        <v/>
      </c>
      <c r="L19" s="8" t="str">
        <f t="shared" si="2"/>
        <v/>
      </c>
      <c r="M19" s="8" t="str">
        <f t="shared" si="5"/>
        <v/>
      </c>
      <c r="N19" s="8" t="str">
        <f t="shared" si="4"/>
        <v/>
      </c>
    </row>
    <row r="20" spans="1:14" ht="15" hidden="1" x14ac:dyDescent="0.2">
      <c r="A20" s="12"/>
      <c r="B20" s="13"/>
      <c r="C20" s="13"/>
      <c r="D20" s="13"/>
      <c r="E20" s="13"/>
      <c r="F20" s="13"/>
      <c r="G20" s="13"/>
      <c r="H20" s="15"/>
      <c r="I20" s="42"/>
      <c r="J20" s="11" t="str">
        <f t="shared" si="0"/>
        <v/>
      </c>
      <c r="K20" s="11" t="str">
        <f t="shared" si="1"/>
        <v/>
      </c>
      <c r="L20" s="11" t="str">
        <f t="shared" si="2"/>
        <v/>
      </c>
      <c r="M20" s="11" t="str">
        <f t="shared" si="5"/>
        <v/>
      </c>
      <c r="N20" s="11" t="str">
        <f t="shared" si="4"/>
        <v/>
      </c>
    </row>
    <row r="21" spans="1:14" ht="15" hidden="1" x14ac:dyDescent="0.2">
      <c r="A21" s="16"/>
      <c r="B21" s="17"/>
      <c r="C21" s="17"/>
      <c r="D21" s="17"/>
      <c r="E21" s="17"/>
      <c r="F21" s="17"/>
      <c r="G21" s="17"/>
      <c r="H21" s="30"/>
      <c r="I21" s="41"/>
      <c r="J21" s="8" t="str">
        <f t="shared" si="0"/>
        <v/>
      </c>
      <c r="K21" s="8" t="str">
        <f t="shared" si="1"/>
        <v/>
      </c>
      <c r="L21" s="8" t="str">
        <f t="shared" si="2"/>
        <v/>
      </c>
      <c r="M21" s="8" t="str">
        <f t="shared" si="5"/>
        <v/>
      </c>
      <c r="N21" s="8" t="str">
        <f t="shared" si="4"/>
        <v/>
      </c>
    </row>
    <row r="22" spans="1:14" ht="15" hidden="1" x14ac:dyDescent="0.2">
      <c r="A22" s="12"/>
      <c r="B22" s="13"/>
      <c r="C22" s="13"/>
      <c r="D22" s="13"/>
      <c r="E22" s="13"/>
      <c r="F22" s="13"/>
      <c r="G22" s="13"/>
      <c r="H22" s="15"/>
      <c r="I22" s="42"/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5"/>
        <v/>
      </c>
      <c r="N22" s="11" t="str">
        <f t="shared" si="4"/>
        <v/>
      </c>
    </row>
    <row r="23" spans="1:14" ht="15" hidden="1" x14ac:dyDescent="0.2">
      <c r="A23" s="16"/>
      <c r="B23" s="17"/>
      <c r="C23" s="17"/>
      <c r="D23" s="17"/>
      <c r="E23" s="17"/>
      <c r="F23" s="17"/>
      <c r="G23" s="17"/>
      <c r="H23" s="30"/>
      <c r="I23" s="41"/>
      <c r="J23" s="8" t="str">
        <f t="shared" si="0"/>
        <v/>
      </c>
      <c r="K23" s="8" t="str">
        <f t="shared" si="1"/>
        <v/>
      </c>
      <c r="L23" s="8" t="str">
        <f t="shared" si="2"/>
        <v/>
      </c>
      <c r="M23" s="8" t="str">
        <f t="shared" si="5"/>
        <v/>
      </c>
      <c r="N23" s="8" t="str">
        <f t="shared" si="4"/>
        <v/>
      </c>
    </row>
    <row r="24" spans="1:14" ht="15" hidden="1" x14ac:dyDescent="0.2">
      <c r="A24" s="12"/>
      <c r="B24" s="13"/>
      <c r="C24" s="13"/>
      <c r="D24" s="13"/>
      <c r="E24" s="13"/>
      <c r="F24" s="13"/>
      <c r="G24" s="13"/>
      <c r="H24" s="15"/>
      <c r="I24" s="42"/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5"/>
        <v/>
      </c>
      <c r="N24" s="11" t="str">
        <f t="shared" si="4"/>
        <v/>
      </c>
    </row>
    <row r="25" spans="1:14" ht="15" hidden="1" x14ac:dyDescent="0.2">
      <c r="A25" s="16"/>
      <c r="B25" s="17"/>
      <c r="C25" s="17"/>
      <c r="D25" s="17"/>
      <c r="E25" s="17"/>
      <c r="F25" s="17"/>
      <c r="G25" s="17"/>
      <c r="H25" s="30"/>
      <c r="I25" s="41"/>
      <c r="J25" s="8" t="str">
        <f t="shared" si="0"/>
        <v/>
      </c>
      <c r="K25" s="8" t="str">
        <f t="shared" si="1"/>
        <v/>
      </c>
      <c r="L25" s="8" t="str">
        <f t="shared" si="2"/>
        <v/>
      </c>
      <c r="M25" s="8" t="str">
        <f t="shared" si="5"/>
        <v/>
      </c>
      <c r="N25" s="8" t="str">
        <f t="shared" si="4"/>
        <v/>
      </c>
    </row>
    <row r="26" spans="1:14" ht="15" hidden="1" x14ac:dyDescent="0.2">
      <c r="A26" s="12"/>
      <c r="B26" s="13"/>
      <c r="C26" s="13"/>
      <c r="D26" s="13"/>
      <c r="E26" s="13"/>
      <c r="F26" s="13"/>
      <c r="G26" s="13"/>
      <c r="H26" s="15"/>
      <c r="I26" s="42"/>
      <c r="J26" s="11" t="str">
        <f t="shared" si="0"/>
        <v/>
      </c>
      <c r="K26" s="11" t="str">
        <f t="shared" si="1"/>
        <v/>
      </c>
      <c r="L26" s="11" t="str">
        <f t="shared" si="2"/>
        <v/>
      </c>
      <c r="M26" s="11" t="str">
        <f t="shared" si="5"/>
        <v/>
      </c>
      <c r="N26" s="11" t="str">
        <f t="shared" si="4"/>
        <v/>
      </c>
    </row>
    <row r="27" spans="1:14" ht="15" hidden="1" x14ac:dyDescent="0.2">
      <c r="A27" s="16"/>
      <c r="B27" s="17"/>
      <c r="C27" s="17"/>
      <c r="D27" s="17"/>
      <c r="E27" s="17"/>
      <c r="F27" s="17"/>
      <c r="G27" s="17"/>
      <c r="H27" s="30"/>
      <c r="I27" s="41"/>
      <c r="J27" s="8" t="str">
        <f t="shared" si="0"/>
        <v/>
      </c>
      <c r="K27" s="8" t="str">
        <f t="shared" si="1"/>
        <v/>
      </c>
      <c r="L27" s="8" t="str">
        <f t="shared" si="2"/>
        <v/>
      </c>
      <c r="M27" s="8" t="str">
        <f t="shared" si="5"/>
        <v/>
      </c>
      <c r="N27" s="8" t="str">
        <f t="shared" si="4"/>
        <v/>
      </c>
    </row>
    <row r="28" spans="1:14" ht="15" hidden="1" x14ac:dyDescent="0.2">
      <c r="A28" s="12"/>
      <c r="B28" s="13"/>
      <c r="C28" s="13"/>
      <c r="D28" s="13"/>
      <c r="E28" s="13"/>
      <c r="F28" s="13"/>
      <c r="G28" s="13"/>
      <c r="H28" s="15"/>
      <c r="I28" s="42"/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5"/>
        <v/>
      </c>
      <c r="N28" s="11" t="str">
        <f t="shared" si="4"/>
        <v/>
      </c>
    </row>
    <row r="29" spans="1:14" ht="15" hidden="1" x14ac:dyDescent="0.2">
      <c r="A29" s="16"/>
      <c r="B29" s="17"/>
      <c r="C29" s="17"/>
      <c r="D29" s="17"/>
      <c r="E29" s="17"/>
      <c r="F29" s="17"/>
      <c r="G29" s="17"/>
      <c r="H29" s="30"/>
      <c r="I29" s="41"/>
      <c r="J29" s="8" t="str">
        <f t="shared" si="0"/>
        <v/>
      </c>
      <c r="K29" s="8" t="str">
        <f t="shared" si="1"/>
        <v/>
      </c>
      <c r="L29" s="8" t="str">
        <f t="shared" si="2"/>
        <v/>
      </c>
      <c r="M29" s="8" t="str">
        <f t="shared" si="5"/>
        <v/>
      </c>
      <c r="N29" s="8" t="str">
        <f t="shared" si="4"/>
        <v/>
      </c>
    </row>
    <row r="30" spans="1:14" ht="15" hidden="1" x14ac:dyDescent="0.2">
      <c r="A30" s="12"/>
      <c r="B30" s="13"/>
      <c r="C30" s="13"/>
      <c r="D30" s="13"/>
      <c r="E30" s="13"/>
      <c r="F30" s="13"/>
      <c r="G30" s="13"/>
      <c r="H30" s="15"/>
      <c r="I30" s="42"/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5"/>
        <v/>
      </c>
      <c r="N30" s="11" t="str">
        <f t="shared" si="4"/>
        <v/>
      </c>
    </row>
    <row r="31" spans="1:14" ht="15" hidden="1" x14ac:dyDescent="0.2">
      <c r="A31" s="16"/>
      <c r="B31" s="17"/>
      <c r="C31" s="17"/>
      <c r="D31" s="17"/>
      <c r="E31" s="17"/>
      <c r="F31" s="17"/>
      <c r="G31" s="17"/>
      <c r="H31" s="30"/>
      <c r="I31" s="41"/>
      <c r="J31" s="8" t="str">
        <f t="shared" si="0"/>
        <v/>
      </c>
      <c r="K31" s="8" t="str">
        <f t="shared" si="1"/>
        <v/>
      </c>
      <c r="L31" s="8" t="str">
        <f t="shared" si="2"/>
        <v/>
      </c>
      <c r="M31" s="8" t="str">
        <f t="shared" si="5"/>
        <v/>
      </c>
      <c r="N31" s="8" t="str">
        <f t="shared" si="4"/>
        <v/>
      </c>
    </row>
    <row r="32" spans="1:14" ht="15" x14ac:dyDescent="0.2">
      <c r="A32" s="87" t="s">
        <v>0</v>
      </c>
      <c r="B32" s="87"/>
      <c r="C32" s="87"/>
      <c r="D32" s="87"/>
      <c r="E32" s="87"/>
      <c r="F32" s="87"/>
      <c r="G32" s="87"/>
      <c r="H32" s="87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10" priority="2" operator="equal">
      <formula>1</formula>
    </cfRule>
    <cfRule type="notContainsBlanks" dxfId="9" priority="3">
      <formula>LEN(TRIM(A3))&gt;0</formula>
    </cfRule>
  </conditionalFormatting>
  <conditionalFormatting sqref="J32:N1048576">
    <cfRule type="containsText" dxfId="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abSelected="1" zoomScale="130" zoomScaleNormal="130" workbookViewId="0">
      <selection activeCell="I43" sqref="I43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19" customWidth="1"/>
    <col min="10" max="11" width="10.5" style="19" customWidth="1"/>
    <col min="12" max="12" width="9.5" style="19" customWidth="1"/>
    <col min="13" max="13" width="10.125" style="19" customWidth="1"/>
    <col min="14" max="14" width="11.125" style="19" customWidth="1"/>
  </cols>
  <sheetData>
    <row r="1" spans="1:14" s="18" customFormat="1" ht="17.25" thickBot="1" x14ac:dyDescent="0.25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微程序地址入口表!F2</f>
        <v>ERET</v>
      </c>
      <c r="G1" s="35">
        <f>微程序地址入口表!G2</f>
        <v>0</v>
      </c>
      <c r="H1" s="36">
        <f>微程序地址入口表!H2</f>
        <v>0</v>
      </c>
      <c r="I1" s="32" t="s">
        <v>1</v>
      </c>
      <c r="J1" s="33" t="str">
        <f>微程序地址入口表!J2</f>
        <v>S4</v>
      </c>
      <c r="K1" s="33" t="str">
        <f>微程序地址入口表!K2</f>
        <v>S3</v>
      </c>
      <c r="L1" s="33" t="str">
        <f>微程序地址入口表!L2</f>
        <v>S2</v>
      </c>
      <c r="M1" s="33" t="str">
        <f>微程序地址入口表!M2</f>
        <v>S1</v>
      </c>
      <c r="N1" s="33" t="str">
        <f>微程序地址入口表!N2</f>
        <v>S0</v>
      </c>
    </row>
    <row r="2" spans="1:14" ht="15" thickTop="1" x14ac:dyDescent="0.2">
      <c r="A2" s="20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IF(微程序地址入口表!F3&lt;&gt;"",IF(微程序地址入口表!F3=1,微程序地址入口表!F$2&amp;"&amp;",IF(微程序地址入口表!F3=0,"~"&amp;微程序地址入口表!F$2&amp;"&amp;","")),"")</f>
        <v/>
      </c>
      <c r="G2" s="21" t="str">
        <f>IF(微程序地址入口表!G3&lt;&gt;"",IF(微程序地址入口表!G3=1,微程序地址入口表!G$2&amp;"&amp;",IF(微程序地址入口表!G3=0,"~"&amp;微程序地址入口表!G$2&amp;"&amp;","")),"")</f>
        <v/>
      </c>
      <c r="H2" s="25" t="str">
        <f>IF(微程序地址入口表!H3&lt;&gt;"",IF(微程序地址入口表!H3=1,微程序地址入口表!H$2&amp;"&amp;",IF(微程序地址入口表!H3=0,"~"&amp;微程序地址入口表!H$2&amp;"&amp;","")),"")</f>
        <v/>
      </c>
      <c r="I2" s="26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IF(微程序地址入口表!F4&lt;&gt;"",IF(微程序地址入口表!F4=1,微程序地址入口表!F$2&amp;"&amp;",IF(微程序地址入口表!F4=0,"~"&amp;微程序地址入口表!F$2&amp;"&amp;","")),"")</f>
        <v/>
      </c>
      <c r="G3" s="22" t="str">
        <f>IF(微程序地址入口表!G4&lt;&gt;"",IF(微程序地址入口表!G4=1,微程序地址入口表!G$2&amp;"&amp;",IF(微程序地址入口表!G4=0,"~"&amp;微程序地址入口表!G$2&amp;"&amp;","")),"")</f>
        <v/>
      </c>
      <c r="H3" s="27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IF(微程序地址入口表!F5&lt;&gt;"",IF(微程序地址入口表!F5=1,微程序地址入口表!F$2&amp;"&amp;",IF(微程序地址入口表!F5=0,"~"&amp;微程序地址入口表!F$2&amp;"&amp;","")),"")</f>
        <v/>
      </c>
      <c r="G4" s="22" t="str">
        <f>IF(微程序地址入口表!G5&lt;&gt;"",IF(微程序地址入口表!G5=1,微程序地址入口表!G$2&amp;"&amp;",IF(微程序地址入口表!G5=0,"~"&amp;微程序地址入口表!G$2&amp;"&amp;","")),"")</f>
        <v/>
      </c>
      <c r="H4" s="27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IF(微程序地址入口表!F6&lt;&gt;"",IF(微程序地址入口表!F6=1,微程序地址入口表!F$2&amp;"&amp;",IF(微程序地址入口表!F6=0,"~"&amp;微程序地址入口表!F$2&amp;"&amp;","")),"")</f>
        <v/>
      </c>
      <c r="G5" s="22" t="str">
        <f>IF(微程序地址入口表!G6&lt;&gt;"",IF(微程序地址入口表!G6=1,微程序地址入口表!G$2&amp;"&amp;",IF(微程序地址入口表!G6=0,"~"&amp;微程序地址入口表!G$2&amp;"&amp;","")),"")</f>
        <v/>
      </c>
      <c r="H5" s="27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2" t="str">
        <f>IF(微程序地址入口表!F7&lt;&gt;"",IF(微程序地址入口表!F7=1,微程序地址入口表!F$2&amp;"&amp;",IF(微程序地址入口表!F7=0,"~"&amp;微程序地址入口表!F$2&amp;"&amp;","")),"")</f>
        <v/>
      </c>
      <c r="G6" s="22" t="str">
        <f>IF(微程序地址入口表!G7&lt;&gt;"",IF(微程序地址入口表!G7=1,微程序地址入口表!G$2&amp;"&amp;",IF(微程序地址入口表!G7=0,"~"&amp;微程序地址入口表!G$2&amp;"&amp;","")),"")</f>
        <v/>
      </c>
      <c r="H6" s="27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IF(微程序地址入口表!F8&lt;&gt;"",IF(微程序地址入口表!F8=1,微程序地址入口表!F$2&amp;"&amp;",IF(微程序地址入口表!F8=0,"~"&amp;微程序地址入口表!F$2&amp;"&amp;","")),"")</f>
        <v/>
      </c>
      <c r="G7" s="22" t="str">
        <f>IF(微程序地址入口表!G8&lt;&gt;"",IF(微程序地址入口表!G8=1,微程序地址入口表!G$2&amp;"&amp;",IF(微程序地址入口表!G8=0,"~"&amp;微程序地址入口表!G$2&amp;"&amp;","")),"")</f>
        <v/>
      </c>
      <c r="H7" s="27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IF(微程序地址入口表!F9&lt;&gt;"",IF(微程序地址入口表!F9=1,微程序地址入口表!F$2&amp;"&amp;",IF(微程序地址入口表!F9=0,"~"&amp;微程序地址入口表!F$2&amp;"&amp;","")),"")</f>
        <v/>
      </c>
      <c r="G8" s="22" t="str">
        <f>IF(微程序地址入口表!G9&lt;&gt;"",IF(微程序地址入口表!G9=1,微程序地址入口表!G$2&amp;"&amp;",IF(微程序地址入口表!G9=0,"~"&amp;微程序地址入口表!G$2&amp;"&amp;","")),"")</f>
        <v/>
      </c>
      <c r="H8" s="27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IF(微程序地址入口表!F10&lt;&gt;"",IF(微程序地址入口表!F10=1,微程序地址入口表!F$2&amp;"&amp;",IF(微程序地址入口表!F10=0,"~"&amp;微程序地址入口表!F$2&amp;"&amp;","")),"")</f>
        <v/>
      </c>
      <c r="G9" s="22" t="str">
        <f>IF(微程序地址入口表!G10&lt;&gt;"",IF(微程序地址入口表!G10=1,微程序地址入口表!G$2&amp;"&amp;",IF(微程序地址入口表!G10=0,"~"&amp;微程序地址入口表!G$2&amp;"&amp;","")),"")</f>
        <v/>
      </c>
      <c r="H9" s="27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6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6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6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6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6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6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6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6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6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6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6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6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6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6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6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6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6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6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88"/>
      <c r="B31" s="88"/>
      <c r="C31" s="88"/>
      <c r="D31" s="88"/>
      <c r="E31" s="88"/>
      <c r="F31" s="88"/>
      <c r="G31" s="88"/>
      <c r="H31" s="88"/>
      <c r="I31" s="89"/>
      <c r="J31" s="37" t="str">
        <f>IF(LEN(J32)&gt;1,LEFT(J32,LEN(J32)-1),"")</f>
        <v>SLT+ADDI</v>
      </c>
      <c r="K31" s="37" t="str">
        <f t="shared" ref="K31:N31" si="1">IF(LEN(K32)&gt;1,LEFT(K32,LEN(K32)-1),"")</f>
        <v>SW+BEQ</v>
      </c>
      <c r="L31" s="37" t="str">
        <f t="shared" si="1"/>
        <v>LW+BEQ+ADDI</v>
      </c>
      <c r="M31" s="37" t="str">
        <f t="shared" si="1"/>
        <v>BEQ+SLT+ADDI</v>
      </c>
      <c r="N31" s="37" t="str">
        <f t="shared" si="1"/>
        <v>SW+SLT</v>
      </c>
    </row>
    <row r="32" spans="1:14" ht="17.25" hidden="1" customHeight="1" x14ac:dyDescent="0.2">
      <c r="A32" s="24"/>
      <c r="B32" s="24"/>
      <c r="C32" s="24"/>
      <c r="D32" s="24"/>
      <c r="E32" s="24"/>
      <c r="F32" s="24"/>
      <c r="G32" s="24"/>
      <c r="H32" s="24"/>
      <c r="I32" s="28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2"/>
    <row r="35" spans="1:12" ht="15" x14ac:dyDescent="0.2">
      <c r="A35" s="5"/>
      <c r="B35" s="5"/>
      <c r="I35" s="29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2:N30">
    <cfRule type="containsText" dxfId="7" priority="30" operator="containsText" text="1">
      <formula>NOT(ISERROR(SEARCH("1",J2)))</formula>
    </cfRule>
  </conditionalFormatting>
  <conditionalFormatting sqref="J31:N31">
    <cfRule type="containsBlanks" dxfId="6" priority="31">
      <formula>LEN(TRIM(J31))=0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workbookViewId="0">
      <selection activeCell="G21" sqref="G21"/>
    </sheetView>
  </sheetViews>
  <sheetFormatPr defaultColWidth="9" defaultRowHeight="15" x14ac:dyDescent="0.25"/>
  <cols>
    <col min="1" max="1" width="7.75" style="43" customWidth="1"/>
    <col min="2" max="2" width="5.125" style="68" customWidth="1"/>
    <col min="3" max="27" width="4" style="69" customWidth="1"/>
    <col min="28" max="28" width="8" style="70" customWidth="1"/>
    <col min="29" max="29" width="5.875" style="69" hidden="1" customWidth="1"/>
    <col min="30" max="30" width="23.125" style="70" hidden="1" customWidth="1"/>
    <col min="31" max="31" width="17.5" style="70" hidden="1" customWidth="1"/>
    <col min="32" max="32" width="32.875" style="66" customWidth="1"/>
    <col min="33" max="33" width="15.75" style="71" customWidth="1"/>
    <col min="34" max="34" width="14.25" style="43" hidden="1" customWidth="1"/>
    <col min="35" max="16384" width="9" style="43"/>
  </cols>
  <sheetData>
    <row r="1" spans="1:34" ht="17.25" thickBot="1" x14ac:dyDescent="0.35">
      <c r="A1" s="44" t="s">
        <v>16</v>
      </c>
      <c r="B1" s="45" t="s">
        <v>17</v>
      </c>
      <c r="C1" s="46" t="s">
        <v>18</v>
      </c>
      <c r="D1" s="47" t="s">
        <v>19</v>
      </c>
      <c r="E1" s="47" t="s">
        <v>20</v>
      </c>
      <c r="F1" s="47" t="s">
        <v>21</v>
      </c>
      <c r="G1" s="47" t="s">
        <v>22</v>
      </c>
      <c r="H1" s="47" t="s">
        <v>23</v>
      </c>
      <c r="I1" s="48" t="s">
        <v>24</v>
      </c>
      <c r="J1" s="48" t="s">
        <v>25</v>
      </c>
      <c r="K1" s="48" t="s">
        <v>26</v>
      </c>
      <c r="L1" s="48" t="s">
        <v>27</v>
      </c>
      <c r="M1" s="48" t="s">
        <v>28</v>
      </c>
      <c r="N1" s="48" t="s">
        <v>29</v>
      </c>
      <c r="O1" s="48" t="s">
        <v>30</v>
      </c>
      <c r="P1" s="48" t="s">
        <v>31</v>
      </c>
      <c r="Q1" s="48" t="s">
        <v>32</v>
      </c>
      <c r="R1" s="47" t="s">
        <v>55</v>
      </c>
      <c r="S1" s="47" t="s">
        <v>33</v>
      </c>
      <c r="T1" s="49" t="s">
        <v>34</v>
      </c>
      <c r="U1" s="49" t="s">
        <v>35</v>
      </c>
      <c r="V1" s="49" t="s">
        <v>36</v>
      </c>
      <c r="W1" s="47" t="s">
        <v>37</v>
      </c>
      <c r="X1" s="47" t="s">
        <v>38</v>
      </c>
      <c r="Y1" s="50" t="s">
        <v>52</v>
      </c>
      <c r="Z1" s="50" t="s">
        <v>39</v>
      </c>
      <c r="AA1" s="50" t="s">
        <v>53</v>
      </c>
      <c r="AB1" s="51" t="s">
        <v>41</v>
      </c>
      <c r="AC1" s="47" t="s">
        <v>40</v>
      </c>
      <c r="AD1" s="51"/>
      <c r="AE1" s="51"/>
      <c r="AF1" s="52" t="s">
        <v>42</v>
      </c>
      <c r="AG1" s="53" t="s">
        <v>43</v>
      </c>
    </row>
    <row r="2" spans="1:34" ht="17.25" thickTop="1" x14ac:dyDescent="0.3">
      <c r="A2" s="74" t="s">
        <v>44</v>
      </c>
      <c r="B2" s="74">
        <v>0</v>
      </c>
      <c r="C2" s="75">
        <v>1</v>
      </c>
      <c r="D2" s="76"/>
      <c r="E2" s="76"/>
      <c r="F2" s="76"/>
      <c r="G2" s="76"/>
      <c r="H2" s="76"/>
      <c r="I2" s="76"/>
      <c r="J2" s="76"/>
      <c r="K2" s="76">
        <v>1</v>
      </c>
      <c r="L2" s="76"/>
      <c r="M2" s="76"/>
      <c r="N2" s="76">
        <v>1</v>
      </c>
      <c r="O2" s="76"/>
      <c r="P2" s="76"/>
      <c r="Q2" s="76"/>
      <c r="R2" s="76"/>
      <c r="S2" s="76"/>
      <c r="T2" s="76"/>
      <c r="U2" s="76"/>
      <c r="V2" s="76"/>
      <c r="W2" s="76"/>
      <c r="X2" s="76"/>
      <c r="Y2" s="72"/>
      <c r="Z2" s="72"/>
      <c r="AA2" s="72"/>
      <c r="AB2" s="55">
        <v>1</v>
      </c>
      <c r="AC2" s="54" t="str">
        <f t="shared" ref="AC2:AC26" si="0">TEXT(DEC2BIN(AB2),"00000")</f>
        <v>00001</v>
      </c>
      <c r="AD2" s="56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56" t="str">
        <f t="shared" ref="AE2:AE26" si="2">VALUE(U2)&amp;VALUE(V2)&amp;VALUE(W2)&amp;VALUE(X2)&amp;VALUE(Y2)&amp;VALUE(Z2)&amp;VALUE(AA2)&amp;AC2</f>
        <v>000000000001</v>
      </c>
      <c r="AF2" s="57" t="str">
        <f>AD2&amp;AE2</f>
        <v>100000001001000000000000000001</v>
      </c>
      <c r="AG2" s="58" t="str">
        <f t="shared" ref="AG2:AG26" si="3">DEC2HEX(BIN2DEC(LEFT(AF2,LEN(AF2)-24))*256*256*256+BIN2DEC(MID(AF2,LEN(AF2)-23,8))*256*256+BIN2DEC(MID(AF2,LEN(AF2)-15,8))*256+BIN2DEC(MID(AF2,LEN(AF2)-7,8)))</f>
        <v>20240001</v>
      </c>
      <c r="AH2" s="69">
        <f>BIN2DEC(LEFT(AF2,LEN(AF2)-24))*256*256*256+BIN2DEC(MID(AF2,LEN(AF2)-23,8))*256*256+BIN2DEC(MID(AF2,LEN(AF2)-15,8))*256+BIN2DEC(MID(AF2,LEN(AF2)-7,8))</f>
        <v>539230209</v>
      </c>
    </row>
    <row r="3" spans="1:34" ht="16.5" x14ac:dyDescent="0.3">
      <c r="A3" s="77" t="s">
        <v>44</v>
      </c>
      <c r="B3" s="77">
        <v>1</v>
      </c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>
        <v>1</v>
      </c>
      <c r="V3" s="79"/>
      <c r="W3" s="79"/>
      <c r="X3" s="79"/>
      <c r="Y3" s="73"/>
      <c r="Z3" s="73"/>
      <c r="AA3" s="73"/>
      <c r="AB3" s="59" t="s">
        <v>45</v>
      </c>
      <c r="AC3" s="54" t="str">
        <f t="shared" si="0"/>
        <v>00010</v>
      </c>
      <c r="AD3" s="56" t="str">
        <f t="shared" si="1"/>
        <v>000000000000000000</v>
      </c>
      <c r="AE3" s="56" t="str">
        <f t="shared" si="2"/>
        <v>100000000010</v>
      </c>
      <c r="AF3" s="57" t="str">
        <f t="shared" ref="AF3:AF26" si="4">AD3&amp;AE3</f>
        <v>000000000000000000100000000010</v>
      </c>
      <c r="AG3" s="58" t="str">
        <f t="shared" si="3"/>
        <v>802</v>
      </c>
      <c r="AH3" s="69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3">
      <c r="A4" s="74" t="s">
        <v>44</v>
      </c>
      <c r="B4" s="74">
        <v>2</v>
      </c>
      <c r="C4" s="75"/>
      <c r="D4" s="76"/>
      <c r="E4" s="76">
        <v>1</v>
      </c>
      <c r="F4" s="76"/>
      <c r="G4" s="76"/>
      <c r="H4" s="76"/>
      <c r="I4" s="76"/>
      <c r="J4" s="76">
        <v>1</v>
      </c>
      <c r="K4" s="76"/>
      <c r="L4" s="76">
        <v>1</v>
      </c>
      <c r="M4" s="76"/>
      <c r="N4" s="76"/>
      <c r="O4" s="76"/>
      <c r="P4" s="76"/>
      <c r="Q4" s="76"/>
      <c r="R4" s="76"/>
      <c r="S4" s="76"/>
      <c r="T4" s="76"/>
      <c r="U4" s="76"/>
      <c r="V4" s="76"/>
      <c r="W4" s="76">
        <v>1</v>
      </c>
      <c r="X4" s="76"/>
      <c r="Y4" s="72"/>
      <c r="Z4" s="72"/>
      <c r="AA4" s="72"/>
      <c r="AB4" s="55" t="s">
        <v>46</v>
      </c>
      <c r="AC4" s="54" t="str">
        <f t="shared" si="0"/>
        <v>00011</v>
      </c>
      <c r="AD4" s="56" t="str">
        <f t="shared" si="1"/>
        <v>001000010100000000</v>
      </c>
      <c r="AE4" s="56" t="str">
        <f t="shared" si="2"/>
        <v>001000000011</v>
      </c>
      <c r="AF4" s="57" t="str">
        <f t="shared" si="4"/>
        <v>001000010100000000001000000011</v>
      </c>
      <c r="AG4" s="58" t="str">
        <f t="shared" si="3"/>
        <v>8500203</v>
      </c>
      <c r="AH4" s="69">
        <f t="shared" si="5"/>
        <v>139461123</v>
      </c>
    </row>
    <row r="5" spans="1:34" ht="16.5" x14ac:dyDescent="0.3">
      <c r="A5" s="77"/>
      <c r="B5" s="77"/>
      <c r="C5" s="78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3"/>
      <c r="Z5" s="73"/>
      <c r="AA5" s="73"/>
      <c r="AB5" s="59"/>
      <c r="AC5" s="54" t="str">
        <f t="shared" si="0"/>
        <v>00000</v>
      </c>
      <c r="AD5" s="56" t="str">
        <f t="shared" si="1"/>
        <v>000000000000000000</v>
      </c>
      <c r="AE5" s="56" t="str">
        <f t="shared" si="2"/>
        <v>000000000000</v>
      </c>
      <c r="AF5" s="57" t="str">
        <f t="shared" si="4"/>
        <v>000000000000000000000000000000</v>
      </c>
      <c r="AG5" s="58" t="str">
        <f t="shared" si="3"/>
        <v>0</v>
      </c>
      <c r="AH5" s="69">
        <f t="shared" si="5"/>
        <v>0</v>
      </c>
    </row>
    <row r="6" spans="1:34" ht="16.5" x14ac:dyDescent="0.3">
      <c r="A6" s="74"/>
      <c r="B6" s="74"/>
      <c r="C6" s="75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2"/>
      <c r="Z6" s="72"/>
      <c r="AA6" s="72"/>
      <c r="AB6" s="55"/>
      <c r="AC6" s="54" t="str">
        <f t="shared" si="0"/>
        <v>00000</v>
      </c>
      <c r="AD6" s="56" t="str">
        <f t="shared" si="1"/>
        <v>000000000000000000</v>
      </c>
      <c r="AE6" s="56" t="str">
        <f t="shared" si="2"/>
        <v>000000000000</v>
      </c>
      <c r="AF6" s="57" t="str">
        <f t="shared" si="4"/>
        <v>000000000000000000000000000000</v>
      </c>
      <c r="AG6" s="58" t="str">
        <f t="shared" si="3"/>
        <v>0</v>
      </c>
      <c r="AH6" s="69">
        <f t="shared" si="5"/>
        <v>0</v>
      </c>
    </row>
    <row r="7" spans="1:34" ht="16.5" x14ac:dyDescent="0.3">
      <c r="A7" s="77"/>
      <c r="B7" s="77"/>
      <c r="C7" s="78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3"/>
      <c r="Z7" s="73"/>
      <c r="AA7" s="73"/>
      <c r="AB7" s="59"/>
      <c r="AC7" s="54" t="str">
        <f t="shared" si="0"/>
        <v>00000</v>
      </c>
      <c r="AD7" s="56" t="str">
        <f t="shared" si="1"/>
        <v>000000000000000000</v>
      </c>
      <c r="AE7" s="56" t="str">
        <f t="shared" si="2"/>
        <v>000000000000</v>
      </c>
      <c r="AF7" s="57" t="str">
        <f t="shared" si="4"/>
        <v>000000000000000000000000000000</v>
      </c>
      <c r="AG7" s="58" t="str">
        <f t="shared" si="3"/>
        <v>0</v>
      </c>
      <c r="AH7" s="69">
        <f t="shared" si="5"/>
        <v>0</v>
      </c>
    </row>
    <row r="8" spans="1:34" ht="16.5" x14ac:dyDescent="0.3">
      <c r="A8" s="74"/>
      <c r="B8" s="74"/>
      <c r="C8" s="75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2"/>
      <c r="Z8" s="72"/>
      <c r="AA8" s="72"/>
      <c r="AB8" s="55"/>
      <c r="AC8" s="54" t="str">
        <f t="shared" si="0"/>
        <v>00000</v>
      </c>
      <c r="AD8" s="56" t="str">
        <f t="shared" si="1"/>
        <v>000000000000000000</v>
      </c>
      <c r="AE8" s="56" t="str">
        <f t="shared" si="2"/>
        <v>000000000000</v>
      </c>
      <c r="AF8" s="57" t="str">
        <f t="shared" si="4"/>
        <v>000000000000000000000000000000</v>
      </c>
      <c r="AG8" s="58" t="str">
        <f t="shared" si="3"/>
        <v>0</v>
      </c>
      <c r="AH8" s="69">
        <f t="shared" si="5"/>
        <v>0</v>
      </c>
    </row>
    <row r="9" spans="1:34" ht="16.5" x14ac:dyDescent="0.3">
      <c r="A9" s="77"/>
      <c r="B9" s="77"/>
      <c r="C9" s="78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3"/>
      <c r="Z9" s="73"/>
      <c r="AA9" s="73"/>
      <c r="AB9" s="59"/>
      <c r="AC9" s="54" t="str">
        <f t="shared" si="0"/>
        <v>00000</v>
      </c>
      <c r="AD9" s="56" t="str">
        <f t="shared" si="1"/>
        <v>000000000000000000</v>
      </c>
      <c r="AE9" s="56" t="str">
        <f t="shared" si="2"/>
        <v>000000000000</v>
      </c>
      <c r="AF9" s="57" t="str">
        <f t="shared" si="4"/>
        <v>000000000000000000000000000000</v>
      </c>
      <c r="AG9" s="58" t="str">
        <f t="shared" si="3"/>
        <v>0</v>
      </c>
      <c r="AH9" s="69">
        <f t="shared" si="5"/>
        <v>0</v>
      </c>
    </row>
    <row r="10" spans="1:34" ht="16.5" x14ac:dyDescent="0.3">
      <c r="A10" s="74"/>
      <c r="B10" s="74"/>
      <c r="C10" s="7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2"/>
      <c r="Z10" s="72"/>
      <c r="AA10" s="72"/>
      <c r="AB10" s="55"/>
      <c r="AC10" s="54" t="str">
        <f t="shared" si="0"/>
        <v>00000</v>
      </c>
      <c r="AD10" s="56" t="str">
        <f t="shared" si="1"/>
        <v>000000000000000000</v>
      </c>
      <c r="AE10" s="56" t="str">
        <f t="shared" si="2"/>
        <v>000000000000</v>
      </c>
      <c r="AF10" s="57" t="str">
        <f t="shared" si="4"/>
        <v>000000000000000000000000000000</v>
      </c>
      <c r="AG10" s="58" t="str">
        <f t="shared" si="3"/>
        <v>0</v>
      </c>
      <c r="AH10" s="69">
        <f t="shared" si="5"/>
        <v>0</v>
      </c>
    </row>
    <row r="11" spans="1:34" ht="16.5" x14ac:dyDescent="0.3">
      <c r="A11" s="77"/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3"/>
      <c r="Z11" s="73"/>
      <c r="AA11" s="73"/>
      <c r="AB11" s="59"/>
      <c r="AC11" s="54" t="str">
        <f t="shared" si="0"/>
        <v>00000</v>
      </c>
      <c r="AD11" s="56" t="str">
        <f t="shared" si="1"/>
        <v>000000000000000000</v>
      </c>
      <c r="AE11" s="56" t="str">
        <f t="shared" si="2"/>
        <v>000000000000</v>
      </c>
      <c r="AF11" s="57" t="str">
        <f t="shared" si="4"/>
        <v>000000000000000000000000000000</v>
      </c>
      <c r="AG11" s="58" t="str">
        <f t="shared" si="3"/>
        <v>0</v>
      </c>
      <c r="AH11" s="69">
        <f t="shared" si="5"/>
        <v>0</v>
      </c>
    </row>
    <row r="12" spans="1:34" ht="16.5" x14ac:dyDescent="0.3">
      <c r="A12" s="74"/>
      <c r="B12" s="74"/>
      <c r="C12" s="7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2"/>
      <c r="Z12" s="72"/>
      <c r="AA12" s="72"/>
      <c r="AB12" s="55"/>
      <c r="AC12" s="54" t="str">
        <f t="shared" si="0"/>
        <v>00000</v>
      </c>
      <c r="AD12" s="56" t="str">
        <f t="shared" si="1"/>
        <v>000000000000000000</v>
      </c>
      <c r="AE12" s="56" t="str">
        <f t="shared" si="2"/>
        <v>000000000000</v>
      </c>
      <c r="AF12" s="57" t="str">
        <f t="shared" si="4"/>
        <v>000000000000000000000000000000</v>
      </c>
      <c r="AG12" s="58" t="str">
        <f t="shared" si="3"/>
        <v>0</v>
      </c>
      <c r="AH12" s="69">
        <f t="shared" si="5"/>
        <v>0</v>
      </c>
    </row>
    <row r="13" spans="1:34" ht="16.5" x14ac:dyDescent="0.3">
      <c r="A13" s="77"/>
      <c r="B13" s="77"/>
      <c r="C13" s="78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3"/>
      <c r="Z13" s="73"/>
      <c r="AA13" s="73"/>
      <c r="AB13" s="59"/>
      <c r="AC13" s="54" t="str">
        <f t="shared" si="0"/>
        <v>00000</v>
      </c>
      <c r="AD13" s="56" t="str">
        <f t="shared" si="1"/>
        <v>000000000000000000</v>
      </c>
      <c r="AE13" s="56" t="str">
        <f t="shared" si="2"/>
        <v>000000000000</v>
      </c>
      <c r="AF13" s="57" t="str">
        <f t="shared" si="4"/>
        <v>000000000000000000000000000000</v>
      </c>
      <c r="AG13" s="58" t="str">
        <f t="shared" si="3"/>
        <v>0</v>
      </c>
      <c r="AH13" s="69">
        <f t="shared" si="5"/>
        <v>0</v>
      </c>
    </row>
    <row r="14" spans="1:34" ht="16.5" x14ac:dyDescent="0.3">
      <c r="A14" s="74"/>
      <c r="B14" s="74"/>
      <c r="C14" s="7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2"/>
      <c r="Z14" s="72"/>
      <c r="AA14" s="72"/>
      <c r="AB14" s="55"/>
      <c r="AC14" s="54" t="str">
        <f t="shared" si="0"/>
        <v>00000</v>
      </c>
      <c r="AD14" s="56" t="str">
        <f t="shared" si="1"/>
        <v>000000000000000000</v>
      </c>
      <c r="AE14" s="56" t="str">
        <f t="shared" si="2"/>
        <v>000000000000</v>
      </c>
      <c r="AF14" s="57" t="str">
        <f t="shared" si="4"/>
        <v>000000000000000000000000000000</v>
      </c>
      <c r="AG14" s="58" t="str">
        <f t="shared" si="3"/>
        <v>0</v>
      </c>
      <c r="AH14" s="69">
        <f t="shared" si="5"/>
        <v>0</v>
      </c>
    </row>
    <row r="15" spans="1:34" ht="16.5" x14ac:dyDescent="0.3">
      <c r="A15" s="77"/>
      <c r="B15" s="77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3"/>
      <c r="Z15" s="73"/>
      <c r="AA15" s="73"/>
      <c r="AB15" s="59"/>
      <c r="AC15" s="54" t="str">
        <f t="shared" si="0"/>
        <v>00000</v>
      </c>
      <c r="AD15" s="56" t="str">
        <f t="shared" si="1"/>
        <v>000000000000000000</v>
      </c>
      <c r="AE15" s="56" t="str">
        <f t="shared" si="2"/>
        <v>000000000000</v>
      </c>
      <c r="AF15" s="57" t="str">
        <f t="shared" si="4"/>
        <v>000000000000000000000000000000</v>
      </c>
      <c r="AG15" s="58" t="str">
        <f t="shared" si="3"/>
        <v>0</v>
      </c>
      <c r="AH15" s="69">
        <f t="shared" si="5"/>
        <v>0</v>
      </c>
    </row>
    <row r="16" spans="1:34" ht="16.5" x14ac:dyDescent="0.3">
      <c r="A16" s="74"/>
      <c r="B16" s="74"/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2"/>
      <c r="Z16" s="72"/>
      <c r="AA16" s="72"/>
      <c r="AB16" s="55"/>
      <c r="AC16" s="54" t="str">
        <f t="shared" si="0"/>
        <v>00000</v>
      </c>
      <c r="AD16" s="56" t="str">
        <f t="shared" si="1"/>
        <v>000000000000000000</v>
      </c>
      <c r="AE16" s="56" t="str">
        <f t="shared" si="2"/>
        <v>000000000000</v>
      </c>
      <c r="AF16" s="57" t="str">
        <f t="shared" si="4"/>
        <v>000000000000000000000000000000</v>
      </c>
      <c r="AG16" s="58" t="str">
        <f t="shared" si="3"/>
        <v>0</v>
      </c>
      <c r="AH16" s="69">
        <f t="shared" si="5"/>
        <v>0</v>
      </c>
    </row>
    <row r="17" spans="1:34" ht="16.5" x14ac:dyDescent="0.3">
      <c r="A17" s="77"/>
      <c r="B17" s="77"/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3"/>
      <c r="Z17" s="73"/>
      <c r="AA17" s="73"/>
      <c r="AB17" s="59"/>
      <c r="AC17" s="54" t="str">
        <f t="shared" si="0"/>
        <v>00000</v>
      </c>
      <c r="AD17" s="56" t="str">
        <f t="shared" si="1"/>
        <v>000000000000000000</v>
      </c>
      <c r="AE17" s="56" t="str">
        <f t="shared" si="2"/>
        <v>000000000000</v>
      </c>
      <c r="AF17" s="57" t="str">
        <f t="shared" si="4"/>
        <v>000000000000000000000000000000</v>
      </c>
      <c r="AG17" s="58" t="str">
        <f t="shared" si="3"/>
        <v>0</v>
      </c>
      <c r="AH17" s="69">
        <f t="shared" si="5"/>
        <v>0</v>
      </c>
    </row>
    <row r="18" spans="1:34" ht="16.5" x14ac:dyDescent="0.3">
      <c r="A18" s="74"/>
      <c r="B18" s="74"/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2"/>
      <c r="Z18" s="72"/>
      <c r="AA18" s="72"/>
      <c r="AB18" s="55"/>
      <c r="AC18" s="54" t="str">
        <f t="shared" si="0"/>
        <v>00000</v>
      </c>
      <c r="AD18" s="56" t="str">
        <f t="shared" si="1"/>
        <v>000000000000000000</v>
      </c>
      <c r="AE18" s="56" t="str">
        <f t="shared" si="2"/>
        <v>000000000000</v>
      </c>
      <c r="AF18" s="57" t="str">
        <f t="shared" si="4"/>
        <v>000000000000000000000000000000</v>
      </c>
      <c r="AG18" s="58" t="str">
        <f t="shared" si="3"/>
        <v>0</v>
      </c>
      <c r="AH18" s="69">
        <f t="shared" si="5"/>
        <v>0</v>
      </c>
    </row>
    <row r="19" spans="1:34" ht="16.5" x14ac:dyDescent="0.3">
      <c r="A19" s="77"/>
      <c r="B19" s="77"/>
      <c r="C19" s="78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3"/>
      <c r="Z19" s="73"/>
      <c r="AA19" s="73"/>
      <c r="AB19" s="59"/>
      <c r="AC19" s="54" t="str">
        <f t="shared" si="0"/>
        <v>00000</v>
      </c>
      <c r="AD19" s="56" t="str">
        <f t="shared" si="1"/>
        <v>000000000000000000</v>
      </c>
      <c r="AE19" s="56" t="str">
        <f t="shared" si="2"/>
        <v>000000000000</v>
      </c>
      <c r="AF19" s="57" t="str">
        <f t="shared" si="4"/>
        <v>000000000000000000000000000000</v>
      </c>
      <c r="AG19" s="58" t="str">
        <f t="shared" si="3"/>
        <v>0</v>
      </c>
      <c r="AH19" s="69">
        <f t="shared" si="5"/>
        <v>0</v>
      </c>
    </row>
    <row r="20" spans="1:34" ht="16.5" x14ac:dyDescent="0.3">
      <c r="A20" s="74"/>
      <c r="B20" s="74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2"/>
      <c r="Z20" s="72"/>
      <c r="AA20" s="72"/>
      <c r="AB20" s="55"/>
      <c r="AC20" s="54" t="str">
        <f t="shared" si="0"/>
        <v>00000</v>
      </c>
      <c r="AD20" s="56" t="str">
        <f t="shared" si="1"/>
        <v>000000000000000000</v>
      </c>
      <c r="AE20" s="56" t="str">
        <f t="shared" si="2"/>
        <v>000000000000</v>
      </c>
      <c r="AF20" s="57" t="str">
        <f t="shared" si="4"/>
        <v>000000000000000000000000000000</v>
      </c>
      <c r="AG20" s="58" t="str">
        <f t="shared" si="3"/>
        <v>0</v>
      </c>
      <c r="AH20" s="69">
        <f t="shared" si="5"/>
        <v>0</v>
      </c>
    </row>
    <row r="21" spans="1:34" ht="16.5" x14ac:dyDescent="0.3">
      <c r="A21" s="77"/>
      <c r="B21" s="77"/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3"/>
      <c r="Z21" s="73"/>
      <c r="AA21" s="73"/>
      <c r="AB21" s="59"/>
      <c r="AC21" s="54" t="str">
        <f t="shared" si="0"/>
        <v>00000</v>
      </c>
      <c r="AD21" s="56" t="str">
        <f t="shared" si="1"/>
        <v>000000000000000000</v>
      </c>
      <c r="AE21" s="56" t="str">
        <f t="shared" si="2"/>
        <v>000000000000</v>
      </c>
      <c r="AF21" s="57" t="str">
        <f t="shared" si="4"/>
        <v>000000000000000000000000000000</v>
      </c>
      <c r="AG21" s="58" t="str">
        <f t="shared" si="3"/>
        <v>0</v>
      </c>
      <c r="AH21" s="69">
        <f t="shared" si="5"/>
        <v>0</v>
      </c>
    </row>
    <row r="22" spans="1:34" ht="16.5" x14ac:dyDescent="0.3">
      <c r="A22" s="74"/>
      <c r="B22" s="74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2"/>
      <c r="Z22" s="72"/>
      <c r="AA22" s="72"/>
      <c r="AB22" s="55"/>
      <c r="AC22" s="54" t="str">
        <f t="shared" si="0"/>
        <v>00000</v>
      </c>
      <c r="AD22" s="56" t="str">
        <f t="shared" si="1"/>
        <v>000000000000000000</v>
      </c>
      <c r="AE22" s="56" t="str">
        <f t="shared" si="2"/>
        <v>000000000000</v>
      </c>
      <c r="AF22" s="57" t="str">
        <f t="shared" si="4"/>
        <v>000000000000000000000000000000</v>
      </c>
      <c r="AG22" s="58" t="str">
        <f t="shared" si="3"/>
        <v>0</v>
      </c>
      <c r="AH22" s="69">
        <f t="shared" si="5"/>
        <v>0</v>
      </c>
    </row>
    <row r="23" spans="1:34" ht="16.5" x14ac:dyDescent="0.3">
      <c r="A23" s="77"/>
      <c r="B23" s="77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3"/>
      <c r="Z23" s="73"/>
      <c r="AA23" s="73"/>
      <c r="AB23" s="59"/>
      <c r="AC23" s="54" t="str">
        <f t="shared" si="0"/>
        <v>00000</v>
      </c>
      <c r="AD23" s="56" t="str">
        <f t="shared" si="1"/>
        <v>000000000000000000</v>
      </c>
      <c r="AE23" s="56" t="str">
        <f t="shared" si="2"/>
        <v>000000000000</v>
      </c>
      <c r="AF23" s="57" t="str">
        <f t="shared" si="4"/>
        <v>000000000000000000000000000000</v>
      </c>
      <c r="AG23" s="58" t="str">
        <f t="shared" si="3"/>
        <v>0</v>
      </c>
      <c r="AH23" s="69">
        <f t="shared" si="5"/>
        <v>0</v>
      </c>
    </row>
    <row r="24" spans="1:34" ht="16.5" x14ac:dyDescent="0.3">
      <c r="A24" s="74"/>
      <c r="B24" s="74"/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2"/>
      <c r="Z24" s="72"/>
      <c r="AA24" s="72"/>
      <c r="AB24" s="55"/>
      <c r="AC24" s="54" t="str">
        <f t="shared" si="0"/>
        <v>00000</v>
      </c>
      <c r="AD24" s="56" t="str">
        <f t="shared" si="1"/>
        <v>000000000000000000</v>
      </c>
      <c r="AE24" s="56" t="str">
        <f t="shared" si="2"/>
        <v>000000000000</v>
      </c>
      <c r="AF24" s="57" t="str">
        <f t="shared" si="4"/>
        <v>000000000000000000000000000000</v>
      </c>
      <c r="AG24" s="58" t="str">
        <f t="shared" si="3"/>
        <v>0</v>
      </c>
      <c r="AH24" s="69">
        <f t="shared" si="5"/>
        <v>0</v>
      </c>
    </row>
    <row r="25" spans="1:34" ht="16.5" x14ac:dyDescent="0.3">
      <c r="A25" s="77"/>
      <c r="B25" s="77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3"/>
      <c r="Z25" s="73"/>
      <c r="AA25" s="73"/>
      <c r="AB25" s="55"/>
      <c r="AC25" s="54" t="str">
        <f t="shared" si="0"/>
        <v>00000</v>
      </c>
      <c r="AD25" s="56" t="str">
        <f t="shared" si="1"/>
        <v>000000000000000000</v>
      </c>
      <c r="AE25" s="56" t="str">
        <f t="shared" si="2"/>
        <v>000000000000</v>
      </c>
      <c r="AF25" s="57" t="str">
        <f t="shared" si="4"/>
        <v>000000000000000000000000000000</v>
      </c>
      <c r="AG25" s="58" t="str">
        <f t="shared" si="3"/>
        <v>0</v>
      </c>
      <c r="AH25" s="69">
        <f t="shared" si="5"/>
        <v>0</v>
      </c>
    </row>
    <row r="26" spans="1:34" ht="16.5" x14ac:dyDescent="0.3">
      <c r="A26" s="74"/>
      <c r="B26" s="74"/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2"/>
      <c r="Z26" s="72"/>
      <c r="AA26" s="72"/>
      <c r="AB26" s="59"/>
      <c r="AC26" s="54" t="str">
        <f t="shared" si="0"/>
        <v>00000</v>
      </c>
      <c r="AD26" s="56" t="str">
        <f t="shared" si="1"/>
        <v>000000000000000000</v>
      </c>
      <c r="AE26" s="56" t="str">
        <f t="shared" si="2"/>
        <v>000000000000</v>
      </c>
      <c r="AF26" s="57" t="str">
        <f t="shared" si="4"/>
        <v>000000000000000000000000000000</v>
      </c>
      <c r="AG26" s="58" t="str">
        <f t="shared" si="3"/>
        <v>0</v>
      </c>
      <c r="AH26" s="69">
        <f t="shared" si="5"/>
        <v>0</v>
      </c>
    </row>
    <row r="27" spans="1:34" s="60" customFormat="1" ht="16.5" x14ac:dyDescent="0.3"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3"/>
      <c r="AC27" s="62"/>
      <c r="AD27" s="63"/>
      <c r="AE27" s="63"/>
      <c r="AF27" s="64"/>
      <c r="AG27" s="80" t="str">
        <f>IF(AH27&lt;&gt;3098325656,"错误","正确")</f>
        <v>错误</v>
      </c>
      <c r="AH27" s="62">
        <f>SUM(AH2:AH26)</f>
        <v>678693382</v>
      </c>
    </row>
    <row r="28" spans="1:34" s="60" customFormat="1" ht="16.5" x14ac:dyDescent="0.3">
      <c r="A28" s="90" t="s">
        <v>47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62"/>
      <c r="AB28" s="63"/>
      <c r="AC28" s="62"/>
      <c r="AD28" s="63"/>
      <c r="AE28" s="63"/>
      <c r="AF28" s="64"/>
      <c r="AG28" s="65"/>
    </row>
    <row r="29" spans="1:34" s="60" customFormat="1" ht="16.5" x14ac:dyDescent="0.3">
      <c r="A29" s="90" t="s">
        <v>54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62"/>
      <c r="AB29" s="63"/>
      <c r="AC29" s="62"/>
      <c r="AD29" s="63"/>
      <c r="AE29" s="63"/>
      <c r="AF29" s="66"/>
      <c r="AG29" s="65"/>
      <c r="AH29" s="62"/>
    </row>
    <row r="30" spans="1:34" s="60" customFormat="1" ht="16.5" x14ac:dyDescent="0.3">
      <c r="A30" s="90" t="s">
        <v>48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67" t="s">
        <v>49</v>
      </c>
      <c r="AB30" s="63"/>
      <c r="AC30" s="62"/>
      <c r="AD30" s="63"/>
      <c r="AE30" s="63"/>
      <c r="AF30" s="66"/>
      <c r="AG30" s="65"/>
    </row>
    <row r="31" spans="1:34" s="60" customFormat="1" ht="16.5" x14ac:dyDescent="0.3">
      <c r="A31" s="90" t="s">
        <v>50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62"/>
      <c r="AB31" s="63"/>
      <c r="AC31" s="62"/>
      <c r="AD31" s="63"/>
      <c r="AE31" s="63"/>
      <c r="AF31" s="66"/>
      <c r="AG31" s="65"/>
    </row>
    <row r="32" spans="1:34" s="60" customFormat="1" ht="16.5" x14ac:dyDescent="0.3">
      <c r="B32" s="6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3"/>
      <c r="AC32" s="62"/>
      <c r="AD32" s="63"/>
      <c r="AE32" s="63"/>
      <c r="AF32" s="66"/>
      <c r="AG32" s="65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:X26">
    <cfRule type="cellIs" dxfId="5" priority="1" operator="equal">
      <formula>1</formula>
    </cfRule>
  </conditionalFormatting>
  <conditionalFormatting sqref="C32:Z1048576">
    <cfRule type="containsText" dxfId="4" priority="100" operator="containsText" text="1">
      <formula>NOT(ISERROR(SEARCH("1",C32)))</formula>
    </cfRule>
  </conditionalFormatting>
  <conditionalFormatting sqref="C27:AE27">
    <cfRule type="containsText" dxfId="3" priority="99" operator="containsText" text="1">
      <formula>NOT(ISERROR(SEARCH("1",C27)))</formula>
    </cfRule>
  </conditionalFormatting>
  <conditionalFormatting sqref="Y2:AA26">
    <cfRule type="containsText" dxfId="2" priority="33" operator="containsText" text="1">
      <formula>NOT(ISERROR(SEARCH("1",Y2)))</formula>
    </cfRule>
  </conditionalFormatting>
  <conditionalFormatting sqref="AC2:AC26">
    <cfRule type="containsText" dxfId="1" priority="107" operator="containsText" text="1">
      <formula>NOT(ISERROR(SEARCH("1",AC2)))</formula>
    </cfRule>
  </conditionalFormatting>
  <conditionalFormatting sqref="AF1:AG1">
    <cfRule type="containsText" dxfId="0" priority="89" operator="containsText" text="1">
      <formula>NOT(ISERROR(SEARCH("1",AF1)))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禹佳 李</cp:lastModifiedBy>
  <cp:lastPrinted>2019-03-05T06:30:00Z</cp:lastPrinted>
  <dcterms:created xsi:type="dcterms:W3CDTF">2018-06-11T03:29:00Z</dcterms:created>
  <dcterms:modified xsi:type="dcterms:W3CDTF">2023-12-21T16:00:01Z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