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emba\vpo\data\"/>
    </mc:Choice>
  </mc:AlternateContent>
  <xr:revisionPtr revIDLastSave="0" documentId="13_ncr:1_{7C2A2DA1-EA6E-4439-BEAA-38BB52FECC1E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Sheet2" sheetId="2" r:id="rId1"/>
    <sheet name="Calttle" sheetId="1" r:id="rId2"/>
    <sheet name="Irrigated land" sheetId="3" r:id="rId3"/>
    <sheet name="Irrigated" sheetId="4" r:id="rId4"/>
    <sheet name="rate of degradation" sheetId="5" r:id="rId5"/>
    <sheet name=" Agric land OG" sheetId="6" r:id="rId6"/>
    <sheet name="Agric land" sheetId="7" r:id="rId7"/>
  </sheet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7" l="1"/>
  <c r="F23" i="7" s="1"/>
  <c r="D16" i="7"/>
  <c r="F16" i="7" s="1"/>
  <c r="D18" i="7"/>
  <c r="F18" i="7" s="1"/>
  <c r="D22" i="7"/>
  <c r="F22" i="7" s="1"/>
  <c r="D12" i="7"/>
  <c r="F12" i="7" s="1"/>
  <c r="D15" i="7"/>
  <c r="F15" i="7" s="1"/>
  <c r="D7" i="7"/>
  <c r="F7" i="7" s="1"/>
  <c r="D3" i="7"/>
  <c r="F3" i="7" s="1"/>
  <c r="D8" i="7"/>
  <c r="F8" i="7" s="1"/>
  <c r="D20" i="7"/>
  <c r="F20" i="7" s="1"/>
  <c r="D10" i="7"/>
  <c r="F10" i="7" s="1"/>
  <c r="D6" i="7"/>
  <c r="F6" i="7" s="1"/>
  <c r="D21" i="7"/>
  <c r="F21" i="7" s="1"/>
  <c r="D14" i="7"/>
  <c r="F14" i="7" s="1"/>
  <c r="D17" i="7"/>
  <c r="F17" i="7" s="1"/>
  <c r="D11" i="7"/>
  <c r="F11" i="7" s="1"/>
  <c r="D9" i="7"/>
  <c r="F9" i="7" s="1"/>
  <c r="D19" i="7"/>
  <c r="F19" i="7" s="1"/>
  <c r="D25" i="7"/>
  <c r="F25" i="7" s="1"/>
  <c r="D24" i="7"/>
  <c r="F24" i="7" s="1"/>
  <c r="D5" i="7"/>
  <c r="F5" i="7" s="1"/>
  <c r="D13" i="7"/>
  <c r="F13" i="7" s="1"/>
  <c r="D4" i="7"/>
  <c r="F4" i="7" s="1"/>
  <c r="D26" i="7"/>
  <c r="F26" i="7" s="1"/>
  <c r="D2" i="7"/>
  <c r="F24" i="6"/>
  <c r="D6" i="6"/>
  <c r="F6" i="6" s="1"/>
  <c r="D7" i="6"/>
  <c r="F7" i="6" s="1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2" i="6"/>
  <c r="F22" i="6" s="1"/>
  <c r="D21" i="6"/>
  <c r="F21" i="6" s="1"/>
  <c r="D24" i="6"/>
  <c r="D23" i="6"/>
  <c r="F23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5" i="6"/>
  <c r="E31" i="6"/>
  <c r="F8" i="6"/>
  <c r="F2" i="7" l="1"/>
  <c r="D31" i="6"/>
  <c r="F31" i="6" s="1"/>
  <c r="F5" i="6"/>
  <c r="D16" i="4"/>
  <c r="D10" i="4"/>
  <c r="D18" i="4"/>
  <c r="D14" i="4"/>
  <c r="D13" i="4"/>
  <c r="D15" i="4"/>
  <c r="D11" i="4"/>
  <c r="D20" i="4"/>
  <c r="D17" i="4"/>
  <c r="D19" i="4"/>
  <c r="D21" i="4"/>
  <c r="D9" i="4"/>
  <c r="D12" i="4"/>
  <c r="D8" i="4"/>
  <c r="D6" i="4"/>
  <c r="D5" i="4"/>
  <c r="D7" i="4"/>
  <c r="D4" i="4"/>
  <c r="D3" i="4"/>
  <c r="D2" i="4"/>
  <c r="F23" i="3"/>
  <c r="C31" i="3"/>
  <c r="D31" i="3" s="1"/>
  <c r="B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13" i="1" l="1"/>
  <c r="D5" i="1"/>
  <c r="D7" i="1"/>
  <c r="D19" i="1"/>
  <c r="D30" i="1"/>
  <c r="D8" i="1"/>
  <c r="D10" i="1"/>
  <c r="D11" i="1"/>
  <c r="D9" i="1"/>
  <c r="D6" i="1"/>
  <c r="D21" i="1"/>
  <c r="D26" i="1"/>
  <c r="D14" i="1"/>
  <c r="D24" i="1"/>
  <c r="D18" i="1"/>
  <c r="D17" i="1"/>
  <c r="D29" i="1"/>
  <c r="D28" i="1"/>
  <c r="D27" i="1"/>
  <c r="D22" i="1"/>
  <c r="D20" i="1"/>
  <c r="D25" i="1"/>
  <c r="D23" i="1"/>
  <c r="D16" i="1"/>
  <c r="D15" i="1"/>
  <c r="D12" i="1"/>
</calcChain>
</file>

<file path=xl/sharedStrings.xml><?xml version="1.0" encoding="utf-8"?>
<sst xmlns="http://schemas.openxmlformats.org/spreadsheetml/2006/main" count="175" uniqueCount="52">
  <si>
    <t>Mtwara</t>
  </si>
  <si>
    <t>Lindi</t>
  </si>
  <si>
    <t>Ruvuma</t>
  </si>
  <si>
    <t>Mbeya</t>
  </si>
  <si>
    <t>Songwe</t>
  </si>
  <si>
    <t>Iringa</t>
  </si>
  <si>
    <t>njombe</t>
  </si>
  <si>
    <t>Rukwa</t>
  </si>
  <si>
    <t>Katavi</t>
  </si>
  <si>
    <t>Tabora</t>
  </si>
  <si>
    <t>Morogoro</t>
  </si>
  <si>
    <t>Dodoma</t>
  </si>
  <si>
    <t>Tanga</t>
  </si>
  <si>
    <t>Pwani</t>
  </si>
  <si>
    <t>Kilimanjaro</t>
  </si>
  <si>
    <t>Manyara</t>
  </si>
  <si>
    <t>Singida</t>
  </si>
  <si>
    <t>Arusha</t>
  </si>
  <si>
    <t>Simiyu</t>
  </si>
  <si>
    <t>Shunyanga</t>
  </si>
  <si>
    <t>Geita</t>
  </si>
  <si>
    <t>Kigoma</t>
  </si>
  <si>
    <t>Kagera</t>
  </si>
  <si>
    <t>Mwanza</t>
  </si>
  <si>
    <t>Mara</t>
  </si>
  <si>
    <t>dar es salaam</t>
  </si>
  <si>
    <t>Region</t>
  </si>
  <si>
    <t>% change</t>
  </si>
  <si>
    <t>Row Labels</t>
  </si>
  <si>
    <t>Grand Total</t>
  </si>
  <si>
    <t>Sum of 2008</t>
  </si>
  <si>
    <t>Sum of 2020</t>
  </si>
  <si>
    <t>Sum of % change</t>
  </si>
  <si>
    <t>Mbeya +Songwe</t>
  </si>
  <si>
    <t>Iringa + Njombe</t>
  </si>
  <si>
    <t>Shinyanga Simiyu Geita</t>
  </si>
  <si>
    <t>Rukwa Katavi</t>
  </si>
  <si>
    <t>Year</t>
  </si>
  <si>
    <t>%</t>
  </si>
  <si>
    <t>.1980</t>
  </si>
  <si>
    <t>.2012</t>
  </si>
  <si>
    <t>.2018</t>
  </si>
  <si>
    <t>.2020</t>
  </si>
  <si>
    <t>Shinyanga</t>
  </si>
  <si>
    <t xml:space="preserve">Iringa </t>
  </si>
  <si>
    <t>Njombe</t>
  </si>
  <si>
    <t>y2008</t>
  </si>
  <si>
    <t>y2020</t>
  </si>
  <si>
    <t>a</t>
  </si>
  <si>
    <t>b</t>
  </si>
  <si>
    <t>pct_change</t>
  </si>
  <si>
    <t>Dar  Es Salaam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</si>
</sst>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2" borderId="0" xfId="1" applyFont="1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164" fontId="0" fillId="3" borderId="0" xfId="1" applyFont="1" applyFill="1"/>
    <xf numFmtId="1" fontId="0" fillId="0" borderId="0" xfId="0" applyNumberFormat="1"/>
    <xf numFmtId="1" fontId="0" fillId="4" borderId="0" xfId="0" applyNumberForma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[Land degradation _Factors 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Sheet2!$B$2:$B$28</c:f>
              <c:numCache>
                <c:formatCode>General</c:formatCode>
                <c:ptCount val="26"/>
                <c:pt idx="0">
                  <c:v>1813637</c:v>
                </c:pt>
                <c:pt idx="1">
                  <c:v>32398</c:v>
                </c:pt>
                <c:pt idx="2">
                  <c:v>1185501</c:v>
                </c:pt>
                <c:pt idx="3">
                  <c:v>1651251</c:v>
                </c:pt>
                <c:pt idx="4">
                  <c:v>275031</c:v>
                </c:pt>
                <c:pt idx="5">
                  <c:v>837204</c:v>
                </c:pt>
                <c:pt idx="6">
                  <c:v>400000</c:v>
                </c:pt>
                <c:pt idx="7">
                  <c:v>157581</c:v>
                </c:pt>
                <c:pt idx="8">
                  <c:v>494135</c:v>
                </c:pt>
                <c:pt idx="9">
                  <c:v>30784</c:v>
                </c:pt>
                <c:pt idx="10">
                  <c:v>1662452</c:v>
                </c:pt>
                <c:pt idx="11">
                  <c:v>1691118</c:v>
                </c:pt>
                <c:pt idx="12">
                  <c:v>470218</c:v>
                </c:pt>
                <c:pt idx="13">
                  <c:v>639764</c:v>
                </c:pt>
                <c:pt idx="14">
                  <c:v>18115</c:v>
                </c:pt>
                <c:pt idx="15">
                  <c:v>1976971</c:v>
                </c:pt>
                <c:pt idx="16">
                  <c:v>200000</c:v>
                </c:pt>
                <c:pt idx="17">
                  <c:v>255258</c:v>
                </c:pt>
                <c:pt idx="18">
                  <c:v>404411</c:v>
                </c:pt>
                <c:pt idx="19">
                  <c:v>75366</c:v>
                </c:pt>
                <c:pt idx="20">
                  <c:v>1000000</c:v>
                </c:pt>
                <c:pt idx="21">
                  <c:v>1000000</c:v>
                </c:pt>
                <c:pt idx="22">
                  <c:v>1588837</c:v>
                </c:pt>
                <c:pt idx="23">
                  <c:v>400000</c:v>
                </c:pt>
                <c:pt idx="24">
                  <c:v>2133090</c:v>
                </c:pt>
                <c:pt idx="25">
                  <c:v>732130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8-434B-BB1F-FC11AD32828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Sheet2!$C$2:$C$28</c:f>
              <c:numCache>
                <c:formatCode>General</c:formatCode>
                <c:ptCount val="26"/>
                <c:pt idx="0">
                  <c:v>1597787</c:v>
                </c:pt>
                <c:pt idx="1">
                  <c:v>45830</c:v>
                </c:pt>
                <c:pt idx="2">
                  <c:v>2195576</c:v>
                </c:pt>
                <c:pt idx="3">
                  <c:v>1242804</c:v>
                </c:pt>
                <c:pt idx="4">
                  <c:v>642435</c:v>
                </c:pt>
                <c:pt idx="5">
                  <c:v>1575029</c:v>
                </c:pt>
                <c:pt idx="6">
                  <c:v>674389</c:v>
                </c:pt>
                <c:pt idx="7">
                  <c:v>1490836</c:v>
                </c:pt>
                <c:pt idx="8">
                  <c:v>1135917</c:v>
                </c:pt>
                <c:pt idx="9">
                  <c:v>203934</c:v>
                </c:pt>
                <c:pt idx="10">
                  <c:v>2380072</c:v>
                </c:pt>
                <c:pt idx="11">
                  <c:v>951190</c:v>
                </c:pt>
                <c:pt idx="12">
                  <c:v>1032445</c:v>
                </c:pt>
                <c:pt idx="13">
                  <c:v>1084316</c:v>
                </c:pt>
                <c:pt idx="14">
                  <c:v>144939</c:v>
                </c:pt>
                <c:pt idx="15">
                  <c:v>1394744</c:v>
                </c:pt>
                <c:pt idx="16">
                  <c:v>451761</c:v>
                </c:pt>
                <c:pt idx="17">
                  <c:v>739101</c:v>
                </c:pt>
                <c:pt idx="18">
                  <c:v>685050</c:v>
                </c:pt>
                <c:pt idx="19">
                  <c:v>450752</c:v>
                </c:pt>
                <c:pt idx="20">
                  <c:v>943821</c:v>
                </c:pt>
                <c:pt idx="21">
                  <c:v>960310</c:v>
                </c:pt>
                <c:pt idx="22">
                  <c:v>1000096</c:v>
                </c:pt>
                <c:pt idx="23">
                  <c:v>792932</c:v>
                </c:pt>
                <c:pt idx="24">
                  <c:v>2841191</c:v>
                </c:pt>
                <c:pt idx="25">
                  <c:v>1508641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8-434B-BB1F-FC11AD32828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%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Sheet2!$D$2:$D$28</c:f>
              <c:numCache>
                <c:formatCode>General</c:formatCode>
                <c:ptCount val="26"/>
                <c:pt idx="0">
                  <c:v>-11.901499583433731</c:v>
                </c:pt>
                <c:pt idx="1">
                  <c:v>41.459349342552009</c:v>
                </c:pt>
                <c:pt idx="2">
                  <c:v>85.20237435480864</c:v>
                </c:pt>
                <c:pt idx="3">
                  <c:v>-24.7356095469435</c:v>
                </c:pt>
                <c:pt idx="4">
                  <c:v>133.58639571539209</c:v>
                </c:pt>
                <c:pt idx="5">
                  <c:v>88.129655376706268</c:v>
                </c:pt>
                <c:pt idx="6">
                  <c:v>68.597250000000003</c:v>
                </c:pt>
                <c:pt idx="7">
                  <c:v>846.07598631814744</c:v>
                </c:pt>
                <c:pt idx="8">
                  <c:v>129.87989112287127</c:v>
                </c:pt>
                <c:pt idx="9">
                  <c:v>562.46751559251561</c:v>
                </c:pt>
                <c:pt idx="10">
                  <c:v>43.166359088863921</c:v>
                </c:pt>
                <c:pt idx="11">
                  <c:v>-43.753777087110421</c:v>
                </c:pt>
                <c:pt idx="12">
                  <c:v>119.56730707884429</c:v>
                </c:pt>
                <c:pt idx="13">
                  <c:v>69.486873284523668</c:v>
                </c:pt>
                <c:pt idx="14">
                  <c:v>700.1048854540436</c:v>
                </c:pt>
                <c:pt idx="15">
                  <c:v>-29.450457290471132</c:v>
                </c:pt>
                <c:pt idx="16">
                  <c:v>125.8805</c:v>
                </c:pt>
                <c:pt idx="17">
                  <c:v>189.55057236208071</c:v>
                </c:pt>
                <c:pt idx="18">
                  <c:v>69.394502127785842</c:v>
                </c:pt>
                <c:pt idx="19">
                  <c:v>498.08401666533985</c:v>
                </c:pt>
                <c:pt idx="20">
                  <c:v>-5.6178999999999997</c:v>
                </c:pt>
                <c:pt idx="21">
                  <c:v>-3.9690000000000003</c:v>
                </c:pt>
                <c:pt idx="22">
                  <c:v>-37.054839483219489</c:v>
                </c:pt>
                <c:pt idx="23">
                  <c:v>98.233000000000004</c:v>
                </c:pt>
                <c:pt idx="24">
                  <c:v>33.196020796122056</c:v>
                </c:pt>
                <c:pt idx="25">
                  <c:v>106.06190157485693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8-434B-BB1F-FC11AD32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15759"/>
        <c:axId val="783014095"/>
      </c:barChart>
      <c:catAx>
        <c:axId val="7830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4095"/>
        <c:crosses val="autoZero"/>
        <c:auto val="1"/>
        <c:lblAlgn val="ctr"/>
        <c:lblOffset val="100"/>
        <c:noMultiLvlLbl val="0"/>
      </c:catAx>
      <c:valAx>
        <c:axId val="7830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cattle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Calttle!$D$4</c:f>
              <c:strCache>
                <c:ptCount val="1"/>
                <c:pt idx="0">
                  <c:v>% change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Calttle!$A$5:$A$30</c:f>
              <c:strCache>
                <c:ptCount val="26"/>
                <c:pt idx="0">
                  <c:v>Mara</c:v>
                </c:pt>
                <c:pt idx="1">
                  <c:v>Singida</c:v>
                </c:pt>
                <c:pt idx="2">
                  <c:v>Mwanza</c:v>
                </c:pt>
                <c:pt idx="3">
                  <c:v>Geita</c:v>
                </c:pt>
                <c:pt idx="4">
                  <c:v>Arusha</c:v>
                </c:pt>
                <c:pt idx="5">
                  <c:v>Shunyanga</c:v>
                </c:pt>
                <c:pt idx="6">
                  <c:v>Simiyu</c:v>
                </c:pt>
                <c:pt idx="7">
                  <c:v>Tabora</c:v>
                </c:pt>
                <c:pt idx="8">
                  <c:v>dar es salaam</c:v>
                </c:pt>
                <c:pt idx="9">
                  <c:v>Manyara</c:v>
                </c:pt>
                <c:pt idx="10">
                  <c:v>Katavi</c:v>
                </c:pt>
                <c:pt idx="11">
                  <c:v>Rukwa</c:v>
                </c:pt>
                <c:pt idx="12">
                  <c:v>Morogoro</c:v>
                </c:pt>
                <c:pt idx="13">
                  <c:v>Dodoma</c:v>
                </c:pt>
                <c:pt idx="14">
                  <c:v>Kagera</c:v>
                </c:pt>
                <c:pt idx="15">
                  <c:v>Songwe</c:v>
                </c:pt>
                <c:pt idx="16">
                  <c:v>Tanga</c:v>
                </c:pt>
                <c:pt idx="17">
                  <c:v>Mbeya</c:v>
                </c:pt>
                <c:pt idx="18">
                  <c:v>njombe</c:v>
                </c:pt>
                <c:pt idx="19">
                  <c:v>Kilimanjaro</c:v>
                </c:pt>
                <c:pt idx="20">
                  <c:v>Iringa</c:v>
                </c:pt>
                <c:pt idx="21">
                  <c:v>Pwani</c:v>
                </c:pt>
                <c:pt idx="22">
                  <c:v>Ruvuma</c:v>
                </c:pt>
                <c:pt idx="23">
                  <c:v>Lindi</c:v>
                </c:pt>
                <c:pt idx="24">
                  <c:v>Mtwara</c:v>
                </c:pt>
                <c:pt idx="25">
                  <c:v>Kigoma</c:v>
                </c:pt>
              </c:strCache>
            </c:strRef>
          </c:cat>
          <c:val>
            <c:numRef>
              <c:f>Calttle!$D$5:$D$30</c:f>
              <c:numCache>
                <c:formatCode>General</c:formatCode>
                <c:ptCount val="26"/>
                <c:pt idx="0">
                  <c:v>-43.753777087110421</c:v>
                </c:pt>
                <c:pt idx="1">
                  <c:v>-37.054839483219489</c:v>
                </c:pt>
                <c:pt idx="2">
                  <c:v>-29.450457290471132</c:v>
                </c:pt>
                <c:pt idx="3">
                  <c:v>-14.363263143315663</c:v>
                </c:pt>
                <c:pt idx="4">
                  <c:v>-11.901499583433731</c:v>
                </c:pt>
                <c:pt idx="5">
                  <c:v>-5.6178999999999997</c:v>
                </c:pt>
                <c:pt idx="6">
                  <c:v>-19.974166666666669</c:v>
                </c:pt>
                <c:pt idx="7">
                  <c:v>33.196020796122056</c:v>
                </c:pt>
                <c:pt idx="8">
                  <c:v>41.459349342552009</c:v>
                </c:pt>
                <c:pt idx="9">
                  <c:v>43.166359088863921</c:v>
                </c:pt>
                <c:pt idx="10">
                  <c:v>68.597250000000003</c:v>
                </c:pt>
                <c:pt idx="11">
                  <c:v>69.394502127785842</c:v>
                </c:pt>
                <c:pt idx="12">
                  <c:v>69.486873284523668</c:v>
                </c:pt>
                <c:pt idx="13">
                  <c:v>85.20237435480864</c:v>
                </c:pt>
                <c:pt idx="14">
                  <c:v>88.129655376706268</c:v>
                </c:pt>
                <c:pt idx="15">
                  <c:v>98.233000000000004</c:v>
                </c:pt>
                <c:pt idx="16">
                  <c:v>106.06190157485693</c:v>
                </c:pt>
                <c:pt idx="17">
                  <c:v>119.56730707884429</c:v>
                </c:pt>
                <c:pt idx="18">
                  <c:v>125.8805</c:v>
                </c:pt>
                <c:pt idx="19">
                  <c:v>129.87989112287127</c:v>
                </c:pt>
                <c:pt idx="20">
                  <c:v>133.58639571539209</c:v>
                </c:pt>
                <c:pt idx="21">
                  <c:v>189.55057236208071</c:v>
                </c:pt>
                <c:pt idx="22">
                  <c:v>498.08401666533985</c:v>
                </c:pt>
                <c:pt idx="23">
                  <c:v>562.46751559251561</c:v>
                </c:pt>
                <c:pt idx="24">
                  <c:v>700.1048854540436</c:v>
                </c:pt>
                <c:pt idx="25">
                  <c:v>846.07598631814744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2-41AC-8AEE-35059EF2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72575"/>
        <c:axId val="798385887"/>
      </c:lineChart>
      <c:catAx>
        <c:axId val="798372575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5887"/>
        <c:crosses val="autoZero"/>
        <c:auto val="1"/>
        <c:lblAlgn val="ctr"/>
        <c:lblOffset val="100"/>
        <c:noMultiLvlLbl val="0"/>
      </c:catAx>
      <c:valAx>
        <c:axId val="798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Irrigated!$D$1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Irrigated!$A$2:$A$21</c:f>
              <c:strCache>
                <c:ptCount val="20"/>
                <c:pt idx="0">
                  <c:v>Mara</c:v>
                </c:pt>
                <c:pt idx="1">
                  <c:v>Singida</c:v>
                </c:pt>
                <c:pt idx="2">
                  <c:v>Mwanza</c:v>
                </c:pt>
                <c:pt idx="3">
                  <c:v>Shinyanga Simiyu Geita</c:v>
                </c:pt>
                <c:pt idx="4">
                  <c:v>Tabora</c:v>
                </c:pt>
                <c:pt idx="5">
                  <c:v>Arusha</c:v>
                </c:pt>
                <c:pt idx="6">
                  <c:v>Manyara</c:v>
                </c:pt>
                <c:pt idx="7">
                  <c:v>Morogoro</c:v>
                </c:pt>
                <c:pt idx="8">
                  <c:v>Mtwara</c:v>
                </c:pt>
                <c:pt idx="9">
                  <c:v>Kilimanjaro</c:v>
                </c:pt>
                <c:pt idx="10">
                  <c:v>Rukwa Katavi</c:v>
                </c:pt>
                <c:pt idx="11">
                  <c:v>Pwani</c:v>
                </c:pt>
                <c:pt idx="12">
                  <c:v>Ruvuma</c:v>
                </c:pt>
                <c:pt idx="13">
                  <c:v>Iringa + Njombe</c:v>
                </c:pt>
                <c:pt idx="14">
                  <c:v>Kigoma</c:v>
                </c:pt>
                <c:pt idx="15">
                  <c:v>Tanga</c:v>
                </c:pt>
                <c:pt idx="16">
                  <c:v>Lindi</c:v>
                </c:pt>
                <c:pt idx="17">
                  <c:v>Kagera</c:v>
                </c:pt>
                <c:pt idx="18">
                  <c:v>Mbeya +Songwe</c:v>
                </c:pt>
                <c:pt idx="19">
                  <c:v>Dodoma</c:v>
                </c:pt>
              </c:strCache>
            </c:strRef>
          </c:cat>
          <c:val>
            <c:numRef>
              <c:f>Irrigated!$D$2:$D$21</c:f>
              <c:numCache>
                <c:formatCode>General</c:formatCode>
                <c:ptCount val="20"/>
                <c:pt idx="0">
                  <c:v>-88.060781476121562</c:v>
                </c:pt>
                <c:pt idx="1">
                  <c:v>-76.446084265651038</c:v>
                </c:pt>
                <c:pt idx="2">
                  <c:v>-74.280072404146779</c:v>
                </c:pt>
                <c:pt idx="3">
                  <c:v>-59.748850015109291</c:v>
                </c:pt>
                <c:pt idx="4">
                  <c:v>-42.837023018353065</c:v>
                </c:pt>
                <c:pt idx="5">
                  <c:v>-39.586571992773415</c:v>
                </c:pt>
                <c:pt idx="6">
                  <c:v>-39.403838301347491</c:v>
                </c:pt>
                <c:pt idx="7">
                  <c:v>-37.485928705440905</c:v>
                </c:pt>
                <c:pt idx="8">
                  <c:v>-36.644591611479029</c:v>
                </c:pt>
                <c:pt idx="9">
                  <c:v>-32.482858469691593</c:v>
                </c:pt>
                <c:pt idx="10">
                  <c:v>-24.278499278499279</c:v>
                </c:pt>
                <c:pt idx="11">
                  <c:v>-11.339543848377771</c:v>
                </c:pt>
                <c:pt idx="12">
                  <c:v>-9.9288554090813985</c:v>
                </c:pt>
                <c:pt idx="13">
                  <c:v>12.080570374432867</c:v>
                </c:pt>
                <c:pt idx="14">
                  <c:v>19.325153374233128</c:v>
                </c:pt>
                <c:pt idx="15">
                  <c:v>23.381714164636083</c:v>
                </c:pt>
                <c:pt idx="16">
                  <c:v>29.964328180737215</c:v>
                </c:pt>
                <c:pt idx="17">
                  <c:v>37.570422535211264</c:v>
                </c:pt>
                <c:pt idx="18">
                  <c:v>58.160272906816687</c:v>
                </c:pt>
                <c:pt idx="19">
                  <c:v>75.741132874536788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A-4764-81D8-050FBD95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521439"/>
        <c:axId val="1549474847"/>
      </c:lineChart>
      <c:catAx>
        <c:axId val="154952143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4847"/>
        <c:crosses val="autoZero"/>
        <c:auto val="1"/>
        <c:lblAlgn val="ctr"/>
        <c:lblOffset val="100"/>
        <c:noMultiLvlLbl val="0"/>
      </c:catAx>
      <c:valAx>
        <c:axId val="15494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of degradation'!$D$3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'rate of degradation'!$C$4:$C$7</c:f>
              <c:strCache>
                <c:ptCount val="4"/>
                <c:pt idx="0">
                  <c:v>.1980</c:v>
                </c:pt>
                <c:pt idx="1">
                  <c:v>.2012</c:v>
                </c:pt>
                <c:pt idx="2">
                  <c:v>.2018</c:v>
                </c:pt>
                <c:pt idx="3">
                  <c:v>.2020</c:v>
                </c:pt>
              </c:strCache>
            </c:strRef>
          </c:cat>
          <c:val>
            <c:numRef>
              <c:f>'rate of degradation'!$D$4:$D$7</c:f>
              <c:numCache>
                <c:formatCode>General</c:formatCode>
                <c:ptCount val="4"/>
                <c:pt idx="0">
                  <c:v>42</c:v>
                </c:pt>
                <c:pt idx="1">
                  <c:v>50</c:v>
                </c:pt>
                <c:pt idx="2">
                  <c:v>63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F5B-9695-C4BE43B2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71856"/>
        <c:axId val="1835966448"/>
      </c:lineChart>
      <c:catAx>
        <c:axId val="18359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66448"/>
        <c:crosses val="autoZero"/>
        <c:auto val="1"/>
        <c:lblAlgn val="ctr"/>
        <c:lblOffset val="100"/>
        <c:noMultiLvlLbl val="0"/>
      </c:catAx>
      <c:valAx>
        <c:axId val="18359664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'Agric land'!$F$1</c:f>
              <c:strCache>
                <c:ptCount val="1"/>
                <c:pt idx="0">
                  <c:v>pct_change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'Agric land'!$A$2:$A$26</c:f>
              <c:strCache>
                <c:ptCount val="25"/>
                <c:pt idx="0">
                  <c:v>Mara</c:v>
                </c:pt>
                <c:pt idx="1">
                  <c:v>Kilimanjaro</c:v>
                </c:pt>
                <c:pt idx="2">
                  <c:v>Mwanza</c:v>
                </c:pt>
                <c:pt idx="3">
                  <c:v>Arusha</c:v>
                </c:pt>
                <c:pt idx="4">
                  <c:v>Kagera</c:v>
                </c:pt>
                <c:pt idx="5">
                  <c:v>Njombe</c:v>
                </c:pt>
                <c:pt idx="6">
                  <c:v>Tanga</c:v>
                </c:pt>
                <c:pt idx="7">
                  <c:v>Manyara</c:v>
                </c:pt>
                <c:pt idx="8">
                  <c:v>Songwe</c:v>
                </c:pt>
                <c:pt idx="9">
                  <c:v>Katavi</c:v>
                </c:pt>
                <c:pt idx="10">
                  <c:v>Pwani</c:v>
                </c:pt>
                <c:pt idx="11">
                  <c:v>Geita</c:v>
                </c:pt>
                <c:pt idx="12">
                  <c:v>Morogoro</c:v>
                </c:pt>
                <c:pt idx="13">
                  <c:v>Iringa </c:v>
                </c:pt>
                <c:pt idx="14">
                  <c:v>Mtwara</c:v>
                </c:pt>
                <c:pt idx="15">
                  <c:v>Rukwa</c:v>
                </c:pt>
                <c:pt idx="16">
                  <c:v>Lindi</c:v>
                </c:pt>
                <c:pt idx="17">
                  <c:v>Tabora</c:v>
                </c:pt>
                <c:pt idx="18">
                  <c:v>Mbeya</c:v>
                </c:pt>
                <c:pt idx="19">
                  <c:v>Dodoma</c:v>
                </c:pt>
                <c:pt idx="20">
                  <c:v>Ruvuma</c:v>
                </c:pt>
                <c:pt idx="21">
                  <c:v>Kigoma</c:v>
                </c:pt>
                <c:pt idx="22">
                  <c:v>Shinyanga</c:v>
                </c:pt>
                <c:pt idx="23">
                  <c:v>Simiyu</c:v>
                </c:pt>
                <c:pt idx="24">
                  <c:v>Singida</c:v>
                </c:pt>
              </c:strCache>
            </c:strRef>
          </c:cat>
          <c:val>
            <c:numRef>
              <c:f>'Agric land'!$F$2:$F$26</c:f>
              <c:numCache>
                <c:formatCode>0</c:formatCode>
                <c:ptCount val="25"/>
                <c:pt idx="0">
                  <c:v>-10.558610388334596</c:v>
                </c:pt>
                <c:pt idx="1">
                  <c:v>4.9251986233737259</c:v>
                </c:pt>
                <c:pt idx="2">
                  <c:v>38.162623863336457</c:v>
                </c:pt>
                <c:pt idx="3">
                  <c:v>43.794312498005226</c:v>
                </c:pt>
                <c:pt idx="4">
                  <c:v>47.835107890368811</c:v>
                </c:pt>
                <c:pt idx="5">
                  <c:v>57.196837692790211</c:v>
                </c:pt>
                <c:pt idx="6">
                  <c:v>58.368736014589665</c:v>
                </c:pt>
                <c:pt idx="7">
                  <c:v>67.264012097493236</c:v>
                </c:pt>
                <c:pt idx="8">
                  <c:v>72.720031086069554</c:v>
                </c:pt>
                <c:pt idx="9">
                  <c:v>76.245334481768595</c:v>
                </c:pt>
                <c:pt idx="10">
                  <c:v>78.672167216721661</c:v>
                </c:pt>
                <c:pt idx="11">
                  <c:v>87.908912132698731</c:v>
                </c:pt>
                <c:pt idx="12">
                  <c:v>88.733954443355231</c:v>
                </c:pt>
                <c:pt idx="13">
                  <c:v>91.337263605281876</c:v>
                </c:pt>
                <c:pt idx="14">
                  <c:v>100.6394065701929</c:v>
                </c:pt>
                <c:pt idx="15">
                  <c:v>103.66553670892455</c:v>
                </c:pt>
                <c:pt idx="16">
                  <c:v>109.95338197320763</c:v>
                </c:pt>
                <c:pt idx="17">
                  <c:v>113.39942346902905</c:v>
                </c:pt>
                <c:pt idx="18">
                  <c:v>132.64338768442104</c:v>
                </c:pt>
                <c:pt idx="19">
                  <c:v>147.27167807755234</c:v>
                </c:pt>
                <c:pt idx="20">
                  <c:v>167.90559334392739</c:v>
                </c:pt>
                <c:pt idx="21">
                  <c:v>548.31034672234739</c:v>
                </c:pt>
                <c:pt idx="22">
                  <c:v>621.81910112359549</c:v>
                </c:pt>
                <c:pt idx="23">
                  <c:v>795.99871722130399</c:v>
                </c:pt>
                <c:pt idx="24">
                  <c:v>1273.9476376980347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E-48EF-B20F-BCB34718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34128"/>
        <c:axId val="662941200"/>
      </c:lineChart>
      <c:catAx>
        <c:axId val="6629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1200"/>
        <c:crosses val="autoZero"/>
        <c:auto val="1"/>
        <c:lblAlgn val="ctr"/>
        <c:lblOffset val="100"/>
        <c:noMultiLvlLbl val="0"/>
      </c:catAx>
      <c:valAx>
        <c:axId val="6629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3</xdr:row>
      <xdr:rowOff>19050</xdr:rowOff>
    </xdr:from>
    <xdr:to>
      <xdr:col>14</xdr:col>
      <xdr:colOff>158750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14</xdr:row>
      <xdr:rowOff>22225</xdr:rowOff>
    </xdr:from>
    <xdr:to>
      <xdr:col>12</xdr:col>
      <xdr:colOff>422275</xdr:colOff>
      <xdr:row>29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9524</xdr:rowOff>
    </xdr:from>
    <xdr:to>
      <xdr:col>12</xdr:col>
      <xdr:colOff>307975</xdr:colOff>
      <xdr:row>18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22225</xdr:rowOff>
    </xdr:from>
    <xdr:to>
      <xdr:col>13</xdr:col>
      <xdr:colOff>358775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41275</xdr:rowOff>
    </xdr:from>
    <xdr:to>
      <xdr:col>14</xdr:col>
      <xdr:colOff>285750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50.995496875003" createdVersion="6" refreshedVersion="6" minRefreshableVersion="3" recordCount="26" xr:uid="{00000000-000A-0000-FFFF-FFFF00000000}">
  <cacheSource type="worksheet">
    <worksheetSource ref="A4:D30" sheet="Calttle"/>
  </cacheSource>
  <cacheFields count="4">
    <cacheField name="Region" numFmtId="0">
      <sharedItems count="26">
        <s v="Mtwara"/>
        <s v="Lindi"/>
        <s v="Ruvuma"/>
        <s v="Mbeya"/>
        <s v="Songwe"/>
        <s v="Iringa"/>
        <s v="njombe"/>
        <s v="Rukwa"/>
        <s v="Katavi"/>
        <s v="Tabora"/>
        <s v="Singida"/>
        <s v="dar es salaam"/>
        <s v="Morogoro"/>
        <s v="Dodoma"/>
        <s v="Tanga"/>
        <s v="Pwani"/>
        <s v="Manyara"/>
        <s v="Kilimanjaro"/>
        <s v="Arusha"/>
        <s v="Simiyu"/>
        <s v="Shunyanga"/>
        <s v="Geita"/>
        <s v="Kigoma"/>
        <s v="Kagera"/>
        <s v="Mwanza"/>
        <s v="Mara"/>
      </sharedItems>
    </cacheField>
    <cacheField name="2008" numFmtId="164">
      <sharedItems containsSemiMixedTypes="0" containsString="0" containsNumber="1" containsInteger="1" minValue="18115" maxValue="2133090"/>
    </cacheField>
    <cacheField name="2020" numFmtId="164">
      <sharedItems containsSemiMixedTypes="0" containsString="0" containsNumber="1" containsInteger="1" minValue="45830" maxValue="2841191"/>
    </cacheField>
    <cacheField name="% change" numFmtId="0">
      <sharedItems containsSemiMixedTypes="0" containsString="0" containsNumber="1" minValue="-43.753777087110421" maxValue="846.07598631814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18115"/>
    <n v="144939"/>
    <n v="700.1048854540436"/>
  </r>
  <r>
    <x v="1"/>
    <n v="30784"/>
    <n v="203934"/>
    <n v="562.46751559251561"/>
  </r>
  <r>
    <x v="2"/>
    <n v="75366"/>
    <n v="450752"/>
    <n v="498.08401666533985"/>
  </r>
  <r>
    <x v="3"/>
    <n v="470218"/>
    <n v="1032445"/>
    <n v="119.56730707884429"/>
  </r>
  <r>
    <x v="4"/>
    <n v="400000"/>
    <n v="792932"/>
    <n v="98.233000000000004"/>
  </r>
  <r>
    <x v="5"/>
    <n v="275031"/>
    <n v="642435"/>
    <n v="133.58639571539209"/>
  </r>
  <r>
    <x v="6"/>
    <n v="200000"/>
    <n v="451761"/>
    <n v="125.8805"/>
  </r>
  <r>
    <x v="7"/>
    <n v="404411"/>
    <n v="685050"/>
    <n v="69.394502127785842"/>
  </r>
  <r>
    <x v="8"/>
    <n v="400000"/>
    <n v="674389"/>
    <n v="68.597250000000003"/>
  </r>
  <r>
    <x v="9"/>
    <n v="2133090"/>
    <n v="2841191"/>
    <n v="33.196020796122056"/>
  </r>
  <r>
    <x v="10"/>
    <n v="1588837"/>
    <n v="1000096"/>
    <n v="-37.054839483219489"/>
  </r>
  <r>
    <x v="11"/>
    <n v="32398"/>
    <n v="45830"/>
    <n v="41.459349342552009"/>
  </r>
  <r>
    <x v="12"/>
    <n v="639764"/>
    <n v="1084316"/>
    <n v="69.486873284523668"/>
  </r>
  <r>
    <x v="13"/>
    <n v="1185501"/>
    <n v="2195576"/>
    <n v="85.20237435480864"/>
  </r>
  <r>
    <x v="14"/>
    <n v="732130"/>
    <n v="1508641"/>
    <n v="106.06190157485693"/>
  </r>
  <r>
    <x v="15"/>
    <n v="255258"/>
    <n v="739101"/>
    <n v="189.55057236208071"/>
  </r>
  <r>
    <x v="16"/>
    <n v="1662452"/>
    <n v="2380072"/>
    <n v="43.166359088863921"/>
  </r>
  <r>
    <x v="17"/>
    <n v="494135"/>
    <n v="1135917"/>
    <n v="129.87989112287127"/>
  </r>
  <r>
    <x v="18"/>
    <n v="1813637"/>
    <n v="1597787"/>
    <n v="-11.901499583433731"/>
  </r>
  <r>
    <x v="19"/>
    <n v="1000000"/>
    <n v="960310"/>
    <n v="-3.9690000000000003"/>
  </r>
  <r>
    <x v="20"/>
    <n v="1000000"/>
    <n v="943821"/>
    <n v="-5.6178999999999997"/>
  </r>
  <r>
    <x v="21"/>
    <n v="1651251"/>
    <n v="1242804"/>
    <n v="-24.7356095469435"/>
  </r>
  <r>
    <x v="22"/>
    <n v="157581"/>
    <n v="1490836"/>
    <n v="846.07598631814744"/>
  </r>
  <r>
    <x v="23"/>
    <n v="837204"/>
    <n v="1575029"/>
    <n v="88.129655376706268"/>
  </r>
  <r>
    <x v="24"/>
    <n v="1976971"/>
    <n v="1394744"/>
    <n v="-29.450457290471132"/>
  </r>
  <r>
    <x v="25"/>
    <n v="1691118"/>
    <n v="951190"/>
    <n v="-43.753777087110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8" firstHeaderRow="0" firstDataRow="1" firstDataCol="1"/>
  <pivotFields count="4">
    <pivotField axis="axisRow" showAll="0">
      <items count="27">
        <item x="18"/>
        <item x="11"/>
        <item x="13"/>
        <item x="21"/>
        <item x="5"/>
        <item x="23"/>
        <item x="8"/>
        <item x="22"/>
        <item x="17"/>
        <item x="1"/>
        <item x="16"/>
        <item x="25"/>
        <item x="3"/>
        <item x="12"/>
        <item x="0"/>
        <item x="24"/>
        <item x="6"/>
        <item x="15"/>
        <item x="7"/>
        <item x="2"/>
        <item x="20"/>
        <item x="19"/>
        <item x="10"/>
        <item x="4"/>
        <item x="9"/>
        <item x="14"/>
        <item t="default"/>
      </items>
    </pivotField>
    <pivotField dataField="1" numFmtId="164" showAll="0"/>
    <pivotField dataField="1" numFmtId="164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08" fld="1" baseField="0" baseItem="0"/>
    <dataField name="Sum of 2020" fld="2" baseField="0" baseItem="0"/>
    <dataField name="Sum of % chang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B1" sqref="B1"/>
    </sheetView>
  </sheetViews>
  <sheetFormatPr defaultRowHeight="14.4" x14ac:dyDescent="0.3"/>
  <cols>
    <col min="1" max="1" width="12.33203125" bestFit="1" customWidth="1"/>
    <col min="2" max="3" width="11.109375" bestFit="1" customWidth="1"/>
    <col min="4" max="4" width="15" bestFit="1" customWidth="1"/>
  </cols>
  <sheetData>
    <row r="1" spans="1:4" x14ac:dyDescent="0.3">
      <c r="A1" s="2" t="s">
        <v>28</v>
      </c>
      <c r="B1" t="s">
        <v>30</v>
      </c>
      <c r="C1" t="s">
        <v>31</v>
      </c>
      <c r="D1" t="s">
        <v>32</v>
      </c>
    </row>
    <row r="2" spans="1:4" x14ac:dyDescent="0.3">
      <c r="A2" s="3" t="s">
        <v>17</v>
      </c>
      <c r="B2" s="4">
        <v>1813637</v>
      </c>
      <c r="C2" s="4">
        <v>1597787</v>
      </c>
      <c r="D2" s="4">
        <v>-11.901499583433731</v>
      </c>
    </row>
    <row r="3" spans="1:4" x14ac:dyDescent="0.3">
      <c r="A3" s="3" t="s">
        <v>25</v>
      </c>
      <c r="B3" s="4">
        <v>32398</v>
      </c>
      <c r="C3" s="4">
        <v>45830</v>
      </c>
      <c r="D3" s="4">
        <v>41.459349342552009</v>
      </c>
    </row>
    <row r="4" spans="1:4" x14ac:dyDescent="0.3">
      <c r="A4" s="3" t="s">
        <v>11</v>
      </c>
      <c r="B4" s="4">
        <v>1185501</v>
      </c>
      <c r="C4" s="4">
        <v>2195576</v>
      </c>
      <c r="D4" s="4">
        <v>85.20237435480864</v>
      </c>
    </row>
    <row r="5" spans="1:4" x14ac:dyDescent="0.3">
      <c r="A5" s="3" t="s">
        <v>20</v>
      </c>
      <c r="B5" s="4">
        <v>1651251</v>
      </c>
      <c r="C5" s="4">
        <v>1242804</v>
      </c>
      <c r="D5" s="4">
        <v>-24.7356095469435</v>
      </c>
    </row>
    <row r="6" spans="1:4" x14ac:dyDescent="0.3">
      <c r="A6" s="3" t="s">
        <v>5</v>
      </c>
      <c r="B6" s="4">
        <v>275031</v>
      </c>
      <c r="C6" s="4">
        <v>642435</v>
      </c>
      <c r="D6" s="4">
        <v>133.58639571539209</v>
      </c>
    </row>
    <row r="7" spans="1:4" x14ac:dyDescent="0.3">
      <c r="A7" s="3" t="s">
        <v>22</v>
      </c>
      <c r="B7" s="4">
        <v>837204</v>
      </c>
      <c r="C7" s="4">
        <v>1575029</v>
      </c>
      <c r="D7" s="4">
        <v>88.129655376706268</v>
      </c>
    </row>
    <row r="8" spans="1:4" x14ac:dyDescent="0.3">
      <c r="A8" s="3" t="s">
        <v>8</v>
      </c>
      <c r="B8" s="4">
        <v>400000</v>
      </c>
      <c r="C8" s="4">
        <v>674389</v>
      </c>
      <c r="D8" s="4">
        <v>68.597250000000003</v>
      </c>
    </row>
    <row r="9" spans="1:4" x14ac:dyDescent="0.3">
      <c r="A9" s="3" t="s">
        <v>21</v>
      </c>
      <c r="B9" s="4">
        <v>157581</v>
      </c>
      <c r="C9" s="4">
        <v>1490836</v>
      </c>
      <c r="D9" s="4">
        <v>846.07598631814744</v>
      </c>
    </row>
    <row r="10" spans="1:4" x14ac:dyDescent="0.3">
      <c r="A10" s="3" t="s">
        <v>14</v>
      </c>
      <c r="B10" s="4">
        <v>494135</v>
      </c>
      <c r="C10" s="4">
        <v>1135917</v>
      </c>
      <c r="D10" s="4">
        <v>129.87989112287127</v>
      </c>
    </row>
    <row r="11" spans="1:4" x14ac:dyDescent="0.3">
      <c r="A11" s="3" t="s">
        <v>1</v>
      </c>
      <c r="B11" s="4">
        <v>30784</v>
      </c>
      <c r="C11" s="4">
        <v>203934</v>
      </c>
      <c r="D11" s="4">
        <v>562.46751559251561</v>
      </c>
    </row>
    <row r="12" spans="1:4" x14ac:dyDescent="0.3">
      <c r="A12" s="3" t="s">
        <v>15</v>
      </c>
      <c r="B12" s="4">
        <v>1662452</v>
      </c>
      <c r="C12" s="4">
        <v>2380072</v>
      </c>
      <c r="D12" s="4">
        <v>43.166359088863921</v>
      </c>
    </row>
    <row r="13" spans="1:4" x14ac:dyDescent="0.3">
      <c r="A13" s="3" t="s">
        <v>24</v>
      </c>
      <c r="B13" s="4">
        <v>1691118</v>
      </c>
      <c r="C13" s="4">
        <v>951190</v>
      </c>
      <c r="D13" s="4">
        <v>-43.753777087110421</v>
      </c>
    </row>
    <row r="14" spans="1:4" x14ac:dyDescent="0.3">
      <c r="A14" s="3" t="s">
        <v>3</v>
      </c>
      <c r="B14" s="4">
        <v>470218</v>
      </c>
      <c r="C14" s="4">
        <v>1032445</v>
      </c>
      <c r="D14" s="4">
        <v>119.56730707884429</v>
      </c>
    </row>
    <row r="15" spans="1:4" x14ac:dyDescent="0.3">
      <c r="A15" s="3" t="s">
        <v>10</v>
      </c>
      <c r="B15" s="4">
        <v>639764</v>
      </c>
      <c r="C15" s="4">
        <v>1084316</v>
      </c>
      <c r="D15" s="4">
        <v>69.486873284523668</v>
      </c>
    </row>
    <row r="16" spans="1:4" x14ac:dyDescent="0.3">
      <c r="A16" s="3" t="s">
        <v>0</v>
      </c>
      <c r="B16" s="4">
        <v>18115</v>
      </c>
      <c r="C16" s="4">
        <v>144939</v>
      </c>
      <c r="D16" s="4">
        <v>700.1048854540436</v>
      </c>
    </row>
    <row r="17" spans="1:4" x14ac:dyDescent="0.3">
      <c r="A17" s="3" t="s">
        <v>23</v>
      </c>
      <c r="B17" s="4">
        <v>1976971</v>
      </c>
      <c r="C17" s="4">
        <v>1394744</v>
      </c>
      <c r="D17" s="4">
        <v>-29.450457290471132</v>
      </c>
    </row>
    <row r="18" spans="1:4" x14ac:dyDescent="0.3">
      <c r="A18" s="3" t="s">
        <v>6</v>
      </c>
      <c r="B18" s="4">
        <v>200000</v>
      </c>
      <c r="C18" s="4">
        <v>451761</v>
      </c>
      <c r="D18" s="4">
        <v>125.8805</v>
      </c>
    </row>
    <row r="19" spans="1:4" x14ac:dyDescent="0.3">
      <c r="A19" s="3" t="s">
        <v>13</v>
      </c>
      <c r="B19" s="4">
        <v>255258</v>
      </c>
      <c r="C19" s="4">
        <v>739101</v>
      </c>
      <c r="D19" s="4">
        <v>189.55057236208071</v>
      </c>
    </row>
    <row r="20" spans="1:4" x14ac:dyDescent="0.3">
      <c r="A20" s="3" t="s">
        <v>7</v>
      </c>
      <c r="B20" s="4">
        <v>404411</v>
      </c>
      <c r="C20" s="4">
        <v>685050</v>
      </c>
      <c r="D20" s="4">
        <v>69.394502127785842</v>
      </c>
    </row>
    <row r="21" spans="1:4" x14ac:dyDescent="0.3">
      <c r="A21" s="3" t="s">
        <v>2</v>
      </c>
      <c r="B21" s="4">
        <v>75366</v>
      </c>
      <c r="C21" s="4">
        <v>450752</v>
      </c>
      <c r="D21" s="4">
        <v>498.08401666533985</v>
      </c>
    </row>
    <row r="22" spans="1:4" x14ac:dyDescent="0.3">
      <c r="A22" s="3" t="s">
        <v>19</v>
      </c>
      <c r="B22" s="4">
        <v>1000000</v>
      </c>
      <c r="C22" s="4">
        <v>943821</v>
      </c>
      <c r="D22" s="4">
        <v>-5.6178999999999997</v>
      </c>
    </row>
    <row r="23" spans="1:4" x14ac:dyDescent="0.3">
      <c r="A23" s="3" t="s">
        <v>18</v>
      </c>
      <c r="B23" s="4">
        <v>1000000</v>
      </c>
      <c r="C23" s="4">
        <v>960310</v>
      </c>
      <c r="D23" s="4">
        <v>-3.9690000000000003</v>
      </c>
    </row>
    <row r="24" spans="1:4" x14ac:dyDescent="0.3">
      <c r="A24" s="3" t="s">
        <v>16</v>
      </c>
      <c r="B24" s="4">
        <v>1588837</v>
      </c>
      <c r="C24" s="4">
        <v>1000096</v>
      </c>
      <c r="D24" s="4">
        <v>-37.054839483219489</v>
      </c>
    </row>
    <row r="25" spans="1:4" x14ac:dyDescent="0.3">
      <c r="A25" s="3" t="s">
        <v>4</v>
      </c>
      <c r="B25" s="4">
        <v>400000</v>
      </c>
      <c r="C25" s="4">
        <v>792932</v>
      </c>
      <c r="D25" s="4">
        <v>98.233000000000004</v>
      </c>
    </row>
    <row r="26" spans="1:4" x14ac:dyDescent="0.3">
      <c r="A26" s="3" t="s">
        <v>9</v>
      </c>
      <c r="B26" s="4">
        <v>2133090</v>
      </c>
      <c r="C26" s="4">
        <v>2841191</v>
      </c>
      <c r="D26" s="4">
        <v>33.196020796122056</v>
      </c>
    </row>
    <row r="27" spans="1:4" x14ac:dyDescent="0.3">
      <c r="A27" s="3" t="s">
        <v>12</v>
      </c>
      <c r="B27" s="4">
        <v>732130</v>
      </c>
      <c r="C27" s="4">
        <v>1508641</v>
      </c>
      <c r="D27" s="4">
        <v>106.06190157485693</v>
      </c>
    </row>
    <row r="28" spans="1:4" x14ac:dyDescent="0.3">
      <c r="A28" s="3" t="s">
        <v>29</v>
      </c>
      <c r="B28" s="4">
        <v>21125252</v>
      </c>
      <c r="C28" s="4">
        <v>28165898</v>
      </c>
      <c r="D28" s="4">
        <v>3851.6412732642762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30"/>
  <sheetViews>
    <sheetView topLeftCell="A8" zoomScale="80" zoomScaleNormal="80" workbookViewId="0">
      <selection activeCell="Q21" sqref="Q21"/>
    </sheetView>
  </sheetViews>
  <sheetFormatPr defaultRowHeight="14.4" x14ac:dyDescent="0.3"/>
  <cols>
    <col min="2" max="2" width="11.6640625" customWidth="1"/>
    <col min="3" max="3" width="13.6640625" customWidth="1"/>
  </cols>
  <sheetData>
    <row r="4" spans="1:4" x14ac:dyDescent="0.3">
      <c r="A4" t="s">
        <v>26</v>
      </c>
      <c r="B4">
        <v>2008</v>
      </c>
      <c r="C4">
        <v>2020</v>
      </c>
      <c r="D4" t="s">
        <v>27</v>
      </c>
    </row>
    <row r="5" spans="1:4" x14ac:dyDescent="0.3">
      <c r="A5" t="s">
        <v>24</v>
      </c>
      <c r="B5" s="1">
        <v>1691118</v>
      </c>
      <c r="C5" s="1">
        <v>951190</v>
      </c>
      <c r="D5">
        <f t="shared" ref="D5:D30" si="0">SUM((C5-B5)/B5*100)</f>
        <v>-43.753777087110421</v>
      </c>
    </row>
    <row r="6" spans="1:4" x14ac:dyDescent="0.3">
      <c r="A6" t="s">
        <v>16</v>
      </c>
      <c r="B6" s="1">
        <v>1588837</v>
      </c>
      <c r="C6" s="1">
        <v>1000096</v>
      </c>
      <c r="D6">
        <f t="shared" si="0"/>
        <v>-37.054839483219489</v>
      </c>
    </row>
    <row r="7" spans="1:4" x14ac:dyDescent="0.3">
      <c r="A7" t="s">
        <v>23</v>
      </c>
      <c r="B7" s="1">
        <v>1976971</v>
      </c>
      <c r="C7" s="1">
        <v>1394744</v>
      </c>
      <c r="D7">
        <f t="shared" si="0"/>
        <v>-29.450457290471132</v>
      </c>
    </row>
    <row r="8" spans="1:4" x14ac:dyDescent="0.3">
      <c r="A8" t="s">
        <v>20</v>
      </c>
      <c r="B8" s="5">
        <v>1451251</v>
      </c>
      <c r="C8" s="1">
        <v>1242804</v>
      </c>
      <c r="D8">
        <f t="shared" si="0"/>
        <v>-14.363263143315663</v>
      </c>
    </row>
    <row r="9" spans="1:4" x14ac:dyDescent="0.3">
      <c r="A9" t="s">
        <v>17</v>
      </c>
      <c r="B9" s="1">
        <v>1813637</v>
      </c>
      <c r="C9" s="1">
        <v>1597787</v>
      </c>
      <c r="D9">
        <f t="shared" si="0"/>
        <v>-11.901499583433731</v>
      </c>
    </row>
    <row r="10" spans="1:4" x14ac:dyDescent="0.3">
      <c r="A10" t="s">
        <v>19</v>
      </c>
      <c r="B10" s="5">
        <v>1000000</v>
      </c>
      <c r="C10" s="1">
        <v>943821</v>
      </c>
      <c r="D10">
        <f t="shared" si="0"/>
        <v>-5.6178999999999997</v>
      </c>
    </row>
    <row r="11" spans="1:4" x14ac:dyDescent="0.3">
      <c r="A11" t="s">
        <v>18</v>
      </c>
      <c r="B11" s="5">
        <v>1200000</v>
      </c>
      <c r="C11" s="1">
        <v>960310</v>
      </c>
      <c r="D11">
        <f t="shared" si="0"/>
        <v>-19.974166666666669</v>
      </c>
    </row>
    <row r="12" spans="1:4" x14ac:dyDescent="0.3">
      <c r="A12" t="s">
        <v>9</v>
      </c>
      <c r="B12" s="1">
        <v>2133090</v>
      </c>
      <c r="C12" s="1">
        <v>2841191</v>
      </c>
      <c r="D12">
        <f t="shared" si="0"/>
        <v>33.196020796122056</v>
      </c>
    </row>
    <row r="13" spans="1:4" x14ac:dyDescent="0.3">
      <c r="A13" t="s">
        <v>25</v>
      </c>
      <c r="B13" s="1">
        <v>32398</v>
      </c>
      <c r="C13" s="1">
        <v>45830</v>
      </c>
      <c r="D13">
        <f t="shared" si="0"/>
        <v>41.459349342552009</v>
      </c>
    </row>
    <row r="14" spans="1:4" x14ac:dyDescent="0.3">
      <c r="A14" t="s">
        <v>15</v>
      </c>
      <c r="B14" s="1">
        <v>1662452</v>
      </c>
      <c r="C14" s="1">
        <v>2380072</v>
      </c>
      <c r="D14">
        <f t="shared" si="0"/>
        <v>43.166359088863921</v>
      </c>
    </row>
    <row r="15" spans="1:4" x14ac:dyDescent="0.3">
      <c r="A15" t="s">
        <v>8</v>
      </c>
      <c r="B15" s="1">
        <v>400000</v>
      </c>
      <c r="C15" s="1">
        <v>674389</v>
      </c>
      <c r="D15">
        <f t="shared" si="0"/>
        <v>68.597250000000003</v>
      </c>
    </row>
    <row r="16" spans="1:4" x14ac:dyDescent="0.3">
      <c r="A16" t="s">
        <v>7</v>
      </c>
      <c r="B16" s="1">
        <v>404411</v>
      </c>
      <c r="C16" s="1">
        <v>685050</v>
      </c>
      <c r="D16">
        <f t="shared" si="0"/>
        <v>69.394502127785842</v>
      </c>
    </row>
    <row r="17" spans="1:4" x14ac:dyDescent="0.3">
      <c r="A17" t="s">
        <v>10</v>
      </c>
      <c r="B17" s="1">
        <v>639764</v>
      </c>
      <c r="C17" s="1">
        <v>1084316</v>
      </c>
      <c r="D17">
        <f t="shared" si="0"/>
        <v>69.486873284523668</v>
      </c>
    </row>
    <row r="18" spans="1:4" x14ac:dyDescent="0.3">
      <c r="A18" t="s">
        <v>11</v>
      </c>
      <c r="B18" s="1">
        <v>1185501</v>
      </c>
      <c r="C18" s="1">
        <v>2195576</v>
      </c>
      <c r="D18">
        <f t="shared" si="0"/>
        <v>85.20237435480864</v>
      </c>
    </row>
    <row r="19" spans="1:4" x14ac:dyDescent="0.3">
      <c r="A19" t="s">
        <v>22</v>
      </c>
      <c r="B19" s="1">
        <v>837204</v>
      </c>
      <c r="C19" s="1">
        <v>1575029</v>
      </c>
      <c r="D19">
        <f t="shared" si="0"/>
        <v>88.129655376706268</v>
      </c>
    </row>
    <row r="20" spans="1:4" x14ac:dyDescent="0.3">
      <c r="A20" s="6" t="s">
        <v>4</v>
      </c>
      <c r="B20" s="1">
        <v>400000</v>
      </c>
      <c r="C20" s="1">
        <v>792932</v>
      </c>
      <c r="D20">
        <f t="shared" si="0"/>
        <v>98.233000000000004</v>
      </c>
    </row>
    <row r="21" spans="1:4" x14ac:dyDescent="0.3">
      <c r="A21" t="s">
        <v>12</v>
      </c>
      <c r="B21" s="1">
        <v>732130</v>
      </c>
      <c r="C21" s="1">
        <v>1508641</v>
      </c>
      <c r="D21">
        <f t="shared" si="0"/>
        <v>106.06190157485693</v>
      </c>
    </row>
    <row r="22" spans="1:4" x14ac:dyDescent="0.3">
      <c r="A22" s="6" t="s">
        <v>3</v>
      </c>
      <c r="B22" s="1">
        <v>470218</v>
      </c>
      <c r="C22" s="1">
        <v>1032445</v>
      </c>
      <c r="D22">
        <f t="shared" si="0"/>
        <v>119.56730707884429</v>
      </c>
    </row>
    <row r="23" spans="1:4" x14ac:dyDescent="0.3">
      <c r="A23" t="s">
        <v>6</v>
      </c>
      <c r="B23" s="1">
        <v>200000</v>
      </c>
      <c r="C23" s="1">
        <v>451761</v>
      </c>
      <c r="D23">
        <f t="shared" si="0"/>
        <v>125.8805</v>
      </c>
    </row>
    <row r="24" spans="1:4" x14ac:dyDescent="0.3">
      <c r="A24" t="s">
        <v>14</v>
      </c>
      <c r="B24" s="1">
        <v>494135</v>
      </c>
      <c r="C24" s="1">
        <v>1135917</v>
      </c>
      <c r="D24">
        <f t="shared" si="0"/>
        <v>129.87989112287127</v>
      </c>
    </row>
    <row r="25" spans="1:4" x14ac:dyDescent="0.3">
      <c r="A25" t="s">
        <v>5</v>
      </c>
      <c r="B25" s="1">
        <v>275031</v>
      </c>
      <c r="C25" s="1">
        <v>642435</v>
      </c>
      <c r="D25">
        <f t="shared" si="0"/>
        <v>133.58639571539209</v>
      </c>
    </row>
    <row r="26" spans="1:4" x14ac:dyDescent="0.3">
      <c r="A26" t="s">
        <v>13</v>
      </c>
      <c r="B26" s="1">
        <v>255258</v>
      </c>
      <c r="C26" s="1">
        <v>739101</v>
      </c>
      <c r="D26">
        <f t="shared" si="0"/>
        <v>189.55057236208071</v>
      </c>
    </row>
    <row r="27" spans="1:4" x14ac:dyDescent="0.3">
      <c r="A27" t="s">
        <v>2</v>
      </c>
      <c r="B27" s="1">
        <v>75366</v>
      </c>
      <c r="C27" s="1">
        <v>450752</v>
      </c>
      <c r="D27">
        <f t="shared" si="0"/>
        <v>498.08401666533985</v>
      </c>
    </row>
    <row r="28" spans="1:4" x14ac:dyDescent="0.3">
      <c r="A28" t="s">
        <v>1</v>
      </c>
      <c r="B28" s="1">
        <v>30784</v>
      </c>
      <c r="C28" s="1">
        <v>203934</v>
      </c>
      <c r="D28">
        <f t="shared" si="0"/>
        <v>562.46751559251561</v>
      </c>
    </row>
    <row r="29" spans="1:4" x14ac:dyDescent="0.3">
      <c r="A29" t="s">
        <v>0</v>
      </c>
      <c r="B29" s="1">
        <v>18115</v>
      </c>
      <c r="C29" s="1">
        <v>144939</v>
      </c>
      <c r="D29">
        <f t="shared" si="0"/>
        <v>700.1048854540436</v>
      </c>
    </row>
    <row r="30" spans="1:4" x14ac:dyDescent="0.3">
      <c r="A30" t="s">
        <v>21</v>
      </c>
      <c r="B30" s="1">
        <v>157581</v>
      </c>
      <c r="C30" s="1">
        <v>1490836</v>
      </c>
      <c r="D30">
        <f t="shared" si="0"/>
        <v>846.07598631814744</v>
      </c>
    </row>
  </sheetData>
  <sortState xmlns:xlrd2="http://schemas.microsoft.com/office/spreadsheetml/2017/richdata2" ref="A5:D30">
    <sortCondition ref="D5:D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31"/>
  <sheetViews>
    <sheetView workbookViewId="0">
      <selection activeCell="A4" sqref="A4:D31"/>
    </sheetView>
  </sheetViews>
  <sheetFormatPr defaultRowHeight="14.4" x14ac:dyDescent="0.3"/>
  <cols>
    <col min="1" max="1" width="10.33203125" customWidth="1"/>
    <col min="2" max="2" width="11.6640625" customWidth="1"/>
    <col min="3" max="3" width="13.6640625" customWidth="1"/>
  </cols>
  <sheetData>
    <row r="4" spans="1:4" ht="15.6" x14ac:dyDescent="0.3">
      <c r="A4" s="7" t="s">
        <v>26</v>
      </c>
      <c r="B4" s="8">
        <v>2008</v>
      </c>
      <c r="C4" s="8">
        <v>2020</v>
      </c>
      <c r="D4" s="8" t="s">
        <v>27</v>
      </c>
    </row>
    <row r="5" spans="1:4" x14ac:dyDescent="0.3">
      <c r="A5" t="s">
        <v>24</v>
      </c>
      <c r="B5" s="1">
        <v>5528</v>
      </c>
      <c r="C5" s="1">
        <v>660</v>
      </c>
      <c r="D5">
        <f t="shared" ref="D5:D31" si="0">SUM((C5-B5)/B5*100)</f>
        <v>-88.060781476121562</v>
      </c>
    </row>
    <row r="6" spans="1:4" x14ac:dyDescent="0.3">
      <c r="A6" t="s">
        <v>16</v>
      </c>
      <c r="B6" s="1">
        <v>8402</v>
      </c>
      <c r="C6" s="1">
        <v>1979</v>
      </c>
      <c r="D6">
        <f t="shared" si="0"/>
        <v>-76.446084265651038</v>
      </c>
    </row>
    <row r="7" spans="1:4" x14ac:dyDescent="0.3">
      <c r="A7" t="s">
        <v>23</v>
      </c>
      <c r="B7" s="1">
        <v>18231</v>
      </c>
      <c r="C7" s="1">
        <v>4689</v>
      </c>
      <c r="D7">
        <f t="shared" si="0"/>
        <v>-74.280072404146779</v>
      </c>
    </row>
    <row r="8" spans="1:4" x14ac:dyDescent="0.3">
      <c r="A8" t="s">
        <v>20</v>
      </c>
      <c r="B8" s="5"/>
      <c r="C8" s="1">
        <v>6895</v>
      </c>
      <c r="D8" t="e">
        <f t="shared" si="0"/>
        <v>#DIV/0!</v>
      </c>
    </row>
    <row r="9" spans="1:4" x14ac:dyDescent="0.3">
      <c r="A9" t="s">
        <v>17</v>
      </c>
      <c r="B9" s="1">
        <v>23801</v>
      </c>
      <c r="C9" s="1">
        <v>14379</v>
      </c>
      <c r="D9">
        <f t="shared" si="0"/>
        <v>-39.586571992773415</v>
      </c>
    </row>
    <row r="10" spans="1:4" x14ac:dyDescent="0.3">
      <c r="A10" t="s">
        <v>19</v>
      </c>
      <c r="B10" s="5">
        <v>29783</v>
      </c>
      <c r="C10" s="1">
        <v>2204</v>
      </c>
      <c r="D10">
        <f t="shared" si="0"/>
        <v>-92.599805258033115</v>
      </c>
    </row>
    <row r="11" spans="1:4" x14ac:dyDescent="0.3">
      <c r="A11" t="s">
        <v>18</v>
      </c>
      <c r="B11" s="5"/>
      <c r="C11" s="1">
        <v>2889</v>
      </c>
      <c r="D11" t="e">
        <f t="shared" si="0"/>
        <v>#DIV/0!</v>
      </c>
    </row>
    <row r="12" spans="1:4" x14ac:dyDescent="0.3">
      <c r="A12" t="s">
        <v>9</v>
      </c>
      <c r="B12" s="1">
        <v>22721</v>
      </c>
      <c r="C12" s="1">
        <v>12988</v>
      </c>
      <c r="D12">
        <f t="shared" si="0"/>
        <v>-42.837023018353065</v>
      </c>
    </row>
    <row r="13" spans="1:4" x14ac:dyDescent="0.3">
      <c r="A13" t="s">
        <v>25</v>
      </c>
      <c r="B13" s="1">
        <v>3949</v>
      </c>
      <c r="C13" s="1">
        <v>51936</v>
      </c>
      <c r="D13">
        <f t="shared" si="0"/>
        <v>1215.1683970625475</v>
      </c>
    </row>
    <row r="14" spans="1:4" x14ac:dyDescent="0.3">
      <c r="A14" t="s">
        <v>15</v>
      </c>
      <c r="B14" s="1">
        <v>7347</v>
      </c>
      <c r="C14" s="1">
        <v>4452</v>
      </c>
      <c r="D14">
        <f t="shared" si="0"/>
        <v>-39.403838301347491</v>
      </c>
    </row>
    <row r="15" spans="1:4" x14ac:dyDescent="0.3">
      <c r="A15" t="s">
        <v>8</v>
      </c>
      <c r="B15" s="1"/>
      <c r="C15" s="1">
        <v>1355</v>
      </c>
      <c r="D15" t="e">
        <f t="shared" si="0"/>
        <v>#DIV/0!</v>
      </c>
    </row>
    <row r="16" spans="1:4" x14ac:dyDescent="0.3">
      <c r="A16" t="s">
        <v>7</v>
      </c>
      <c r="B16" s="1">
        <v>8316</v>
      </c>
      <c r="C16" s="1">
        <v>4942</v>
      </c>
      <c r="D16">
        <f t="shared" si="0"/>
        <v>-40.572390572390574</v>
      </c>
    </row>
    <row r="17" spans="1:6" x14ac:dyDescent="0.3">
      <c r="A17" t="s">
        <v>10</v>
      </c>
      <c r="B17" s="1">
        <v>18655</v>
      </c>
      <c r="C17" s="1">
        <v>11662</v>
      </c>
      <c r="D17">
        <f t="shared" si="0"/>
        <v>-37.485928705440905</v>
      </c>
    </row>
    <row r="18" spans="1:6" x14ac:dyDescent="0.3">
      <c r="A18" t="s">
        <v>11</v>
      </c>
      <c r="B18" s="1">
        <v>7556</v>
      </c>
      <c r="C18" s="1">
        <v>13279</v>
      </c>
      <c r="D18">
        <f t="shared" si="0"/>
        <v>75.741132874536788</v>
      </c>
    </row>
    <row r="19" spans="1:6" x14ac:dyDescent="0.3">
      <c r="A19" t="s">
        <v>22</v>
      </c>
      <c r="B19" s="1">
        <v>2840</v>
      </c>
      <c r="C19" s="1">
        <v>3907</v>
      </c>
      <c r="D19">
        <f t="shared" si="0"/>
        <v>37.570422535211264</v>
      </c>
    </row>
    <row r="20" spans="1:6" x14ac:dyDescent="0.3">
      <c r="A20" s="6" t="s">
        <v>4</v>
      </c>
      <c r="B20" s="1"/>
      <c r="C20" s="1">
        <v>5327</v>
      </c>
      <c r="D20" t="e">
        <f t="shared" si="0"/>
        <v>#DIV/0!</v>
      </c>
      <c r="F20" s="1">
        <v>5327</v>
      </c>
    </row>
    <row r="21" spans="1:6" x14ac:dyDescent="0.3">
      <c r="A21" t="s">
        <v>12</v>
      </c>
      <c r="B21" s="1">
        <v>9439</v>
      </c>
      <c r="C21" s="1">
        <v>11646</v>
      </c>
      <c r="D21">
        <f t="shared" si="0"/>
        <v>23.381714164636083</v>
      </c>
      <c r="F21" s="1"/>
    </row>
    <row r="22" spans="1:6" x14ac:dyDescent="0.3">
      <c r="A22" s="6" t="s">
        <v>33</v>
      </c>
      <c r="B22" s="1">
        <v>33418</v>
      </c>
      <c r="C22" s="1">
        <v>52854</v>
      </c>
      <c r="D22">
        <f t="shared" si="0"/>
        <v>58.160272906816687</v>
      </c>
      <c r="E22" s="1">
        <v>47527</v>
      </c>
      <c r="F22" s="1">
        <v>5327</v>
      </c>
    </row>
    <row r="23" spans="1:6" x14ac:dyDescent="0.3">
      <c r="A23" t="s">
        <v>6</v>
      </c>
      <c r="B23" s="1"/>
      <c r="C23" s="1">
        <v>2737</v>
      </c>
      <c r="D23" t="e">
        <f t="shared" si="0"/>
        <v>#DIV/0!</v>
      </c>
      <c r="F23" s="9">
        <f>C22+F22</f>
        <v>58181</v>
      </c>
    </row>
    <row r="24" spans="1:6" x14ac:dyDescent="0.3">
      <c r="A24" t="s">
        <v>14</v>
      </c>
      <c r="B24" s="1">
        <v>36607</v>
      </c>
      <c r="C24" s="1">
        <v>24716</v>
      </c>
      <c r="D24">
        <f t="shared" si="0"/>
        <v>-32.482858469691593</v>
      </c>
    </row>
    <row r="25" spans="1:6" x14ac:dyDescent="0.3">
      <c r="A25" t="s">
        <v>34</v>
      </c>
      <c r="B25" s="1">
        <v>20057</v>
      </c>
      <c r="C25" s="1">
        <v>22480</v>
      </c>
      <c r="D25">
        <f t="shared" si="0"/>
        <v>12.080570374432867</v>
      </c>
    </row>
    <row r="26" spans="1:6" x14ac:dyDescent="0.3">
      <c r="A26" t="s">
        <v>13</v>
      </c>
      <c r="B26" s="1">
        <v>3113</v>
      </c>
      <c r="C26" s="1">
        <v>2760</v>
      </c>
      <c r="D26">
        <f t="shared" si="0"/>
        <v>-11.339543848377771</v>
      </c>
    </row>
    <row r="27" spans="1:6" x14ac:dyDescent="0.3">
      <c r="A27" t="s">
        <v>2</v>
      </c>
      <c r="B27" s="1">
        <v>9558</v>
      </c>
      <c r="C27" s="1">
        <v>8609</v>
      </c>
      <c r="D27">
        <f t="shared" si="0"/>
        <v>-9.9288554090813985</v>
      </c>
    </row>
    <row r="28" spans="1:6" x14ac:dyDescent="0.3">
      <c r="A28" t="s">
        <v>1</v>
      </c>
      <c r="B28" s="1">
        <v>2523</v>
      </c>
      <c r="C28" s="1">
        <v>3279</v>
      </c>
      <c r="D28">
        <f t="shared" si="0"/>
        <v>29.964328180737215</v>
      </c>
    </row>
    <row r="29" spans="1:6" x14ac:dyDescent="0.3">
      <c r="A29" t="s">
        <v>0</v>
      </c>
      <c r="B29" s="1">
        <v>2718</v>
      </c>
      <c r="C29" s="1">
        <v>1722</v>
      </c>
      <c r="D29">
        <f t="shared" si="0"/>
        <v>-36.644591611479029</v>
      </c>
    </row>
    <row r="30" spans="1:6" x14ac:dyDescent="0.3">
      <c r="A30" t="s">
        <v>21</v>
      </c>
      <c r="B30" s="1">
        <v>3260</v>
      </c>
      <c r="C30" s="1">
        <v>3890</v>
      </c>
      <c r="D30">
        <f t="shared" si="0"/>
        <v>19.325153374233128</v>
      </c>
    </row>
    <row r="31" spans="1:6" x14ac:dyDescent="0.3">
      <c r="B31" s="9">
        <f>SUM(B5:B30)</f>
        <v>277822</v>
      </c>
      <c r="C31" s="9">
        <f>SUM(C5:C30)</f>
        <v>278236</v>
      </c>
      <c r="D31">
        <f t="shared" si="0"/>
        <v>0.14901627660876388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C7" sqref="C7"/>
    </sheetView>
  </sheetViews>
  <sheetFormatPr defaultRowHeight="14.4" x14ac:dyDescent="0.3"/>
  <cols>
    <col min="1" max="1" width="10.33203125" customWidth="1"/>
    <col min="2" max="2" width="11.6640625" customWidth="1"/>
    <col min="3" max="3" width="13.6640625" customWidth="1"/>
  </cols>
  <sheetData>
    <row r="1" spans="1:6" ht="15.6" x14ac:dyDescent="0.3">
      <c r="A1" s="7" t="s">
        <v>26</v>
      </c>
      <c r="B1" s="8">
        <v>2008</v>
      </c>
      <c r="C1" s="8">
        <v>2020</v>
      </c>
      <c r="D1" s="8" t="s">
        <v>27</v>
      </c>
    </row>
    <row r="2" spans="1:6" x14ac:dyDescent="0.3">
      <c r="A2" t="s">
        <v>24</v>
      </c>
      <c r="B2" s="1">
        <v>5528</v>
      </c>
      <c r="C2" s="1">
        <v>660</v>
      </c>
      <c r="D2">
        <f t="shared" ref="D2:D21" si="0">SUM((C2-B2)/B2*100)</f>
        <v>-88.060781476121562</v>
      </c>
    </row>
    <row r="3" spans="1:6" x14ac:dyDescent="0.3">
      <c r="A3" t="s">
        <v>16</v>
      </c>
      <c r="B3" s="1">
        <v>8402</v>
      </c>
      <c r="C3" s="1">
        <v>1979</v>
      </c>
      <c r="D3">
        <f t="shared" si="0"/>
        <v>-76.446084265651038</v>
      </c>
    </row>
    <row r="4" spans="1:6" x14ac:dyDescent="0.3">
      <c r="A4" t="s">
        <v>23</v>
      </c>
      <c r="B4" s="1">
        <v>18231</v>
      </c>
      <c r="C4" s="1">
        <v>4689</v>
      </c>
      <c r="D4">
        <f t="shared" si="0"/>
        <v>-74.280072404146779</v>
      </c>
    </row>
    <row r="5" spans="1:6" x14ac:dyDescent="0.3">
      <c r="A5" t="s">
        <v>35</v>
      </c>
      <c r="B5" s="5">
        <v>29783</v>
      </c>
      <c r="C5" s="1">
        <v>11988</v>
      </c>
      <c r="D5">
        <f t="shared" si="0"/>
        <v>-59.748850015109291</v>
      </c>
      <c r="E5" s="1"/>
      <c r="F5" s="9"/>
    </row>
    <row r="6" spans="1:6" x14ac:dyDescent="0.3">
      <c r="A6" t="s">
        <v>9</v>
      </c>
      <c r="B6" s="1">
        <v>22721</v>
      </c>
      <c r="C6" s="1">
        <v>12988</v>
      </c>
      <c r="D6">
        <f t="shared" si="0"/>
        <v>-42.837023018353065</v>
      </c>
      <c r="E6" s="1"/>
    </row>
    <row r="7" spans="1:6" x14ac:dyDescent="0.3">
      <c r="A7" t="s">
        <v>17</v>
      </c>
      <c r="B7" s="1">
        <v>23801</v>
      </c>
      <c r="C7" s="1">
        <v>14379</v>
      </c>
      <c r="D7">
        <f t="shared" si="0"/>
        <v>-39.586571992773415</v>
      </c>
    </row>
    <row r="8" spans="1:6" x14ac:dyDescent="0.3">
      <c r="A8" t="s">
        <v>15</v>
      </c>
      <c r="B8" s="1">
        <v>7347</v>
      </c>
      <c r="C8" s="1">
        <v>4452</v>
      </c>
      <c r="D8">
        <f t="shared" si="0"/>
        <v>-39.403838301347491</v>
      </c>
    </row>
    <row r="9" spans="1:6" x14ac:dyDescent="0.3">
      <c r="A9" t="s">
        <v>10</v>
      </c>
      <c r="B9" s="1">
        <v>18655</v>
      </c>
      <c r="C9" s="1">
        <v>11662</v>
      </c>
      <c r="D9">
        <f t="shared" si="0"/>
        <v>-37.485928705440905</v>
      </c>
    </row>
    <row r="10" spans="1:6" x14ac:dyDescent="0.3">
      <c r="A10" t="s">
        <v>0</v>
      </c>
      <c r="B10" s="1">
        <v>2718</v>
      </c>
      <c r="C10" s="1">
        <v>1722</v>
      </c>
      <c r="D10">
        <f t="shared" si="0"/>
        <v>-36.644591611479029</v>
      </c>
      <c r="F10" s="9"/>
    </row>
    <row r="11" spans="1:6" x14ac:dyDescent="0.3">
      <c r="A11" t="s">
        <v>14</v>
      </c>
      <c r="B11" s="1">
        <v>36607</v>
      </c>
      <c r="C11" s="1">
        <v>24716</v>
      </c>
      <c r="D11">
        <f t="shared" si="0"/>
        <v>-32.482858469691593</v>
      </c>
    </row>
    <row r="12" spans="1:6" x14ac:dyDescent="0.3">
      <c r="A12" t="s">
        <v>36</v>
      </c>
      <c r="B12" s="1">
        <v>8316</v>
      </c>
      <c r="C12" s="1">
        <v>6297</v>
      </c>
      <c r="D12">
        <f t="shared" si="0"/>
        <v>-24.278499278499279</v>
      </c>
    </row>
    <row r="13" spans="1:6" x14ac:dyDescent="0.3">
      <c r="A13" t="s">
        <v>13</v>
      </c>
      <c r="B13" s="1">
        <v>3113</v>
      </c>
      <c r="C13" s="1">
        <v>2760</v>
      </c>
      <c r="D13">
        <f t="shared" si="0"/>
        <v>-11.339543848377771</v>
      </c>
      <c r="F13" s="1"/>
    </row>
    <row r="14" spans="1:6" x14ac:dyDescent="0.3">
      <c r="A14" t="s">
        <v>2</v>
      </c>
      <c r="B14" s="1">
        <v>9558</v>
      </c>
      <c r="C14" s="1">
        <v>8609</v>
      </c>
      <c r="D14">
        <f t="shared" si="0"/>
        <v>-9.9288554090813985</v>
      </c>
      <c r="E14" s="1"/>
      <c r="F14" s="1"/>
    </row>
    <row r="15" spans="1:6" x14ac:dyDescent="0.3">
      <c r="A15" t="s">
        <v>34</v>
      </c>
      <c r="B15" s="1">
        <v>20057</v>
      </c>
      <c r="C15" s="1">
        <v>22480</v>
      </c>
      <c r="D15">
        <f t="shared" si="0"/>
        <v>12.080570374432867</v>
      </c>
    </row>
    <row r="16" spans="1:6" x14ac:dyDescent="0.3">
      <c r="A16" t="s">
        <v>21</v>
      </c>
      <c r="B16" s="1">
        <v>3260</v>
      </c>
      <c r="C16" s="1">
        <v>3890</v>
      </c>
      <c r="D16">
        <f t="shared" si="0"/>
        <v>19.325153374233128</v>
      </c>
    </row>
    <row r="17" spans="1:4" x14ac:dyDescent="0.3">
      <c r="A17" t="s">
        <v>12</v>
      </c>
      <c r="B17" s="1">
        <v>9439</v>
      </c>
      <c r="C17" s="1">
        <v>11646</v>
      </c>
      <c r="D17">
        <f t="shared" si="0"/>
        <v>23.381714164636083</v>
      </c>
    </row>
    <row r="18" spans="1:4" x14ac:dyDescent="0.3">
      <c r="A18" t="s">
        <v>1</v>
      </c>
      <c r="B18" s="1">
        <v>2523</v>
      </c>
      <c r="C18" s="1">
        <v>3279</v>
      </c>
      <c r="D18">
        <f t="shared" si="0"/>
        <v>29.964328180737215</v>
      </c>
    </row>
    <row r="19" spans="1:4" x14ac:dyDescent="0.3">
      <c r="A19" t="s">
        <v>22</v>
      </c>
      <c r="B19" s="1">
        <v>2840</v>
      </c>
      <c r="C19" s="1">
        <v>3907</v>
      </c>
      <c r="D19">
        <f t="shared" si="0"/>
        <v>37.570422535211264</v>
      </c>
    </row>
    <row r="20" spans="1:4" x14ac:dyDescent="0.3">
      <c r="A20" s="6" t="s">
        <v>33</v>
      </c>
      <c r="B20" s="1">
        <v>33418</v>
      </c>
      <c r="C20" s="1">
        <v>52854</v>
      </c>
      <c r="D20">
        <f t="shared" si="0"/>
        <v>58.160272906816687</v>
      </c>
    </row>
    <row r="21" spans="1:4" x14ac:dyDescent="0.3">
      <c r="A21" t="s">
        <v>11</v>
      </c>
      <c r="B21" s="1">
        <v>7556</v>
      </c>
      <c r="C21" s="1">
        <v>13279</v>
      </c>
      <c r="D21">
        <f t="shared" si="0"/>
        <v>75.741132874536788</v>
      </c>
    </row>
    <row r="22" spans="1:4" x14ac:dyDescent="0.3">
      <c r="B22" s="9"/>
      <c r="C22" s="9"/>
    </row>
  </sheetData>
  <sortState xmlns:xlrd2="http://schemas.microsoft.com/office/spreadsheetml/2017/richdata2" ref="A2:D21">
    <sortCondition ref="D2:D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D7"/>
  <sheetViews>
    <sheetView workbookViewId="0">
      <selection activeCell="C1" sqref="C1:C1048576"/>
    </sheetView>
  </sheetViews>
  <sheetFormatPr defaultRowHeight="14.4" x14ac:dyDescent="0.3"/>
  <sheetData>
    <row r="3" spans="3:4" x14ac:dyDescent="0.3">
      <c r="C3" t="s">
        <v>37</v>
      </c>
      <c r="D3" t="s">
        <v>38</v>
      </c>
    </row>
    <row r="4" spans="3:4" x14ac:dyDescent="0.3">
      <c r="C4" s="10" t="s">
        <v>39</v>
      </c>
      <c r="D4">
        <v>42</v>
      </c>
    </row>
    <row r="5" spans="3:4" x14ac:dyDescent="0.3">
      <c r="C5" s="10" t="s">
        <v>40</v>
      </c>
      <c r="D5">
        <v>50</v>
      </c>
    </row>
    <row r="6" spans="3:4" x14ac:dyDescent="0.3">
      <c r="C6" s="10" t="s">
        <v>41</v>
      </c>
      <c r="D6">
        <v>63</v>
      </c>
    </row>
    <row r="7" spans="3:4" x14ac:dyDescent="0.3">
      <c r="C7" s="10" t="s">
        <v>42</v>
      </c>
      <c r="D7">
        <v>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F31"/>
  <sheetViews>
    <sheetView topLeftCell="A22" workbookViewId="0">
      <selection activeCell="A11" sqref="A11"/>
    </sheetView>
  </sheetViews>
  <sheetFormatPr defaultRowHeight="14.4" x14ac:dyDescent="0.3"/>
  <cols>
    <col min="1" max="1" width="12.21875" customWidth="1"/>
    <col min="4" max="4" width="10.33203125" customWidth="1"/>
    <col min="5" max="5" width="12.77734375" customWidth="1"/>
    <col min="6" max="6" width="11.77734375" customWidth="1"/>
  </cols>
  <sheetData>
    <row r="4" spans="1:6" ht="15.6" x14ac:dyDescent="0.3">
      <c r="A4" s="7" t="s">
        <v>26</v>
      </c>
      <c r="B4" s="7"/>
      <c r="C4" s="7"/>
      <c r="D4" s="8">
        <v>2008</v>
      </c>
      <c r="E4" s="8">
        <v>2020</v>
      </c>
      <c r="F4" s="8" t="s">
        <v>27</v>
      </c>
    </row>
    <row r="5" spans="1:6" x14ac:dyDescent="0.3">
      <c r="A5" t="s">
        <v>24</v>
      </c>
      <c r="B5" s="1">
        <v>297475</v>
      </c>
      <c r="C5" s="1">
        <v>99528</v>
      </c>
      <c r="D5" s="1">
        <f>SUM(B5+C5)</f>
        <v>397003</v>
      </c>
      <c r="E5" s="1">
        <v>355085</v>
      </c>
      <c r="F5" s="12">
        <f t="shared" ref="F5:F31" si="0">SUM((E5-D5)/D5*100)</f>
        <v>-10.558610388334596</v>
      </c>
    </row>
    <row r="6" spans="1:6" x14ac:dyDescent="0.3">
      <c r="A6" t="s">
        <v>16</v>
      </c>
      <c r="B6" s="1">
        <v>46458</v>
      </c>
      <c r="C6" s="1">
        <v>10224</v>
      </c>
      <c r="D6" s="1">
        <f>SUM(B6+C6)</f>
        <v>56682</v>
      </c>
      <c r="E6" s="1">
        <v>778781</v>
      </c>
      <c r="F6" s="12">
        <f t="shared" si="0"/>
        <v>1273.9476376980347</v>
      </c>
    </row>
    <row r="7" spans="1:6" x14ac:dyDescent="0.3">
      <c r="A7" s="6" t="s">
        <v>23</v>
      </c>
      <c r="B7" s="11">
        <v>665870</v>
      </c>
      <c r="C7" s="11">
        <v>101790</v>
      </c>
      <c r="D7" s="11">
        <f t="shared" ref="D7:D30" si="1">SUM(B7+C7)</f>
        <v>767660</v>
      </c>
      <c r="E7" s="1">
        <v>575848</v>
      </c>
      <c r="F7" s="12">
        <f t="shared" si="0"/>
        <v>-24.986582601672616</v>
      </c>
    </row>
    <row r="8" spans="1:6" x14ac:dyDescent="0.3">
      <c r="A8" s="6" t="s">
        <v>20</v>
      </c>
      <c r="B8" s="11"/>
      <c r="C8" s="11"/>
      <c r="D8" s="11">
        <f t="shared" si="1"/>
        <v>0</v>
      </c>
      <c r="E8" s="1">
        <v>659316</v>
      </c>
      <c r="F8" s="12" t="e">
        <f t="shared" si="0"/>
        <v>#DIV/0!</v>
      </c>
    </row>
    <row r="9" spans="1:6" x14ac:dyDescent="0.3">
      <c r="A9" t="s">
        <v>17</v>
      </c>
      <c r="B9" s="1">
        <v>200979</v>
      </c>
      <c r="C9" s="1">
        <v>18344</v>
      </c>
      <c r="D9" s="1">
        <f t="shared" si="1"/>
        <v>219323</v>
      </c>
      <c r="E9" s="1">
        <v>315374</v>
      </c>
      <c r="F9" s="12">
        <f t="shared" si="0"/>
        <v>43.794312498005226</v>
      </c>
    </row>
    <row r="10" spans="1:6" x14ac:dyDescent="0.3">
      <c r="A10" s="6" t="s">
        <v>43</v>
      </c>
      <c r="B10" s="11">
        <v>144424</v>
      </c>
      <c r="C10" s="11">
        <v>25650</v>
      </c>
      <c r="D10" s="11">
        <f t="shared" si="1"/>
        <v>170074</v>
      </c>
      <c r="E10" s="1">
        <v>642419</v>
      </c>
      <c r="F10" s="12">
        <f t="shared" si="0"/>
        <v>277.72910615379186</v>
      </c>
    </row>
    <row r="11" spans="1:6" x14ac:dyDescent="0.3">
      <c r="A11" s="6" t="s">
        <v>18</v>
      </c>
      <c r="B11" s="11"/>
      <c r="C11" s="11"/>
      <c r="D11" s="11">
        <f t="shared" si="1"/>
        <v>0</v>
      </c>
      <c r="E11" s="1">
        <v>726422</v>
      </c>
      <c r="F11" s="12" t="e">
        <f t="shared" si="0"/>
        <v>#DIV/0!</v>
      </c>
    </row>
    <row r="12" spans="1:6" x14ac:dyDescent="0.3">
      <c r="A12" t="s">
        <v>9</v>
      </c>
      <c r="B12" s="1">
        <v>688925</v>
      </c>
      <c r="C12" s="1">
        <v>22225</v>
      </c>
      <c r="D12" s="1">
        <f t="shared" si="1"/>
        <v>711150</v>
      </c>
      <c r="E12" s="1">
        <v>1517590</v>
      </c>
      <c r="F12" s="12">
        <f t="shared" si="0"/>
        <v>113.39942346902905</v>
      </c>
    </row>
    <row r="13" spans="1:6" x14ac:dyDescent="0.3">
      <c r="A13" t="s">
        <v>25</v>
      </c>
      <c r="B13" s="1">
        <v>19574</v>
      </c>
      <c r="C13" s="1">
        <v>13983</v>
      </c>
      <c r="D13" s="1">
        <f t="shared" si="1"/>
        <v>33557</v>
      </c>
      <c r="E13" s="1">
        <v>433811</v>
      </c>
      <c r="F13" s="13">
        <f t="shared" si="0"/>
        <v>1192.7585898620257</v>
      </c>
    </row>
    <row r="14" spans="1:6" x14ac:dyDescent="0.3">
      <c r="A14" t="s">
        <v>15</v>
      </c>
      <c r="B14" s="1">
        <v>396459</v>
      </c>
      <c r="C14" s="1">
        <v>24124</v>
      </c>
      <c r="D14" s="1">
        <f t="shared" si="1"/>
        <v>420583</v>
      </c>
      <c r="E14" s="1">
        <v>703484</v>
      </c>
      <c r="F14" s="12">
        <f t="shared" si="0"/>
        <v>67.264012097493236</v>
      </c>
    </row>
    <row r="15" spans="1:6" x14ac:dyDescent="0.3">
      <c r="A15" s="6" t="s">
        <v>8</v>
      </c>
      <c r="B15" s="11"/>
      <c r="C15" s="11"/>
      <c r="D15" s="11">
        <f t="shared" si="1"/>
        <v>0</v>
      </c>
      <c r="E15" s="1">
        <v>245545</v>
      </c>
      <c r="F15" s="12" t="e">
        <f t="shared" si="0"/>
        <v>#DIV/0!</v>
      </c>
    </row>
    <row r="16" spans="1:6" x14ac:dyDescent="0.3">
      <c r="A16" s="6" t="s">
        <v>7</v>
      </c>
      <c r="B16" s="11">
        <v>429408</v>
      </c>
      <c r="C16" s="11">
        <v>27328</v>
      </c>
      <c r="D16" s="11">
        <f t="shared" si="1"/>
        <v>456736</v>
      </c>
      <c r="E16" s="1">
        <v>646467</v>
      </c>
      <c r="F16" s="12">
        <f t="shared" si="0"/>
        <v>41.540627408393469</v>
      </c>
    </row>
    <row r="17" spans="1:6" x14ac:dyDescent="0.3">
      <c r="A17" t="s">
        <v>10</v>
      </c>
      <c r="B17" s="1">
        <v>475335</v>
      </c>
      <c r="C17" s="1">
        <v>42877</v>
      </c>
      <c r="D17" s="1">
        <f t="shared" si="1"/>
        <v>518212</v>
      </c>
      <c r="E17" s="1">
        <v>978042</v>
      </c>
      <c r="F17" s="12">
        <f t="shared" si="0"/>
        <v>88.733954443355231</v>
      </c>
    </row>
    <row r="18" spans="1:6" x14ac:dyDescent="0.3">
      <c r="A18" t="s">
        <v>11</v>
      </c>
      <c r="B18" s="1">
        <v>747910</v>
      </c>
      <c r="C18" s="1">
        <v>19778</v>
      </c>
      <c r="D18" s="1">
        <f t="shared" si="1"/>
        <v>767688</v>
      </c>
      <c r="E18" s="1">
        <v>1898275</v>
      </c>
      <c r="F18" s="12">
        <f t="shared" si="0"/>
        <v>147.27167807755234</v>
      </c>
    </row>
    <row r="19" spans="1:6" x14ac:dyDescent="0.3">
      <c r="A19" t="s">
        <v>22</v>
      </c>
      <c r="B19" s="1">
        <v>328989</v>
      </c>
      <c r="C19" s="1">
        <v>165031</v>
      </c>
      <c r="D19" s="1">
        <f t="shared" si="1"/>
        <v>494020</v>
      </c>
      <c r="E19" s="1">
        <v>730335</v>
      </c>
      <c r="F19" s="12">
        <f t="shared" si="0"/>
        <v>47.835107890368811</v>
      </c>
    </row>
    <row r="20" spans="1:6" x14ac:dyDescent="0.3">
      <c r="A20" s="6" t="s">
        <v>4</v>
      </c>
      <c r="B20" s="11"/>
      <c r="C20" s="11"/>
      <c r="D20" s="11">
        <f t="shared" si="1"/>
        <v>0</v>
      </c>
      <c r="E20" s="1">
        <v>533394</v>
      </c>
      <c r="F20" s="12" t="e">
        <f t="shared" si="0"/>
        <v>#DIV/0!</v>
      </c>
    </row>
    <row r="21" spans="1:6" x14ac:dyDescent="0.3">
      <c r="A21" s="6" t="s">
        <v>33</v>
      </c>
      <c r="B21" s="11">
        <v>568383</v>
      </c>
      <c r="C21" s="11">
        <v>91820</v>
      </c>
      <c r="D21" s="11">
        <f t="shared" si="1"/>
        <v>660203</v>
      </c>
      <c r="E21" s="1">
        <v>710686</v>
      </c>
      <c r="F21" s="12">
        <f t="shared" si="0"/>
        <v>7.6465874889995957</v>
      </c>
    </row>
    <row r="22" spans="1:6" x14ac:dyDescent="0.3">
      <c r="A22" t="s">
        <v>12</v>
      </c>
      <c r="B22" s="1">
        <v>436760</v>
      </c>
      <c r="C22" s="1">
        <v>87447</v>
      </c>
      <c r="D22" s="1">
        <f>SUM(B22+C22)</f>
        <v>524207</v>
      </c>
      <c r="E22" s="1">
        <v>830180</v>
      </c>
      <c r="F22" s="12">
        <f t="shared" si="0"/>
        <v>58.368736014589665</v>
      </c>
    </row>
    <row r="23" spans="1:6" x14ac:dyDescent="0.3">
      <c r="A23" t="s">
        <v>14</v>
      </c>
      <c r="B23" s="1">
        <v>180186</v>
      </c>
      <c r="C23" s="1">
        <v>61855</v>
      </c>
      <c r="D23" s="1">
        <f t="shared" si="1"/>
        <v>242041</v>
      </c>
      <c r="E23" s="1">
        <v>253962</v>
      </c>
      <c r="F23" s="12">
        <f t="shared" si="0"/>
        <v>4.9251986233737259</v>
      </c>
    </row>
    <row r="24" spans="1:6" x14ac:dyDescent="0.3">
      <c r="A24" s="6" t="s">
        <v>6</v>
      </c>
      <c r="B24" s="11"/>
      <c r="C24" s="11"/>
      <c r="D24" s="11">
        <f>SUM(B24+C24)</f>
        <v>0</v>
      </c>
      <c r="E24" s="1">
        <v>315755</v>
      </c>
      <c r="F24" s="12" t="e">
        <f t="shared" si="0"/>
        <v>#DIV/0!</v>
      </c>
    </row>
    <row r="25" spans="1:6" x14ac:dyDescent="0.3">
      <c r="A25" s="6" t="s">
        <v>34</v>
      </c>
      <c r="B25" s="11">
        <v>419866</v>
      </c>
      <c r="C25" s="11">
        <v>14402</v>
      </c>
      <c r="D25" s="11">
        <f t="shared" si="1"/>
        <v>434268</v>
      </c>
      <c r="E25" s="1">
        <v>446585</v>
      </c>
      <c r="F25" s="12">
        <f t="shared" si="0"/>
        <v>2.8362670056278612</v>
      </c>
    </row>
    <row r="26" spans="1:6" x14ac:dyDescent="0.3">
      <c r="A26" t="s">
        <v>13</v>
      </c>
      <c r="B26" s="1">
        <v>142579</v>
      </c>
      <c r="C26" s="1">
        <v>130121</v>
      </c>
      <c r="D26" s="1">
        <f t="shared" si="1"/>
        <v>272700</v>
      </c>
      <c r="E26" s="1">
        <v>487239</v>
      </c>
      <c r="F26" s="12">
        <f t="shared" si="0"/>
        <v>78.672167216721661</v>
      </c>
    </row>
    <row r="27" spans="1:6" x14ac:dyDescent="0.3">
      <c r="A27" t="s">
        <v>2</v>
      </c>
      <c r="B27" s="1">
        <v>301472</v>
      </c>
      <c r="C27" s="1">
        <v>149725</v>
      </c>
      <c r="D27" s="1">
        <f t="shared" si="1"/>
        <v>451197</v>
      </c>
      <c r="E27" s="1">
        <v>1208782</v>
      </c>
      <c r="F27" s="12">
        <f t="shared" si="0"/>
        <v>167.90559334392739</v>
      </c>
    </row>
    <row r="28" spans="1:6" x14ac:dyDescent="0.3">
      <c r="A28" t="s">
        <v>1</v>
      </c>
      <c r="B28" s="1">
        <v>169857</v>
      </c>
      <c r="C28" s="1">
        <v>118658</v>
      </c>
      <c r="D28" s="1">
        <f t="shared" si="1"/>
        <v>288515</v>
      </c>
      <c r="E28" s="1">
        <v>605747</v>
      </c>
      <c r="F28" s="12">
        <f t="shared" si="0"/>
        <v>109.95338197320763</v>
      </c>
    </row>
    <row r="29" spans="1:6" x14ac:dyDescent="0.3">
      <c r="A29" t="s">
        <v>0</v>
      </c>
      <c r="B29" s="1">
        <v>185461</v>
      </c>
      <c r="C29" s="1">
        <v>184726</v>
      </c>
      <c r="D29" s="1">
        <f t="shared" si="1"/>
        <v>370187</v>
      </c>
      <c r="E29" s="1">
        <v>742741</v>
      </c>
      <c r="F29" s="12">
        <f t="shared" si="0"/>
        <v>100.6394065701929</v>
      </c>
    </row>
    <row r="30" spans="1:6" x14ac:dyDescent="0.3">
      <c r="A30" t="s">
        <v>21</v>
      </c>
      <c r="B30" s="1">
        <v>19389</v>
      </c>
      <c r="C30" s="1">
        <v>71606</v>
      </c>
      <c r="D30" s="1">
        <f t="shared" si="1"/>
        <v>90995</v>
      </c>
      <c r="E30" s="1">
        <v>589930</v>
      </c>
      <c r="F30" s="12">
        <f t="shared" si="0"/>
        <v>548.31034672234739</v>
      </c>
    </row>
    <row r="31" spans="1:6" ht="15" customHeight="1" x14ac:dyDescent="0.3">
      <c r="D31" s="9">
        <f>SUM(D5:D30)</f>
        <v>8347001</v>
      </c>
      <c r="E31" s="9">
        <f>SUM(E5:E30)</f>
        <v>17931795</v>
      </c>
      <c r="F31">
        <f t="shared" si="0"/>
        <v>114.82919434177616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7"/>
  <sheetViews>
    <sheetView tabSelected="1" workbookViewId="0">
      <selection activeCell="J22" sqref="J22"/>
    </sheetView>
  </sheetViews>
  <sheetFormatPr defaultRowHeight="14.4" x14ac:dyDescent="0.3"/>
  <cols>
    <col min="1" max="1" width="12.21875" customWidth="1"/>
    <col min="4" max="4" width="10.33203125" customWidth="1"/>
    <col min="5" max="5" width="12.77734375" customWidth="1"/>
    <col min="6" max="6" width="11.77734375" customWidth="1"/>
  </cols>
  <sheetData>
    <row r="1" spans="1:6" ht="15.6" x14ac:dyDescent="0.3">
      <c r="A1" s="7" t="s">
        <v>26</v>
      </c>
      <c r="B1" s="7" t="s">
        <v>48</v>
      </c>
      <c r="C1" s="7" t="s">
        <v>49</v>
      </c>
      <c r="D1" s="8" t="s">
        <v>46</v>
      </c>
      <c r="E1" s="8" t="s">
        <v>47</v>
      </c>
      <c r="F1" s="8" t="s">
        <v>50</v>
      </c>
    </row>
    <row r="2" spans="1:6" x14ac:dyDescent="0.3">
      <c r="A2" t="s">
        <v>24</v>
      </c>
      <c r="B2" s="1">
        <v>297475</v>
      </c>
      <c r="C2" s="1">
        <v>99528</v>
      </c>
      <c r="D2" s="1">
        <f t="shared" ref="D2:D26" si="0">SUM(B2+C2)</f>
        <v>397003</v>
      </c>
      <c r="E2" s="1">
        <v>355085</v>
      </c>
      <c r="F2" s="12">
        <f t="shared" ref="F2:F26" si="1">SUM((E2-D2)/D2*100)</f>
        <v>-10.558610388334596</v>
      </c>
    </row>
    <row r="3" spans="1:6" x14ac:dyDescent="0.3">
      <c r="A3" t="s">
        <v>14</v>
      </c>
      <c r="B3" s="1">
        <v>180186</v>
      </c>
      <c r="C3" s="1">
        <v>61855</v>
      </c>
      <c r="D3" s="1">
        <f t="shared" si="0"/>
        <v>242041</v>
      </c>
      <c r="E3" s="1">
        <v>253962</v>
      </c>
      <c r="F3" s="12">
        <f t="shared" si="1"/>
        <v>4.9251986233737259</v>
      </c>
    </row>
    <row r="4" spans="1:6" x14ac:dyDescent="0.3">
      <c r="A4" s="6" t="s">
        <v>23</v>
      </c>
      <c r="B4" s="11">
        <v>365000</v>
      </c>
      <c r="C4" s="11">
        <v>51790</v>
      </c>
      <c r="D4" s="11">
        <f t="shared" si="0"/>
        <v>416790</v>
      </c>
      <c r="E4" s="1">
        <v>575848</v>
      </c>
      <c r="F4" s="12">
        <f t="shared" si="1"/>
        <v>38.162623863336457</v>
      </c>
    </row>
    <row r="5" spans="1:6" x14ac:dyDescent="0.3">
      <c r="A5" t="s">
        <v>17</v>
      </c>
      <c r="B5" s="1">
        <v>200979</v>
      </c>
      <c r="C5" s="1">
        <v>18344</v>
      </c>
      <c r="D5" s="1">
        <f t="shared" si="0"/>
        <v>219323</v>
      </c>
      <c r="E5" s="1">
        <v>315374</v>
      </c>
      <c r="F5" s="12">
        <f t="shared" si="1"/>
        <v>43.794312498005226</v>
      </c>
    </row>
    <row r="6" spans="1:6" x14ac:dyDescent="0.3">
      <c r="A6" t="s">
        <v>22</v>
      </c>
      <c r="B6" s="1">
        <v>328989</v>
      </c>
      <c r="C6" s="1">
        <v>165031</v>
      </c>
      <c r="D6" s="1">
        <f t="shared" si="0"/>
        <v>494020</v>
      </c>
      <c r="E6" s="1">
        <v>730335</v>
      </c>
      <c r="F6" s="12">
        <f t="shared" si="1"/>
        <v>47.835107890368811</v>
      </c>
    </row>
    <row r="7" spans="1:6" x14ac:dyDescent="0.3">
      <c r="A7" s="6" t="s">
        <v>45</v>
      </c>
      <c r="B7" s="11">
        <v>200866</v>
      </c>
      <c r="C7" s="11"/>
      <c r="D7" s="11">
        <f t="shared" si="0"/>
        <v>200866</v>
      </c>
      <c r="E7" s="1">
        <v>315755</v>
      </c>
      <c r="F7" s="12">
        <f t="shared" si="1"/>
        <v>57.196837692790211</v>
      </c>
    </row>
    <row r="8" spans="1:6" x14ac:dyDescent="0.3">
      <c r="A8" t="s">
        <v>12</v>
      </c>
      <c r="B8" s="1">
        <v>436760</v>
      </c>
      <c r="C8" s="1">
        <v>87447</v>
      </c>
      <c r="D8" s="1">
        <f t="shared" si="0"/>
        <v>524207</v>
      </c>
      <c r="E8" s="1">
        <v>830180</v>
      </c>
      <c r="F8" s="12">
        <f t="shared" si="1"/>
        <v>58.368736014589665</v>
      </c>
    </row>
    <row r="9" spans="1:6" x14ac:dyDescent="0.3">
      <c r="A9" t="s">
        <v>15</v>
      </c>
      <c r="B9" s="1">
        <v>396459</v>
      </c>
      <c r="C9" s="1">
        <v>24124</v>
      </c>
      <c r="D9" s="1">
        <f t="shared" si="0"/>
        <v>420583</v>
      </c>
      <c r="E9" s="1">
        <v>703484</v>
      </c>
      <c r="F9" s="12">
        <f t="shared" si="1"/>
        <v>67.264012097493236</v>
      </c>
    </row>
    <row r="10" spans="1:6" x14ac:dyDescent="0.3">
      <c r="A10" s="6" t="s">
        <v>4</v>
      </c>
      <c r="B10" s="11">
        <v>268000</v>
      </c>
      <c r="C10" s="11">
        <v>40820</v>
      </c>
      <c r="D10" s="11">
        <f t="shared" si="0"/>
        <v>308820</v>
      </c>
      <c r="E10" s="1">
        <v>533394</v>
      </c>
      <c r="F10" s="12">
        <f t="shared" si="1"/>
        <v>72.720031086069554</v>
      </c>
    </row>
    <row r="11" spans="1:6" x14ac:dyDescent="0.3">
      <c r="A11" s="6" t="s">
        <v>8</v>
      </c>
      <c r="B11" s="11">
        <v>129000</v>
      </c>
      <c r="C11" s="11">
        <v>10320</v>
      </c>
      <c r="D11" s="11">
        <f t="shared" si="0"/>
        <v>139320</v>
      </c>
      <c r="E11" s="1">
        <v>245545</v>
      </c>
      <c r="F11" s="12">
        <f t="shared" si="1"/>
        <v>76.245334481768595</v>
      </c>
    </row>
    <row r="12" spans="1:6" x14ac:dyDescent="0.3">
      <c r="A12" t="s">
        <v>13</v>
      </c>
      <c r="B12" s="1">
        <v>142579</v>
      </c>
      <c r="C12" s="1">
        <v>130121</v>
      </c>
      <c r="D12" s="1">
        <f t="shared" si="0"/>
        <v>272700</v>
      </c>
      <c r="E12" s="1">
        <v>487239</v>
      </c>
      <c r="F12" s="12">
        <f t="shared" si="1"/>
        <v>78.672167216721661</v>
      </c>
    </row>
    <row r="13" spans="1:6" x14ac:dyDescent="0.3">
      <c r="A13" s="6" t="s">
        <v>20</v>
      </c>
      <c r="B13" s="11">
        <v>300870</v>
      </c>
      <c r="C13" s="11">
        <v>50000</v>
      </c>
      <c r="D13" s="11">
        <f t="shared" si="0"/>
        <v>350870</v>
      </c>
      <c r="E13" s="1">
        <v>659316</v>
      </c>
      <c r="F13" s="12">
        <f t="shared" si="1"/>
        <v>87.908912132698731</v>
      </c>
    </row>
    <row r="14" spans="1:6" x14ac:dyDescent="0.3">
      <c r="A14" t="s">
        <v>10</v>
      </c>
      <c r="B14" s="1">
        <v>475335</v>
      </c>
      <c r="C14" s="1">
        <v>42877</v>
      </c>
      <c r="D14" s="1">
        <f t="shared" si="0"/>
        <v>518212</v>
      </c>
      <c r="E14" s="1">
        <v>978042</v>
      </c>
      <c r="F14" s="12">
        <f t="shared" si="1"/>
        <v>88.733954443355231</v>
      </c>
    </row>
    <row r="15" spans="1:6" x14ac:dyDescent="0.3">
      <c r="A15" s="6" t="s">
        <v>44</v>
      </c>
      <c r="B15" s="11">
        <v>219000</v>
      </c>
      <c r="C15" s="11">
        <v>14402</v>
      </c>
      <c r="D15" s="11">
        <f t="shared" si="0"/>
        <v>233402</v>
      </c>
      <c r="E15" s="1">
        <v>446585</v>
      </c>
      <c r="F15" s="12">
        <f t="shared" si="1"/>
        <v>91.337263605281876</v>
      </c>
    </row>
    <row r="16" spans="1:6" x14ac:dyDescent="0.3">
      <c r="A16" t="s">
        <v>0</v>
      </c>
      <c r="B16" s="1">
        <v>185461</v>
      </c>
      <c r="C16" s="1">
        <v>184726</v>
      </c>
      <c r="D16" s="1">
        <f t="shared" si="0"/>
        <v>370187</v>
      </c>
      <c r="E16" s="1">
        <v>742741</v>
      </c>
      <c r="F16" s="12">
        <f t="shared" si="1"/>
        <v>100.6394065701929</v>
      </c>
    </row>
    <row r="17" spans="1:6" x14ac:dyDescent="0.3">
      <c r="A17" s="6" t="s">
        <v>7</v>
      </c>
      <c r="B17" s="11">
        <v>300408</v>
      </c>
      <c r="C17" s="11">
        <v>17008</v>
      </c>
      <c r="D17" s="11">
        <f t="shared" si="0"/>
        <v>317416</v>
      </c>
      <c r="E17" s="1">
        <v>646467</v>
      </c>
      <c r="F17" s="12">
        <f t="shared" si="1"/>
        <v>103.66553670892455</v>
      </c>
    </row>
    <row r="18" spans="1:6" x14ac:dyDescent="0.3">
      <c r="A18" t="s">
        <v>1</v>
      </c>
      <c r="B18" s="1">
        <v>169857</v>
      </c>
      <c r="C18" s="1">
        <v>118658</v>
      </c>
      <c r="D18" s="1">
        <f t="shared" si="0"/>
        <v>288515</v>
      </c>
      <c r="E18" s="1">
        <v>605747</v>
      </c>
      <c r="F18" s="12">
        <f t="shared" si="1"/>
        <v>109.95338197320763</v>
      </c>
    </row>
    <row r="19" spans="1:6" x14ac:dyDescent="0.3">
      <c r="A19" t="s">
        <v>9</v>
      </c>
      <c r="B19" s="1">
        <v>688925</v>
      </c>
      <c r="C19" s="1">
        <v>22225</v>
      </c>
      <c r="D19" s="1">
        <f t="shared" si="0"/>
        <v>711150</v>
      </c>
      <c r="E19" s="1">
        <v>1517590</v>
      </c>
      <c r="F19" s="12">
        <f t="shared" si="1"/>
        <v>113.39942346902905</v>
      </c>
    </row>
    <row r="20" spans="1:6" x14ac:dyDescent="0.3">
      <c r="A20" s="6" t="s">
        <v>3</v>
      </c>
      <c r="B20" s="11">
        <v>300383</v>
      </c>
      <c r="C20" s="11">
        <v>5100</v>
      </c>
      <c r="D20" s="11">
        <f t="shared" si="0"/>
        <v>305483</v>
      </c>
      <c r="E20" s="1">
        <v>710686</v>
      </c>
      <c r="F20" s="12">
        <f t="shared" si="1"/>
        <v>132.64338768442104</v>
      </c>
    </row>
    <row r="21" spans="1:6" x14ac:dyDescent="0.3">
      <c r="A21" t="s">
        <v>11</v>
      </c>
      <c r="B21" s="1">
        <v>747910</v>
      </c>
      <c r="C21" s="1">
        <v>19778</v>
      </c>
      <c r="D21" s="1">
        <f t="shared" si="0"/>
        <v>767688</v>
      </c>
      <c r="E21" s="1">
        <v>1898275</v>
      </c>
      <c r="F21" s="12">
        <f t="shared" si="1"/>
        <v>147.27167807755234</v>
      </c>
    </row>
    <row r="22" spans="1:6" x14ac:dyDescent="0.3">
      <c r="A22" t="s">
        <v>2</v>
      </c>
      <c r="B22" s="1">
        <v>301472</v>
      </c>
      <c r="C22" s="1">
        <v>149725</v>
      </c>
      <c r="D22" s="1">
        <f t="shared" si="0"/>
        <v>451197</v>
      </c>
      <c r="E22" s="1">
        <v>1208782</v>
      </c>
      <c r="F22" s="12">
        <f t="shared" si="1"/>
        <v>167.90559334392739</v>
      </c>
    </row>
    <row r="23" spans="1:6" x14ac:dyDescent="0.3">
      <c r="A23" t="s">
        <v>21</v>
      </c>
      <c r="B23" s="1">
        <v>19389</v>
      </c>
      <c r="C23" s="1">
        <v>71606</v>
      </c>
      <c r="D23" s="1">
        <f t="shared" si="0"/>
        <v>90995</v>
      </c>
      <c r="E23" s="1">
        <v>589930</v>
      </c>
      <c r="F23" s="12">
        <f t="shared" si="1"/>
        <v>548.31034672234739</v>
      </c>
    </row>
    <row r="24" spans="1:6" x14ac:dyDescent="0.3">
      <c r="A24" s="6" t="s">
        <v>43</v>
      </c>
      <c r="B24" s="11">
        <v>74000</v>
      </c>
      <c r="C24" s="11">
        <v>15000</v>
      </c>
      <c r="D24" s="11">
        <f t="shared" si="0"/>
        <v>89000</v>
      </c>
      <c r="E24" s="1">
        <v>642419</v>
      </c>
      <c r="F24" s="12">
        <f t="shared" si="1"/>
        <v>621.81910112359549</v>
      </c>
    </row>
    <row r="25" spans="1:6" x14ac:dyDescent="0.3">
      <c r="A25" s="6" t="s">
        <v>18</v>
      </c>
      <c r="B25" s="11">
        <v>70424</v>
      </c>
      <c r="C25" s="11">
        <v>10650</v>
      </c>
      <c r="D25" s="11">
        <f t="shared" si="0"/>
        <v>81074</v>
      </c>
      <c r="E25" s="1">
        <v>726422</v>
      </c>
      <c r="F25" s="12">
        <f t="shared" si="1"/>
        <v>795.99871722130399</v>
      </c>
    </row>
    <row r="26" spans="1:6" x14ac:dyDescent="0.3">
      <c r="A26" t="s">
        <v>16</v>
      </c>
      <c r="B26" s="1">
        <v>46458</v>
      </c>
      <c r="C26" s="1">
        <v>10224</v>
      </c>
      <c r="D26" s="1">
        <f t="shared" si="0"/>
        <v>56682</v>
      </c>
      <c r="E26" s="1">
        <v>778781</v>
      </c>
      <c r="F26" s="12">
        <f t="shared" si="1"/>
        <v>1273.9476376980347</v>
      </c>
    </row>
    <row r="27" spans="1:6" ht="15" customHeight="1" x14ac:dyDescent="0.3">
      <c r="A27" t="s">
        <v>51</v>
      </c>
      <c r="D27" s="9"/>
      <c r="E27" s="9"/>
    </row>
  </sheetData>
  <sortState xmlns:xlrd2="http://schemas.microsoft.com/office/spreadsheetml/2017/richdata2" ref="A2:F26">
    <sortCondition ref="F2: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Calttle</vt:lpstr>
      <vt:lpstr>Irrigated land</vt:lpstr>
      <vt:lpstr>Irrigated</vt:lpstr>
      <vt:lpstr>rate of degradation</vt:lpstr>
      <vt:lpstr> Agric land OG</vt:lpstr>
      <vt:lpstr>Agric 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Semba Masumbuko</cp:lastModifiedBy>
  <dcterms:created xsi:type="dcterms:W3CDTF">2022-03-30T18:42:46Z</dcterms:created>
  <dcterms:modified xsi:type="dcterms:W3CDTF">2022-04-03T02:37:09Z</dcterms:modified>
</cp:coreProperties>
</file>