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AAEFD3E6-3CCC-4A9F-B4F4-CC18FB3687A3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heet2" sheetId="2" r:id="rId1"/>
    <sheet name="Calttle" sheetId="1" r:id="rId2"/>
    <sheet name="Irrigated land" sheetId="3" r:id="rId3"/>
    <sheet name="Irrigated" sheetId="4" r:id="rId4"/>
    <sheet name="rate of degradation" sheetId="5" r:id="rId5"/>
    <sheet name=" Agric land OG" sheetId="6" r:id="rId6"/>
    <sheet name="Agric land" sheetId="7" r:id="rId7"/>
    <sheet name="Agricultural land" sheetId="8" r:id="rId8"/>
    <sheet name="Sheet1" sheetId="9" r:id="rId9"/>
    <sheet name="Sheet3" sheetId="10" r:id="rId10"/>
  </sheets>
  <calcPr calcId="181029"/>
  <pivotCaches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4" l="1"/>
  <c r="B22" i="4"/>
  <c r="E4" i="9" l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3" i="9"/>
  <c r="E30" i="7" l="1"/>
  <c r="D26" i="7"/>
  <c r="F26" i="7" s="1"/>
  <c r="D19" i="7"/>
  <c r="F19" i="7" s="1"/>
  <c r="D21" i="7"/>
  <c r="F21" i="7" s="1"/>
  <c r="D25" i="7"/>
  <c r="F25" i="7" s="1"/>
  <c r="D15" i="7"/>
  <c r="F15" i="7" s="1"/>
  <c r="D18" i="7"/>
  <c r="F18" i="7" s="1"/>
  <c r="D10" i="7"/>
  <c r="F10" i="7" s="1"/>
  <c r="D6" i="7"/>
  <c r="F6" i="7" s="1"/>
  <c r="D11" i="7"/>
  <c r="F11" i="7" s="1"/>
  <c r="D23" i="7"/>
  <c r="F23" i="7" s="1"/>
  <c r="D13" i="7"/>
  <c r="F13" i="7" s="1"/>
  <c r="D9" i="7"/>
  <c r="F9" i="7" s="1"/>
  <c r="D24" i="7"/>
  <c r="F24" i="7" s="1"/>
  <c r="D17" i="7"/>
  <c r="F17" i="7" s="1"/>
  <c r="D20" i="7"/>
  <c r="F20" i="7" s="1"/>
  <c r="D14" i="7"/>
  <c r="F14" i="7" s="1"/>
  <c r="D12" i="7"/>
  <c r="F12" i="7" s="1"/>
  <c r="D22" i="7"/>
  <c r="F22" i="7" s="1"/>
  <c r="D28" i="7"/>
  <c r="F28" i="7" s="1"/>
  <c r="D27" i="7"/>
  <c r="F27" i="7" s="1"/>
  <c r="D8" i="7"/>
  <c r="F8" i="7" s="1"/>
  <c r="D16" i="7"/>
  <c r="F16" i="7" s="1"/>
  <c r="D7" i="7"/>
  <c r="F7" i="7" s="1"/>
  <c r="D29" i="7"/>
  <c r="F29" i="7" s="1"/>
  <c r="D5" i="7"/>
  <c r="F24" i="6"/>
  <c r="D6" i="6"/>
  <c r="F6" i="6" s="1"/>
  <c r="D7" i="6"/>
  <c r="F7" i="6" s="1"/>
  <c r="D8" i="6"/>
  <c r="D9" i="6"/>
  <c r="F9" i="6" s="1"/>
  <c r="D10" i="6"/>
  <c r="F10" i="6" s="1"/>
  <c r="D11" i="6"/>
  <c r="F11" i="6" s="1"/>
  <c r="D12" i="6"/>
  <c r="F12" i="6" s="1"/>
  <c r="D13" i="6"/>
  <c r="F13" i="6" s="1"/>
  <c r="D14" i="6"/>
  <c r="F14" i="6" s="1"/>
  <c r="D15" i="6"/>
  <c r="F15" i="6" s="1"/>
  <c r="D16" i="6"/>
  <c r="D17" i="6"/>
  <c r="F17" i="6" s="1"/>
  <c r="D18" i="6"/>
  <c r="F18" i="6" s="1"/>
  <c r="D19" i="6"/>
  <c r="F19" i="6" s="1"/>
  <c r="D20" i="6"/>
  <c r="F20" i="6" s="1"/>
  <c r="D22" i="6"/>
  <c r="F22" i="6" s="1"/>
  <c r="D21" i="6"/>
  <c r="F21" i="6" s="1"/>
  <c r="D24" i="6"/>
  <c r="D23" i="6"/>
  <c r="D25" i="6"/>
  <c r="F25" i="6" s="1"/>
  <c r="D26" i="6"/>
  <c r="F26" i="6" s="1"/>
  <c r="D27" i="6"/>
  <c r="F27" i="6" s="1"/>
  <c r="D28" i="6"/>
  <c r="F28" i="6" s="1"/>
  <c r="D29" i="6"/>
  <c r="F29" i="6" s="1"/>
  <c r="D30" i="6"/>
  <c r="F30" i="6" s="1"/>
  <c r="D5" i="6"/>
  <c r="E31" i="6"/>
  <c r="F23" i="6"/>
  <c r="F16" i="6"/>
  <c r="F8" i="6"/>
  <c r="D30" i="7" l="1"/>
  <c r="F30" i="7" s="1"/>
  <c r="F5" i="7"/>
  <c r="D31" i="6"/>
  <c r="F31" i="6" s="1"/>
  <c r="F5" i="6"/>
  <c r="D16" i="4"/>
  <c r="D10" i="4"/>
  <c r="D18" i="4"/>
  <c r="D14" i="4"/>
  <c r="D13" i="4"/>
  <c r="D15" i="4"/>
  <c r="D11" i="4"/>
  <c r="D20" i="4"/>
  <c r="D17" i="4"/>
  <c r="D19" i="4"/>
  <c r="D21" i="4"/>
  <c r="D9" i="4"/>
  <c r="D12" i="4"/>
  <c r="D8" i="4"/>
  <c r="D6" i="4"/>
  <c r="D5" i="4"/>
  <c r="D7" i="4"/>
  <c r="D4" i="4"/>
  <c r="D3" i="4"/>
  <c r="D2" i="4"/>
  <c r="D22" i="4" s="1"/>
  <c r="F23" i="3"/>
  <c r="C31" i="3"/>
  <c r="D31" i="3" s="1"/>
  <c r="B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13" i="1" l="1"/>
  <c r="D5" i="1"/>
  <c r="D7" i="1"/>
  <c r="D19" i="1"/>
  <c r="D30" i="1"/>
  <c r="D8" i="1"/>
  <c r="D10" i="1"/>
  <c r="D11" i="1"/>
  <c r="D9" i="1"/>
  <c r="D6" i="1"/>
  <c r="D21" i="1"/>
  <c r="D26" i="1"/>
  <c r="D14" i="1"/>
  <c r="D24" i="1"/>
  <c r="D18" i="1"/>
  <c r="D17" i="1"/>
  <c r="D29" i="1"/>
  <c r="D28" i="1"/>
  <c r="D27" i="1"/>
  <c r="D22" i="1"/>
  <c r="D20" i="1"/>
  <c r="D25" i="1"/>
  <c r="D23" i="1"/>
  <c r="D16" i="1"/>
  <c r="D15" i="1"/>
  <c r="D12" i="1"/>
</calcChain>
</file>

<file path=xl/sharedStrings.xml><?xml version="1.0" encoding="utf-8"?>
<sst xmlns="http://schemas.openxmlformats.org/spreadsheetml/2006/main" count="205" uniqueCount="68">
  <si>
    <t>Mtwara</t>
  </si>
  <si>
    <t>Lindi</t>
  </si>
  <si>
    <t>Ruvuma</t>
  </si>
  <si>
    <t>Mbeya</t>
  </si>
  <si>
    <t>Songwe</t>
  </si>
  <si>
    <t>Iringa</t>
  </si>
  <si>
    <t>njombe</t>
  </si>
  <si>
    <t>Rukwa</t>
  </si>
  <si>
    <t>Katavi</t>
  </si>
  <si>
    <t>Tabora</t>
  </si>
  <si>
    <t>Morogoro</t>
  </si>
  <si>
    <t>Dodoma</t>
  </si>
  <si>
    <t>Tanga</t>
  </si>
  <si>
    <t>Pwani</t>
  </si>
  <si>
    <t>Kilimanjaro</t>
  </si>
  <si>
    <t>Manyara</t>
  </si>
  <si>
    <t>Singida</t>
  </si>
  <si>
    <t>Arusha</t>
  </si>
  <si>
    <t>Simiyu</t>
  </si>
  <si>
    <t>Shunyanga</t>
  </si>
  <si>
    <t>Geita</t>
  </si>
  <si>
    <t>Kigoma</t>
  </si>
  <si>
    <t>Kagera</t>
  </si>
  <si>
    <t>Mwanza</t>
  </si>
  <si>
    <t>Mara</t>
  </si>
  <si>
    <t>dar es salaam</t>
  </si>
  <si>
    <t>Region</t>
  </si>
  <si>
    <t>% change</t>
  </si>
  <si>
    <t>Row Labels</t>
  </si>
  <si>
    <t>Grand Total</t>
  </si>
  <si>
    <t>Sum of 2008</t>
  </si>
  <si>
    <t>Sum of 2020</t>
  </si>
  <si>
    <t>Sum of % change</t>
  </si>
  <si>
    <t>Mbeya +Songwe</t>
  </si>
  <si>
    <t>Iringa + Njombe</t>
  </si>
  <si>
    <t>Shinyanga Simiyu Geita</t>
  </si>
  <si>
    <t>Rukwa Katavi</t>
  </si>
  <si>
    <t>Year</t>
  </si>
  <si>
    <t>%</t>
  </si>
  <si>
    <t>.1980</t>
  </si>
  <si>
    <t>.2012</t>
  </si>
  <si>
    <t>.2018</t>
  </si>
  <si>
    <t>.2020</t>
  </si>
  <si>
    <t>Shinyanga</t>
  </si>
  <si>
    <t xml:space="preserve">Iringa </t>
  </si>
  <si>
    <t>Cultivated land</t>
  </si>
  <si>
    <t>Bushland</t>
  </si>
  <si>
    <t>Forest</t>
  </si>
  <si>
    <t>Grassland</t>
  </si>
  <si>
    <t>Mkula Village</t>
  </si>
  <si>
    <t>Msolwa Ujamaa Village</t>
  </si>
  <si>
    <t>Njage</t>
  </si>
  <si>
    <t>Low flow</t>
  </si>
  <si>
    <t>Dry</t>
  </si>
  <si>
    <t>Full</t>
  </si>
  <si>
    <t>Human deaths</t>
  </si>
  <si>
    <t>2012/13</t>
  </si>
  <si>
    <t>2013/14</t>
  </si>
  <si>
    <t>2014/15</t>
  </si>
  <si>
    <t>2015/16</t>
  </si>
  <si>
    <t>2016/17</t>
  </si>
  <si>
    <t>2017/18</t>
  </si>
  <si>
    <t>2018/19</t>
  </si>
  <si>
    <t>TOTAL</t>
  </si>
  <si>
    <t>Permanent injuries</t>
  </si>
  <si>
    <t>Temporary injuries</t>
  </si>
  <si>
    <t>Livestock deaths</t>
  </si>
  <si>
    <t>Crop damage (acres)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</si>
</sst>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2" borderId="0" xfId="1" applyFont="1" applyFill="1"/>
    <xf numFmtId="0" fontId="0" fillId="3" borderId="0" xfId="0" applyFill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/>
    <xf numFmtId="49" fontId="0" fillId="0" borderId="0" xfId="0" applyNumberFormat="1"/>
    <xf numFmtId="164" fontId="0" fillId="3" borderId="0" xfId="1" applyFont="1" applyFill="1"/>
    <xf numFmtId="1" fontId="0" fillId="0" borderId="0" xfId="0" applyNumberFormat="1"/>
    <xf numFmtId="1" fontId="0" fillId="4" borderId="0" xfId="0" applyNumberFormat="1" applyFill="1"/>
    <xf numFmtId="164" fontId="3" fillId="0" borderId="0" xfId="0" applyNumberFormat="1" applyFon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[Land degradation _Factors irrigated.xlsx]Sheet2!PivotTable1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2008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Sheet2!$A$2:$A$28</c:f>
              <c:strCache>
                <c:ptCount val="26"/>
                <c:pt idx="0">
                  <c:v>Arusha</c:v>
                </c:pt>
                <c:pt idx="1">
                  <c:v>dar es salaam</c:v>
                </c:pt>
                <c:pt idx="2">
                  <c:v>Dodoma</c:v>
                </c:pt>
                <c:pt idx="3">
                  <c:v>Geita</c:v>
                </c:pt>
                <c:pt idx="4">
                  <c:v>Iringa</c:v>
                </c:pt>
                <c:pt idx="5">
                  <c:v>Kagera</c:v>
                </c:pt>
                <c:pt idx="6">
                  <c:v>Katavi</c:v>
                </c:pt>
                <c:pt idx="7">
                  <c:v>Kigoma</c:v>
                </c:pt>
                <c:pt idx="8">
                  <c:v>Kilimanjaro</c:v>
                </c:pt>
                <c:pt idx="9">
                  <c:v>Lindi</c:v>
                </c:pt>
                <c:pt idx="10">
                  <c:v>Manyara</c:v>
                </c:pt>
                <c:pt idx="11">
                  <c:v>Mara</c:v>
                </c:pt>
                <c:pt idx="12">
                  <c:v>Mbeya</c:v>
                </c:pt>
                <c:pt idx="13">
                  <c:v>Morogoro</c:v>
                </c:pt>
                <c:pt idx="14">
                  <c:v>Mtwara</c:v>
                </c:pt>
                <c:pt idx="15">
                  <c:v>Mwanza</c:v>
                </c:pt>
                <c:pt idx="16">
                  <c:v>njombe</c:v>
                </c:pt>
                <c:pt idx="17">
                  <c:v>Pwani</c:v>
                </c:pt>
                <c:pt idx="18">
                  <c:v>Rukwa</c:v>
                </c:pt>
                <c:pt idx="19">
                  <c:v>Ruvuma</c:v>
                </c:pt>
                <c:pt idx="20">
                  <c:v>Shunyanga</c:v>
                </c:pt>
                <c:pt idx="21">
                  <c:v>Simiyu</c:v>
                </c:pt>
                <c:pt idx="22">
                  <c:v>Singida</c:v>
                </c:pt>
                <c:pt idx="23">
                  <c:v>Songwe</c:v>
                </c:pt>
                <c:pt idx="24">
                  <c:v>Tabora</c:v>
                </c:pt>
                <c:pt idx="25">
                  <c:v>Tanga</c:v>
                </c:pt>
              </c:strCache>
            </c:strRef>
          </c:cat>
          <c:val>
            <c:numRef>
              <c:f>Sheet2!$B$2:$B$28</c:f>
              <c:numCache>
                <c:formatCode>General</c:formatCode>
                <c:ptCount val="26"/>
                <c:pt idx="0">
                  <c:v>1813637</c:v>
                </c:pt>
                <c:pt idx="1">
                  <c:v>32398</c:v>
                </c:pt>
                <c:pt idx="2">
                  <c:v>1185501</c:v>
                </c:pt>
                <c:pt idx="3">
                  <c:v>1651251</c:v>
                </c:pt>
                <c:pt idx="4">
                  <c:v>275031</c:v>
                </c:pt>
                <c:pt idx="5">
                  <c:v>837204</c:v>
                </c:pt>
                <c:pt idx="6">
                  <c:v>400000</c:v>
                </c:pt>
                <c:pt idx="7">
                  <c:v>157581</c:v>
                </c:pt>
                <c:pt idx="8">
                  <c:v>494135</c:v>
                </c:pt>
                <c:pt idx="9">
                  <c:v>30784</c:v>
                </c:pt>
                <c:pt idx="10">
                  <c:v>1662452</c:v>
                </c:pt>
                <c:pt idx="11">
                  <c:v>1691118</c:v>
                </c:pt>
                <c:pt idx="12">
                  <c:v>470218</c:v>
                </c:pt>
                <c:pt idx="13">
                  <c:v>639764</c:v>
                </c:pt>
                <c:pt idx="14">
                  <c:v>18115</c:v>
                </c:pt>
                <c:pt idx="15">
                  <c:v>1976971</c:v>
                </c:pt>
                <c:pt idx="16">
                  <c:v>200000</c:v>
                </c:pt>
                <c:pt idx="17">
                  <c:v>255258</c:v>
                </c:pt>
                <c:pt idx="18">
                  <c:v>404411</c:v>
                </c:pt>
                <c:pt idx="19">
                  <c:v>75366</c:v>
                </c:pt>
                <c:pt idx="20">
                  <c:v>1000000</c:v>
                </c:pt>
                <c:pt idx="21">
                  <c:v>1000000</c:v>
                </c:pt>
                <c:pt idx="22">
                  <c:v>1588837</c:v>
                </c:pt>
                <c:pt idx="23">
                  <c:v>400000</c:v>
                </c:pt>
                <c:pt idx="24">
                  <c:v>2133090</c:v>
                </c:pt>
                <c:pt idx="25">
                  <c:v>732130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8-434B-BB1F-FC11AD328284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Sheet2!$A$2:$A$28</c:f>
              <c:strCache>
                <c:ptCount val="26"/>
                <c:pt idx="0">
                  <c:v>Arusha</c:v>
                </c:pt>
                <c:pt idx="1">
                  <c:v>dar es salaam</c:v>
                </c:pt>
                <c:pt idx="2">
                  <c:v>Dodoma</c:v>
                </c:pt>
                <c:pt idx="3">
                  <c:v>Geita</c:v>
                </c:pt>
                <c:pt idx="4">
                  <c:v>Iringa</c:v>
                </c:pt>
                <c:pt idx="5">
                  <c:v>Kagera</c:v>
                </c:pt>
                <c:pt idx="6">
                  <c:v>Katavi</c:v>
                </c:pt>
                <c:pt idx="7">
                  <c:v>Kigoma</c:v>
                </c:pt>
                <c:pt idx="8">
                  <c:v>Kilimanjaro</c:v>
                </c:pt>
                <c:pt idx="9">
                  <c:v>Lindi</c:v>
                </c:pt>
                <c:pt idx="10">
                  <c:v>Manyara</c:v>
                </c:pt>
                <c:pt idx="11">
                  <c:v>Mara</c:v>
                </c:pt>
                <c:pt idx="12">
                  <c:v>Mbeya</c:v>
                </c:pt>
                <c:pt idx="13">
                  <c:v>Morogoro</c:v>
                </c:pt>
                <c:pt idx="14">
                  <c:v>Mtwara</c:v>
                </c:pt>
                <c:pt idx="15">
                  <c:v>Mwanza</c:v>
                </c:pt>
                <c:pt idx="16">
                  <c:v>njombe</c:v>
                </c:pt>
                <c:pt idx="17">
                  <c:v>Pwani</c:v>
                </c:pt>
                <c:pt idx="18">
                  <c:v>Rukwa</c:v>
                </c:pt>
                <c:pt idx="19">
                  <c:v>Ruvuma</c:v>
                </c:pt>
                <c:pt idx="20">
                  <c:v>Shunyanga</c:v>
                </c:pt>
                <c:pt idx="21">
                  <c:v>Simiyu</c:v>
                </c:pt>
                <c:pt idx="22">
                  <c:v>Singida</c:v>
                </c:pt>
                <c:pt idx="23">
                  <c:v>Songwe</c:v>
                </c:pt>
                <c:pt idx="24">
                  <c:v>Tabora</c:v>
                </c:pt>
                <c:pt idx="25">
                  <c:v>Tanga</c:v>
                </c:pt>
              </c:strCache>
            </c:strRef>
          </c:cat>
          <c:val>
            <c:numRef>
              <c:f>Sheet2!$C$2:$C$28</c:f>
              <c:numCache>
                <c:formatCode>General</c:formatCode>
                <c:ptCount val="26"/>
                <c:pt idx="0">
                  <c:v>1597787</c:v>
                </c:pt>
                <c:pt idx="1">
                  <c:v>45830</c:v>
                </c:pt>
                <c:pt idx="2">
                  <c:v>2195576</c:v>
                </c:pt>
                <c:pt idx="3">
                  <c:v>1242804</c:v>
                </c:pt>
                <c:pt idx="4">
                  <c:v>642435</c:v>
                </c:pt>
                <c:pt idx="5">
                  <c:v>1575029</c:v>
                </c:pt>
                <c:pt idx="6">
                  <c:v>674389</c:v>
                </c:pt>
                <c:pt idx="7">
                  <c:v>1490836</c:v>
                </c:pt>
                <c:pt idx="8">
                  <c:v>1135917</c:v>
                </c:pt>
                <c:pt idx="9">
                  <c:v>203934</c:v>
                </c:pt>
                <c:pt idx="10">
                  <c:v>2380072</c:v>
                </c:pt>
                <c:pt idx="11">
                  <c:v>951190</c:v>
                </c:pt>
                <c:pt idx="12">
                  <c:v>1032445</c:v>
                </c:pt>
                <c:pt idx="13">
                  <c:v>1084316</c:v>
                </c:pt>
                <c:pt idx="14">
                  <c:v>144939</c:v>
                </c:pt>
                <c:pt idx="15">
                  <c:v>1394744</c:v>
                </c:pt>
                <c:pt idx="16">
                  <c:v>451761</c:v>
                </c:pt>
                <c:pt idx="17">
                  <c:v>739101</c:v>
                </c:pt>
                <c:pt idx="18">
                  <c:v>685050</c:v>
                </c:pt>
                <c:pt idx="19">
                  <c:v>450752</c:v>
                </c:pt>
                <c:pt idx="20">
                  <c:v>943821</c:v>
                </c:pt>
                <c:pt idx="21">
                  <c:v>960310</c:v>
                </c:pt>
                <c:pt idx="22">
                  <c:v>1000096</c:v>
                </c:pt>
                <c:pt idx="23">
                  <c:v>792932</c:v>
                </c:pt>
                <c:pt idx="24">
                  <c:v>2841191</c:v>
                </c:pt>
                <c:pt idx="25">
                  <c:v>1508641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88-434B-BB1F-FC11AD328284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Sum of % change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Sheet2!$A$2:$A$28</c:f>
              <c:strCache>
                <c:ptCount val="26"/>
                <c:pt idx="0">
                  <c:v>Arusha</c:v>
                </c:pt>
                <c:pt idx="1">
                  <c:v>dar es salaam</c:v>
                </c:pt>
                <c:pt idx="2">
                  <c:v>Dodoma</c:v>
                </c:pt>
                <c:pt idx="3">
                  <c:v>Geita</c:v>
                </c:pt>
                <c:pt idx="4">
                  <c:v>Iringa</c:v>
                </c:pt>
                <c:pt idx="5">
                  <c:v>Kagera</c:v>
                </c:pt>
                <c:pt idx="6">
                  <c:v>Katavi</c:v>
                </c:pt>
                <c:pt idx="7">
                  <c:v>Kigoma</c:v>
                </c:pt>
                <c:pt idx="8">
                  <c:v>Kilimanjaro</c:v>
                </c:pt>
                <c:pt idx="9">
                  <c:v>Lindi</c:v>
                </c:pt>
                <c:pt idx="10">
                  <c:v>Manyara</c:v>
                </c:pt>
                <c:pt idx="11">
                  <c:v>Mara</c:v>
                </c:pt>
                <c:pt idx="12">
                  <c:v>Mbeya</c:v>
                </c:pt>
                <c:pt idx="13">
                  <c:v>Morogoro</c:v>
                </c:pt>
                <c:pt idx="14">
                  <c:v>Mtwara</c:v>
                </c:pt>
                <c:pt idx="15">
                  <c:v>Mwanza</c:v>
                </c:pt>
                <c:pt idx="16">
                  <c:v>njombe</c:v>
                </c:pt>
                <c:pt idx="17">
                  <c:v>Pwani</c:v>
                </c:pt>
                <c:pt idx="18">
                  <c:v>Rukwa</c:v>
                </c:pt>
                <c:pt idx="19">
                  <c:v>Ruvuma</c:v>
                </c:pt>
                <c:pt idx="20">
                  <c:v>Shunyanga</c:v>
                </c:pt>
                <c:pt idx="21">
                  <c:v>Simiyu</c:v>
                </c:pt>
                <c:pt idx="22">
                  <c:v>Singida</c:v>
                </c:pt>
                <c:pt idx="23">
                  <c:v>Songwe</c:v>
                </c:pt>
                <c:pt idx="24">
                  <c:v>Tabora</c:v>
                </c:pt>
                <c:pt idx="25">
                  <c:v>Tanga</c:v>
                </c:pt>
              </c:strCache>
            </c:strRef>
          </c:cat>
          <c:val>
            <c:numRef>
              <c:f>Sheet2!$D$2:$D$28</c:f>
              <c:numCache>
                <c:formatCode>General</c:formatCode>
                <c:ptCount val="26"/>
                <c:pt idx="0">
                  <c:v>-11.901499583433731</c:v>
                </c:pt>
                <c:pt idx="1">
                  <c:v>41.459349342552009</c:v>
                </c:pt>
                <c:pt idx="2">
                  <c:v>85.20237435480864</c:v>
                </c:pt>
                <c:pt idx="3">
                  <c:v>-24.7356095469435</c:v>
                </c:pt>
                <c:pt idx="4">
                  <c:v>133.58639571539209</c:v>
                </c:pt>
                <c:pt idx="5">
                  <c:v>88.129655376706268</c:v>
                </c:pt>
                <c:pt idx="6">
                  <c:v>68.597250000000003</c:v>
                </c:pt>
                <c:pt idx="7">
                  <c:v>846.07598631814744</c:v>
                </c:pt>
                <c:pt idx="8">
                  <c:v>129.87989112287127</c:v>
                </c:pt>
                <c:pt idx="9">
                  <c:v>562.46751559251561</c:v>
                </c:pt>
                <c:pt idx="10">
                  <c:v>43.166359088863921</c:v>
                </c:pt>
                <c:pt idx="11">
                  <c:v>-43.753777087110421</c:v>
                </c:pt>
                <c:pt idx="12">
                  <c:v>119.56730707884429</c:v>
                </c:pt>
                <c:pt idx="13">
                  <c:v>69.486873284523668</c:v>
                </c:pt>
                <c:pt idx="14">
                  <c:v>700.1048854540436</c:v>
                </c:pt>
                <c:pt idx="15">
                  <c:v>-29.450457290471132</c:v>
                </c:pt>
                <c:pt idx="16">
                  <c:v>125.8805</c:v>
                </c:pt>
                <c:pt idx="17">
                  <c:v>189.55057236208071</c:v>
                </c:pt>
                <c:pt idx="18">
                  <c:v>69.394502127785842</c:v>
                </c:pt>
                <c:pt idx="19">
                  <c:v>498.08401666533985</c:v>
                </c:pt>
                <c:pt idx="20">
                  <c:v>-5.6178999999999997</c:v>
                </c:pt>
                <c:pt idx="21">
                  <c:v>-3.9690000000000003</c:v>
                </c:pt>
                <c:pt idx="22">
                  <c:v>-37.054839483219489</c:v>
                </c:pt>
                <c:pt idx="23">
                  <c:v>98.233000000000004</c:v>
                </c:pt>
                <c:pt idx="24">
                  <c:v>33.196020796122056</c:v>
                </c:pt>
                <c:pt idx="25">
                  <c:v>106.06190157485693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88-434B-BB1F-FC11AD328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015759"/>
        <c:axId val="783014095"/>
      </c:barChart>
      <c:catAx>
        <c:axId val="78301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14095"/>
        <c:crosses val="autoZero"/>
        <c:auto val="1"/>
        <c:lblAlgn val="ctr"/>
        <c:lblOffset val="100"/>
        <c:noMultiLvlLbl val="0"/>
      </c:catAx>
      <c:valAx>
        <c:axId val="78301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1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Human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Sheet3!$B$4:$B$10</c:f>
              <c:strCache>
                <c:ptCount val="7"/>
                <c:pt idx="0">
                  <c:v>2012/13</c:v>
                </c:pt>
                <c:pt idx="1">
                  <c:v>2013/14</c:v>
                </c:pt>
                <c:pt idx="2">
                  <c:v>2014/15</c:v>
                </c:pt>
                <c:pt idx="3">
                  <c:v>2015/16</c:v>
                </c:pt>
                <c:pt idx="4">
                  <c:v>2016/17</c:v>
                </c:pt>
                <c:pt idx="5">
                  <c:v>2017/18</c:v>
                </c:pt>
                <c:pt idx="6">
                  <c:v>2018/19</c:v>
                </c:pt>
              </c:strCache>
            </c:strRef>
          </c:cat>
          <c:val>
            <c:numRef>
              <c:f>Sheet3!$C$4:$C$10</c:f>
              <c:numCache>
                <c:formatCode>General</c:formatCode>
                <c:ptCount val="7"/>
                <c:pt idx="0">
                  <c:v>69</c:v>
                </c:pt>
                <c:pt idx="1">
                  <c:v>61</c:v>
                </c:pt>
                <c:pt idx="2">
                  <c:v>59</c:v>
                </c:pt>
                <c:pt idx="3">
                  <c:v>102</c:v>
                </c:pt>
                <c:pt idx="4">
                  <c:v>132</c:v>
                </c:pt>
                <c:pt idx="5">
                  <c:v>380</c:v>
                </c:pt>
                <c:pt idx="6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C-4006-9B11-7049A2CE3861}"/>
            </c:ext>
          </c:extLst>
        </c:ser>
        <c:ser>
          <c:idx val="1"/>
          <c:order val="1"/>
          <c:tx>
            <c:strRef>
              <c:f>Sheet3!$D$3</c:f>
              <c:strCache>
                <c:ptCount val="1"/>
                <c:pt idx="0">
                  <c:v>Permanent injuries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Sheet3!$B$4:$B$10</c:f>
              <c:strCache>
                <c:ptCount val="7"/>
                <c:pt idx="0">
                  <c:v>2012/13</c:v>
                </c:pt>
                <c:pt idx="1">
                  <c:v>2013/14</c:v>
                </c:pt>
                <c:pt idx="2">
                  <c:v>2014/15</c:v>
                </c:pt>
                <c:pt idx="3">
                  <c:v>2015/16</c:v>
                </c:pt>
                <c:pt idx="4">
                  <c:v>2016/17</c:v>
                </c:pt>
                <c:pt idx="5">
                  <c:v>2017/18</c:v>
                </c:pt>
                <c:pt idx="6">
                  <c:v>2018/19</c:v>
                </c:pt>
              </c:strCache>
            </c:strRef>
          </c:cat>
          <c:val>
            <c:numRef>
              <c:f>Sheet3!$D$4:$D$10</c:f>
              <c:numCache>
                <c:formatCode>General</c:formatCode>
                <c:ptCount val="7"/>
                <c:pt idx="0">
                  <c:v>23</c:v>
                </c:pt>
                <c:pt idx="1">
                  <c:v>31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20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DC-4006-9B11-7049A2CE3861}"/>
            </c:ext>
          </c:extLst>
        </c:ser>
        <c:ser>
          <c:idx val="2"/>
          <c:order val="2"/>
          <c:tx>
            <c:strRef>
              <c:f>Sheet3!$E$3</c:f>
              <c:strCache>
                <c:ptCount val="1"/>
                <c:pt idx="0">
                  <c:v>Temporary injuries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Sheet3!$B$4:$B$10</c:f>
              <c:strCache>
                <c:ptCount val="7"/>
                <c:pt idx="0">
                  <c:v>2012/13</c:v>
                </c:pt>
                <c:pt idx="1">
                  <c:v>2013/14</c:v>
                </c:pt>
                <c:pt idx="2">
                  <c:v>2014/15</c:v>
                </c:pt>
                <c:pt idx="3">
                  <c:v>2015/16</c:v>
                </c:pt>
                <c:pt idx="4">
                  <c:v>2016/17</c:v>
                </c:pt>
                <c:pt idx="5">
                  <c:v>2017/18</c:v>
                </c:pt>
                <c:pt idx="6">
                  <c:v>2018/19</c:v>
                </c:pt>
              </c:strCache>
            </c:strRef>
          </c:cat>
          <c:val>
            <c:numRef>
              <c:f>Sheet3!$E$4:$E$10</c:f>
              <c:numCache>
                <c:formatCode>General</c:formatCode>
                <c:ptCount val="7"/>
                <c:pt idx="0">
                  <c:v>38</c:v>
                </c:pt>
                <c:pt idx="1">
                  <c:v>49</c:v>
                </c:pt>
                <c:pt idx="2">
                  <c:v>41</c:v>
                </c:pt>
                <c:pt idx="3">
                  <c:v>78</c:v>
                </c:pt>
                <c:pt idx="4">
                  <c:v>54</c:v>
                </c:pt>
                <c:pt idx="5">
                  <c:v>29</c:v>
                </c:pt>
                <c:pt idx="6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DC-4006-9B11-7049A2CE3861}"/>
            </c:ext>
          </c:extLst>
        </c:ser>
        <c:ser>
          <c:idx val="3"/>
          <c:order val="3"/>
          <c:tx>
            <c:strRef>
              <c:f>Sheet3!$F$3</c:f>
              <c:strCache>
                <c:ptCount val="1"/>
                <c:pt idx="0">
                  <c:v>Livestock deaths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Sheet3!$B$4:$B$10</c:f>
              <c:strCache>
                <c:ptCount val="7"/>
                <c:pt idx="0">
                  <c:v>2012/13</c:v>
                </c:pt>
                <c:pt idx="1">
                  <c:v>2013/14</c:v>
                </c:pt>
                <c:pt idx="2">
                  <c:v>2014/15</c:v>
                </c:pt>
                <c:pt idx="3">
                  <c:v>2015/16</c:v>
                </c:pt>
                <c:pt idx="4">
                  <c:v>2016/17</c:v>
                </c:pt>
                <c:pt idx="5">
                  <c:v>2017/18</c:v>
                </c:pt>
                <c:pt idx="6">
                  <c:v>2018/19</c:v>
                </c:pt>
              </c:strCache>
            </c:strRef>
          </c:cat>
          <c:val>
            <c:numRef>
              <c:f>Sheet3!$F$4:$F$10</c:f>
              <c:numCache>
                <c:formatCode>General</c:formatCode>
                <c:ptCount val="7"/>
                <c:pt idx="0">
                  <c:v>46</c:v>
                </c:pt>
                <c:pt idx="1">
                  <c:v>93</c:v>
                </c:pt>
                <c:pt idx="2">
                  <c:v>107</c:v>
                </c:pt>
                <c:pt idx="3">
                  <c:v>64</c:v>
                </c:pt>
                <c:pt idx="4">
                  <c:v>130</c:v>
                </c:pt>
                <c:pt idx="5">
                  <c:v>149</c:v>
                </c:pt>
                <c:pt idx="6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DC-4006-9B11-7049A2CE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280159"/>
        <c:axId val="384269759"/>
      </c:barChart>
      <c:catAx>
        <c:axId val="384280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69759"/>
        <c:crosses val="autoZero"/>
        <c:auto val="1"/>
        <c:lblAlgn val="ctr"/>
        <c:lblOffset val="100"/>
        <c:noMultiLvlLbl val="0"/>
      </c:catAx>
      <c:valAx>
        <c:axId val="3842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8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Sheet3!$G$3</c:f>
              <c:strCache>
                <c:ptCount val="1"/>
                <c:pt idx="0">
                  <c:v>Crop damage (acres)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Sheet3!$B$4:$B$10</c:f>
              <c:strCache>
                <c:ptCount val="7"/>
                <c:pt idx="0">
                  <c:v>2012/13</c:v>
                </c:pt>
                <c:pt idx="1">
                  <c:v>2013/14</c:v>
                </c:pt>
                <c:pt idx="2">
                  <c:v>2014/15</c:v>
                </c:pt>
                <c:pt idx="3">
                  <c:v>2015/16</c:v>
                </c:pt>
                <c:pt idx="4">
                  <c:v>2016/17</c:v>
                </c:pt>
                <c:pt idx="5">
                  <c:v>2017/18</c:v>
                </c:pt>
                <c:pt idx="6">
                  <c:v>2018/19</c:v>
                </c:pt>
              </c:strCache>
            </c:strRef>
          </c:cat>
          <c:val>
            <c:numRef>
              <c:f>Sheet3!$G$4:$G$10</c:f>
              <c:numCache>
                <c:formatCode>General</c:formatCode>
                <c:ptCount val="7"/>
                <c:pt idx="0">
                  <c:v>1518</c:v>
                </c:pt>
                <c:pt idx="1">
                  <c:v>4046</c:v>
                </c:pt>
                <c:pt idx="2">
                  <c:v>6786</c:v>
                </c:pt>
                <c:pt idx="3">
                  <c:v>8924</c:v>
                </c:pt>
                <c:pt idx="4">
                  <c:v>4567</c:v>
                </c:pt>
                <c:pt idx="5">
                  <c:v>5016</c:v>
                </c:pt>
                <c:pt idx="6">
                  <c:v>10547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7-4CF0-866B-4FC656942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7311135"/>
        <c:axId val="1827329023"/>
      </c:barChart>
      <c:catAx>
        <c:axId val="1827311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US"/>
          </a:p>
        </c:txPr>
        <c:crossAx val="1827329023"/>
        <c:crosses val="autoZero"/>
        <c:auto val="1"/>
        <c:lblAlgn val="ctr"/>
        <c:lblOffset val="100"/>
        <c:noMultiLvlLbl val="0"/>
      </c:catAx>
      <c:valAx>
        <c:axId val="182732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/>
                  <a:t>Damaged area (acrea)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US"/>
          </a:p>
        </c:txPr>
        <c:crossAx val="182731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aiandra GD" panose="020E0502030308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change in cattle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Calttle!$D$4</c:f>
              <c:strCache>
                <c:ptCount val="1"/>
                <c:pt idx="0">
                  <c:v>% change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Calttle!$A$5:$A$30</c:f>
              <c:strCache>
                <c:ptCount val="26"/>
                <c:pt idx="0">
                  <c:v>Mara</c:v>
                </c:pt>
                <c:pt idx="1">
                  <c:v>Singida</c:v>
                </c:pt>
                <c:pt idx="2">
                  <c:v>Mwanza</c:v>
                </c:pt>
                <c:pt idx="3">
                  <c:v>Geita</c:v>
                </c:pt>
                <c:pt idx="4">
                  <c:v>Arusha</c:v>
                </c:pt>
                <c:pt idx="5">
                  <c:v>Shunyanga</c:v>
                </c:pt>
                <c:pt idx="6">
                  <c:v>Simiyu</c:v>
                </c:pt>
                <c:pt idx="7">
                  <c:v>Tabora</c:v>
                </c:pt>
                <c:pt idx="8">
                  <c:v>dar es salaam</c:v>
                </c:pt>
                <c:pt idx="9">
                  <c:v>Manyara</c:v>
                </c:pt>
                <c:pt idx="10">
                  <c:v>Katavi</c:v>
                </c:pt>
                <c:pt idx="11">
                  <c:v>Rukwa</c:v>
                </c:pt>
                <c:pt idx="12">
                  <c:v>Morogoro</c:v>
                </c:pt>
                <c:pt idx="13">
                  <c:v>Dodoma</c:v>
                </c:pt>
                <c:pt idx="14">
                  <c:v>Kagera</c:v>
                </c:pt>
                <c:pt idx="15">
                  <c:v>Songwe</c:v>
                </c:pt>
                <c:pt idx="16">
                  <c:v>Tanga</c:v>
                </c:pt>
                <c:pt idx="17">
                  <c:v>Mbeya</c:v>
                </c:pt>
                <c:pt idx="18">
                  <c:v>njombe</c:v>
                </c:pt>
                <c:pt idx="19">
                  <c:v>Kilimanjaro</c:v>
                </c:pt>
                <c:pt idx="20">
                  <c:v>Iringa</c:v>
                </c:pt>
                <c:pt idx="21">
                  <c:v>Pwani</c:v>
                </c:pt>
                <c:pt idx="22">
                  <c:v>Ruvuma</c:v>
                </c:pt>
                <c:pt idx="23">
                  <c:v>Lindi</c:v>
                </c:pt>
                <c:pt idx="24">
                  <c:v>Mtwara</c:v>
                </c:pt>
                <c:pt idx="25">
                  <c:v>Kigoma</c:v>
                </c:pt>
              </c:strCache>
            </c:strRef>
          </c:cat>
          <c:val>
            <c:numRef>
              <c:f>Calttle!$D$5:$D$30</c:f>
              <c:numCache>
                <c:formatCode>General</c:formatCode>
                <c:ptCount val="26"/>
                <c:pt idx="0">
                  <c:v>-43.753777087110421</c:v>
                </c:pt>
                <c:pt idx="1">
                  <c:v>-37.054839483219489</c:v>
                </c:pt>
                <c:pt idx="2">
                  <c:v>-29.450457290471132</c:v>
                </c:pt>
                <c:pt idx="3">
                  <c:v>-14.363263143315663</c:v>
                </c:pt>
                <c:pt idx="4">
                  <c:v>-11.901499583433731</c:v>
                </c:pt>
                <c:pt idx="5">
                  <c:v>-5.6178999999999997</c:v>
                </c:pt>
                <c:pt idx="6">
                  <c:v>-19.974166666666669</c:v>
                </c:pt>
                <c:pt idx="7">
                  <c:v>33.196020796122056</c:v>
                </c:pt>
                <c:pt idx="8">
                  <c:v>41.459349342552009</c:v>
                </c:pt>
                <c:pt idx="9">
                  <c:v>43.166359088863921</c:v>
                </c:pt>
                <c:pt idx="10">
                  <c:v>68.597250000000003</c:v>
                </c:pt>
                <c:pt idx="11">
                  <c:v>69.394502127785842</c:v>
                </c:pt>
                <c:pt idx="12">
                  <c:v>69.486873284523668</c:v>
                </c:pt>
                <c:pt idx="13">
                  <c:v>85.20237435480864</c:v>
                </c:pt>
                <c:pt idx="14">
                  <c:v>88.129655376706268</c:v>
                </c:pt>
                <c:pt idx="15">
                  <c:v>98.233000000000004</c:v>
                </c:pt>
                <c:pt idx="16">
                  <c:v>106.06190157485693</c:v>
                </c:pt>
                <c:pt idx="17">
                  <c:v>119.56730707884429</c:v>
                </c:pt>
                <c:pt idx="18">
                  <c:v>125.8805</c:v>
                </c:pt>
                <c:pt idx="19">
                  <c:v>129.87989112287127</c:v>
                </c:pt>
                <c:pt idx="20">
                  <c:v>133.58639571539209</c:v>
                </c:pt>
                <c:pt idx="21">
                  <c:v>189.55057236208071</c:v>
                </c:pt>
                <c:pt idx="22">
                  <c:v>498.08401666533985</c:v>
                </c:pt>
                <c:pt idx="23">
                  <c:v>562.46751559251561</c:v>
                </c:pt>
                <c:pt idx="24">
                  <c:v>700.1048854540436</c:v>
                </c:pt>
                <c:pt idx="25">
                  <c:v>846.07598631814744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12-41AC-8AEE-35059EF2D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372575"/>
        <c:axId val="798385887"/>
      </c:lineChart>
      <c:catAx>
        <c:axId val="798372575"/>
        <c:scaling>
          <c:orientation val="minMax"/>
        </c:scaling>
        <c:delete val="0"/>
        <c:axPos val="b"/>
        <c:numFmt formatCode="General" sourceLinked="1"/>
        <c:majorTickMark val="none"/>
        <c:minorTickMark val="cross"/>
        <c:tickLblPos val="low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85887"/>
        <c:crosses val="autoZero"/>
        <c:auto val="1"/>
        <c:lblAlgn val="ctr"/>
        <c:lblOffset val="100"/>
        <c:noMultiLvlLbl val="0"/>
      </c:catAx>
      <c:valAx>
        <c:axId val="79838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7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Irrigated!$D$1</c:f>
              <c:strCache>
                <c:ptCount val="1"/>
                <c:pt idx="0">
                  <c:v>% 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Irrigated!$A$2:$A$21</c:f>
              <c:strCache>
                <c:ptCount val="20"/>
                <c:pt idx="0">
                  <c:v>Mara</c:v>
                </c:pt>
                <c:pt idx="1">
                  <c:v>Singida</c:v>
                </c:pt>
                <c:pt idx="2">
                  <c:v>Mwanza</c:v>
                </c:pt>
                <c:pt idx="3">
                  <c:v>Shinyanga Simiyu Geita</c:v>
                </c:pt>
                <c:pt idx="4">
                  <c:v>Tabora</c:v>
                </c:pt>
                <c:pt idx="5">
                  <c:v>Arusha</c:v>
                </c:pt>
                <c:pt idx="6">
                  <c:v>Manyara</c:v>
                </c:pt>
                <c:pt idx="7">
                  <c:v>Morogoro</c:v>
                </c:pt>
                <c:pt idx="8">
                  <c:v>Mtwara</c:v>
                </c:pt>
                <c:pt idx="9">
                  <c:v>Kilimanjaro</c:v>
                </c:pt>
                <c:pt idx="10">
                  <c:v>Rukwa Katavi</c:v>
                </c:pt>
                <c:pt idx="11">
                  <c:v>Pwani</c:v>
                </c:pt>
                <c:pt idx="12">
                  <c:v>Ruvuma</c:v>
                </c:pt>
                <c:pt idx="13">
                  <c:v>Iringa + Njombe</c:v>
                </c:pt>
                <c:pt idx="14">
                  <c:v>Kigoma</c:v>
                </c:pt>
                <c:pt idx="15">
                  <c:v>Tanga</c:v>
                </c:pt>
                <c:pt idx="16">
                  <c:v>Lindi</c:v>
                </c:pt>
                <c:pt idx="17">
                  <c:v>Kagera</c:v>
                </c:pt>
                <c:pt idx="18">
                  <c:v>Mbeya +Songwe</c:v>
                </c:pt>
                <c:pt idx="19">
                  <c:v>Dodoma</c:v>
                </c:pt>
              </c:strCache>
            </c:strRef>
          </c:cat>
          <c:val>
            <c:numRef>
              <c:f>Irrigated!$D$2:$D$21</c:f>
              <c:numCache>
                <c:formatCode>General</c:formatCode>
                <c:ptCount val="20"/>
                <c:pt idx="0">
                  <c:v>-88.060781476121562</c:v>
                </c:pt>
                <c:pt idx="1">
                  <c:v>-76.446084265651038</c:v>
                </c:pt>
                <c:pt idx="2">
                  <c:v>-74.280072404146779</c:v>
                </c:pt>
                <c:pt idx="3">
                  <c:v>-59.748850015109291</c:v>
                </c:pt>
                <c:pt idx="4">
                  <c:v>-42.837023018353065</c:v>
                </c:pt>
                <c:pt idx="5">
                  <c:v>-39.586571992773415</c:v>
                </c:pt>
                <c:pt idx="6">
                  <c:v>-39.403838301347491</c:v>
                </c:pt>
                <c:pt idx="7">
                  <c:v>-37.485928705440905</c:v>
                </c:pt>
                <c:pt idx="8">
                  <c:v>-36.644591611479029</c:v>
                </c:pt>
                <c:pt idx="9">
                  <c:v>-32.482858469691593</c:v>
                </c:pt>
                <c:pt idx="10">
                  <c:v>-24.278499278499279</c:v>
                </c:pt>
                <c:pt idx="11">
                  <c:v>-11.339543848377771</c:v>
                </c:pt>
                <c:pt idx="12">
                  <c:v>-9.9288554090813985</c:v>
                </c:pt>
                <c:pt idx="13">
                  <c:v>12.080570374432867</c:v>
                </c:pt>
                <c:pt idx="14">
                  <c:v>19.325153374233128</c:v>
                </c:pt>
                <c:pt idx="15">
                  <c:v>23.381714164636083</c:v>
                </c:pt>
                <c:pt idx="16">
                  <c:v>29.964328180737215</c:v>
                </c:pt>
                <c:pt idx="17">
                  <c:v>37.570422535211264</c:v>
                </c:pt>
                <c:pt idx="18">
                  <c:v>58.160272906816687</c:v>
                </c:pt>
                <c:pt idx="19">
                  <c:v>75.741132874536788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A-4764-81D8-050FBD954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9521439"/>
        <c:axId val="1549474847"/>
      </c:barChart>
      <c:catAx>
        <c:axId val="1549521439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74847"/>
        <c:crosses val="autoZero"/>
        <c:auto val="1"/>
        <c:lblAlgn val="ctr"/>
        <c:lblOffset val="100"/>
        <c:noMultiLvlLbl val="0"/>
      </c:catAx>
      <c:valAx>
        <c:axId val="154947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52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'rate of degradation'!$D$3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'rate of degradation'!$C$4:$C$7</c:f>
              <c:strCache>
                <c:ptCount val="4"/>
                <c:pt idx="0">
                  <c:v>.1980</c:v>
                </c:pt>
                <c:pt idx="1">
                  <c:v>.2012</c:v>
                </c:pt>
                <c:pt idx="2">
                  <c:v>.2018</c:v>
                </c:pt>
                <c:pt idx="3">
                  <c:v>.2020</c:v>
                </c:pt>
              </c:strCache>
            </c:strRef>
          </c:cat>
          <c:val>
            <c:numRef>
              <c:f>'rate of degradation'!$D$4:$D$7</c:f>
              <c:numCache>
                <c:formatCode>General</c:formatCode>
                <c:ptCount val="4"/>
                <c:pt idx="0">
                  <c:v>42</c:v>
                </c:pt>
                <c:pt idx="1">
                  <c:v>50</c:v>
                </c:pt>
                <c:pt idx="2">
                  <c:v>63</c:v>
                </c:pt>
                <c:pt idx="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B-4F5B-9695-C4BE43B22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971856"/>
        <c:axId val="1835966448"/>
      </c:lineChart>
      <c:catAx>
        <c:axId val="183597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66448"/>
        <c:crosses val="autoZero"/>
        <c:auto val="1"/>
        <c:lblAlgn val="ctr"/>
        <c:lblOffset val="100"/>
        <c:noMultiLvlLbl val="0"/>
      </c:catAx>
      <c:valAx>
        <c:axId val="1835966448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7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Change in Agricultural 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'Agric land'!$F$4</c:f>
              <c:strCache>
                <c:ptCount val="1"/>
                <c:pt idx="0">
                  <c:v>% change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'Agric land'!$A$5:$A$29</c:f>
              <c:strCache>
                <c:ptCount val="25"/>
                <c:pt idx="0">
                  <c:v>Mara</c:v>
                </c:pt>
                <c:pt idx="1">
                  <c:v>Kilimanjaro</c:v>
                </c:pt>
                <c:pt idx="2">
                  <c:v>Mwanza</c:v>
                </c:pt>
                <c:pt idx="3">
                  <c:v>Arusha</c:v>
                </c:pt>
                <c:pt idx="4">
                  <c:v>Kagera</c:v>
                </c:pt>
                <c:pt idx="5">
                  <c:v>njombe</c:v>
                </c:pt>
                <c:pt idx="6">
                  <c:v>Tanga</c:v>
                </c:pt>
                <c:pt idx="7">
                  <c:v>Manyara</c:v>
                </c:pt>
                <c:pt idx="8">
                  <c:v>Songwe</c:v>
                </c:pt>
                <c:pt idx="9">
                  <c:v>Katavi</c:v>
                </c:pt>
                <c:pt idx="10">
                  <c:v>Pwani</c:v>
                </c:pt>
                <c:pt idx="11">
                  <c:v>Geita</c:v>
                </c:pt>
                <c:pt idx="12">
                  <c:v>Morogoro</c:v>
                </c:pt>
                <c:pt idx="13">
                  <c:v>Iringa </c:v>
                </c:pt>
                <c:pt idx="14">
                  <c:v>Mtwara</c:v>
                </c:pt>
                <c:pt idx="15">
                  <c:v>Rukwa</c:v>
                </c:pt>
                <c:pt idx="16">
                  <c:v>Lindi</c:v>
                </c:pt>
                <c:pt idx="17">
                  <c:v>Tabora</c:v>
                </c:pt>
                <c:pt idx="18">
                  <c:v>Mbeya</c:v>
                </c:pt>
                <c:pt idx="19">
                  <c:v>Dodoma</c:v>
                </c:pt>
                <c:pt idx="20">
                  <c:v>Ruvuma</c:v>
                </c:pt>
                <c:pt idx="21">
                  <c:v>Kigoma</c:v>
                </c:pt>
                <c:pt idx="22">
                  <c:v>Shinyanga</c:v>
                </c:pt>
                <c:pt idx="23">
                  <c:v>Simiyu</c:v>
                </c:pt>
                <c:pt idx="24">
                  <c:v>Singida</c:v>
                </c:pt>
              </c:strCache>
            </c:strRef>
          </c:cat>
          <c:val>
            <c:numRef>
              <c:f>'Agric land'!$F$5:$F$29</c:f>
              <c:numCache>
                <c:formatCode>0</c:formatCode>
                <c:ptCount val="25"/>
                <c:pt idx="0">
                  <c:v>-10.558610388334596</c:v>
                </c:pt>
                <c:pt idx="1">
                  <c:v>4.9251986233737259</c:v>
                </c:pt>
                <c:pt idx="2">
                  <c:v>38.162623863336457</c:v>
                </c:pt>
                <c:pt idx="3">
                  <c:v>43.794312498005226</c:v>
                </c:pt>
                <c:pt idx="4">
                  <c:v>47.835107890368811</c:v>
                </c:pt>
                <c:pt idx="5">
                  <c:v>57.196837692790211</c:v>
                </c:pt>
                <c:pt idx="6">
                  <c:v>58.368736014589665</c:v>
                </c:pt>
                <c:pt idx="7">
                  <c:v>67.264012097493236</c:v>
                </c:pt>
                <c:pt idx="8">
                  <c:v>72.720031086069554</c:v>
                </c:pt>
                <c:pt idx="9">
                  <c:v>76.245334481768595</c:v>
                </c:pt>
                <c:pt idx="10">
                  <c:v>78.672167216721661</c:v>
                </c:pt>
                <c:pt idx="11">
                  <c:v>87.908912132698731</c:v>
                </c:pt>
                <c:pt idx="12">
                  <c:v>88.733954443355231</c:v>
                </c:pt>
                <c:pt idx="13">
                  <c:v>91.337263605281876</c:v>
                </c:pt>
                <c:pt idx="14">
                  <c:v>100.6394065701929</c:v>
                </c:pt>
                <c:pt idx="15">
                  <c:v>103.66553670892455</c:v>
                </c:pt>
                <c:pt idx="16">
                  <c:v>109.95338197320763</c:v>
                </c:pt>
                <c:pt idx="17">
                  <c:v>113.39942346902905</c:v>
                </c:pt>
                <c:pt idx="18">
                  <c:v>132.64338768442104</c:v>
                </c:pt>
                <c:pt idx="19">
                  <c:v>147.27167807755234</c:v>
                </c:pt>
                <c:pt idx="20">
                  <c:v>167.90559334392739</c:v>
                </c:pt>
                <c:pt idx="21">
                  <c:v>548.31034672234739</c:v>
                </c:pt>
                <c:pt idx="22">
                  <c:v>621.81910112359549</c:v>
                </c:pt>
                <c:pt idx="23">
                  <c:v>795.99871722130399</c:v>
                </c:pt>
                <c:pt idx="24">
                  <c:v>1273.9476376980347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E-48EF-B20F-BCB347187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934128"/>
        <c:axId val="662941200"/>
      </c:lineChart>
      <c:catAx>
        <c:axId val="662934128"/>
        <c:scaling>
          <c:orientation val="minMax"/>
        </c:scaling>
        <c:delete val="0"/>
        <c:axPos val="b"/>
        <c:numFmt formatCode="General" sourceLinked="1"/>
        <c:majorTickMark val="none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41200"/>
        <c:crosses val="autoZero"/>
        <c:auto val="1"/>
        <c:lblAlgn val="ctr"/>
        <c:lblOffset val="100"/>
        <c:noMultiLvlLbl val="0"/>
      </c:catAx>
      <c:valAx>
        <c:axId val="66294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cross"/>
        <c:minorTickMark val="cross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3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ysClr val="windowText" lastClr="000000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r>
              <a:rPr lang="en-US"/>
              <a:t>Njage village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ysClr val="windowText" lastClr="000000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'Agricultural land'!$C$18</c:f>
              <c:strCache>
                <c:ptCount val="1"/>
                <c:pt idx="0">
                  <c:v>Cultivated land</c:v>
                </c:pt>
              </c:strCache>
            </c:strRef>
          </c:tx>
          <c:spPr>
            <a:solidFill>
              <a:schemeClr val="accent1"/>
            </a:solidFill>
            <a:ln w="15875">
              <a:noFill/>
            </a:ln>
            <a:effectLst/>
          </c:spPr>
          <c:invertIfNegative val="0"/>
          <c:cat>
            <c:numRef>
              <c:f>'Agricultural land'!$B$19:$B$21</c:f>
              <c:numCache>
                <c:formatCode>@</c:formatCode>
                <c:ptCount val="3"/>
                <c:pt idx="0">
                  <c:v>1990</c:v>
                </c:pt>
                <c:pt idx="1">
                  <c:v>2000</c:v>
                </c:pt>
                <c:pt idx="2">
                  <c:v>2017</c:v>
                </c:pt>
              </c:numCache>
            </c:numRef>
          </c:cat>
          <c:val>
            <c:numRef>
              <c:f>'Agricultural land'!$C$19:$C$21</c:f>
              <c:numCache>
                <c:formatCode>General</c:formatCode>
                <c:ptCount val="3"/>
                <c:pt idx="0">
                  <c:v>24.7</c:v>
                </c:pt>
                <c:pt idx="1">
                  <c:v>42.1</c:v>
                </c:pt>
                <c:pt idx="2">
                  <c:v>70.099999999999994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B-46D4-AFCA-F6B648C3C099}"/>
            </c:ext>
          </c:extLst>
        </c:ser>
        <c:ser>
          <c:idx val="1"/>
          <c:order val="1"/>
          <c:tx>
            <c:strRef>
              <c:f>'Agricultural land'!$D$18</c:f>
              <c:strCache>
                <c:ptCount val="1"/>
                <c:pt idx="0">
                  <c:v>Bushland</c:v>
                </c:pt>
              </c:strCache>
            </c:strRef>
          </c:tx>
          <c:spPr>
            <a:solidFill>
              <a:schemeClr val="accent2"/>
            </a:solidFill>
            <a:ln w="15875">
              <a:noFill/>
            </a:ln>
            <a:effectLst/>
          </c:spPr>
          <c:invertIfNegative val="0"/>
          <c:cat>
            <c:numRef>
              <c:f>'Agricultural land'!$B$19:$B$21</c:f>
              <c:numCache>
                <c:formatCode>@</c:formatCode>
                <c:ptCount val="3"/>
                <c:pt idx="0">
                  <c:v>1990</c:v>
                </c:pt>
                <c:pt idx="1">
                  <c:v>2000</c:v>
                </c:pt>
                <c:pt idx="2">
                  <c:v>2017</c:v>
                </c:pt>
              </c:numCache>
            </c:numRef>
          </c:cat>
          <c:val>
            <c:numRef>
              <c:f>'Agricultural land'!$D$19:$D$21</c:f>
              <c:numCache>
                <c:formatCode>General</c:formatCode>
                <c:ptCount val="3"/>
                <c:pt idx="0">
                  <c:v>33</c:v>
                </c:pt>
                <c:pt idx="1">
                  <c:v>42.5</c:v>
                </c:pt>
                <c:pt idx="2">
                  <c:v>18.899999999999999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3B-46D4-AFCA-F6B648C3C099}"/>
            </c:ext>
          </c:extLst>
        </c:ser>
        <c:ser>
          <c:idx val="2"/>
          <c:order val="2"/>
          <c:tx>
            <c:strRef>
              <c:f>'Agricultural land'!$E$18</c:f>
              <c:strCache>
                <c:ptCount val="1"/>
                <c:pt idx="0">
                  <c:v>Forest</c:v>
                </c:pt>
              </c:strCache>
            </c:strRef>
          </c:tx>
          <c:spPr>
            <a:solidFill>
              <a:schemeClr val="accent3"/>
            </a:solidFill>
            <a:ln w="15875">
              <a:noFill/>
            </a:ln>
            <a:effectLst/>
          </c:spPr>
          <c:invertIfNegative val="0"/>
          <c:cat>
            <c:numRef>
              <c:f>'Agricultural land'!$B$19:$B$21</c:f>
              <c:numCache>
                <c:formatCode>@</c:formatCode>
                <c:ptCount val="3"/>
                <c:pt idx="0">
                  <c:v>1990</c:v>
                </c:pt>
                <c:pt idx="1">
                  <c:v>2000</c:v>
                </c:pt>
                <c:pt idx="2">
                  <c:v>2017</c:v>
                </c:pt>
              </c:numCache>
            </c:numRef>
          </c:cat>
          <c:val>
            <c:numRef>
              <c:f>'Agricultural land'!$E$19:$E$21</c:f>
              <c:numCache>
                <c:formatCode>General</c:formatCode>
                <c:ptCount val="3"/>
                <c:pt idx="0">
                  <c:v>16.5</c:v>
                </c:pt>
                <c:pt idx="1">
                  <c:v>5.6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3B-46D4-AFCA-F6B648C3C099}"/>
            </c:ext>
          </c:extLst>
        </c:ser>
        <c:ser>
          <c:idx val="3"/>
          <c:order val="3"/>
          <c:tx>
            <c:strRef>
              <c:f>'Agricultural land'!$F$18</c:f>
              <c:strCache>
                <c:ptCount val="1"/>
                <c:pt idx="0">
                  <c:v>Grassland</c:v>
                </c:pt>
              </c:strCache>
            </c:strRef>
          </c:tx>
          <c:spPr>
            <a:solidFill>
              <a:schemeClr val="accent4"/>
            </a:solidFill>
            <a:ln w="15875">
              <a:noFill/>
            </a:ln>
            <a:effectLst/>
          </c:spPr>
          <c:invertIfNegative val="0"/>
          <c:cat>
            <c:numRef>
              <c:f>'Agricultural land'!$B$19:$B$21</c:f>
              <c:numCache>
                <c:formatCode>@</c:formatCode>
                <c:ptCount val="3"/>
                <c:pt idx="0">
                  <c:v>1990</c:v>
                </c:pt>
                <c:pt idx="1">
                  <c:v>2000</c:v>
                </c:pt>
                <c:pt idx="2">
                  <c:v>2017</c:v>
                </c:pt>
              </c:numCache>
            </c:numRef>
          </c:cat>
          <c:val>
            <c:numRef>
              <c:f>'Agricultural land'!$F$19:$F$21</c:f>
              <c:numCache>
                <c:formatCode>General</c:formatCode>
                <c:ptCount val="3"/>
                <c:pt idx="0">
                  <c:v>25.8</c:v>
                </c:pt>
                <c:pt idx="1">
                  <c:v>8.4</c:v>
                </c:pt>
                <c:pt idx="2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3B-46D4-AFCA-F6B648C3C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244832"/>
        <c:axId val="193246080"/>
      </c:barChart>
      <c:catAx>
        <c:axId val="19324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US"/>
          </a:p>
        </c:txPr>
        <c:crossAx val="193246080"/>
        <c:crosses val="autoZero"/>
        <c:auto val="1"/>
        <c:lblAlgn val="ctr"/>
        <c:lblOffset val="100"/>
        <c:noMultiLvlLbl val="0"/>
      </c:catAx>
      <c:valAx>
        <c:axId val="193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/>
                  <a:t>Area (ha)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US"/>
          </a:p>
        </c:txPr>
        <c:crossAx val="19324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Maiandra GD" panose="020E0502030308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r>
              <a:rPr lang="en-US"/>
              <a:t>MKULA VILLAGE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8097222222222226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'Agricultural land'!$C$11</c:f>
              <c:strCache>
                <c:ptCount val="1"/>
                <c:pt idx="0">
                  <c:v>Cultivated land</c:v>
                </c:pt>
              </c:strCache>
            </c:strRef>
          </c:tx>
          <c:spPr>
            <a:solidFill>
              <a:schemeClr val="accent1"/>
            </a:solidFill>
            <a:ln w="15875">
              <a:noFill/>
            </a:ln>
            <a:effectLst/>
          </c:spPr>
          <c:invertIfNegative val="0"/>
          <c:cat>
            <c:numRef>
              <c:f>'Agricultural land'!$B$12:$B$14</c:f>
              <c:numCache>
                <c:formatCode>General</c:formatCode>
                <c:ptCount val="3"/>
                <c:pt idx="0">
                  <c:v>1990</c:v>
                </c:pt>
                <c:pt idx="1">
                  <c:v>2000</c:v>
                </c:pt>
                <c:pt idx="2">
                  <c:v>2017</c:v>
                </c:pt>
              </c:numCache>
            </c:numRef>
          </c:cat>
          <c:val>
            <c:numRef>
              <c:f>'Agricultural land'!$C$12:$C$14</c:f>
              <c:numCache>
                <c:formatCode>General</c:formatCode>
                <c:ptCount val="3"/>
                <c:pt idx="0">
                  <c:v>7.7</c:v>
                </c:pt>
                <c:pt idx="1">
                  <c:v>74.8</c:v>
                </c:pt>
                <c:pt idx="2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7-448F-8F99-BC45AAE10507}"/>
            </c:ext>
          </c:extLst>
        </c:ser>
        <c:ser>
          <c:idx val="1"/>
          <c:order val="1"/>
          <c:tx>
            <c:strRef>
              <c:f>'Agricultural land'!$D$11</c:f>
              <c:strCache>
                <c:ptCount val="1"/>
                <c:pt idx="0">
                  <c:v>Bushland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numRef>
              <c:f>'Agricultural land'!$B$12:$B$14</c:f>
              <c:numCache>
                <c:formatCode>General</c:formatCode>
                <c:ptCount val="3"/>
                <c:pt idx="0">
                  <c:v>1990</c:v>
                </c:pt>
                <c:pt idx="1">
                  <c:v>2000</c:v>
                </c:pt>
                <c:pt idx="2">
                  <c:v>2017</c:v>
                </c:pt>
              </c:numCache>
            </c:numRef>
          </c:cat>
          <c:val>
            <c:numRef>
              <c:f>'Agricultural land'!$D$12:$D$14</c:f>
              <c:numCache>
                <c:formatCode>General</c:formatCode>
                <c:ptCount val="3"/>
                <c:pt idx="0">
                  <c:v>25.7</c:v>
                </c:pt>
                <c:pt idx="1">
                  <c:v>8.1999999999999993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D7-448F-8F99-BC45AAE10507}"/>
            </c:ext>
          </c:extLst>
        </c:ser>
        <c:ser>
          <c:idx val="2"/>
          <c:order val="2"/>
          <c:tx>
            <c:strRef>
              <c:f>'Agricultural land'!$E$11</c:f>
              <c:strCache>
                <c:ptCount val="1"/>
                <c:pt idx="0">
                  <c:v>Forest</c:v>
                </c:pt>
              </c:strCache>
            </c:strRef>
          </c:tx>
          <c:spPr>
            <a:solidFill>
              <a:schemeClr val="accent3"/>
            </a:solidFill>
            <a:ln w="15875">
              <a:noFill/>
            </a:ln>
            <a:effectLst/>
          </c:spPr>
          <c:invertIfNegative val="0"/>
          <c:cat>
            <c:numRef>
              <c:f>'Agricultural land'!$B$12:$B$14</c:f>
              <c:numCache>
                <c:formatCode>General</c:formatCode>
                <c:ptCount val="3"/>
                <c:pt idx="0">
                  <c:v>1990</c:v>
                </c:pt>
                <c:pt idx="1">
                  <c:v>2000</c:v>
                </c:pt>
                <c:pt idx="2">
                  <c:v>2017</c:v>
                </c:pt>
              </c:numCache>
            </c:numRef>
          </c:cat>
          <c:val>
            <c:numRef>
              <c:f>'Agricultural land'!$E$12:$E$14</c:f>
              <c:numCache>
                <c:formatCode>General</c:formatCode>
                <c:ptCount val="3"/>
                <c:pt idx="0">
                  <c:v>12</c:v>
                </c:pt>
                <c:pt idx="1">
                  <c:v>8.1999999999999993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D7-448F-8F99-BC45AAE10507}"/>
            </c:ext>
          </c:extLst>
        </c:ser>
        <c:ser>
          <c:idx val="3"/>
          <c:order val="3"/>
          <c:tx>
            <c:strRef>
              <c:f>'Agricultural land'!$F$11</c:f>
              <c:strCache>
                <c:ptCount val="1"/>
                <c:pt idx="0">
                  <c:v>Grassland</c:v>
                </c:pt>
              </c:strCache>
            </c:strRef>
          </c:tx>
          <c:spPr>
            <a:solidFill>
              <a:schemeClr val="accent4"/>
            </a:solidFill>
            <a:ln w="15875">
              <a:noFill/>
            </a:ln>
            <a:effectLst/>
          </c:spPr>
          <c:invertIfNegative val="0"/>
          <c:cat>
            <c:numRef>
              <c:f>'Agricultural land'!$B$12:$B$14</c:f>
              <c:numCache>
                <c:formatCode>General</c:formatCode>
                <c:ptCount val="3"/>
                <c:pt idx="0">
                  <c:v>1990</c:v>
                </c:pt>
                <c:pt idx="1">
                  <c:v>2000</c:v>
                </c:pt>
                <c:pt idx="2">
                  <c:v>2017</c:v>
                </c:pt>
              </c:numCache>
            </c:numRef>
          </c:cat>
          <c:val>
            <c:numRef>
              <c:f>'Agricultural land'!$F$12:$F$14</c:f>
              <c:numCache>
                <c:formatCode>General</c:formatCode>
                <c:ptCount val="3"/>
                <c:pt idx="0">
                  <c:v>54.5</c:v>
                </c:pt>
                <c:pt idx="1">
                  <c:v>8.8000000000000007</c:v>
                </c:pt>
                <c:pt idx="2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D7-448F-8F99-BC45AAE10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95215"/>
        <c:axId val="73178575"/>
      </c:barChart>
      <c:catAx>
        <c:axId val="73195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US"/>
          </a:p>
        </c:txPr>
        <c:crossAx val="73178575"/>
        <c:crosses val="autoZero"/>
        <c:auto val="1"/>
        <c:lblAlgn val="ctr"/>
        <c:lblOffset val="100"/>
        <c:noMultiLvlLbl val="0"/>
      </c:catAx>
      <c:valAx>
        <c:axId val="7317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/>
                  <a:t>Area (ha)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US"/>
          </a:p>
        </c:txPr>
        <c:crossAx val="7319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3507436570428704E-2"/>
          <c:y val="9.7638888888888914E-2"/>
          <c:w val="0.70624782428512223"/>
          <c:h val="8.0589980600251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aiandra GD" panose="020E0502030308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r>
              <a:rPr lang="en-US"/>
              <a:t>Msolwa Ujamaa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'Agricultural land'!$C$4</c:f>
              <c:strCache>
                <c:ptCount val="1"/>
                <c:pt idx="0">
                  <c:v>Cultivated land</c:v>
                </c:pt>
              </c:strCache>
            </c:strRef>
          </c:tx>
          <c:spPr>
            <a:solidFill>
              <a:schemeClr val="accent1"/>
            </a:solidFill>
            <a:ln w="15875">
              <a:noFill/>
            </a:ln>
            <a:effectLst/>
          </c:spPr>
          <c:invertIfNegative val="0"/>
          <c:cat>
            <c:numRef>
              <c:f>'Agricultural land'!$B$5:$B$7</c:f>
              <c:numCache>
                <c:formatCode>General</c:formatCode>
                <c:ptCount val="3"/>
                <c:pt idx="0">
                  <c:v>1990</c:v>
                </c:pt>
                <c:pt idx="1">
                  <c:v>2000</c:v>
                </c:pt>
                <c:pt idx="2">
                  <c:v>2017</c:v>
                </c:pt>
              </c:numCache>
            </c:numRef>
          </c:cat>
          <c:val>
            <c:numRef>
              <c:f>'Agricultural land'!$C$5:$C$7</c:f>
              <c:numCache>
                <c:formatCode>General</c:formatCode>
                <c:ptCount val="3"/>
                <c:pt idx="0">
                  <c:v>6.4</c:v>
                </c:pt>
                <c:pt idx="1">
                  <c:v>64.900000000000006</c:v>
                </c:pt>
                <c:pt idx="2">
                  <c:v>89.4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B-4495-B775-ACBBFCEE43A5}"/>
            </c:ext>
          </c:extLst>
        </c:ser>
        <c:ser>
          <c:idx val="1"/>
          <c:order val="1"/>
          <c:tx>
            <c:strRef>
              <c:f>'Agricultural land'!$D$4</c:f>
              <c:strCache>
                <c:ptCount val="1"/>
                <c:pt idx="0">
                  <c:v>Bushland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numRef>
              <c:f>'Agricultural land'!$B$5:$B$7</c:f>
              <c:numCache>
                <c:formatCode>General</c:formatCode>
                <c:ptCount val="3"/>
                <c:pt idx="0">
                  <c:v>1990</c:v>
                </c:pt>
                <c:pt idx="1">
                  <c:v>2000</c:v>
                </c:pt>
                <c:pt idx="2">
                  <c:v>2017</c:v>
                </c:pt>
              </c:numCache>
            </c:numRef>
          </c:cat>
          <c:val>
            <c:numRef>
              <c:f>'Agricultural land'!$D$5:$D$7</c:f>
              <c:numCache>
                <c:formatCode>General</c:formatCode>
                <c:ptCount val="3"/>
                <c:pt idx="0">
                  <c:v>36.799999999999997</c:v>
                </c:pt>
                <c:pt idx="1">
                  <c:v>15.9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4B-4495-B775-ACBBFCEE43A5}"/>
            </c:ext>
          </c:extLst>
        </c:ser>
        <c:ser>
          <c:idx val="2"/>
          <c:order val="2"/>
          <c:tx>
            <c:strRef>
              <c:f>'Agricultural land'!$E$4</c:f>
              <c:strCache>
                <c:ptCount val="1"/>
                <c:pt idx="0">
                  <c:v>Forest</c:v>
                </c:pt>
              </c:strCache>
            </c:strRef>
          </c:tx>
          <c:spPr>
            <a:solidFill>
              <a:schemeClr val="accent3"/>
            </a:solidFill>
            <a:ln w="15875">
              <a:noFill/>
            </a:ln>
            <a:effectLst/>
          </c:spPr>
          <c:invertIfNegative val="0"/>
          <c:cat>
            <c:numRef>
              <c:f>'Agricultural land'!$B$5:$B$7</c:f>
              <c:numCache>
                <c:formatCode>General</c:formatCode>
                <c:ptCount val="3"/>
                <c:pt idx="0">
                  <c:v>1990</c:v>
                </c:pt>
                <c:pt idx="1">
                  <c:v>2000</c:v>
                </c:pt>
                <c:pt idx="2">
                  <c:v>2017</c:v>
                </c:pt>
              </c:numCache>
            </c:numRef>
          </c:cat>
          <c:val>
            <c:numRef>
              <c:f>'Agricultural land'!$E$5:$E$7</c:f>
              <c:numCache>
                <c:formatCode>General</c:formatCode>
                <c:ptCount val="3"/>
                <c:pt idx="0">
                  <c:v>10.1</c:v>
                </c:pt>
                <c:pt idx="1">
                  <c:v>0.5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4B-4495-B775-ACBBFCEE43A5}"/>
            </c:ext>
          </c:extLst>
        </c:ser>
        <c:ser>
          <c:idx val="3"/>
          <c:order val="3"/>
          <c:tx>
            <c:strRef>
              <c:f>'Agricultural land'!$F$4</c:f>
              <c:strCache>
                <c:ptCount val="1"/>
                <c:pt idx="0">
                  <c:v>Grassland</c:v>
                </c:pt>
              </c:strCache>
            </c:strRef>
          </c:tx>
          <c:spPr>
            <a:solidFill>
              <a:schemeClr val="accent4"/>
            </a:solidFill>
            <a:ln w="15875">
              <a:noFill/>
            </a:ln>
            <a:effectLst/>
          </c:spPr>
          <c:invertIfNegative val="0"/>
          <c:cat>
            <c:numRef>
              <c:f>'Agricultural land'!$B$5:$B$7</c:f>
              <c:numCache>
                <c:formatCode>General</c:formatCode>
                <c:ptCount val="3"/>
                <c:pt idx="0">
                  <c:v>1990</c:v>
                </c:pt>
                <c:pt idx="1">
                  <c:v>2000</c:v>
                </c:pt>
                <c:pt idx="2">
                  <c:v>2017</c:v>
                </c:pt>
              </c:numCache>
            </c:numRef>
          </c:cat>
          <c:val>
            <c:numRef>
              <c:f>'Agricultural land'!$F$5:$F$7</c:f>
              <c:numCache>
                <c:formatCode>General</c:formatCode>
                <c:ptCount val="3"/>
                <c:pt idx="0">
                  <c:v>46.7</c:v>
                </c:pt>
                <c:pt idx="1">
                  <c:v>18.5</c:v>
                </c:pt>
                <c:pt idx="2">
                  <c:v>10.199999999999999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4B-4495-B775-ACBBFCEE4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8725887"/>
        <c:axId val="2018716735"/>
      </c:barChart>
      <c:catAx>
        <c:axId val="201872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US"/>
          </a:p>
        </c:txPr>
        <c:crossAx val="2018716735"/>
        <c:crosses val="autoZero"/>
        <c:auto val="1"/>
        <c:lblAlgn val="ctr"/>
        <c:lblOffset val="100"/>
        <c:noMultiLvlLbl val="0"/>
      </c:catAx>
      <c:valAx>
        <c:axId val="201871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/>
                  <a:t>Area (ha)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US"/>
          </a:p>
        </c:txPr>
        <c:crossAx val="201872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aiandra GD" panose="020E0502030308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Low 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Sheet1!$B$3:$B$58</c:f>
              <c:numCache>
                <c:formatCode>General</c:formatCode>
                <c:ptCount val="56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  <c:pt idx="55">
                  <c:v>2019</c:v>
                </c:pt>
              </c:numCache>
            </c:numRef>
          </c:cat>
          <c:val>
            <c:numRef>
              <c:f>Sheet1!$C$3:$C$58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5</c:v>
                </c:pt>
                <c:pt idx="33">
                  <c:v>3</c:v>
                </c:pt>
                <c:pt idx="34">
                  <c:v>7</c:v>
                </c:pt>
                <c:pt idx="35">
                  <c:v>5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  <c:pt idx="41">
                  <c:v>7</c:v>
                </c:pt>
                <c:pt idx="42">
                  <c:v>2</c:v>
                </c:pt>
                <c:pt idx="43">
                  <c:v>5</c:v>
                </c:pt>
                <c:pt idx="44">
                  <c:v>4</c:v>
                </c:pt>
                <c:pt idx="45">
                  <c:v>2</c:v>
                </c:pt>
                <c:pt idx="46">
                  <c:v>6</c:v>
                </c:pt>
                <c:pt idx="47">
                  <c:v>5</c:v>
                </c:pt>
                <c:pt idx="48">
                  <c:v>7</c:v>
                </c:pt>
                <c:pt idx="49">
                  <c:v>5</c:v>
                </c:pt>
                <c:pt idx="50">
                  <c:v>7</c:v>
                </c:pt>
                <c:pt idx="51">
                  <c:v>5</c:v>
                </c:pt>
                <c:pt idx="52">
                  <c:v>9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F-46BD-BECC-59CA089D702F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Dry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Sheet1!$B$3:$B$58</c:f>
              <c:numCache>
                <c:formatCode>General</c:formatCode>
                <c:ptCount val="56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  <c:pt idx="55">
                  <c:v>2019</c:v>
                </c:pt>
              </c:numCache>
            </c:numRef>
          </c:cat>
          <c:val>
            <c:numRef>
              <c:f>Sheet1!$D$3:$D$58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37">
                  <c:v>1</c:v>
                </c:pt>
                <c:pt idx="38">
                  <c:v>3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3</c:v>
                </c:pt>
                <c:pt idx="44">
                  <c:v>2</c:v>
                </c:pt>
                <c:pt idx="45">
                  <c:v>0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3</c:v>
                </c:pt>
                <c:pt idx="50">
                  <c:v>4</c:v>
                </c:pt>
                <c:pt idx="51">
                  <c:v>1</c:v>
                </c:pt>
                <c:pt idx="52">
                  <c:v>4</c:v>
                </c:pt>
                <c:pt idx="53">
                  <c:v>3</c:v>
                </c:pt>
                <c:pt idx="54">
                  <c:v>1</c:v>
                </c:pt>
                <c:pt idx="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BF-46BD-BECC-59CA089D702F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Full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Sheet1!$B$3:$B$58</c:f>
              <c:numCache>
                <c:formatCode>General</c:formatCode>
                <c:ptCount val="56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  <c:pt idx="55">
                  <c:v>2019</c:v>
                </c:pt>
              </c:numCache>
            </c:numRef>
          </c:cat>
          <c:val>
            <c:numRef>
              <c:f>Sheet1!$E$3:$E$58</c:f>
              <c:numCache>
                <c:formatCode>General</c:formatCode>
                <c:ptCount val="56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11</c:v>
                </c:pt>
                <c:pt idx="12">
                  <c:v>11</c:v>
                </c:pt>
                <c:pt idx="13">
                  <c:v>10</c:v>
                </c:pt>
                <c:pt idx="14">
                  <c:v>11</c:v>
                </c:pt>
                <c:pt idx="15">
                  <c:v>10</c:v>
                </c:pt>
                <c:pt idx="16">
                  <c:v>11</c:v>
                </c:pt>
                <c:pt idx="17">
                  <c:v>9</c:v>
                </c:pt>
                <c:pt idx="18">
                  <c:v>11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9</c:v>
                </c:pt>
                <c:pt idx="32">
                  <c:v>7</c:v>
                </c:pt>
                <c:pt idx="33">
                  <c:v>9</c:v>
                </c:pt>
                <c:pt idx="34">
                  <c:v>5</c:v>
                </c:pt>
                <c:pt idx="35">
                  <c:v>7</c:v>
                </c:pt>
                <c:pt idx="36">
                  <c:v>9</c:v>
                </c:pt>
                <c:pt idx="37">
                  <c:v>8</c:v>
                </c:pt>
                <c:pt idx="38">
                  <c:v>8</c:v>
                </c:pt>
                <c:pt idx="39">
                  <c:v>6</c:v>
                </c:pt>
                <c:pt idx="40">
                  <c:v>8</c:v>
                </c:pt>
                <c:pt idx="41">
                  <c:v>5</c:v>
                </c:pt>
                <c:pt idx="42">
                  <c:v>10</c:v>
                </c:pt>
                <c:pt idx="43">
                  <c:v>7</c:v>
                </c:pt>
                <c:pt idx="44">
                  <c:v>8</c:v>
                </c:pt>
                <c:pt idx="45">
                  <c:v>10</c:v>
                </c:pt>
                <c:pt idx="46">
                  <c:v>6</c:v>
                </c:pt>
                <c:pt idx="47">
                  <c:v>7</c:v>
                </c:pt>
                <c:pt idx="48">
                  <c:v>5</c:v>
                </c:pt>
                <c:pt idx="49">
                  <c:v>7</c:v>
                </c:pt>
                <c:pt idx="50">
                  <c:v>5</c:v>
                </c:pt>
                <c:pt idx="51">
                  <c:v>7</c:v>
                </c:pt>
                <c:pt idx="52">
                  <c:v>3</c:v>
                </c:pt>
                <c:pt idx="53">
                  <c:v>7</c:v>
                </c:pt>
                <c:pt idx="54">
                  <c:v>7</c:v>
                </c:pt>
                <c:pt idx="5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BF-46BD-BECC-59CA089D7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558816"/>
        <c:axId val="2051578368"/>
      </c:lineChart>
      <c:catAx>
        <c:axId val="205155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578368"/>
        <c:crosses val="autoZero"/>
        <c:auto val="1"/>
        <c:lblAlgn val="ctr"/>
        <c:lblOffset val="100"/>
        <c:noMultiLvlLbl val="0"/>
      </c:catAx>
      <c:valAx>
        <c:axId val="20515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55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</xdr:colOff>
      <xdr:row>3</xdr:row>
      <xdr:rowOff>19050</xdr:rowOff>
    </xdr:from>
    <xdr:to>
      <xdr:col>14</xdr:col>
      <xdr:colOff>158750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117475</xdr:colOff>
      <xdr:row>14</xdr:row>
      <xdr:rowOff>22225</xdr:rowOff>
    </xdr:from>
    <xdr:to>
      <xdr:col>12</xdr:col>
      <xdr:colOff>422275</xdr:colOff>
      <xdr:row>29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</xdr:colOff>
      <xdr:row>1</xdr:row>
      <xdr:rowOff>9524</xdr:rowOff>
    </xdr:from>
    <xdr:to>
      <xdr:col>12</xdr:col>
      <xdr:colOff>307975</xdr:colOff>
      <xdr:row>18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3</xdr:row>
      <xdr:rowOff>22225</xdr:rowOff>
    </xdr:from>
    <xdr:to>
      <xdr:col>13</xdr:col>
      <xdr:colOff>358775</xdr:colOff>
      <xdr:row>18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5</xdr:row>
      <xdr:rowOff>41275</xdr:rowOff>
    </xdr:from>
    <xdr:to>
      <xdr:col>14</xdr:col>
      <xdr:colOff>285750</xdr:colOff>
      <xdr:row>20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27</xdr:row>
      <xdr:rowOff>133349</xdr:rowOff>
    </xdr:from>
    <xdr:to>
      <xdr:col>14</xdr:col>
      <xdr:colOff>120650</xdr:colOff>
      <xdr:row>40</xdr:row>
      <xdr:rowOff>73024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165100</xdr:colOff>
      <xdr:row>12</xdr:row>
      <xdr:rowOff>165100</xdr:rowOff>
    </xdr:from>
    <xdr:to>
      <xdr:col>14</xdr:col>
      <xdr:colOff>120650</xdr:colOff>
      <xdr:row>27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0</xdr:row>
      <xdr:rowOff>0</xdr:rowOff>
    </xdr:from>
    <xdr:to>
      <xdr:col>14</xdr:col>
      <xdr:colOff>19050</xdr:colOff>
      <xdr:row>12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43</xdr:row>
      <xdr:rowOff>76201</xdr:rowOff>
    </xdr:from>
    <xdr:to>
      <xdr:col>13</xdr:col>
      <xdr:colOff>358775</xdr:colOff>
      <xdr:row>57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27</xdr:row>
      <xdr:rowOff>117475</xdr:rowOff>
    </xdr:from>
    <xdr:to>
      <xdr:col>7</xdr:col>
      <xdr:colOff>44450</xdr:colOff>
      <xdr:row>42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400050</xdr:colOff>
      <xdr:row>12</xdr:row>
      <xdr:rowOff>60325</xdr:rowOff>
    </xdr:from>
    <xdr:to>
      <xdr:col>7</xdr:col>
      <xdr:colOff>139700</xdr:colOff>
      <xdr:row>27</xdr:row>
      <xdr:rowOff>41275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650.995496875003" createdVersion="6" refreshedVersion="6" minRefreshableVersion="3" recordCount="26" xr:uid="{00000000-000A-0000-FFFF-FFFF00000000}">
  <cacheSource type="worksheet">
    <worksheetSource ref="A4:D30" sheet="Calttle"/>
  </cacheSource>
  <cacheFields count="4">
    <cacheField name="Region" numFmtId="0">
      <sharedItems count="26">
        <s v="Mtwara"/>
        <s v="Lindi"/>
        <s v="Ruvuma"/>
        <s v="Mbeya"/>
        <s v="Songwe"/>
        <s v="Iringa"/>
        <s v="njombe"/>
        <s v="Rukwa"/>
        <s v="Katavi"/>
        <s v="Tabora"/>
        <s v="Singida"/>
        <s v="dar es salaam"/>
        <s v="Morogoro"/>
        <s v="Dodoma"/>
        <s v="Tanga"/>
        <s v="Pwani"/>
        <s v="Manyara"/>
        <s v="Kilimanjaro"/>
        <s v="Arusha"/>
        <s v="Simiyu"/>
        <s v="Shunyanga"/>
        <s v="Geita"/>
        <s v="Kigoma"/>
        <s v="Kagera"/>
        <s v="Mwanza"/>
        <s v="Mara"/>
      </sharedItems>
    </cacheField>
    <cacheField name="2008" numFmtId="164">
      <sharedItems containsSemiMixedTypes="0" containsString="0" containsNumber="1" containsInteger="1" minValue="18115" maxValue="2133090"/>
    </cacheField>
    <cacheField name="2020" numFmtId="164">
      <sharedItems containsSemiMixedTypes="0" containsString="0" containsNumber="1" containsInteger="1" minValue="45830" maxValue="2841191"/>
    </cacheField>
    <cacheField name="% change" numFmtId="0">
      <sharedItems containsSemiMixedTypes="0" containsString="0" containsNumber="1" minValue="-43.753777087110421" maxValue="846.075986318147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x v="0"/>
    <n v="18115"/>
    <n v="144939"/>
    <n v="700.1048854540436"/>
  </r>
  <r>
    <x v="1"/>
    <n v="30784"/>
    <n v="203934"/>
    <n v="562.46751559251561"/>
  </r>
  <r>
    <x v="2"/>
    <n v="75366"/>
    <n v="450752"/>
    <n v="498.08401666533985"/>
  </r>
  <r>
    <x v="3"/>
    <n v="470218"/>
    <n v="1032445"/>
    <n v="119.56730707884429"/>
  </r>
  <r>
    <x v="4"/>
    <n v="400000"/>
    <n v="792932"/>
    <n v="98.233000000000004"/>
  </r>
  <r>
    <x v="5"/>
    <n v="275031"/>
    <n v="642435"/>
    <n v="133.58639571539209"/>
  </r>
  <r>
    <x v="6"/>
    <n v="200000"/>
    <n v="451761"/>
    <n v="125.8805"/>
  </r>
  <r>
    <x v="7"/>
    <n v="404411"/>
    <n v="685050"/>
    <n v="69.394502127785842"/>
  </r>
  <r>
    <x v="8"/>
    <n v="400000"/>
    <n v="674389"/>
    <n v="68.597250000000003"/>
  </r>
  <r>
    <x v="9"/>
    <n v="2133090"/>
    <n v="2841191"/>
    <n v="33.196020796122056"/>
  </r>
  <r>
    <x v="10"/>
    <n v="1588837"/>
    <n v="1000096"/>
    <n v="-37.054839483219489"/>
  </r>
  <r>
    <x v="11"/>
    <n v="32398"/>
    <n v="45830"/>
    <n v="41.459349342552009"/>
  </r>
  <r>
    <x v="12"/>
    <n v="639764"/>
    <n v="1084316"/>
    <n v="69.486873284523668"/>
  </r>
  <r>
    <x v="13"/>
    <n v="1185501"/>
    <n v="2195576"/>
    <n v="85.20237435480864"/>
  </r>
  <r>
    <x v="14"/>
    <n v="732130"/>
    <n v="1508641"/>
    <n v="106.06190157485693"/>
  </r>
  <r>
    <x v="15"/>
    <n v="255258"/>
    <n v="739101"/>
    <n v="189.55057236208071"/>
  </r>
  <r>
    <x v="16"/>
    <n v="1662452"/>
    <n v="2380072"/>
    <n v="43.166359088863921"/>
  </r>
  <r>
    <x v="17"/>
    <n v="494135"/>
    <n v="1135917"/>
    <n v="129.87989112287127"/>
  </r>
  <r>
    <x v="18"/>
    <n v="1813637"/>
    <n v="1597787"/>
    <n v="-11.901499583433731"/>
  </r>
  <r>
    <x v="19"/>
    <n v="1000000"/>
    <n v="960310"/>
    <n v="-3.9690000000000003"/>
  </r>
  <r>
    <x v="20"/>
    <n v="1000000"/>
    <n v="943821"/>
    <n v="-5.6178999999999997"/>
  </r>
  <r>
    <x v="21"/>
    <n v="1651251"/>
    <n v="1242804"/>
    <n v="-24.7356095469435"/>
  </r>
  <r>
    <x v="22"/>
    <n v="157581"/>
    <n v="1490836"/>
    <n v="846.07598631814744"/>
  </r>
  <r>
    <x v="23"/>
    <n v="837204"/>
    <n v="1575029"/>
    <n v="88.129655376706268"/>
  </r>
  <r>
    <x v="24"/>
    <n v="1976971"/>
    <n v="1394744"/>
    <n v="-29.450457290471132"/>
  </r>
  <r>
    <x v="25"/>
    <n v="1691118"/>
    <n v="951190"/>
    <n v="-43.7537770871104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28" firstHeaderRow="0" firstDataRow="1" firstDataCol="1"/>
  <pivotFields count="4">
    <pivotField axis="axisRow" showAll="0">
      <items count="27">
        <item x="18"/>
        <item x="11"/>
        <item x="13"/>
        <item x="21"/>
        <item x="5"/>
        <item x="23"/>
        <item x="8"/>
        <item x="22"/>
        <item x="17"/>
        <item x="1"/>
        <item x="16"/>
        <item x="25"/>
        <item x="3"/>
        <item x="12"/>
        <item x="0"/>
        <item x="24"/>
        <item x="6"/>
        <item x="15"/>
        <item x="7"/>
        <item x="2"/>
        <item x="20"/>
        <item x="19"/>
        <item x="10"/>
        <item x="4"/>
        <item x="9"/>
        <item x="14"/>
        <item t="default"/>
      </items>
    </pivotField>
    <pivotField dataField="1" numFmtId="164" showAll="0"/>
    <pivotField dataField="1" numFmtId="164" showAll="0"/>
    <pivotField dataField="1"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2008" fld="1" baseField="0" baseItem="0"/>
    <dataField name="Sum of 2020" fld="2" baseField="0" baseItem="0"/>
    <dataField name="Sum of % change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workbookViewId="0">
      <selection activeCell="B1" sqref="B1"/>
    </sheetView>
  </sheetViews>
  <sheetFormatPr defaultRowHeight="14.4" x14ac:dyDescent="0.3"/>
  <cols>
    <col min="1" max="1" width="12.33203125" bestFit="1" customWidth="1"/>
    <col min="2" max="3" width="11.109375" bestFit="1" customWidth="1"/>
    <col min="4" max="4" width="15" bestFit="1" customWidth="1"/>
  </cols>
  <sheetData>
    <row r="1" spans="1:4" x14ac:dyDescent="0.3">
      <c r="A1" s="2" t="s">
        <v>28</v>
      </c>
      <c r="B1" t="s">
        <v>30</v>
      </c>
      <c r="C1" t="s">
        <v>31</v>
      </c>
      <c r="D1" t="s">
        <v>32</v>
      </c>
    </row>
    <row r="2" spans="1:4" x14ac:dyDescent="0.3">
      <c r="A2" s="3" t="s">
        <v>17</v>
      </c>
      <c r="B2" s="4">
        <v>1813637</v>
      </c>
      <c r="C2" s="4">
        <v>1597787</v>
      </c>
      <c r="D2" s="4">
        <v>-11.901499583433731</v>
      </c>
    </row>
    <row r="3" spans="1:4" x14ac:dyDescent="0.3">
      <c r="A3" s="3" t="s">
        <v>25</v>
      </c>
      <c r="B3" s="4">
        <v>32398</v>
      </c>
      <c r="C3" s="4">
        <v>45830</v>
      </c>
      <c r="D3" s="4">
        <v>41.459349342552009</v>
      </c>
    </row>
    <row r="4" spans="1:4" x14ac:dyDescent="0.3">
      <c r="A4" s="3" t="s">
        <v>11</v>
      </c>
      <c r="B4" s="4">
        <v>1185501</v>
      </c>
      <c r="C4" s="4">
        <v>2195576</v>
      </c>
      <c r="D4" s="4">
        <v>85.20237435480864</v>
      </c>
    </row>
    <row r="5" spans="1:4" x14ac:dyDescent="0.3">
      <c r="A5" s="3" t="s">
        <v>20</v>
      </c>
      <c r="B5" s="4">
        <v>1651251</v>
      </c>
      <c r="C5" s="4">
        <v>1242804</v>
      </c>
      <c r="D5" s="4">
        <v>-24.7356095469435</v>
      </c>
    </row>
    <row r="6" spans="1:4" x14ac:dyDescent="0.3">
      <c r="A6" s="3" t="s">
        <v>5</v>
      </c>
      <c r="B6" s="4">
        <v>275031</v>
      </c>
      <c r="C6" s="4">
        <v>642435</v>
      </c>
      <c r="D6" s="4">
        <v>133.58639571539209</v>
      </c>
    </row>
    <row r="7" spans="1:4" x14ac:dyDescent="0.3">
      <c r="A7" s="3" t="s">
        <v>22</v>
      </c>
      <c r="B7" s="4">
        <v>837204</v>
      </c>
      <c r="C7" s="4">
        <v>1575029</v>
      </c>
      <c r="D7" s="4">
        <v>88.129655376706268</v>
      </c>
    </row>
    <row r="8" spans="1:4" x14ac:dyDescent="0.3">
      <c r="A8" s="3" t="s">
        <v>8</v>
      </c>
      <c r="B8" s="4">
        <v>400000</v>
      </c>
      <c r="C8" s="4">
        <v>674389</v>
      </c>
      <c r="D8" s="4">
        <v>68.597250000000003</v>
      </c>
    </row>
    <row r="9" spans="1:4" x14ac:dyDescent="0.3">
      <c r="A9" s="3" t="s">
        <v>21</v>
      </c>
      <c r="B9" s="4">
        <v>157581</v>
      </c>
      <c r="C9" s="4">
        <v>1490836</v>
      </c>
      <c r="D9" s="4">
        <v>846.07598631814744</v>
      </c>
    </row>
    <row r="10" spans="1:4" x14ac:dyDescent="0.3">
      <c r="A10" s="3" t="s">
        <v>14</v>
      </c>
      <c r="B10" s="4">
        <v>494135</v>
      </c>
      <c r="C10" s="4">
        <v>1135917</v>
      </c>
      <c r="D10" s="4">
        <v>129.87989112287127</v>
      </c>
    </row>
    <row r="11" spans="1:4" x14ac:dyDescent="0.3">
      <c r="A11" s="3" t="s">
        <v>1</v>
      </c>
      <c r="B11" s="4">
        <v>30784</v>
      </c>
      <c r="C11" s="4">
        <v>203934</v>
      </c>
      <c r="D11" s="4">
        <v>562.46751559251561</v>
      </c>
    </row>
    <row r="12" spans="1:4" x14ac:dyDescent="0.3">
      <c r="A12" s="3" t="s">
        <v>15</v>
      </c>
      <c r="B12" s="4">
        <v>1662452</v>
      </c>
      <c r="C12" s="4">
        <v>2380072</v>
      </c>
      <c r="D12" s="4">
        <v>43.166359088863921</v>
      </c>
    </row>
    <row r="13" spans="1:4" x14ac:dyDescent="0.3">
      <c r="A13" s="3" t="s">
        <v>24</v>
      </c>
      <c r="B13" s="4">
        <v>1691118</v>
      </c>
      <c r="C13" s="4">
        <v>951190</v>
      </c>
      <c r="D13" s="4">
        <v>-43.753777087110421</v>
      </c>
    </row>
    <row r="14" spans="1:4" x14ac:dyDescent="0.3">
      <c r="A14" s="3" t="s">
        <v>3</v>
      </c>
      <c r="B14" s="4">
        <v>470218</v>
      </c>
      <c r="C14" s="4">
        <v>1032445</v>
      </c>
      <c r="D14" s="4">
        <v>119.56730707884429</v>
      </c>
    </row>
    <row r="15" spans="1:4" x14ac:dyDescent="0.3">
      <c r="A15" s="3" t="s">
        <v>10</v>
      </c>
      <c r="B15" s="4">
        <v>639764</v>
      </c>
      <c r="C15" s="4">
        <v>1084316</v>
      </c>
      <c r="D15" s="4">
        <v>69.486873284523668</v>
      </c>
    </row>
    <row r="16" spans="1:4" x14ac:dyDescent="0.3">
      <c r="A16" s="3" t="s">
        <v>0</v>
      </c>
      <c r="B16" s="4">
        <v>18115</v>
      </c>
      <c r="C16" s="4">
        <v>144939</v>
      </c>
      <c r="D16" s="4">
        <v>700.1048854540436</v>
      </c>
    </row>
    <row r="17" spans="1:4" x14ac:dyDescent="0.3">
      <c r="A17" s="3" t="s">
        <v>23</v>
      </c>
      <c r="B17" s="4">
        <v>1976971</v>
      </c>
      <c r="C17" s="4">
        <v>1394744</v>
      </c>
      <c r="D17" s="4">
        <v>-29.450457290471132</v>
      </c>
    </row>
    <row r="18" spans="1:4" x14ac:dyDescent="0.3">
      <c r="A18" s="3" t="s">
        <v>6</v>
      </c>
      <c r="B18" s="4">
        <v>200000</v>
      </c>
      <c r="C18" s="4">
        <v>451761</v>
      </c>
      <c r="D18" s="4">
        <v>125.8805</v>
      </c>
    </row>
    <row r="19" spans="1:4" x14ac:dyDescent="0.3">
      <c r="A19" s="3" t="s">
        <v>13</v>
      </c>
      <c r="B19" s="4">
        <v>255258</v>
      </c>
      <c r="C19" s="4">
        <v>739101</v>
      </c>
      <c r="D19" s="4">
        <v>189.55057236208071</v>
      </c>
    </row>
    <row r="20" spans="1:4" x14ac:dyDescent="0.3">
      <c r="A20" s="3" t="s">
        <v>7</v>
      </c>
      <c r="B20" s="4">
        <v>404411</v>
      </c>
      <c r="C20" s="4">
        <v>685050</v>
      </c>
      <c r="D20" s="4">
        <v>69.394502127785842</v>
      </c>
    </row>
    <row r="21" spans="1:4" x14ac:dyDescent="0.3">
      <c r="A21" s="3" t="s">
        <v>2</v>
      </c>
      <c r="B21" s="4">
        <v>75366</v>
      </c>
      <c r="C21" s="4">
        <v>450752</v>
      </c>
      <c r="D21" s="4">
        <v>498.08401666533985</v>
      </c>
    </row>
    <row r="22" spans="1:4" x14ac:dyDescent="0.3">
      <c r="A22" s="3" t="s">
        <v>19</v>
      </c>
      <c r="B22" s="4">
        <v>1000000</v>
      </c>
      <c r="C22" s="4">
        <v>943821</v>
      </c>
      <c r="D22" s="4">
        <v>-5.6178999999999997</v>
      </c>
    </row>
    <row r="23" spans="1:4" x14ac:dyDescent="0.3">
      <c r="A23" s="3" t="s">
        <v>18</v>
      </c>
      <c r="B23" s="4">
        <v>1000000</v>
      </c>
      <c r="C23" s="4">
        <v>960310</v>
      </c>
      <c r="D23" s="4">
        <v>-3.9690000000000003</v>
      </c>
    </row>
    <row r="24" spans="1:4" x14ac:dyDescent="0.3">
      <c r="A24" s="3" t="s">
        <v>16</v>
      </c>
      <c r="B24" s="4">
        <v>1588837</v>
      </c>
      <c r="C24" s="4">
        <v>1000096</v>
      </c>
      <c r="D24" s="4">
        <v>-37.054839483219489</v>
      </c>
    </row>
    <row r="25" spans="1:4" x14ac:dyDescent="0.3">
      <c r="A25" s="3" t="s">
        <v>4</v>
      </c>
      <c r="B25" s="4">
        <v>400000</v>
      </c>
      <c r="C25" s="4">
        <v>792932</v>
      </c>
      <c r="D25" s="4">
        <v>98.233000000000004</v>
      </c>
    </row>
    <row r="26" spans="1:4" x14ac:dyDescent="0.3">
      <c r="A26" s="3" t="s">
        <v>9</v>
      </c>
      <c r="B26" s="4">
        <v>2133090</v>
      </c>
      <c r="C26" s="4">
        <v>2841191</v>
      </c>
      <c r="D26" s="4">
        <v>33.196020796122056</v>
      </c>
    </row>
    <row r="27" spans="1:4" x14ac:dyDescent="0.3">
      <c r="A27" s="3" t="s">
        <v>12</v>
      </c>
      <c r="B27" s="4">
        <v>732130</v>
      </c>
      <c r="C27" s="4">
        <v>1508641</v>
      </c>
      <c r="D27" s="4">
        <v>106.06190157485693</v>
      </c>
    </row>
    <row r="28" spans="1:4" x14ac:dyDescent="0.3">
      <c r="A28" s="3" t="s">
        <v>29</v>
      </c>
      <c r="B28" s="4">
        <v>21125252</v>
      </c>
      <c r="C28" s="4">
        <v>28165898</v>
      </c>
      <c r="D28" s="4">
        <v>3851.6412732642762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G11"/>
  <sheetViews>
    <sheetView topLeftCell="B19" workbookViewId="0">
      <selection activeCell="K31" sqref="K31"/>
    </sheetView>
  </sheetViews>
  <sheetFormatPr defaultRowHeight="14.4" x14ac:dyDescent="0.3"/>
  <cols>
    <col min="3" max="3" width="11.6640625" customWidth="1"/>
    <col min="4" max="4" width="16.6640625" bestFit="1" customWidth="1"/>
    <col min="5" max="5" width="12" customWidth="1"/>
    <col min="6" max="6" width="8.21875" bestFit="1" customWidth="1"/>
    <col min="7" max="7" width="11.88671875" bestFit="1" customWidth="1"/>
  </cols>
  <sheetData>
    <row r="3" spans="2:7" x14ac:dyDescent="0.3">
      <c r="C3" t="s">
        <v>55</v>
      </c>
      <c r="D3" t="s">
        <v>64</v>
      </c>
      <c r="E3" t="s">
        <v>65</v>
      </c>
      <c r="F3" t="s">
        <v>66</v>
      </c>
      <c r="G3" t="s">
        <v>67</v>
      </c>
    </row>
    <row r="4" spans="2:7" x14ac:dyDescent="0.3">
      <c r="B4" t="s">
        <v>56</v>
      </c>
      <c r="C4">
        <v>69</v>
      </c>
      <c r="D4">
        <v>23</v>
      </c>
      <c r="E4">
        <v>38</v>
      </c>
      <c r="F4">
        <v>46</v>
      </c>
      <c r="G4">
        <v>1518</v>
      </c>
    </row>
    <row r="5" spans="2:7" x14ac:dyDescent="0.3">
      <c r="B5" t="s">
        <v>57</v>
      </c>
      <c r="C5">
        <v>61</v>
      </c>
      <c r="D5">
        <v>31</v>
      </c>
      <c r="E5">
        <v>49</v>
      </c>
      <c r="F5">
        <v>93</v>
      </c>
      <c r="G5">
        <v>4046</v>
      </c>
    </row>
    <row r="6" spans="2:7" x14ac:dyDescent="0.3">
      <c r="B6" t="s">
        <v>58</v>
      </c>
      <c r="C6">
        <v>59</v>
      </c>
      <c r="D6">
        <v>20</v>
      </c>
      <c r="E6">
        <v>41</v>
      </c>
      <c r="F6">
        <v>107</v>
      </c>
      <c r="G6">
        <v>6786</v>
      </c>
    </row>
    <row r="7" spans="2:7" x14ac:dyDescent="0.3">
      <c r="B7" t="s">
        <v>59</v>
      </c>
      <c r="C7">
        <v>102</v>
      </c>
      <c r="D7">
        <v>20</v>
      </c>
      <c r="E7">
        <v>78</v>
      </c>
      <c r="F7">
        <v>64</v>
      </c>
      <c r="G7">
        <v>8924</v>
      </c>
    </row>
    <row r="8" spans="2:7" x14ac:dyDescent="0.3">
      <c r="B8" t="s">
        <v>60</v>
      </c>
      <c r="C8">
        <v>132</v>
      </c>
      <c r="D8">
        <v>30</v>
      </c>
      <c r="E8">
        <v>54</v>
      </c>
      <c r="F8">
        <v>130</v>
      </c>
      <c r="G8">
        <v>4567</v>
      </c>
    </row>
    <row r="9" spans="2:7" x14ac:dyDescent="0.3">
      <c r="B9" t="s">
        <v>61</v>
      </c>
      <c r="C9">
        <v>380</v>
      </c>
      <c r="D9">
        <v>20</v>
      </c>
      <c r="E9">
        <v>29</v>
      </c>
      <c r="F9">
        <v>149</v>
      </c>
      <c r="G9">
        <v>5016</v>
      </c>
    </row>
    <row r="10" spans="2:7" x14ac:dyDescent="0.3">
      <c r="B10" t="s">
        <v>62</v>
      </c>
      <c r="C10">
        <v>266</v>
      </c>
      <c r="D10">
        <v>60</v>
      </c>
      <c r="E10">
        <v>149</v>
      </c>
      <c r="F10">
        <v>203</v>
      </c>
      <c r="G10">
        <v>10547</v>
      </c>
    </row>
    <row r="11" spans="2:7" x14ac:dyDescent="0.3">
      <c r="B11" t="s">
        <v>63</v>
      </c>
      <c r="C11">
        <v>1069</v>
      </c>
      <c r="D11">
        <v>204</v>
      </c>
      <c r="E11">
        <v>438</v>
      </c>
      <c r="F11">
        <v>792</v>
      </c>
      <c r="G11">
        <v>41404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30"/>
  <sheetViews>
    <sheetView topLeftCell="A8" zoomScale="80" zoomScaleNormal="80" workbookViewId="0">
      <selection activeCell="Q21" sqref="Q21"/>
    </sheetView>
  </sheetViews>
  <sheetFormatPr defaultRowHeight="14.4" x14ac:dyDescent="0.3"/>
  <cols>
    <col min="2" max="2" width="11.6640625" customWidth="1"/>
    <col min="3" max="3" width="13.6640625" customWidth="1"/>
  </cols>
  <sheetData>
    <row r="4" spans="1:4" x14ac:dyDescent="0.3">
      <c r="A4" t="s">
        <v>26</v>
      </c>
      <c r="B4">
        <v>2008</v>
      </c>
      <c r="C4">
        <v>2020</v>
      </c>
      <c r="D4" t="s">
        <v>27</v>
      </c>
    </row>
    <row r="5" spans="1:4" x14ac:dyDescent="0.3">
      <c r="A5" t="s">
        <v>24</v>
      </c>
      <c r="B5" s="1">
        <v>1691118</v>
      </c>
      <c r="C5" s="1">
        <v>951190</v>
      </c>
      <c r="D5">
        <f t="shared" ref="D5:D30" si="0">SUM((C5-B5)/B5*100)</f>
        <v>-43.753777087110421</v>
      </c>
    </row>
    <row r="6" spans="1:4" x14ac:dyDescent="0.3">
      <c r="A6" t="s">
        <v>16</v>
      </c>
      <c r="B6" s="1">
        <v>1588837</v>
      </c>
      <c r="C6" s="1">
        <v>1000096</v>
      </c>
      <c r="D6">
        <f t="shared" si="0"/>
        <v>-37.054839483219489</v>
      </c>
    </row>
    <row r="7" spans="1:4" x14ac:dyDescent="0.3">
      <c r="A7" t="s">
        <v>23</v>
      </c>
      <c r="B7" s="1">
        <v>1976971</v>
      </c>
      <c r="C7" s="1">
        <v>1394744</v>
      </c>
      <c r="D7">
        <f t="shared" si="0"/>
        <v>-29.450457290471132</v>
      </c>
    </row>
    <row r="8" spans="1:4" x14ac:dyDescent="0.3">
      <c r="A8" t="s">
        <v>20</v>
      </c>
      <c r="B8" s="5">
        <v>1451251</v>
      </c>
      <c r="C8" s="1">
        <v>1242804</v>
      </c>
      <c r="D8">
        <f t="shared" si="0"/>
        <v>-14.363263143315663</v>
      </c>
    </row>
    <row r="9" spans="1:4" x14ac:dyDescent="0.3">
      <c r="A9" t="s">
        <v>17</v>
      </c>
      <c r="B9" s="1">
        <v>1813637</v>
      </c>
      <c r="C9" s="1">
        <v>1597787</v>
      </c>
      <c r="D9">
        <f t="shared" si="0"/>
        <v>-11.901499583433731</v>
      </c>
    </row>
    <row r="10" spans="1:4" x14ac:dyDescent="0.3">
      <c r="A10" t="s">
        <v>19</v>
      </c>
      <c r="B10" s="5">
        <v>1000000</v>
      </c>
      <c r="C10" s="1">
        <v>943821</v>
      </c>
      <c r="D10">
        <f t="shared" si="0"/>
        <v>-5.6178999999999997</v>
      </c>
    </row>
    <row r="11" spans="1:4" x14ac:dyDescent="0.3">
      <c r="A11" t="s">
        <v>18</v>
      </c>
      <c r="B11" s="5">
        <v>1200000</v>
      </c>
      <c r="C11" s="1">
        <v>960310</v>
      </c>
      <c r="D11">
        <f t="shared" si="0"/>
        <v>-19.974166666666669</v>
      </c>
    </row>
    <row r="12" spans="1:4" x14ac:dyDescent="0.3">
      <c r="A12" t="s">
        <v>9</v>
      </c>
      <c r="B12" s="1">
        <v>2133090</v>
      </c>
      <c r="C12" s="1">
        <v>2841191</v>
      </c>
      <c r="D12">
        <f t="shared" si="0"/>
        <v>33.196020796122056</v>
      </c>
    </row>
    <row r="13" spans="1:4" x14ac:dyDescent="0.3">
      <c r="A13" t="s">
        <v>25</v>
      </c>
      <c r="B13" s="1">
        <v>32398</v>
      </c>
      <c r="C13" s="1">
        <v>45830</v>
      </c>
      <c r="D13">
        <f t="shared" si="0"/>
        <v>41.459349342552009</v>
      </c>
    </row>
    <row r="14" spans="1:4" x14ac:dyDescent="0.3">
      <c r="A14" t="s">
        <v>15</v>
      </c>
      <c r="B14" s="1">
        <v>1662452</v>
      </c>
      <c r="C14" s="1">
        <v>2380072</v>
      </c>
      <c r="D14">
        <f t="shared" si="0"/>
        <v>43.166359088863921</v>
      </c>
    </row>
    <row r="15" spans="1:4" x14ac:dyDescent="0.3">
      <c r="A15" t="s">
        <v>8</v>
      </c>
      <c r="B15" s="1">
        <v>400000</v>
      </c>
      <c r="C15" s="1">
        <v>674389</v>
      </c>
      <c r="D15">
        <f t="shared" si="0"/>
        <v>68.597250000000003</v>
      </c>
    </row>
    <row r="16" spans="1:4" x14ac:dyDescent="0.3">
      <c r="A16" t="s">
        <v>7</v>
      </c>
      <c r="B16" s="1">
        <v>404411</v>
      </c>
      <c r="C16" s="1">
        <v>685050</v>
      </c>
      <c r="D16">
        <f t="shared" si="0"/>
        <v>69.394502127785842</v>
      </c>
    </row>
    <row r="17" spans="1:4" x14ac:dyDescent="0.3">
      <c r="A17" t="s">
        <v>10</v>
      </c>
      <c r="B17" s="1">
        <v>639764</v>
      </c>
      <c r="C17" s="1">
        <v>1084316</v>
      </c>
      <c r="D17">
        <f t="shared" si="0"/>
        <v>69.486873284523668</v>
      </c>
    </row>
    <row r="18" spans="1:4" x14ac:dyDescent="0.3">
      <c r="A18" t="s">
        <v>11</v>
      </c>
      <c r="B18" s="1">
        <v>1185501</v>
      </c>
      <c r="C18" s="1">
        <v>2195576</v>
      </c>
      <c r="D18">
        <f t="shared" si="0"/>
        <v>85.20237435480864</v>
      </c>
    </row>
    <row r="19" spans="1:4" x14ac:dyDescent="0.3">
      <c r="A19" t="s">
        <v>22</v>
      </c>
      <c r="B19" s="1">
        <v>837204</v>
      </c>
      <c r="C19" s="1">
        <v>1575029</v>
      </c>
      <c r="D19">
        <f t="shared" si="0"/>
        <v>88.129655376706268</v>
      </c>
    </row>
    <row r="20" spans="1:4" x14ac:dyDescent="0.3">
      <c r="A20" s="6" t="s">
        <v>4</v>
      </c>
      <c r="B20" s="1">
        <v>400000</v>
      </c>
      <c r="C20" s="1">
        <v>792932</v>
      </c>
      <c r="D20">
        <f t="shared" si="0"/>
        <v>98.233000000000004</v>
      </c>
    </row>
    <row r="21" spans="1:4" x14ac:dyDescent="0.3">
      <c r="A21" t="s">
        <v>12</v>
      </c>
      <c r="B21" s="1">
        <v>732130</v>
      </c>
      <c r="C21" s="1">
        <v>1508641</v>
      </c>
      <c r="D21">
        <f t="shared" si="0"/>
        <v>106.06190157485693</v>
      </c>
    </row>
    <row r="22" spans="1:4" x14ac:dyDescent="0.3">
      <c r="A22" s="6" t="s">
        <v>3</v>
      </c>
      <c r="B22" s="1">
        <v>470218</v>
      </c>
      <c r="C22" s="1">
        <v>1032445</v>
      </c>
      <c r="D22">
        <f t="shared" si="0"/>
        <v>119.56730707884429</v>
      </c>
    </row>
    <row r="23" spans="1:4" x14ac:dyDescent="0.3">
      <c r="A23" t="s">
        <v>6</v>
      </c>
      <c r="B23" s="1">
        <v>200000</v>
      </c>
      <c r="C23" s="1">
        <v>451761</v>
      </c>
      <c r="D23">
        <f t="shared" si="0"/>
        <v>125.8805</v>
      </c>
    </row>
    <row r="24" spans="1:4" x14ac:dyDescent="0.3">
      <c r="A24" t="s">
        <v>14</v>
      </c>
      <c r="B24" s="1">
        <v>494135</v>
      </c>
      <c r="C24" s="1">
        <v>1135917</v>
      </c>
      <c r="D24">
        <f t="shared" si="0"/>
        <v>129.87989112287127</v>
      </c>
    </row>
    <row r="25" spans="1:4" x14ac:dyDescent="0.3">
      <c r="A25" t="s">
        <v>5</v>
      </c>
      <c r="B25" s="1">
        <v>275031</v>
      </c>
      <c r="C25" s="1">
        <v>642435</v>
      </c>
      <c r="D25">
        <f t="shared" si="0"/>
        <v>133.58639571539209</v>
      </c>
    </row>
    <row r="26" spans="1:4" x14ac:dyDescent="0.3">
      <c r="A26" t="s">
        <v>13</v>
      </c>
      <c r="B26" s="1">
        <v>255258</v>
      </c>
      <c r="C26" s="1">
        <v>739101</v>
      </c>
      <c r="D26">
        <f t="shared" si="0"/>
        <v>189.55057236208071</v>
      </c>
    </row>
    <row r="27" spans="1:4" x14ac:dyDescent="0.3">
      <c r="A27" t="s">
        <v>2</v>
      </c>
      <c r="B27" s="1">
        <v>75366</v>
      </c>
      <c r="C27" s="1">
        <v>450752</v>
      </c>
      <c r="D27">
        <f t="shared" si="0"/>
        <v>498.08401666533985</v>
      </c>
    </row>
    <row r="28" spans="1:4" x14ac:dyDescent="0.3">
      <c r="A28" t="s">
        <v>1</v>
      </c>
      <c r="B28" s="1">
        <v>30784</v>
      </c>
      <c r="C28" s="1">
        <v>203934</v>
      </c>
      <c r="D28">
        <f t="shared" si="0"/>
        <v>562.46751559251561</v>
      </c>
    </row>
    <row r="29" spans="1:4" x14ac:dyDescent="0.3">
      <c r="A29" t="s">
        <v>0</v>
      </c>
      <c r="B29" s="1">
        <v>18115</v>
      </c>
      <c r="C29" s="1">
        <v>144939</v>
      </c>
      <c r="D29">
        <f t="shared" si="0"/>
        <v>700.1048854540436</v>
      </c>
    </row>
    <row r="30" spans="1:4" x14ac:dyDescent="0.3">
      <c r="A30" t="s">
        <v>21</v>
      </c>
      <c r="B30" s="1">
        <v>157581</v>
      </c>
      <c r="C30" s="1">
        <v>1490836</v>
      </c>
      <c r="D30">
        <f t="shared" si="0"/>
        <v>846.07598631814744</v>
      </c>
    </row>
  </sheetData>
  <sortState xmlns:xlrd2="http://schemas.microsoft.com/office/spreadsheetml/2017/richdata2" ref="A5:D30">
    <sortCondition ref="D5:D3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31"/>
  <sheetViews>
    <sheetView topLeftCell="A4" workbookViewId="0">
      <selection activeCell="A4" sqref="A4:D31"/>
    </sheetView>
  </sheetViews>
  <sheetFormatPr defaultRowHeight="14.4" x14ac:dyDescent="0.3"/>
  <cols>
    <col min="1" max="1" width="10.33203125" customWidth="1"/>
    <col min="2" max="2" width="11.6640625" customWidth="1"/>
    <col min="3" max="3" width="13.6640625" customWidth="1"/>
  </cols>
  <sheetData>
    <row r="4" spans="1:4" ht="15.6" x14ac:dyDescent="0.3">
      <c r="A4" s="7" t="s">
        <v>26</v>
      </c>
      <c r="B4" s="8">
        <v>2008</v>
      </c>
      <c r="C4" s="8">
        <v>2020</v>
      </c>
      <c r="D4" s="8" t="s">
        <v>27</v>
      </c>
    </row>
    <row r="5" spans="1:4" x14ac:dyDescent="0.3">
      <c r="A5" t="s">
        <v>24</v>
      </c>
      <c r="B5" s="1">
        <v>5528</v>
      </c>
      <c r="C5" s="1">
        <v>660</v>
      </c>
      <c r="D5">
        <f t="shared" ref="D5:D31" si="0">SUM((C5-B5)/B5*100)</f>
        <v>-88.060781476121562</v>
      </c>
    </row>
    <row r="6" spans="1:4" x14ac:dyDescent="0.3">
      <c r="A6" t="s">
        <v>16</v>
      </c>
      <c r="B6" s="1">
        <v>8402</v>
      </c>
      <c r="C6" s="1">
        <v>1979</v>
      </c>
      <c r="D6">
        <f t="shared" si="0"/>
        <v>-76.446084265651038</v>
      </c>
    </row>
    <row r="7" spans="1:4" x14ac:dyDescent="0.3">
      <c r="A7" t="s">
        <v>23</v>
      </c>
      <c r="B7" s="1">
        <v>18231</v>
      </c>
      <c r="C7" s="1">
        <v>4689</v>
      </c>
      <c r="D7">
        <f t="shared" si="0"/>
        <v>-74.280072404146779</v>
      </c>
    </row>
    <row r="8" spans="1:4" x14ac:dyDescent="0.3">
      <c r="A8" t="s">
        <v>20</v>
      </c>
      <c r="B8" s="5"/>
      <c r="C8" s="1">
        <v>6895</v>
      </c>
      <c r="D8" t="e">
        <f t="shared" si="0"/>
        <v>#DIV/0!</v>
      </c>
    </row>
    <row r="9" spans="1:4" x14ac:dyDescent="0.3">
      <c r="A9" t="s">
        <v>17</v>
      </c>
      <c r="B9" s="1">
        <v>23801</v>
      </c>
      <c r="C9" s="1">
        <v>14379</v>
      </c>
      <c r="D9">
        <f t="shared" si="0"/>
        <v>-39.586571992773415</v>
      </c>
    </row>
    <row r="10" spans="1:4" x14ac:dyDescent="0.3">
      <c r="A10" t="s">
        <v>19</v>
      </c>
      <c r="B10" s="5">
        <v>29783</v>
      </c>
      <c r="C10" s="1">
        <v>2204</v>
      </c>
      <c r="D10">
        <f t="shared" si="0"/>
        <v>-92.599805258033115</v>
      </c>
    </row>
    <row r="11" spans="1:4" x14ac:dyDescent="0.3">
      <c r="A11" t="s">
        <v>18</v>
      </c>
      <c r="B11" s="5"/>
      <c r="C11" s="1">
        <v>2889</v>
      </c>
      <c r="D11" t="e">
        <f t="shared" si="0"/>
        <v>#DIV/0!</v>
      </c>
    </row>
    <row r="12" spans="1:4" x14ac:dyDescent="0.3">
      <c r="A12" t="s">
        <v>9</v>
      </c>
      <c r="B12" s="1">
        <v>22721</v>
      </c>
      <c r="C12" s="1">
        <v>12988</v>
      </c>
      <c r="D12">
        <f t="shared" si="0"/>
        <v>-42.837023018353065</v>
      </c>
    </row>
    <row r="13" spans="1:4" x14ac:dyDescent="0.3">
      <c r="A13" t="s">
        <v>25</v>
      </c>
      <c r="B13" s="1">
        <v>3949</v>
      </c>
      <c r="C13" s="1">
        <v>51936</v>
      </c>
      <c r="D13">
        <f t="shared" si="0"/>
        <v>1215.1683970625475</v>
      </c>
    </row>
    <row r="14" spans="1:4" x14ac:dyDescent="0.3">
      <c r="A14" t="s">
        <v>15</v>
      </c>
      <c r="B14" s="1">
        <v>7347</v>
      </c>
      <c r="C14" s="1">
        <v>4452</v>
      </c>
      <c r="D14">
        <f t="shared" si="0"/>
        <v>-39.403838301347491</v>
      </c>
    </row>
    <row r="15" spans="1:4" x14ac:dyDescent="0.3">
      <c r="A15" t="s">
        <v>8</v>
      </c>
      <c r="B15" s="1"/>
      <c r="C15" s="1">
        <v>1355</v>
      </c>
      <c r="D15" t="e">
        <f t="shared" si="0"/>
        <v>#DIV/0!</v>
      </c>
    </row>
    <row r="16" spans="1:4" x14ac:dyDescent="0.3">
      <c r="A16" t="s">
        <v>7</v>
      </c>
      <c r="B16" s="1">
        <v>8316</v>
      </c>
      <c r="C16" s="1">
        <v>4942</v>
      </c>
      <c r="D16">
        <f t="shared" si="0"/>
        <v>-40.572390572390574</v>
      </c>
    </row>
    <row r="17" spans="1:6" x14ac:dyDescent="0.3">
      <c r="A17" t="s">
        <v>10</v>
      </c>
      <c r="B17" s="1">
        <v>18655</v>
      </c>
      <c r="C17" s="1">
        <v>11662</v>
      </c>
      <c r="D17">
        <f t="shared" si="0"/>
        <v>-37.485928705440905</v>
      </c>
    </row>
    <row r="18" spans="1:6" x14ac:dyDescent="0.3">
      <c r="A18" t="s">
        <v>11</v>
      </c>
      <c r="B18" s="1">
        <v>7556</v>
      </c>
      <c r="C18" s="1">
        <v>13279</v>
      </c>
      <c r="D18">
        <f t="shared" si="0"/>
        <v>75.741132874536788</v>
      </c>
    </row>
    <row r="19" spans="1:6" x14ac:dyDescent="0.3">
      <c r="A19" t="s">
        <v>22</v>
      </c>
      <c r="B19" s="1">
        <v>2840</v>
      </c>
      <c r="C19" s="1">
        <v>3907</v>
      </c>
      <c r="D19">
        <f t="shared" si="0"/>
        <v>37.570422535211264</v>
      </c>
    </row>
    <row r="20" spans="1:6" x14ac:dyDescent="0.3">
      <c r="A20" s="6" t="s">
        <v>4</v>
      </c>
      <c r="B20" s="1"/>
      <c r="C20" s="1">
        <v>5327</v>
      </c>
      <c r="D20" t="e">
        <f t="shared" si="0"/>
        <v>#DIV/0!</v>
      </c>
      <c r="F20" s="1">
        <v>5327</v>
      </c>
    </row>
    <row r="21" spans="1:6" x14ac:dyDescent="0.3">
      <c r="A21" t="s">
        <v>12</v>
      </c>
      <c r="B21" s="1">
        <v>9439</v>
      </c>
      <c r="C21" s="1">
        <v>11646</v>
      </c>
      <c r="D21">
        <f t="shared" si="0"/>
        <v>23.381714164636083</v>
      </c>
      <c r="F21" s="1"/>
    </row>
    <row r="22" spans="1:6" x14ac:dyDescent="0.3">
      <c r="A22" s="6" t="s">
        <v>33</v>
      </c>
      <c r="B22" s="1">
        <v>33418</v>
      </c>
      <c r="C22" s="1">
        <v>52854</v>
      </c>
      <c r="D22">
        <f t="shared" si="0"/>
        <v>58.160272906816687</v>
      </c>
      <c r="E22" s="1">
        <v>47527</v>
      </c>
      <c r="F22" s="1">
        <v>5327</v>
      </c>
    </row>
    <row r="23" spans="1:6" x14ac:dyDescent="0.3">
      <c r="A23" t="s">
        <v>6</v>
      </c>
      <c r="B23" s="1"/>
      <c r="C23" s="1">
        <v>2737</v>
      </c>
      <c r="D23" t="e">
        <f t="shared" si="0"/>
        <v>#DIV/0!</v>
      </c>
      <c r="F23" s="9">
        <f>C22+F22</f>
        <v>58181</v>
      </c>
    </row>
    <row r="24" spans="1:6" x14ac:dyDescent="0.3">
      <c r="A24" t="s">
        <v>14</v>
      </c>
      <c r="B24" s="1">
        <v>36607</v>
      </c>
      <c r="C24" s="1">
        <v>24716</v>
      </c>
      <c r="D24">
        <f t="shared" si="0"/>
        <v>-32.482858469691593</v>
      </c>
    </row>
    <row r="25" spans="1:6" x14ac:dyDescent="0.3">
      <c r="A25" t="s">
        <v>34</v>
      </c>
      <c r="B25" s="1">
        <v>20057</v>
      </c>
      <c r="C25" s="1">
        <v>22480</v>
      </c>
      <c r="D25">
        <f t="shared" si="0"/>
        <v>12.080570374432867</v>
      </c>
    </row>
    <row r="26" spans="1:6" x14ac:dyDescent="0.3">
      <c r="A26" t="s">
        <v>13</v>
      </c>
      <c r="B26" s="1">
        <v>3113</v>
      </c>
      <c r="C26" s="1">
        <v>2760</v>
      </c>
      <c r="D26">
        <f t="shared" si="0"/>
        <v>-11.339543848377771</v>
      </c>
    </row>
    <row r="27" spans="1:6" x14ac:dyDescent="0.3">
      <c r="A27" t="s">
        <v>2</v>
      </c>
      <c r="B27" s="1">
        <v>9558</v>
      </c>
      <c r="C27" s="1">
        <v>8609</v>
      </c>
      <c r="D27">
        <f t="shared" si="0"/>
        <v>-9.9288554090813985</v>
      </c>
    </row>
    <row r="28" spans="1:6" x14ac:dyDescent="0.3">
      <c r="A28" t="s">
        <v>1</v>
      </c>
      <c r="B28" s="1">
        <v>2523</v>
      </c>
      <c r="C28" s="1">
        <v>3279</v>
      </c>
      <c r="D28">
        <f t="shared" si="0"/>
        <v>29.964328180737215</v>
      </c>
    </row>
    <row r="29" spans="1:6" x14ac:dyDescent="0.3">
      <c r="A29" t="s">
        <v>0</v>
      </c>
      <c r="B29" s="1">
        <v>2718</v>
      </c>
      <c r="C29" s="1">
        <v>1722</v>
      </c>
      <c r="D29">
        <f t="shared" si="0"/>
        <v>-36.644591611479029</v>
      </c>
    </row>
    <row r="30" spans="1:6" x14ac:dyDescent="0.3">
      <c r="A30" t="s">
        <v>21</v>
      </c>
      <c r="B30" s="1">
        <v>3260</v>
      </c>
      <c r="C30" s="1">
        <v>3890</v>
      </c>
      <c r="D30">
        <f t="shared" si="0"/>
        <v>19.325153374233128</v>
      </c>
    </row>
    <row r="31" spans="1:6" x14ac:dyDescent="0.3">
      <c r="B31" s="9">
        <f>SUM(B5:B30)</f>
        <v>277822</v>
      </c>
      <c r="C31" s="9">
        <f>SUM(C5:C30)</f>
        <v>278236</v>
      </c>
      <c r="D31">
        <f t="shared" si="0"/>
        <v>0.14901627660876388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2"/>
  <sheetViews>
    <sheetView tabSelected="1" workbookViewId="0">
      <selection activeCell="P15" sqref="P15"/>
    </sheetView>
  </sheetViews>
  <sheetFormatPr defaultRowHeight="14.4" x14ac:dyDescent="0.3"/>
  <cols>
    <col min="1" max="1" width="10.33203125" customWidth="1"/>
    <col min="2" max="2" width="11.6640625" customWidth="1"/>
    <col min="3" max="3" width="13.6640625" customWidth="1"/>
  </cols>
  <sheetData>
    <row r="1" spans="1:6" ht="15.6" x14ac:dyDescent="0.3">
      <c r="A1" s="7" t="s">
        <v>26</v>
      </c>
      <c r="B1" s="8">
        <v>2008</v>
      </c>
      <c r="C1" s="8">
        <v>2020</v>
      </c>
      <c r="D1" s="8" t="s">
        <v>27</v>
      </c>
    </row>
    <row r="2" spans="1:6" x14ac:dyDescent="0.3">
      <c r="A2" t="s">
        <v>24</v>
      </c>
      <c r="B2" s="1">
        <v>5528</v>
      </c>
      <c r="C2" s="1">
        <v>660</v>
      </c>
      <c r="D2">
        <f t="shared" ref="D2:D21" si="0">SUM((C2-B2)/B2*100)</f>
        <v>-88.060781476121562</v>
      </c>
    </row>
    <row r="3" spans="1:6" x14ac:dyDescent="0.3">
      <c r="A3" t="s">
        <v>16</v>
      </c>
      <c r="B3" s="1">
        <v>8402</v>
      </c>
      <c r="C3" s="1">
        <v>1979</v>
      </c>
      <c r="D3">
        <f t="shared" si="0"/>
        <v>-76.446084265651038</v>
      </c>
    </row>
    <row r="4" spans="1:6" x14ac:dyDescent="0.3">
      <c r="A4" t="s">
        <v>23</v>
      </c>
      <c r="B4" s="1">
        <v>18231</v>
      </c>
      <c r="C4" s="1">
        <v>4689</v>
      </c>
      <c r="D4">
        <f t="shared" si="0"/>
        <v>-74.280072404146779</v>
      </c>
    </row>
    <row r="5" spans="1:6" x14ac:dyDescent="0.3">
      <c r="A5" t="s">
        <v>35</v>
      </c>
      <c r="B5" s="5">
        <v>29783</v>
      </c>
      <c r="C5" s="1">
        <v>11988</v>
      </c>
      <c r="D5">
        <f t="shared" si="0"/>
        <v>-59.748850015109291</v>
      </c>
      <c r="E5" s="1"/>
      <c r="F5" s="9"/>
    </row>
    <row r="6" spans="1:6" x14ac:dyDescent="0.3">
      <c r="A6" t="s">
        <v>9</v>
      </c>
      <c r="B6" s="1">
        <v>22721</v>
      </c>
      <c r="C6" s="1">
        <v>12988</v>
      </c>
      <c r="D6">
        <f t="shared" si="0"/>
        <v>-42.837023018353065</v>
      </c>
      <c r="E6" s="1"/>
    </row>
    <row r="7" spans="1:6" x14ac:dyDescent="0.3">
      <c r="A7" t="s">
        <v>17</v>
      </c>
      <c r="B7" s="1">
        <v>23801</v>
      </c>
      <c r="C7" s="1">
        <v>14379</v>
      </c>
      <c r="D7">
        <f t="shared" si="0"/>
        <v>-39.586571992773415</v>
      </c>
    </row>
    <row r="8" spans="1:6" x14ac:dyDescent="0.3">
      <c r="A8" t="s">
        <v>15</v>
      </c>
      <c r="B8" s="1">
        <v>7347</v>
      </c>
      <c r="C8" s="1">
        <v>4452</v>
      </c>
      <c r="D8">
        <f t="shared" si="0"/>
        <v>-39.403838301347491</v>
      </c>
    </row>
    <row r="9" spans="1:6" x14ac:dyDescent="0.3">
      <c r="A9" t="s">
        <v>10</v>
      </c>
      <c r="B9" s="1">
        <v>18655</v>
      </c>
      <c r="C9" s="1">
        <v>11662</v>
      </c>
      <c r="D9">
        <f t="shared" si="0"/>
        <v>-37.485928705440905</v>
      </c>
    </row>
    <row r="10" spans="1:6" x14ac:dyDescent="0.3">
      <c r="A10" t="s">
        <v>0</v>
      </c>
      <c r="B10" s="1">
        <v>2718</v>
      </c>
      <c r="C10" s="1">
        <v>1722</v>
      </c>
      <c r="D10">
        <f t="shared" si="0"/>
        <v>-36.644591611479029</v>
      </c>
      <c r="F10" s="9"/>
    </row>
    <row r="11" spans="1:6" x14ac:dyDescent="0.3">
      <c r="A11" t="s">
        <v>14</v>
      </c>
      <c r="B11" s="1">
        <v>36607</v>
      </c>
      <c r="C11" s="1">
        <v>24716</v>
      </c>
      <c r="D11">
        <f t="shared" si="0"/>
        <v>-32.482858469691593</v>
      </c>
    </row>
    <row r="12" spans="1:6" x14ac:dyDescent="0.3">
      <c r="A12" t="s">
        <v>36</v>
      </c>
      <c r="B12" s="1">
        <v>8316</v>
      </c>
      <c r="C12" s="1">
        <v>6297</v>
      </c>
      <c r="D12">
        <f t="shared" si="0"/>
        <v>-24.278499278499279</v>
      </c>
    </row>
    <row r="13" spans="1:6" x14ac:dyDescent="0.3">
      <c r="A13" t="s">
        <v>13</v>
      </c>
      <c r="B13" s="1">
        <v>3113</v>
      </c>
      <c r="C13" s="1">
        <v>2760</v>
      </c>
      <c r="D13">
        <f t="shared" si="0"/>
        <v>-11.339543848377771</v>
      </c>
      <c r="F13" s="1"/>
    </row>
    <row r="14" spans="1:6" x14ac:dyDescent="0.3">
      <c r="A14" t="s">
        <v>2</v>
      </c>
      <c r="B14" s="1">
        <v>9558</v>
      </c>
      <c r="C14" s="1">
        <v>8609</v>
      </c>
      <c r="D14">
        <f t="shared" si="0"/>
        <v>-9.9288554090813985</v>
      </c>
      <c r="E14" s="1"/>
      <c r="F14" s="1"/>
    </row>
    <row r="15" spans="1:6" x14ac:dyDescent="0.3">
      <c r="A15" t="s">
        <v>34</v>
      </c>
      <c r="B15" s="1">
        <v>20057</v>
      </c>
      <c r="C15" s="1">
        <v>22480</v>
      </c>
      <c r="D15">
        <f t="shared" si="0"/>
        <v>12.080570374432867</v>
      </c>
    </row>
    <row r="16" spans="1:6" x14ac:dyDescent="0.3">
      <c r="A16" t="s">
        <v>21</v>
      </c>
      <c r="B16" s="1">
        <v>3260</v>
      </c>
      <c r="C16" s="1">
        <v>3890</v>
      </c>
      <c r="D16">
        <f t="shared" si="0"/>
        <v>19.325153374233128</v>
      </c>
    </row>
    <row r="17" spans="1:4" x14ac:dyDescent="0.3">
      <c r="A17" t="s">
        <v>12</v>
      </c>
      <c r="B17" s="1">
        <v>9439</v>
      </c>
      <c r="C17" s="1">
        <v>11646</v>
      </c>
      <c r="D17">
        <f t="shared" si="0"/>
        <v>23.381714164636083</v>
      </c>
    </row>
    <row r="18" spans="1:4" x14ac:dyDescent="0.3">
      <c r="A18" t="s">
        <v>1</v>
      </c>
      <c r="B18" s="1">
        <v>2523</v>
      </c>
      <c r="C18" s="1">
        <v>3279</v>
      </c>
      <c r="D18">
        <f t="shared" si="0"/>
        <v>29.964328180737215</v>
      </c>
    </row>
    <row r="19" spans="1:4" x14ac:dyDescent="0.3">
      <c r="A19" t="s">
        <v>22</v>
      </c>
      <c r="B19" s="1">
        <v>2840</v>
      </c>
      <c r="C19" s="1">
        <v>3907</v>
      </c>
      <c r="D19">
        <f t="shared" si="0"/>
        <v>37.570422535211264</v>
      </c>
    </row>
    <row r="20" spans="1:4" x14ac:dyDescent="0.3">
      <c r="A20" s="6" t="s">
        <v>33</v>
      </c>
      <c r="B20" s="1">
        <v>33418</v>
      </c>
      <c r="C20" s="1">
        <v>52854</v>
      </c>
      <c r="D20">
        <f t="shared" si="0"/>
        <v>58.160272906816687</v>
      </c>
    </row>
    <row r="21" spans="1:4" x14ac:dyDescent="0.3">
      <c r="A21" t="s">
        <v>11</v>
      </c>
      <c r="B21" s="1">
        <v>7556</v>
      </c>
      <c r="C21" s="1">
        <v>13279</v>
      </c>
      <c r="D21">
        <f t="shared" si="0"/>
        <v>75.741132874536788</v>
      </c>
    </row>
    <row r="22" spans="1:4" x14ac:dyDescent="0.3">
      <c r="B22" s="9">
        <f>SUM(B2:B21)</f>
        <v>273873</v>
      </c>
      <c r="C22" s="9">
        <f t="shared" ref="C22:D22" si="1">SUM(C2:C21)</f>
        <v>218236</v>
      </c>
      <c r="D22" s="9">
        <f t="shared" si="1"/>
        <v>-316.29990438546861</v>
      </c>
    </row>
  </sheetData>
  <sortState xmlns:xlrd2="http://schemas.microsoft.com/office/spreadsheetml/2017/richdata2" ref="A2:D21">
    <sortCondition ref="D2:D2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D7"/>
  <sheetViews>
    <sheetView workbookViewId="0">
      <selection activeCell="C1" sqref="C1:C1048576"/>
    </sheetView>
  </sheetViews>
  <sheetFormatPr defaultRowHeight="14.4" x14ac:dyDescent="0.3"/>
  <sheetData>
    <row r="3" spans="3:4" x14ac:dyDescent="0.3">
      <c r="C3" t="s">
        <v>37</v>
      </c>
      <c r="D3" t="s">
        <v>38</v>
      </c>
    </row>
    <row r="4" spans="3:4" x14ac:dyDescent="0.3">
      <c r="C4" s="10" t="s">
        <v>39</v>
      </c>
      <c r="D4">
        <v>42</v>
      </c>
    </row>
    <row r="5" spans="3:4" x14ac:dyDescent="0.3">
      <c r="C5" s="10" t="s">
        <v>40</v>
      </c>
      <c r="D5">
        <v>50</v>
      </c>
    </row>
    <row r="6" spans="3:4" x14ac:dyDescent="0.3">
      <c r="C6" s="10" t="s">
        <v>41</v>
      </c>
      <c r="D6">
        <v>63</v>
      </c>
    </row>
    <row r="7" spans="3:4" x14ac:dyDescent="0.3">
      <c r="C7" s="10" t="s">
        <v>42</v>
      </c>
      <c r="D7">
        <v>64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F31"/>
  <sheetViews>
    <sheetView topLeftCell="A12" workbookViewId="0">
      <selection activeCell="A12" sqref="A1:XFD1048576"/>
    </sheetView>
  </sheetViews>
  <sheetFormatPr defaultRowHeight="14.4" x14ac:dyDescent="0.3"/>
  <cols>
    <col min="1" max="1" width="12.21875" customWidth="1"/>
    <col min="4" max="4" width="10.33203125" customWidth="1"/>
    <col min="5" max="5" width="12.77734375" customWidth="1"/>
    <col min="6" max="6" width="11.77734375" customWidth="1"/>
  </cols>
  <sheetData>
    <row r="4" spans="1:6" ht="15.6" x14ac:dyDescent="0.3">
      <c r="A4" s="7" t="s">
        <v>26</v>
      </c>
      <c r="B4" s="7"/>
      <c r="C4" s="7"/>
      <c r="D4" s="8">
        <v>2008</v>
      </c>
      <c r="E4" s="8">
        <v>2020</v>
      </c>
      <c r="F4" s="8" t="s">
        <v>27</v>
      </c>
    </row>
    <row r="5" spans="1:6" x14ac:dyDescent="0.3">
      <c r="A5" t="s">
        <v>24</v>
      </c>
      <c r="B5" s="1">
        <v>297475</v>
      </c>
      <c r="C5" s="1">
        <v>99528</v>
      </c>
      <c r="D5" s="1">
        <f>SUM(B5+C5)</f>
        <v>397003</v>
      </c>
      <c r="E5" s="1">
        <v>355085</v>
      </c>
      <c r="F5" s="12">
        <f t="shared" ref="F5:F31" si="0">SUM((E5-D5)/D5*100)</f>
        <v>-10.558610388334596</v>
      </c>
    </row>
    <row r="6" spans="1:6" x14ac:dyDescent="0.3">
      <c r="A6" t="s">
        <v>16</v>
      </c>
      <c r="B6" s="1">
        <v>46458</v>
      </c>
      <c r="C6" s="1">
        <v>10224</v>
      </c>
      <c r="D6" s="1">
        <f>SUM(B6+C6)</f>
        <v>56682</v>
      </c>
      <c r="E6" s="1">
        <v>778781</v>
      </c>
      <c r="F6" s="12">
        <f t="shared" si="0"/>
        <v>1273.9476376980347</v>
      </c>
    </row>
    <row r="7" spans="1:6" x14ac:dyDescent="0.3">
      <c r="A7" s="6" t="s">
        <v>23</v>
      </c>
      <c r="B7" s="11">
        <v>665870</v>
      </c>
      <c r="C7" s="11">
        <v>101790</v>
      </c>
      <c r="D7" s="11">
        <f t="shared" ref="D7:D30" si="1">SUM(B7+C7)</f>
        <v>767660</v>
      </c>
      <c r="E7" s="1">
        <v>575848</v>
      </c>
      <c r="F7" s="12">
        <f t="shared" si="0"/>
        <v>-24.986582601672616</v>
      </c>
    </row>
    <row r="8" spans="1:6" x14ac:dyDescent="0.3">
      <c r="A8" s="6" t="s">
        <v>20</v>
      </c>
      <c r="B8" s="11"/>
      <c r="C8" s="11"/>
      <c r="D8" s="11">
        <f t="shared" si="1"/>
        <v>0</v>
      </c>
      <c r="E8" s="1">
        <v>659316</v>
      </c>
      <c r="F8" s="12" t="e">
        <f t="shared" si="0"/>
        <v>#DIV/0!</v>
      </c>
    </row>
    <row r="9" spans="1:6" x14ac:dyDescent="0.3">
      <c r="A9" t="s">
        <v>17</v>
      </c>
      <c r="B9" s="1">
        <v>200979</v>
      </c>
      <c r="C9" s="1">
        <v>18344</v>
      </c>
      <c r="D9" s="1">
        <f t="shared" si="1"/>
        <v>219323</v>
      </c>
      <c r="E9" s="1">
        <v>315374</v>
      </c>
      <c r="F9" s="12">
        <f t="shared" si="0"/>
        <v>43.794312498005226</v>
      </c>
    </row>
    <row r="10" spans="1:6" x14ac:dyDescent="0.3">
      <c r="A10" s="6" t="s">
        <v>43</v>
      </c>
      <c r="B10" s="11">
        <v>144424</v>
      </c>
      <c r="C10" s="11">
        <v>25650</v>
      </c>
      <c r="D10" s="11">
        <f t="shared" si="1"/>
        <v>170074</v>
      </c>
      <c r="E10" s="1">
        <v>642419</v>
      </c>
      <c r="F10" s="12">
        <f t="shared" si="0"/>
        <v>277.72910615379186</v>
      </c>
    </row>
    <row r="11" spans="1:6" x14ac:dyDescent="0.3">
      <c r="A11" s="6" t="s">
        <v>18</v>
      </c>
      <c r="B11" s="11"/>
      <c r="C11" s="11"/>
      <c r="D11" s="11">
        <f t="shared" si="1"/>
        <v>0</v>
      </c>
      <c r="E11" s="1">
        <v>726422</v>
      </c>
      <c r="F11" s="12" t="e">
        <f t="shared" si="0"/>
        <v>#DIV/0!</v>
      </c>
    </row>
    <row r="12" spans="1:6" x14ac:dyDescent="0.3">
      <c r="A12" t="s">
        <v>9</v>
      </c>
      <c r="B12" s="1">
        <v>688925</v>
      </c>
      <c r="C12" s="1">
        <v>22225</v>
      </c>
      <c r="D12" s="1">
        <f t="shared" si="1"/>
        <v>711150</v>
      </c>
      <c r="E12" s="1">
        <v>1517590</v>
      </c>
      <c r="F12" s="12">
        <f t="shared" si="0"/>
        <v>113.39942346902905</v>
      </c>
    </row>
    <row r="13" spans="1:6" x14ac:dyDescent="0.3">
      <c r="A13" t="s">
        <v>25</v>
      </c>
      <c r="B13" s="1">
        <v>19574</v>
      </c>
      <c r="C13" s="1">
        <v>13983</v>
      </c>
      <c r="D13" s="1">
        <f t="shared" si="1"/>
        <v>33557</v>
      </c>
      <c r="E13" s="1">
        <v>433811</v>
      </c>
      <c r="F13" s="13">
        <f t="shared" si="0"/>
        <v>1192.7585898620257</v>
      </c>
    </row>
    <row r="14" spans="1:6" x14ac:dyDescent="0.3">
      <c r="A14" t="s">
        <v>15</v>
      </c>
      <c r="B14" s="1">
        <v>396459</v>
      </c>
      <c r="C14" s="1">
        <v>24124</v>
      </c>
      <c r="D14" s="1">
        <f t="shared" si="1"/>
        <v>420583</v>
      </c>
      <c r="E14" s="1">
        <v>703484</v>
      </c>
      <c r="F14" s="12">
        <f t="shared" si="0"/>
        <v>67.264012097493236</v>
      </c>
    </row>
    <row r="15" spans="1:6" x14ac:dyDescent="0.3">
      <c r="A15" s="6" t="s">
        <v>8</v>
      </c>
      <c r="B15" s="11"/>
      <c r="C15" s="11"/>
      <c r="D15" s="11">
        <f t="shared" si="1"/>
        <v>0</v>
      </c>
      <c r="E15" s="1">
        <v>245545</v>
      </c>
      <c r="F15" s="12" t="e">
        <f t="shared" si="0"/>
        <v>#DIV/0!</v>
      </c>
    </row>
    <row r="16" spans="1:6" x14ac:dyDescent="0.3">
      <c r="A16" s="6" t="s">
        <v>7</v>
      </c>
      <c r="B16" s="11">
        <v>429408</v>
      </c>
      <c r="C16" s="11">
        <v>27328</v>
      </c>
      <c r="D16" s="11">
        <f t="shared" si="1"/>
        <v>456736</v>
      </c>
      <c r="E16" s="1">
        <v>646467</v>
      </c>
      <c r="F16" s="12">
        <f t="shared" si="0"/>
        <v>41.540627408393469</v>
      </c>
    </row>
    <row r="17" spans="1:6" x14ac:dyDescent="0.3">
      <c r="A17" t="s">
        <v>10</v>
      </c>
      <c r="B17" s="1">
        <v>475335</v>
      </c>
      <c r="C17" s="1">
        <v>42877</v>
      </c>
      <c r="D17" s="1">
        <f t="shared" si="1"/>
        <v>518212</v>
      </c>
      <c r="E17" s="1">
        <v>978042</v>
      </c>
      <c r="F17" s="12">
        <f t="shared" si="0"/>
        <v>88.733954443355231</v>
      </c>
    </row>
    <row r="18" spans="1:6" x14ac:dyDescent="0.3">
      <c r="A18" t="s">
        <v>11</v>
      </c>
      <c r="B18" s="1">
        <v>747910</v>
      </c>
      <c r="C18" s="1">
        <v>19778</v>
      </c>
      <c r="D18" s="1">
        <f t="shared" si="1"/>
        <v>767688</v>
      </c>
      <c r="E18" s="1">
        <v>1898275</v>
      </c>
      <c r="F18" s="12">
        <f t="shared" si="0"/>
        <v>147.27167807755234</v>
      </c>
    </row>
    <row r="19" spans="1:6" x14ac:dyDescent="0.3">
      <c r="A19" t="s">
        <v>22</v>
      </c>
      <c r="B19" s="1">
        <v>328989</v>
      </c>
      <c r="C19" s="1">
        <v>165031</v>
      </c>
      <c r="D19" s="1">
        <f t="shared" si="1"/>
        <v>494020</v>
      </c>
      <c r="E19" s="1">
        <v>730335</v>
      </c>
      <c r="F19" s="12">
        <f t="shared" si="0"/>
        <v>47.835107890368811</v>
      </c>
    </row>
    <row r="20" spans="1:6" x14ac:dyDescent="0.3">
      <c r="A20" s="6" t="s">
        <v>4</v>
      </c>
      <c r="B20" s="11"/>
      <c r="C20" s="11"/>
      <c r="D20" s="11">
        <f t="shared" si="1"/>
        <v>0</v>
      </c>
      <c r="E20" s="1">
        <v>533394</v>
      </c>
      <c r="F20" s="12" t="e">
        <f t="shared" si="0"/>
        <v>#DIV/0!</v>
      </c>
    </row>
    <row r="21" spans="1:6" x14ac:dyDescent="0.3">
      <c r="A21" s="6" t="s">
        <v>33</v>
      </c>
      <c r="B21" s="11">
        <v>568383</v>
      </c>
      <c r="C21" s="11">
        <v>91820</v>
      </c>
      <c r="D21" s="11">
        <f t="shared" si="1"/>
        <v>660203</v>
      </c>
      <c r="E21" s="1">
        <v>710686</v>
      </c>
      <c r="F21" s="12">
        <f t="shared" si="0"/>
        <v>7.6465874889995957</v>
      </c>
    </row>
    <row r="22" spans="1:6" x14ac:dyDescent="0.3">
      <c r="A22" t="s">
        <v>12</v>
      </c>
      <c r="B22" s="1">
        <v>436760</v>
      </c>
      <c r="C22" s="1">
        <v>87447</v>
      </c>
      <c r="D22" s="1">
        <f>SUM(B22+C22)</f>
        <v>524207</v>
      </c>
      <c r="E22" s="1">
        <v>830180</v>
      </c>
      <c r="F22" s="12">
        <f t="shared" si="0"/>
        <v>58.368736014589665</v>
      </c>
    </row>
    <row r="23" spans="1:6" x14ac:dyDescent="0.3">
      <c r="A23" t="s">
        <v>14</v>
      </c>
      <c r="B23" s="1">
        <v>180186</v>
      </c>
      <c r="C23" s="1">
        <v>61855</v>
      </c>
      <c r="D23" s="1">
        <f t="shared" si="1"/>
        <v>242041</v>
      </c>
      <c r="E23" s="1">
        <v>253962</v>
      </c>
      <c r="F23" s="12">
        <f t="shared" si="0"/>
        <v>4.9251986233737259</v>
      </c>
    </row>
    <row r="24" spans="1:6" x14ac:dyDescent="0.3">
      <c r="A24" s="6" t="s">
        <v>6</v>
      </c>
      <c r="B24" s="11"/>
      <c r="C24" s="11"/>
      <c r="D24" s="11">
        <f>SUM(B24+C24)</f>
        <v>0</v>
      </c>
      <c r="E24" s="1">
        <v>315755</v>
      </c>
      <c r="F24" s="12" t="e">
        <f t="shared" si="0"/>
        <v>#DIV/0!</v>
      </c>
    </row>
    <row r="25" spans="1:6" x14ac:dyDescent="0.3">
      <c r="A25" s="6" t="s">
        <v>34</v>
      </c>
      <c r="B25" s="11">
        <v>419866</v>
      </c>
      <c r="C25" s="11">
        <v>14402</v>
      </c>
      <c r="D25" s="11">
        <f t="shared" si="1"/>
        <v>434268</v>
      </c>
      <c r="E25" s="1">
        <v>446585</v>
      </c>
      <c r="F25" s="12">
        <f t="shared" si="0"/>
        <v>2.8362670056278612</v>
      </c>
    </row>
    <row r="26" spans="1:6" x14ac:dyDescent="0.3">
      <c r="A26" t="s">
        <v>13</v>
      </c>
      <c r="B26" s="1">
        <v>142579</v>
      </c>
      <c r="C26" s="1">
        <v>130121</v>
      </c>
      <c r="D26" s="1">
        <f t="shared" si="1"/>
        <v>272700</v>
      </c>
      <c r="E26" s="1">
        <v>487239</v>
      </c>
      <c r="F26" s="12">
        <f t="shared" si="0"/>
        <v>78.672167216721661</v>
      </c>
    </row>
    <row r="27" spans="1:6" x14ac:dyDescent="0.3">
      <c r="A27" t="s">
        <v>2</v>
      </c>
      <c r="B27" s="1">
        <v>301472</v>
      </c>
      <c r="C27" s="1">
        <v>149725</v>
      </c>
      <c r="D27" s="1">
        <f t="shared" si="1"/>
        <v>451197</v>
      </c>
      <c r="E27" s="1">
        <v>1208782</v>
      </c>
      <c r="F27" s="12">
        <f t="shared" si="0"/>
        <v>167.90559334392739</v>
      </c>
    </row>
    <row r="28" spans="1:6" x14ac:dyDescent="0.3">
      <c r="A28" t="s">
        <v>1</v>
      </c>
      <c r="B28" s="1">
        <v>169857</v>
      </c>
      <c r="C28" s="1">
        <v>118658</v>
      </c>
      <c r="D28" s="1">
        <f t="shared" si="1"/>
        <v>288515</v>
      </c>
      <c r="E28" s="1">
        <v>605747</v>
      </c>
      <c r="F28" s="12">
        <f t="shared" si="0"/>
        <v>109.95338197320763</v>
      </c>
    </row>
    <row r="29" spans="1:6" x14ac:dyDescent="0.3">
      <c r="A29" t="s">
        <v>0</v>
      </c>
      <c r="B29" s="1">
        <v>185461</v>
      </c>
      <c r="C29" s="1">
        <v>184726</v>
      </c>
      <c r="D29" s="1">
        <f t="shared" si="1"/>
        <v>370187</v>
      </c>
      <c r="E29" s="1">
        <v>742741</v>
      </c>
      <c r="F29" s="12">
        <f t="shared" si="0"/>
        <v>100.6394065701929</v>
      </c>
    </row>
    <row r="30" spans="1:6" x14ac:dyDescent="0.3">
      <c r="A30" t="s">
        <v>21</v>
      </c>
      <c r="B30" s="1">
        <v>19389</v>
      </c>
      <c r="C30" s="1">
        <v>71606</v>
      </c>
      <c r="D30" s="1">
        <f t="shared" si="1"/>
        <v>90995</v>
      </c>
      <c r="E30" s="1">
        <v>589930</v>
      </c>
      <c r="F30" s="12">
        <f t="shared" si="0"/>
        <v>548.31034672234739</v>
      </c>
    </row>
    <row r="31" spans="1:6" ht="15" customHeight="1" x14ac:dyDescent="0.3">
      <c r="D31" s="9">
        <f>SUM(D5:D30)</f>
        <v>8347001</v>
      </c>
      <c r="E31" s="9">
        <f>SUM(E5:E30)</f>
        <v>17931795</v>
      </c>
      <c r="F31">
        <f t="shared" si="0"/>
        <v>114.82919434177616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F30"/>
  <sheetViews>
    <sheetView topLeftCell="A11" workbookViewId="0">
      <selection activeCell="F30" sqref="F30"/>
    </sheetView>
  </sheetViews>
  <sheetFormatPr defaultRowHeight="14.4" x14ac:dyDescent="0.3"/>
  <cols>
    <col min="1" max="1" width="12.21875" customWidth="1"/>
    <col min="4" max="4" width="10.33203125" customWidth="1"/>
    <col min="5" max="5" width="12.77734375" customWidth="1"/>
    <col min="6" max="6" width="11.77734375" customWidth="1"/>
  </cols>
  <sheetData>
    <row r="4" spans="1:6" ht="15.6" x14ac:dyDescent="0.3">
      <c r="A4" s="7" t="s">
        <v>26</v>
      </c>
      <c r="B4" s="7"/>
      <c r="C4" s="7"/>
      <c r="D4" s="8">
        <v>2008</v>
      </c>
      <c r="E4" s="8">
        <v>2020</v>
      </c>
      <c r="F4" s="8" t="s">
        <v>27</v>
      </c>
    </row>
    <row r="5" spans="1:6" x14ac:dyDescent="0.3">
      <c r="A5" t="s">
        <v>24</v>
      </c>
      <c r="B5" s="1">
        <v>297475</v>
      </c>
      <c r="C5" s="1">
        <v>99528</v>
      </c>
      <c r="D5" s="1">
        <f t="shared" ref="D5:D29" si="0">SUM(B5+C5)</f>
        <v>397003</v>
      </c>
      <c r="E5" s="1">
        <v>355085</v>
      </c>
      <c r="F5" s="12">
        <f t="shared" ref="F5:F29" si="1">SUM((E5-D5)/D5*100)</f>
        <v>-10.558610388334596</v>
      </c>
    </row>
    <row r="6" spans="1:6" x14ac:dyDescent="0.3">
      <c r="A6" t="s">
        <v>14</v>
      </c>
      <c r="B6" s="1">
        <v>180186</v>
      </c>
      <c r="C6" s="1">
        <v>61855</v>
      </c>
      <c r="D6" s="1">
        <f t="shared" si="0"/>
        <v>242041</v>
      </c>
      <c r="E6" s="1">
        <v>253962</v>
      </c>
      <c r="F6" s="12">
        <f t="shared" si="1"/>
        <v>4.9251986233737259</v>
      </c>
    </row>
    <row r="7" spans="1:6" x14ac:dyDescent="0.3">
      <c r="A7" s="6" t="s">
        <v>23</v>
      </c>
      <c r="B7" s="11">
        <v>365000</v>
      </c>
      <c r="C7" s="11">
        <v>51790</v>
      </c>
      <c r="D7" s="11">
        <f t="shared" si="0"/>
        <v>416790</v>
      </c>
      <c r="E7" s="1">
        <v>575848</v>
      </c>
      <c r="F7" s="12">
        <f t="shared" si="1"/>
        <v>38.162623863336457</v>
      </c>
    </row>
    <row r="8" spans="1:6" x14ac:dyDescent="0.3">
      <c r="A8" t="s">
        <v>17</v>
      </c>
      <c r="B8" s="1">
        <v>200979</v>
      </c>
      <c r="C8" s="1">
        <v>18344</v>
      </c>
      <c r="D8" s="1">
        <f t="shared" si="0"/>
        <v>219323</v>
      </c>
      <c r="E8" s="1">
        <v>315374</v>
      </c>
      <c r="F8" s="12">
        <f t="shared" si="1"/>
        <v>43.794312498005226</v>
      </c>
    </row>
    <row r="9" spans="1:6" x14ac:dyDescent="0.3">
      <c r="A9" t="s">
        <v>22</v>
      </c>
      <c r="B9" s="1">
        <v>328989</v>
      </c>
      <c r="C9" s="1">
        <v>165031</v>
      </c>
      <c r="D9" s="1">
        <f t="shared" si="0"/>
        <v>494020</v>
      </c>
      <c r="E9" s="1">
        <v>730335</v>
      </c>
      <c r="F9" s="12">
        <f t="shared" si="1"/>
        <v>47.835107890368811</v>
      </c>
    </row>
    <row r="10" spans="1:6" x14ac:dyDescent="0.3">
      <c r="A10" s="6" t="s">
        <v>6</v>
      </c>
      <c r="B10" s="11">
        <v>200866</v>
      </c>
      <c r="C10" s="11"/>
      <c r="D10" s="11">
        <f t="shared" si="0"/>
        <v>200866</v>
      </c>
      <c r="E10" s="1">
        <v>315755</v>
      </c>
      <c r="F10" s="12">
        <f t="shared" si="1"/>
        <v>57.196837692790211</v>
      </c>
    </row>
    <row r="11" spans="1:6" x14ac:dyDescent="0.3">
      <c r="A11" t="s">
        <v>12</v>
      </c>
      <c r="B11" s="1">
        <v>436760</v>
      </c>
      <c r="C11" s="1">
        <v>87447</v>
      </c>
      <c r="D11" s="1">
        <f t="shared" si="0"/>
        <v>524207</v>
      </c>
      <c r="E11" s="1">
        <v>830180</v>
      </c>
      <c r="F11" s="12">
        <f t="shared" si="1"/>
        <v>58.368736014589665</v>
      </c>
    </row>
    <row r="12" spans="1:6" x14ac:dyDescent="0.3">
      <c r="A12" t="s">
        <v>15</v>
      </c>
      <c r="B12" s="1">
        <v>396459</v>
      </c>
      <c r="C12" s="1">
        <v>24124</v>
      </c>
      <c r="D12" s="1">
        <f t="shared" si="0"/>
        <v>420583</v>
      </c>
      <c r="E12" s="1">
        <v>703484</v>
      </c>
      <c r="F12" s="12">
        <f t="shared" si="1"/>
        <v>67.264012097493236</v>
      </c>
    </row>
    <row r="13" spans="1:6" x14ac:dyDescent="0.3">
      <c r="A13" s="6" t="s">
        <v>4</v>
      </c>
      <c r="B13" s="11">
        <v>268000</v>
      </c>
      <c r="C13" s="11">
        <v>40820</v>
      </c>
      <c r="D13" s="11">
        <f t="shared" si="0"/>
        <v>308820</v>
      </c>
      <c r="E13" s="1">
        <v>533394</v>
      </c>
      <c r="F13" s="12">
        <f t="shared" si="1"/>
        <v>72.720031086069554</v>
      </c>
    </row>
    <row r="14" spans="1:6" x14ac:dyDescent="0.3">
      <c r="A14" s="6" t="s">
        <v>8</v>
      </c>
      <c r="B14" s="11">
        <v>129000</v>
      </c>
      <c r="C14" s="11">
        <v>10320</v>
      </c>
      <c r="D14" s="11">
        <f t="shared" si="0"/>
        <v>139320</v>
      </c>
      <c r="E14" s="1">
        <v>245545</v>
      </c>
      <c r="F14" s="12">
        <f t="shared" si="1"/>
        <v>76.245334481768595</v>
      </c>
    </row>
    <row r="15" spans="1:6" x14ac:dyDescent="0.3">
      <c r="A15" t="s">
        <v>13</v>
      </c>
      <c r="B15" s="1">
        <v>142579</v>
      </c>
      <c r="C15" s="1">
        <v>130121</v>
      </c>
      <c r="D15" s="1">
        <f t="shared" si="0"/>
        <v>272700</v>
      </c>
      <c r="E15" s="1">
        <v>487239</v>
      </c>
      <c r="F15" s="12">
        <f t="shared" si="1"/>
        <v>78.672167216721661</v>
      </c>
    </row>
    <row r="16" spans="1:6" x14ac:dyDescent="0.3">
      <c r="A16" s="6" t="s">
        <v>20</v>
      </c>
      <c r="B16" s="11">
        <v>300870</v>
      </c>
      <c r="C16" s="11">
        <v>50000</v>
      </c>
      <c r="D16" s="11">
        <f t="shared" si="0"/>
        <v>350870</v>
      </c>
      <c r="E16" s="1">
        <v>659316</v>
      </c>
      <c r="F16" s="12">
        <f t="shared" si="1"/>
        <v>87.908912132698731</v>
      </c>
    </row>
    <row r="17" spans="1:6" x14ac:dyDescent="0.3">
      <c r="A17" t="s">
        <v>10</v>
      </c>
      <c r="B17" s="1">
        <v>475335</v>
      </c>
      <c r="C17" s="1">
        <v>42877</v>
      </c>
      <c r="D17" s="1">
        <f t="shared" si="0"/>
        <v>518212</v>
      </c>
      <c r="E17" s="1">
        <v>978042</v>
      </c>
      <c r="F17" s="12">
        <f t="shared" si="1"/>
        <v>88.733954443355231</v>
      </c>
    </row>
    <row r="18" spans="1:6" x14ac:dyDescent="0.3">
      <c r="A18" s="6" t="s">
        <v>44</v>
      </c>
      <c r="B18" s="11">
        <v>219000</v>
      </c>
      <c r="C18" s="11">
        <v>14402</v>
      </c>
      <c r="D18" s="11">
        <f t="shared" si="0"/>
        <v>233402</v>
      </c>
      <c r="E18" s="1">
        <v>446585</v>
      </c>
      <c r="F18" s="12">
        <f t="shared" si="1"/>
        <v>91.337263605281876</v>
      </c>
    </row>
    <row r="19" spans="1:6" x14ac:dyDescent="0.3">
      <c r="A19" t="s">
        <v>0</v>
      </c>
      <c r="B19" s="1">
        <v>185461</v>
      </c>
      <c r="C19" s="1">
        <v>184726</v>
      </c>
      <c r="D19" s="1">
        <f t="shared" si="0"/>
        <v>370187</v>
      </c>
      <c r="E19" s="1">
        <v>742741</v>
      </c>
      <c r="F19" s="12">
        <f t="shared" si="1"/>
        <v>100.6394065701929</v>
      </c>
    </row>
    <row r="20" spans="1:6" x14ac:dyDescent="0.3">
      <c r="A20" s="6" t="s">
        <v>7</v>
      </c>
      <c r="B20" s="11">
        <v>300408</v>
      </c>
      <c r="C20" s="11">
        <v>17008</v>
      </c>
      <c r="D20" s="11">
        <f t="shared" si="0"/>
        <v>317416</v>
      </c>
      <c r="E20" s="1">
        <v>646467</v>
      </c>
      <c r="F20" s="12">
        <f t="shared" si="1"/>
        <v>103.66553670892455</v>
      </c>
    </row>
    <row r="21" spans="1:6" x14ac:dyDescent="0.3">
      <c r="A21" t="s">
        <v>1</v>
      </c>
      <c r="B21" s="1">
        <v>169857</v>
      </c>
      <c r="C21" s="1">
        <v>118658</v>
      </c>
      <c r="D21" s="1">
        <f t="shared" si="0"/>
        <v>288515</v>
      </c>
      <c r="E21" s="1">
        <v>605747</v>
      </c>
      <c r="F21" s="12">
        <f t="shared" si="1"/>
        <v>109.95338197320763</v>
      </c>
    </row>
    <row r="22" spans="1:6" x14ac:dyDescent="0.3">
      <c r="A22" t="s">
        <v>9</v>
      </c>
      <c r="B22" s="1">
        <v>688925</v>
      </c>
      <c r="C22" s="1">
        <v>22225</v>
      </c>
      <c r="D22" s="1">
        <f t="shared" si="0"/>
        <v>711150</v>
      </c>
      <c r="E22" s="1">
        <v>1517590</v>
      </c>
      <c r="F22" s="12">
        <f t="shared" si="1"/>
        <v>113.39942346902905</v>
      </c>
    </row>
    <row r="23" spans="1:6" x14ac:dyDescent="0.3">
      <c r="A23" s="6" t="s">
        <v>3</v>
      </c>
      <c r="B23" s="11">
        <v>300383</v>
      </c>
      <c r="C23" s="11">
        <v>5100</v>
      </c>
      <c r="D23" s="11">
        <f t="shared" si="0"/>
        <v>305483</v>
      </c>
      <c r="E23" s="1">
        <v>710686</v>
      </c>
      <c r="F23" s="12">
        <f t="shared" si="1"/>
        <v>132.64338768442104</v>
      </c>
    </row>
    <row r="24" spans="1:6" x14ac:dyDescent="0.3">
      <c r="A24" t="s">
        <v>11</v>
      </c>
      <c r="B24" s="1">
        <v>747910</v>
      </c>
      <c r="C24" s="1">
        <v>19778</v>
      </c>
      <c r="D24" s="1">
        <f t="shared" si="0"/>
        <v>767688</v>
      </c>
      <c r="E24" s="1">
        <v>1898275</v>
      </c>
      <c r="F24" s="12">
        <f t="shared" si="1"/>
        <v>147.27167807755234</v>
      </c>
    </row>
    <row r="25" spans="1:6" x14ac:dyDescent="0.3">
      <c r="A25" t="s">
        <v>2</v>
      </c>
      <c r="B25" s="1">
        <v>301472</v>
      </c>
      <c r="C25" s="1">
        <v>149725</v>
      </c>
      <c r="D25" s="1">
        <f t="shared" si="0"/>
        <v>451197</v>
      </c>
      <c r="E25" s="1">
        <v>1208782</v>
      </c>
      <c r="F25" s="12">
        <f t="shared" si="1"/>
        <v>167.90559334392739</v>
      </c>
    </row>
    <row r="26" spans="1:6" x14ac:dyDescent="0.3">
      <c r="A26" t="s">
        <v>21</v>
      </c>
      <c r="B26" s="1">
        <v>19389</v>
      </c>
      <c r="C26" s="1">
        <v>71606</v>
      </c>
      <c r="D26" s="1">
        <f t="shared" si="0"/>
        <v>90995</v>
      </c>
      <c r="E26" s="1">
        <v>589930</v>
      </c>
      <c r="F26" s="12">
        <f t="shared" si="1"/>
        <v>548.31034672234739</v>
      </c>
    </row>
    <row r="27" spans="1:6" x14ac:dyDescent="0.3">
      <c r="A27" s="6" t="s">
        <v>43</v>
      </c>
      <c r="B27" s="11">
        <v>74000</v>
      </c>
      <c r="C27" s="11">
        <v>15000</v>
      </c>
      <c r="D27" s="11">
        <f t="shared" si="0"/>
        <v>89000</v>
      </c>
      <c r="E27" s="1">
        <v>642419</v>
      </c>
      <c r="F27" s="12">
        <f t="shared" si="1"/>
        <v>621.81910112359549</v>
      </c>
    </row>
    <row r="28" spans="1:6" x14ac:dyDescent="0.3">
      <c r="A28" s="6" t="s">
        <v>18</v>
      </c>
      <c r="B28" s="11">
        <v>70424</v>
      </c>
      <c r="C28" s="11">
        <v>10650</v>
      </c>
      <c r="D28" s="11">
        <f t="shared" si="0"/>
        <v>81074</v>
      </c>
      <c r="E28" s="1">
        <v>726422</v>
      </c>
      <c r="F28" s="12">
        <f t="shared" si="1"/>
        <v>795.99871722130399</v>
      </c>
    </row>
    <row r="29" spans="1:6" x14ac:dyDescent="0.3">
      <c r="A29" t="s">
        <v>16</v>
      </c>
      <c r="B29" s="1">
        <v>46458</v>
      </c>
      <c r="C29" s="1">
        <v>10224</v>
      </c>
      <c r="D29" s="1">
        <f t="shared" si="0"/>
        <v>56682</v>
      </c>
      <c r="E29" s="1">
        <v>778781</v>
      </c>
      <c r="F29" s="12">
        <f t="shared" si="1"/>
        <v>1273.9476376980347</v>
      </c>
    </row>
    <row r="30" spans="1:6" ht="15" customHeight="1" x14ac:dyDescent="0.3">
      <c r="D30" s="14">
        <f>SUM(D5:D29)</f>
        <v>8267544</v>
      </c>
      <c r="E30" s="14">
        <f>SUM(E5:E29)</f>
        <v>17497984</v>
      </c>
      <c r="F30">
        <f>SUM((E30-D30)/D30*100)</f>
        <v>111.64669943093138</v>
      </c>
    </row>
  </sheetData>
  <sortState xmlns:xlrd2="http://schemas.microsoft.com/office/spreadsheetml/2017/richdata2" ref="A5:F29">
    <sortCondition ref="F5:F29"/>
  </sortState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F28"/>
  <sheetViews>
    <sheetView topLeftCell="B9" workbookViewId="0">
      <selection activeCell="O20" sqref="O20"/>
    </sheetView>
  </sheetViews>
  <sheetFormatPr defaultRowHeight="14.4" x14ac:dyDescent="0.3"/>
  <cols>
    <col min="3" max="3" width="13.33203125" bestFit="1" customWidth="1"/>
  </cols>
  <sheetData>
    <row r="2" spans="2:6" x14ac:dyDescent="0.3">
      <c r="B2" t="s">
        <v>50</v>
      </c>
    </row>
    <row r="4" spans="2:6" x14ac:dyDescent="0.3">
      <c r="C4" t="s">
        <v>45</v>
      </c>
      <c r="D4" t="s">
        <v>46</v>
      </c>
      <c r="E4" t="s">
        <v>47</v>
      </c>
      <c r="F4" t="s">
        <v>48</v>
      </c>
    </row>
    <row r="5" spans="2:6" x14ac:dyDescent="0.3">
      <c r="B5">
        <v>1990</v>
      </c>
      <c r="C5">
        <v>6.4</v>
      </c>
      <c r="D5">
        <v>36.799999999999997</v>
      </c>
      <c r="E5">
        <v>10.1</v>
      </c>
      <c r="F5">
        <v>46.7</v>
      </c>
    </row>
    <row r="6" spans="2:6" x14ac:dyDescent="0.3">
      <c r="B6">
        <v>2000</v>
      </c>
      <c r="C6">
        <v>64.900000000000006</v>
      </c>
      <c r="D6">
        <v>15.9</v>
      </c>
      <c r="E6">
        <v>0.5</v>
      </c>
      <c r="F6">
        <v>18.5</v>
      </c>
    </row>
    <row r="7" spans="2:6" x14ac:dyDescent="0.3">
      <c r="B7">
        <v>2017</v>
      </c>
      <c r="C7">
        <v>89.4</v>
      </c>
      <c r="D7">
        <v>0.2</v>
      </c>
      <c r="E7">
        <v>0.3</v>
      </c>
      <c r="F7">
        <v>10.199999999999999</v>
      </c>
    </row>
    <row r="9" spans="2:6" x14ac:dyDescent="0.3">
      <c r="B9" t="s">
        <v>49</v>
      </c>
    </row>
    <row r="11" spans="2:6" x14ac:dyDescent="0.3">
      <c r="C11" t="s">
        <v>45</v>
      </c>
      <c r="D11" t="s">
        <v>46</v>
      </c>
      <c r="E11" t="s">
        <v>47</v>
      </c>
      <c r="F11" t="s">
        <v>48</v>
      </c>
    </row>
    <row r="12" spans="2:6" x14ac:dyDescent="0.3">
      <c r="B12">
        <v>1990</v>
      </c>
      <c r="C12">
        <v>7.7</v>
      </c>
      <c r="D12">
        <v>25.7</v>
      </c>
      <c r="E12">
        <v>12</v>
      </c>
      <c r="F12">
        <v>54.5</v>
      </c>
    </row>
    <row r="13" spans="2:6" x14ac:dyDescent="0.3">
      <c r="B13">
        <v>2000</v>
      </c>
      <c r="C13">
        <v>74.8</v>
      </c>
      <c r="D13">
        <v>8.1999999999999993</v>
      </c>
      <c r="E13">
        <v>8.1999999999999993</v>
      </c>
      <c r="F13">
        <v>8.8000000000000007</v>
      </c>
    </row>
    <row r="14" spans="2:6" x14ac:dyDescent="0.3">
      <c r="B14">
        <v>2017</v>
      </c>
      <c r="C14">
        <v>93.5</v>
      </c>
      <c r="D14">
        <v>0.3</v>
      </c>
      <c r="E14">
        <v>2</v>
      </c>
      <c r="F14">
        <v>4.2</v>
      </c>
    </row>
    <row r="17" spans="2:6" x14ac:dyDescent="0.3">
      <c r="B17" t="s">
        <v>51</v>
      </c>
    </row>
    <row r="18" spans="2:6" x14ac:dyDescent="0.3">
      <c r="B18" s="10"/>
      <c r="C18" t="s">
        <v>45</v>
      </c>
      <c r="D18" t="s">
        <v>46</v>
      </c>
      <c r="E18" t="s">
        <v>47</v>
      </c>
      <c r="F18" t="s">
        <v>48</v>
      </c>
    </row>
    <row r="19" spans="2:6" x14ac:dyDescent="0.3">
      <c r="B19" s="15">
        <v>1990</v>
      </c>
      <c r="C19">
        <v>24.7</v>
      </c>
      <c r="D19">
        <v>33</v>
      </c>
      <c r="E19">
        <v>16.5</v>
      </c>
      <c r="F19">
        <v>25.8</v>
      </c>
    </row>
    <row r="20" spans="2:6" x14ac:dyDescent="0.3">
      <c r="B20" s="15">
        <v>2000</v>
      </c>
      <c r="C20">
        <v>42.1</v>
      </c>
      <c r="D20">
        <v>42.5</v>
      </c>
      <c r="E20">
        <v>5.6</v>
      </c>
      <c r="F20">
        <v>8.4</v>
      </c>
    </row>
    <row r="21" spans="2:6" x14ac:dyDescent="0.3">
      <c r="B21" s="15">
        <v>2017</v>
      </c>
      <c r="C21">
        <v>70.099999999999994</v>
      </c>
      <c r="D21">
        <v>18.899999999999999</v>
      </c>
      <c r="E21">
        <v>0.7</v>
      </c>
      <c r="F21">
        <v>2.1</v>
      </c>
    </row>
    <row r="24" spans="2:6" x14ac:dyDescent="0.3">
      <c r="B24" s="16"/>
      <c r="C24" s="16">
        <v>1990</v>
      </c>
      <c r="D24" s="16">
        <v>2000</v>
      </c>
      <c r="E24" s="16">
        <v>2017</v>
      </c>
    </row>
    <row r="25" spans="2:6" x14ac:dyDescent="0.3">
      <c r="B25" s="17" t="s">
        <v>45</v>
      </c>
      <c r="C25" s="17">
        <v>24.7</v>
      </c>
      <c r="D25" s="17">
        <v>42.1</v>
      </c>
      <c r="E25" s="17">
        <v>70.099999999999994</v>
      </c>
    </row>
    <row r="26" spans="2:6" x14ac:dyDescent="0.3">
      <c r="B26" s="17" t="s">
        <v>46</v>
      </c>
      <c r="C26" s="17">
        <v>33</v>
      </c>
      <c r="D26" s="17">
        <v>42.5</v>
      </c>
      <c r="E26" s="17">
        <v>18.899999999999999</v>
      </c>
    </row>
    <row r="27" spans="2:6" x14ac:dyDescent="0.3">
      <c r="B27" s="17" t="s">
        <v>47</v>
      </c>
      <c r="C27" s="17">
        <v>16.5</v>
      </c>
      <c r="D27" s="17">
        <v>5.6</v>
      </c>
      <c r="E27" s="17">
        <v>0.7</v>
      </c>
    </row>
    <row r="28" spans="2:6" x14ac:dyDescent="0.3">
      <c r="B28" s="17" t="s">
        <v>48</v>
      </c>
      <c r="C28" s="17">
        <v>25.8</v>
      </c>
      <c r="D28" s="17">
        <v>8.4</v>
      </c>
      <c r="E28" s="17">
        <v>2.1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E59"/>
  <sheetViews>
    <sheetView topLeftCell="A39" workbookViewId="0">
      <selection activeCell="O49" sqref="O49"/>
    </sheetView>
  </sheetViews>
  <sheetFormatPr defaultRowHeight="14.4" x14ac:dyDescent="0.3"/>
  <sheetData>
    <row r="2" spans="2:5" x14ac:dyDescent="0.3">
      <c r="C2" t="s">
        <v>52</v>
      </c>
      <c r="D2" t="s">
        <v>53</v>
      </c>
      <c r="E2" t="s">
        <v>54</v>
      </c>
    </row>
    <row r="3" spans="2:5" x14ac:dyDescent="0.3">
      <c r="B3">
        <v>1964</v>
      </c>
      <c r="C3">
        <v>0</v>
      </c>
      <c r="D3">
        <v>0</v>
      </c>
      <c r="E3">
        <f>SUM(12-C3)</f>
        <v>12</v>
      </c>
    </row>
    <row r="4" spans="2:5" x14ac:dyDescent="0.3">
      <c r="B4">
        <v>1965</v>
      </c>
      <c r="C4">
        <v>0</v>
      </c>
      <c r="D4">
        <v>0</v>
      </c>
      <c r="E4">
        <f t="shared" ref="E4:E58" si="0">SUM(12-C4)</f>
        <v>12</v>
      </c>
    </row>
    <row r="5" spans="2:5" x14ac:dyDescent="0.3">
      <c r="B5">
        <v>1966</v>
      </c>
      <c r="C5">
        <v>0</v>
      </c>
      <c r="D5">
        <v>0</v>
      </c>
      <c r="E5">
        <f t="shared" si="0"/>
        <v>12</v>
      </c>
    </row>
    <row r="6" spans="2:5" x14ac:dyDescent="0.3">
      <c r="B6">
        <v>1967</v>
      </c>
      <c r="C6">
        <v>0</v>
      </c>
      <c r="D6">
        <v>0</v>
      </c>
      <c r="E6">
        <f t="shared" si="0"/>
        <v>12</v>
      </c>
    </row>
    <row r="7" spans="2:5" x14ac:dyDescent="0.3">
      <c r="B7">
        <v>1968</v>
      </c>
      <c r="C7">
        <v>0</v>
      </c>
      <c r="D7">
        <v>0</v>
      </c>
      <c r="E7">
        <f t="shared" si="0"/>
        <v>12</v>
      </c>
    </row>
    <row r="8" spans="2:5" x14ac:dyDescent="0.3">
      <c r="B8">
        <v>1969</v>
      </c>
      <c r="C8">
        <v>0</v>
      </c>
      <c r="D8">
        <v>0</v>
      </c>
      <c r="E8">
        <f t="shared" si="0"/>
        <v>12</v>
      </c>
    </row>
    <row r="9" spans="2:5" x14ac:dyDescent="0.3">
      <c r="B9">
        <v>1970</v>
      </c>
      <c r="C9">
        <v>0</v>
      </c>
      <c r="D9">
        <v>0</v>
      </c>
      <c r="E9">
        <f t="shared" si="0"/>
        <v>12</v>
      </c>
    </row>
    <row r="10" spans="2:5" x14ac:dyDescent="0.3">
      <c r="B10">
        <v>1971</v>
      </c>
      <c r="C10">
        <v>0</v>
      </c>
      <c r="D10">
        <v>0</v>
      </c>
      <c r="E10">
        <f t="shared" si="0"/>
        <v>12</v>
      </c>
    </row>
    <row r="11" spans="2:5" x14ac:dyDescent="0.3">
      <c r="B11">
        <v>1972</v>
      </c>
      <c r="C11">
        <v>0</v>
      </c>
      <c r="D11">
        <v>0</v>
      </c>
      <c r="E11">
        <f t="shared" si="0"/>
        <v>12</v>
      </c>
    </row>
    <row r="12" spans="2:5" x14ac:dyDescent="0.3">
      <c r="B12">
        <v>1973</v>
      </c>
      <c r="C12">
        <v>0</v>
      </c>
      <c r="D12">
        <v>0</v>
      </c>
      <c r="E12">
        <f t="shared" si="0"/>
        <v>12</v>
      </c>
    </row>
    <row r="13" spans="2:5" x14ac:dyDescent="0.3">
      <c r="B13">
        <v>1974</v>
      </c>
      <c r="C13">
        <v>0</v>
      </c>
      <c r="D13">
        <v>0</v>
      </c>
      <c r="E13">
        <f t="shared" si="0"/>
        <v>12</v>
      </c>
    </row>
    <row r="14" spans="2:5" x14ac:dyDescent="0.3">
      <c r="B14">
        <v>1975</v>
      </c>
      <c r="C14">
        <v>1</v>
      </c>
      <c r="D14">
        <v>0</v>
      </c>
      <c r="E14">
        <f t="shared" si="0"/>
        <v>11</v>
      </c>
    </row>
    <row r="15" spans="2:5" x14ac:dyDescent="0.3">
      <c r="B15">
        <v>1976</v>
      </c>
      <c r="C15">
        <v>1</v>
      </c>
      <c r="D15">
        <v>0</v>
      </c>
      <c r="E15">
        <f t="shared" si="0"/>
        <v>11</v>
      </c>
    </row>
    <row r="16" spans="2:5" x14ac:dyDescent="0.3">
      <c r="B16">
        <v>1977</v>
      </c>
      <c r="C16">
        <v>2</v>
      </c>
      <c r="D16">
        <v>0</v>
      </c>
      <c r="E16">
        <f t="shared" si="0"/>
        <v>10</v>
      </c>
    </row>
    <row r="17" spans="2:5" x14ac:dyDescent="0.3">
      <c r="B17">
        <v>1978</v>
      </c>
      <c r="C17">
        <v>1</v>
      </c>
      <c r="D17">
        <v>0</v>
      </c>
      <c r="E17">
        <f t="shared" si="0"/>
        <v>11</v>
      </c>
    </row>
    <row r="18" spans="2:5" x14ac:dyDescent="0.3">
      <c r="B18">
        <v>1979</v>
      </c>
      <c r="C18">
        <v>2</v>
      </c>
      <c r="D18">
        <v>0</v>
      </c>
      <c r="E18">
        <f t="shared" si="0"/>
        <v>10</v>
      </c>
    </row>
    <row r="19" spans="2:5" x14ac:dyDescent="0.3">
      <c r="B19">
        <v>1980</v>
      </c>
      <c r="C19">
        <v>1</v>
      </c>
      <c r="D19">
        <v>0</v>
      </c>
      <c r="E19">
        <f t="shared" si="0"/>
        <v>11</v>
      </c>
    </row>
    <row r="20" spans="2:5" x14ac:dyDescent="0.3">
      <c r="B20">
        <v>1981</v>
      </c>
      <c r="C20">
        <v>3</v>
      </c>
      <c r="D20">
        <v>0</v>
      </c>
      <c r="E20">
        <f t="shared" si="0"/>
        <v>9</v>
      </c>
    </row>
    <row r="21" spans="2:5" x14ac:dyDescent="0.3">
      <c r="B21">
        <v>1982</v>
      </c>
      <c r="C21">
        <v>1</v>
      </c>
      <c r="D21">
        <v>0</v>
      </c>
      <c r="E21">
        <f t="shared" si="0"/>
        <v>11</v>
      </c>
    </row>
    <row r="22" spans="2:5" x14ac:dyDescent="0.3">
      <c r="B22">
        <v>1983</v>
      </c>
    </row>
    <row r="23" spans="2:5" x14ac:dyDescent="0.3">
      <c r="B23">
        <v>1984</v>
      </c>
    </row>
    <row r="24" spans="2:5" x14ac:dyDescent="0.3">
      <c r="B24">
        <v>1985</v>
      </c>
    </row>
    <row r="25" spans="2:5" x14ac:dyDescent="0.3">
      <c r="B25">
        <v>1986</v>
      </c>
    </row>
    <row r="26" spans="2:5" x14ac:dyDescent="0.3">
      <c r="B26">
        <v>1987</v>
      </c>
    </row>
    <row r="27" spans="2:5" x14ac:dyDescent="0.3">
      <c r="B27">
        <v>1988</v>
      </c>
    </row>
    <row r="28" spans="2:5" x14ac:dyDescent="0.3">
      <c r="B28">
        <v>1989</v>
      </c>
    </row>
    <row r="29" spans="2:5" x14ac:dyDescent="0.3">
      <c r="B29">
        <v>1990</v>
      </c>
      <c r="C29">
        <v>2</v>
      </c>
      <c r="D29">
        <v>1</v>
      </c>
      <c r="E29">
        <f t="shared" si="0"/>
        <v>10</v>
      </c>
    </row>
    <row r="30" spans="2:5" x14ac:dyDescent="0.3">
      <c r="B30">
        <v>1991</v>
      </c>
      <c r="C30">
        <v>2</v>
      </c>
      <c r="D30">
        <v>1</v>
      </c>
      <c r="E30">
        <f t="shared" si="0"/>
        <v>10</v>
      </c>
    </row>
    <row r="31" spans="2:5" x14ac:dyDescent="0.3">
      <c r="B31">
        <v>1992</v>
      </c>
      <c r="C31">
        <v>2</v>
      </c>
      <c r="D31">
        <v>1</v>
      </c>
      <c r="E31">
        <f t="shared" si="0"/>
        <v>10</v>
      </c>
    </row>
    <row r="32" spans="2:5" x14ac:dyDescent="0.3">
      <c r="B32">
        <v>1993</v>
      </c>
      <c r="C32">
        <v>2</v>
      </c>
      <c r="D32">
        <v>1</v>
      </c>
      <c r="E32">
        <f t="shared" si="0"/>
        <v>10</v>
      </c>
    </row>
    <row r="33" spans="2:5" x14ac:dyDescent="0.3">
      <c r="B33">
        <v>1994</v>
      </c>
      <c r="C33">
        <v>2</v>
      </c>
      <c r="D33">
        <v>1</v>
      </c>
      <c r="E33">
        <f t="shared" si="0"/>
        <v>10</v>
      </c>
    </row>
    <row r="34" spans="2:5" x14ac:dyDescent="0.3">
      <c r="B34">
        <v>1995</v>
      </c>
      <c r="C34">
        <v>3</v>
      </c>
      <c r="D34">
        <v>2</v>
      </c>
      <c r="E34">
        <f t="shared" si="0"/>
        <v>9</v>
      </c>
    </row>
    <row r="35" spans="2:5" x14ac:dyDescent="0.3">
      <c r="B35">
        <v>1996</v>
      </c>
      <c r="C35">
        <v>5</v>
      </c>
      <c r="D35">
        <v>4</v>
      </c>
      <c r="E35">
        <f t="shared" si="0"/>
        <v>7</v>
      </c>
    </row>
    <row r="36" spans="2:5" x14ac:dyDescent="0.3">
      <c r="B36">
        <v>1997</v>
      </c>
      <c r="C36">
        <v>3</v>
      </c>
      <c r="D36">
        <v>2</v>
      </c>
      <c r="E36">
        <f t="shared" si="0"/>
        <v>9</v>
      </c>
    </row>
    <row r="37" spans="2:5" x14ac:dyDescent="0.3">
      <c r="B37">
        <v>1998</v>
      </c>
      <c r="C37">
        <v>7</v>
      </c>
      <c r="D37">
        <v>4</v>
      </c>
      <c r="E37">
        <f t="shared" si="0"/>
        <v>5</v>
      </c>
    </row>
    <row r="38" spans="2:5" x14ac:dyDescent="0.3">
      <c r="B38">
        <v>1999</v>
      </c>
      <c r="C38">
        <v>5</v>
      </c>
      <c r="D38">
        <v>4</v>
      </c>
      <c r="E38">
        <f t="shared" si="0"/>
        <v>7</v>
      </c>
    </row>
    <row r="39" spans="2:5" x14ac:dyDescent="0.3">
      <c r="B39">
        <v>2000</v>
      </c>
      <c r="C39">
        <v>3</v>
      </c>
      <c r="D39">
        <v>2</v>
      </c>
      <c r="E39">
        <f t="shared" si="0"/>
        <v>9</v>
      </c>
    </row>
    <row r="40" spans="2:5" x14ac:dyDescent="0.3">
      <c r="B40">
        <v>2001</v>
      </c>
      <c r="C40">
        <v>4</v>
      </c>
      <c r="D40">
        <v>1</v>
      </c>
      <c r="E40">
        <f t="shared" si="0"/>
        <v>8</v>
      </c>
    </row>
    <row r="41" spans="2:5" x14ac:dyDescent="0.3">
      <c r="B41">
        <v>2002</v>
      </c>
      <c r="C41">
        <v>4</v>
      </c>
      <c r="D41">
        <v>3</v>
      </c>
      <c r="E41">
        <f t="shared" si="0"/>
        <v>8</v>
      </c>
    </row>
    <row r="42" spans="2:5" x14ac:dyDescent="0.3">
      <c r="B42">
        <v>2003</v>
      </c>
      <c r="C42">
        <v>6</v>
      </c>
      <c r="D42">
        <v>5</v>
      </c>
      <c r="E42">
        <f t="shared" si="0"/>
        <v>6</v>
      </c>
    </row>
    <row r="43" spans="2:5" x14ac:dyDescent="0.3">
      <c r="B43">
        <v>2004</v>
      </c>
      <c r="C43">
        <v>4</v>
      </c>
      <c r="D43">
        <v>1</v>
      </c>
      <c r="E43">
        <f t="shared" si="0"/>
        <v>8</v>
      </c>
    </row>
    <row r="44" spans="2:5" x14ac:dyDescent="0.3">
      <c r="B44">
        <v>2005</v>
      </c>
      <c r="C44">
        <v>7</v>
      </c>
      <c r="D44">
        <v>4</v>
      </c>
      <c r="E44">
        <f t="shared" si="0"/>
        <v>5</v>
      </c>
    </row>
    <row r="45" spans="2:5" x14ac:dyDescent="0.3">
      <c r="B45">
        <v>2006</v>
      </c>
      <c r="C45">
        <v>2</v>
      </c>
      <c r="D45">
        <v>1</v>
      </c>
      <c r="E45">
        <f t="shared" si="0"/>
        <v>10</v>
      </c>
    </row>
    <row r="46" spans="2:5" x14ac:dyDescent="0.3">
      <c r="B46">
        <v>2007</v>
      </c>
      <c r="C46">
        <v>5</v>
      </c>
      <c r="D46">
        <v>3</v>
      </c>
      <c r="E46">
        <f t="shared" si="0"/>
        <v>7</v>
      </c>
    </row>
    <row r="47" spans="2:5" x14ac:dyDescent="0.3">
      <c r="B47">
        <v>2008</v>
      </c>
      <c r="C47">
        <v>4</v>
      </c>
      <c r="D47">
        <v>2</v>
      </c>
      <c r="E47">
        <f t="shared" si="0"/>
        <v>8</v>
      </c>
    </row>
    <row r="48" spans="2:5" x14ac:dyDescent="0.3">
      <c r="B48">
        <v>2009</v>
      </c>
      <c r="C48">
        <v>2</v>
      </c>
      <c r="D48">
        <v>0</v>
      </c>
      <c r="E48">
        <f t="shared" si="0"/>
        <v>10</v>
      </c>
    </row>
    <row r="49" spans="2:5" x14ac:dyDescent="0.3">
      <c r="B49">
        <v>2010</v>
      </c>
      <c r="C49">
        <v>6</v>
      </c>
      <c r="D49">
        <v>4</v>
      </c>
      <c r="E49">
        <f t="shared" si="0"/>
        <v>6</v>
      </c>
    </row>
    <row r="50" spans="2:5" x14ac:dyDescent="0.3">
      <c r="B50">
        <v>2011</v>
      </c>
      <c r="C50">
        <v>5</v>
      </c>
      <c r="D50">
        <v>3</v>
      </c>
      <c r="E50">
        <f t="shared" si="0"/>
        <v>7</v>
      </c>
    </row>
    <row r="51" spans="2:5" x14ac:dyDescent="0.3">
      <c r="B51">
        <v>2012</v>
      </c>
      <c r="C51">
        <v>7</v>
      </c>
      <c r="D51">
        <v>4</v>
      </c>
      <c r="E51">
        <f t="shared" si="0"/>
        <v>5</v>
      </c>
    </row>
    <row r="52" spans="2:5" x14ac:dyDescent="0.3">
      <c r="B52">
        <v>2013</v>
      </c>
      <c r="C52">
        <v>5</v>
      </c>
      <c r="D52">
        <v>3</v>
      </c>
      <c r="E52">
        <f t="shared" si="0"/>
        <v>7</v>
      </c>
    </row>
    <row r="53" spans="2:5" x14ac:dyDescent="0.3">
      <c r="B53">
        <v>2014</v>
      </c>
      <c r="C53">
        <v>7</v>
      </c>
      <c r="D53">
        <v>4</v>
      </c>
      <c r="E53">
        <f t="shared" si="0"/>
        <v>5</v>
      </c>
    </row>
    <row r="54" spans="2:5" x14ac:dyDescent="0.3">
      <c r="B54">
        <v>2015</v>
      </c>
      <c r="C54">
        <v>5</v>
      </c>
      <c r="D54">
        <v>1</v>
      </c>
      <c r="E54">
        <f t="shared" si="0"/>
        <v>7</v>
      </c>
    </row>
    <row r="55" spans="2:5" x14ac:dyDescent="0.3">
      <c r="B55">
        <v>2016</v>
      </c>
      <c r="C55">
        <v>9</v>
      </c>
      <c r="D55">
        <v>4</v>
      </c>
      <c r="E55">
        <f t="shared" si="0"/>
        <v>3</v>
      </c>
    </row>
    <row r="56" spans="2:5" x14ac:dyDescent="0.3">
      <c r="B56">
        <v>2017</v>
      </c>
      <c r="C56">
        <v>5</v>
      </c>
      <c r="D56">
        <v>3</v>
      </c>
      <c r="E56">
        <f t="shared" si="0"/>
        <v>7</v>
      </c>
    </row>
    <row r="57" spans="2:5" x14ac:dyDescent="0.3">
      <c r="B57">
        <v>2018</v>
      </c>
      <c r="C57">
        <v>5</v>
      </c>
      <c r="D57">
        <v>1</v>
      </c>
      <c r="E57">
        <f t="shared" si="0"/>
        <v>7</v>
      </c>
    </row>
    <row r="58" spans="2:5" x14ac:dyDescent="0.3">
      <c r="B58">
        <v>2019</v>
      </c>
      <c r="C58">
        <v>3</v>
      </c>
      <c r="D58">
        <v>0</v>
      </c>
      <c r="E58">
        <f t="shared" si="0"/>
        <v>9</v>
      </c>
    </row>
    <row r="59" spans="2:5" x14ac:dyDescent="0.3">
      <c r="B59">
        <v>2020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Sheet2</vt:lpstr>
      <vt:lpstr>Calttle</vt:lpstr>
      <vt:lpstr>Irrigated land</vt:lpstr>
      <vt:lpstr>Irrigated</vt:lpstr>
      <vt:lpstr>rate of degradation</vt:lpstr>
      <vt:lpstr> Agric land OG</vt:lpstr>
      <vt:lpstr>Agric land</vt:lpstr>
      <vt:lpstr>Agricultural land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2022-03-30T18:42:46Z</dcterms:created>
  <dcterms:modified xsi:type="dcterms:W3CDTF">2022-05-05T06:28:25Z</dcterms:modified>
</cp:coreProperties>
</file>