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riel Puerto\Desktop\EASA-UMB\Diseño II Plantas de potabilización\"/>
    </mc:Choice>
  </mc:AlternateContent>
  <bookViews>
    <workbookView xWindow="0" yWindow="0" windowWidth="20490" windowHeight="7350" activeTab="4"/>
  </bookViews>
  <sheets>
    <sheet name="Ejercicio 1" sheetId="1" r:id="rId1"/>
    <sheet name="Ejercicio 2" sheetId="2" r:id="rId2"/>
    <sheet name="Ejercicio 3" sheetId="3" r:id="rId3"/>
    <sheet name="Ejercicio 4" sheetId="4" r:id="rId4"/>
    <sheet name="Ejercicio 5"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1" i="4" l="1"/>
  <c r="K20" i="4"/>
  <c r="K15" i="4"/>
  <c r="O16" i="4" l="1"/>
  <c r="O17" i="4"/>
  <c r="O18" i="4"/>
  <c r="O19" i="4"/>
  <c r="O20" i="4"/>
  <c r="O15" i="4"/>
  <c r="N15" i="4"/>
  <c r="N16" i="4"/>
  <c r="N17" i="4"/>
  <c r="P17" i="4" s="1"/>
  <c r="W17" i="4" s="1"/>
  <c r="X17" i="4" s="1"/>
  <c r="Y17" i="4" s="1"/>
  <c r="N18" i="4"/>
  <c r="N19" i="4"/>
  <c r="P19" i="4" s="1"/>
  <c r="N20" i="4"/>
  <c r="P20" i="4" s="1"/>
  <c r="P15" i="4" l="1"/>
  <c r="W15" i="4" s="1"/>
  <c r="X15" i="4" s="1"/>
  <c r="Y15" i="4" s="1"/>
  <c r="S19" i="4"/>
  <c r="T19" i="4" s="1"/>
  <c r="U19" i="4" s="1"/>
  <c r="Q19" i="4"/>
  <c r="W19" i="4"/>
  <c r="X19" i="4" s="1"/>
  <c r="Y19" i="4" s="1"/>
  <c r="Q20" i="4"/>
  <c r="W20" i="4"/>
  <c r="X20" i="4" s="1"/>
  <c r="Y20" i="4" s="1"/>
  <c r="P18" i="4"/>
  <c r="W18" i="4" s="1"/>
  <c r="X18" i="4" s="1"/>
  <c r="Y18" i="4" s="1"/>
  <c r="P16" i="4"/>
  <c r="W16" i="4" s="1"/>
  <c r="X16" i="4" s="1"/>
  <c r="Y16" i="4" s="1"/>
  <c r="Q15" i="4"/>
  <c r="S17" i="4"/>
  <c r="T17" i="4" s="1"/>
  <c r="U17" i="4" s="1"/>
  <c r="Q17" i="4"/>
  <c r="S20" i="4"/>
  <c r="T20" i="4" s="1"/>
  <c r="U20" i="4" s="1"/>
  <c r="Y21" i="4" l="1"/>
  <c r="Z15" i="4" s="1"/>
  <c r="S15" i="4"/>
  <c r="T15" i="4" s="1"/>
  <c r="U15" i="4" s="1"/>
  <c r="S16" i="4"/>
  <c r="T16" i="4" s="1"/>
  <c r="U16" i="4" s="1"/>
  <c r="Q16" i="4"/>
  <c r="Q21" i="4" s="1"/>
  <c r="R15" i="4" s="1"/>
  <c r="Q18" i="4"/>
  <c r="S18" i="4"/>
  <c r="T18" i="4" s="1"/>
  <c r="U18" i="4" s="1"/>
  <c r="K17" i="4"/>
  <c r="K18" i="4"/>
  <c r="K19" i="4"/>
  <c r="K16" i="4"/>
  <c r="U21" i="4" l="1"/>
  <c r="V15" i="4" s="1"/>
  <c r="E67" i="5"/>
  <c r="E52" i="5"/>
  <c r="E51" i="5"/>
  <c r="E56" i="5"/>
  <c r="E63" i="5" s="1"/>
  <c r="E47" i="5"/>
  <c r="E61" i="5" s="1"/>
  <c r="E46" i="5"/>
  <c r="E45" i="5"/>
  <c r="E42" i="5"/>
  <c r="E31" i="5"/>
  <c r="E35" i="5"/>
  <c r="E36" i="5" s="1"/>
  <c r="E14" i="3"/>
  <c r="E15" i="3" s="1"/>
  <c r="E51" i="2"/>
  <c r="E53" i="2" s="1"/>
  <c r="E55" i="2" s="1"/>
  <c r="E50" i="2"/>
  <c r="E52" i="2" s="1"/>
  <c r="E54" i="2" s="1"/>
  <c r="E56" i="2" s="1"/>
  <c r="E49" i="2"/>
  <c r="E29" i="2"/>
  <c r="E31" i="2" s="1"/>
  <c r="E25" i="1"/>
  <c r="E39" i="1"/>
  <c r="E40" i="1" s="1"/>
  <c r="E41" i="1" s="1"/>
  <c r="E62" i="5" l="1"/>
  <c r="E64" i="5" s="1"/>
  <c r="E66" i="5" s="1"/>
  <c r="E37" i="5"/>
  <c r="E38" i="5" s="1"/>
  <c r="E65" i="5"/>
  <c r="E30" i="2"/>
  <c r="E32" i="2" s="1"/>
  <c r="E68" i="5" l="1"/>
</calcChain>
</file>

<file path=xl/sharedStrings.xml><?xml version="1.0" encoding="utf-8"?>
<sst xmlns="http://schemas.openxmlformats.org/spreadsheetml/2006/main" count="384" uniqueCount="162">
  <si>
    <t>Tamaño de tamiz estándar</t>
  </si>
  <si>
    <t>Tamaño de abertura del tamiz (mm)</t>
  </si>
  <si>
    <t>Parámetro</t>
  </si>
  <si>
    <t>Valor</t>
  </si>
  <si>
    <t>Factor de forma</t>
  </si>
  <si>
    <t>Símbolo</t>
  </si>
  <si>
    <t>Profundidad,m</t>
  </si>
  <si>
    <t>Porosidad</t>
  </si>
  <si>
    <t>v</t>
  </si>
  <si>
    <t>g</t>
  </si>
  <si>
    <r>
      <t>v</t>
    </r>
    <r>
      <rPr>
        <vertAlign val="subscript"/>
        <sz val="11"/>
        <color theme="1"/>
        <rFont val="Cambria"/>
        <family val="1"/>
      </rPr>
      <t>a</t>
    </r>
  </si>
  <si>
    <t>ε</t>
  </si>
  <si>
    <r>
      <t xml:space="preserve">1) Un filtro piloto de laboratorio consiste en un tubo de 10 cm de diámetro con un lecho de 90 cm de arena. Suponer </t>
    </r>
    <r>
      <rPr>
        <i/>
        <sz val="11"/>
        <color theme="1"/>
        <rFont val="Calibri"/>
        <family val="2"/>
        <scheme val="minor"/>
      </rPr>
      <t>ν</t>
    </r>
    <r>
      <rPr>
        <sz val="11"/>
        <color theme="1"/>
        <rFont val="Calibri"/>
        <family val="2"/>
        <scheme val="minor"/>
      </rPr>
      <t>: 1.003E-6 m</t>
    </r>
    <r>
      <rPr>
        <vertAlign val="superscript"/>
        <sz val="11"/>
        <color theme="1"/>
        <rFont val="Calibri"/>
        <family val="2"/>
        <scheme val="minor"/>
      </rPr>
      <t>2</t>
    </r>
    <r>
      <rPr>
        <sz val="11"/>
        <color theme="1"/>
        <rFont val="Calibri"/>
        <family val="2"/>
        <scheme val="minor"/>
      </rPr>
      <t>/s y arena esférica de 0.5 mm con porosidad de 40%. Determinar las pérdidas cuando se filtra a 140 m/d.</t>
    </r>
  </si>
  <si>
    <t>Desarrollo por Fair - Hatch</t>
  </si>
  <si>
    <t>k</t>
  </si>
  <si>
    <t>S</t>
  </si>
  <si>
    <t>Lecho abierto</t>
  </si>
  <si>
    <t>Arena esférica</t>
  </si>
  <si>
    <r>
      <t>m</t>
    </r>
    <r>
      <rPr>
        <vertAlign val="superscript"/>
        <sz val="11"/>
        <color theme="1"/>
        <rFont val="Calibri"/>
        <family val="2"/>
        <scheme val="minor"/>
      </rPr>
      <t>2</t>
    </r>
    <r>
      <rPr>
        <sz val="11"/>
        <color theme="1"/>
        <rFont val="Calibri"/>
        <family val="2"/>
        <scheme val="minor"/>
      </rPr>
      <t>/s</t>
    </r>
  </si>
  <si>
    <t>%</t>
  </si>
  <si>
    <t>L</t>
  </si>
  <si>
    <t>m/d</t>
  </si>
  <si>
    <t>d</t>
  </si>
  <si>
    <t>m</t>
  </si>
  <si>
    <t>mm</t>
  </si>
  <si>
    <t>Constante de filtración</t>
  </si>
  <si>
    <t>Viscocidad cinemática</t>
  </si>
  <si>
    <t>Profundidad del lecho filtrante</t>
  </si>
  <si>
    <t>Diámetro de grano</t>
  </si>
  <si>
    <t>Aceleración</t>
  </si>
  <si>
    <t>Velocidad superficial de filtración</t>
  </si>
  <si>
    <r>
      <t>m/s</t>
    </r>
    <r>
      <rPr>
        <vertAlign val="superscript"/>
        <sz val="11"/>
        <color theme="1"/>
        <rFont val="Calibri"/>
        <family val="2"/>
        <scheme val="minor"/>
      </rPr>
      <t>2</t>
    </r>
  </si>
  <si>
    <t>Se aplica fórmula de Fair - Hatch para filtro dual</t>
  </si>
  <si>
    <r>
      <t>h</t>
    </r>
    <r>
      <rPr>
        <vertAlign val="subscript"/>
        <sz val="11"/>
        <color theme="1"/>
        <rFont val="Cambria"/>
        <family val="1"/>
      </rPr>
      <t>L</t>
    </r>
  </si>
  <si>
    <t>^</t>
  </si>
  <si>
    <t>Pérdida de cabeza hidráulica</t>
  </si>
  <si>
    <t>Desarrollo por  Carmen- Kozeny</t>
  </si>
  <si>
    <t>Se aplica fórmula de Carmen- Kozeny para filtro dual</t>
  </si>
  <si>
    <t>Factor de fricción</t>
  </si>
  <si>
    <t>f</t>
  </si>
  <si>
    <t>φ</t>
  </si>
  <si>
    <t>Número de Reynolds</t>
  </si>
  <si>
    <t>R</t>
  </si>
  <si>
    <r>
      <t>2) Determinar la pérdida de energía de un lecho filtrante limpio compuesto por 30 cm de antracita uniforme con un tamaño promedio de 1.6 mm, y 30 cm de arena uniforme con un tamaño promedio de 0.5 mm, para una tasa de filtración de 120 L/m</t>
    </r>
    <r>
      <rPr>
        <vertAlign val="superscript"/>
        <sz val="11"/>
        <color theme="1"/>
        <rFont val="Calibri"/>
        <family val="2"/>
        <scheme val="minor"/>
      </rPr>
      <t>2</t>
    </r>
    <r>
      <rPr>
        <sz val="11"/>
        <color theme="1"/>
        <rFont val="Calibri"/>
        <family val="2"/>
        <scheme val="minor"/>
      </rPr>
      <t>. min. T: 20°C. Porosidad del 40%. Partículas esféricas. ν: 1,003E-6 m</t>
    </r>
    <r>
      <rPr>
        <vertAlign val="superscript"/>
        <sz val="11"/>
        <color theme="1"/>
        <rFont val="Calibri"/>
        <family val="2"/>
        <scheme val="minor"/>
      </rPr>
      <t>2</t>
    </r>
    <r>
      <rPr>
        <sz val="11"/>
        <color theme="1"/>
        <rFont val="Calibri"/>
        <family val="2"/>
        <scheme val="minor"/>
      </rPr>
      <t>/s.</t>
    </r>
  </si>
  <si>
    <t>Tasa de filtración</t>
  </si>
  <si>
    <r>
      <t>L/m</t>
    </r>
    <r>
      <rPr>
        <vertAlign val="superscript"/>
        <sz val="11"/>
        <color theme="1"/>
        <rFont val="Calibri"/>
        <family val="2"/>
        <scheme val="minor"/>
      </rPr>
      <t>2</t>
    </r>
    <r>
      <rPr>
        <sz val="11"/>
        <color theme="1"/>
        <rFont val="Calibri"/>
        <family val="2"/>
        <scheme val="minor"/>
      </rPr>
      <t>.min</t>
    </r>
  </si>
  <si>
    <r>
      <t>t</t>
    </r>
    <r>
      <rPr>
        <vertAlign val="subscript"/>
        <sz val="11"/>
        <color theme="1"/>
        <rFont val="Cambria"/>
        <family val="1"/>
      </rPr>
      <t>f</t>
    </r>
  </si>
  <si>
    <t>Factor de forma antracita</t>
  </si>
  <si>
    <t>Factor de forma arena</t>
  </si>
  <si>
    <r>
      <t>S</t>
    </r>
    <r>
      <rPr>
        <i/>
        <vertAlign val="subscript"/>
        <sz val="11"/>
        <color theme="1"/>
        <rFont val="Cambria"/>
        <family val="1"/>
      </rPr>
      <t>ant</t>
    </r>
  </si>
  <si>
    <r>
      <t>S</t>
    </r>
    <r>
      <rPr>
        <i/>
        <vertAlign val="subscript"/>
        <sz val="11"/>
        <color theme="1"/>
        <rFont val="Cambria"/>
        <family val="1"/>
      </rPr>
      <t>are</t>
    </r>
  </si>
  <si>
    <t>Antracita esférica</t>
  </si>
  <si>
    <t>Profundidad del lecho filtrante antracita</t>
  </si>
  <si>
    <r>
      <t>L</t>
    </r>
    <r>
      <rPr>
        <vertAlign val="subscript"/>
        <sz val="11"/>
        <color theme="1"/>
        <rFont val="Cambria"/>
        <family val="1"/>
      </rPr>
      <t>ant</t>
    </r>
  </si>
  <si>
    <t>Profundidad del lecho filtrante arena</t>
  </si>
  <si>
    <t>Diámetro de grano antracita</t>
  </si>
  <si>
    <t>Pérdida de cabeza hidráulica antracita</t>
  </si>
  <si>
    <r>
      <t>d</t>
    </r>
    <r>
      <rPr>
        <vertAlign val="subscript"/>
        <sz val="11"/>
        <color theme="1"/>
        <rFont val="Cambria"/>
        <family val="1"/>
      </rPr>
      <t>ant</t>
    </r>
  </si>
  <si>
    <r>
      <t>L</t>
    </r>
    <r>
      <rPr>
        <vertAlign val="subscript"/>
        <sz val="11"/>
        <color theme="1"/>
        <rFont val="Cambria"/>
        <family val="1"/>
      </rPr>
      <t>are</t>
    </r>
  </si>
  <si>
    <r>
      <t>d</t>
    </r>
    <r>
      <rPr>
        <vertAlign val="subscript"/>
        <sz val="11"/>
        <color theme="1"/>
        <rFont val="Cambria"/>
        <family val="1"/>
      </rPr>
      <t>are</t>
    </r>
  </si>
  <si>
    <r>
      <t>h</t>
    </r>
    <r>
      <rPr>
        <vertAlign val="subscript"/>
        <sz val="11"/>
        <color theme="1"/>
        <rFont val="Cambria"/>
        <family val="1"/>
      </rPr>
      <t>L-ant</t>
    </r>
  </si>
  <si>
    <r>
      <t>h</t>
    </r>
    <r>
      <rPr>
        <vertAlign val="subscript"/>
        <sz val="11"/>
        <color theme="1"/>
        <rFont val="Cambria"/>
        <family val="1"/>
      </rPr>
      <t>L-are</t>
    </r>
  </si>
  <si>
    <t>Pérdida de cabeza hidráulica total</t>
  </si>
  <si>
    <t>Constante de filtración antracita</t>
  </si>
  <si>
    <r>
      <t>k</t>
    </r>
    <r>
      <rPr>
        <i/>
        <vertAlign val="subscript"/>
        <sz val="11"/>
        <color theme="1"/>
        <rFont val="Cambria"/>
        <family val="1"/>
      </rPr>
      <t>ant</t>
    </r>
  </si>
  <si>
    <r>
      <t>k</t>
    </r>
    <r>
      <rPr>
        <i/>
        <vertAlign val="subscript"/>
        <sz val="11"/>
        <color theme="1"/>
        <rFont val="Cambria"/>
        <family val="1"/>
      </rPr>
      <t>are</t>
    </r>
  </si>
  <si>
    <t>Lecho intermedio</t>
  </si>
  <si>
    <r>
      <t>φ</t>
    </r>
    <r>
      <rPr>
        <vertAlign val="subscript"/>
        <sz val="11"/>
        <color theme="1"/>
        <rFont val="Calibri"/>
        <family val="2"/>
      </rPr>
      <t>ant</t>
    </r>
  </si>
  <si>
    <r>
      <t>φ</t>
    </r>
    <r>
      <rPr>
        <vertAlign val="subscript"/>
        <sz val="11"/>
        <color theme="1"/>
        <rFont val="Calibri"/>
        <family val="2"/>
      </rPr>
      <t>are</t>
    </r>
  </si>
  <si>
    <t>Diámetro de grano arena</t>
  </si>
  <si>
    <r>
      <t>L/m</t>
    </r>
    <r>
      <rPr>
        <vertAlign val="superscript"/>
        <sz val="11"/>
        <color theme="4" tint="-0.249977111117893"/>
        <rFont val="Calibri"/>
        <family val="2"/>
        <scheme val="minor"/>
      </rPr>
      <t>2</t>
    </r>
    <r>
      <rPr>
        <sz val="11"/>
        <color theme="4" tint="-0.249977111117893"/>
        <rFont val="Calibri"/>
        <family val="2"/>
        <scheme val="minor"/>
      </rPr>
      <t>.min</t>
    </r>
  </si>
  <si>
    <r>
      <t>m/s</t>
    </r>
    <r>
      <rPr>
        <vertAlign val="superscript"/>
        <sz val="11"/>
        <color theme="4" tint="-0.249977111117893"/>
        <rFont val="Calibri"/>
        <family val="2"/>
        <scheme val="minor"/>
      </rPr>
      <t>2</t>
    </r>
  </si>
  <si>
    <r>
      <t>m</t>
    </r>
    <r>
      <rPr>
        <vertAlign val="superscript"/>
        <sz val="11"/>
        <color theme="4" tint="-0.249977111117893"/>
        <rFont val="Calibri"/>
        <family val="2"/>
        <scheme val="minor"/>
      </rPr>
      <t>2</t>
    </r>
    <r>
      <rPr>
        <sz val="11"/>
        <color theme="4" tint="-0.249977111117893"/>
        <rFont val="Calibri"/>
        <family val="2"/>
        <scheme val="minor"/>
      </rPr>
      <t>/s</t>
    </r>
  </si>
  <si>
    <t>Número de Reynolds en antracita</t>
  </si>
  <si>
    <r>
      <t>R</t>
    </r>
    <r>
      <rPr>
        <vertAlign val="subscript"/>
        <sz val="11"/>
        <color theme="1"/>
        <rFont val="Cambria"/>
        <family val="1"/>
      </rPr>
      <t>ant</t>
    </r>
  </si>
  <si>
    <r>
      <t>R</t>
    </r>
    <r>
      <rPr>
        <vertAlign val="subscript"/>
        <sz val="11"/>
        <color theme="1"/>
        <rFont val="Cambria"/>
        <family val="1"/>
      </rPr>
      <t>are</t>
    </r>
  </si>
  <si>
    <r>
      <t>f</t>
    </r>
    <r>
      <rPr>
        <vertAlign val="subscript"/>
        <sz val="11"/>
        <color theme="1"/>
        <rFont val="Cambria"/>
        <family val="1"/>
      </rPr>
      <t>ant</t>
    </r>
  </si>
  <si>
    <r>
      <t>f</t>
    </r>
    <r>
      <rPr>
        <vertAlign val="subscript"/>
        <sz val="11"/>
        <color theme="1"/>
        <rFont val="Cambria"/>
        <family val="1"/>
      </rPr>
      <t>are</t>
    </r>
  </si>
  <si>
    <r>
      <t>3) A sieve analysis curve of a typical filter sand gives d</t>
    </r>
    <r>
      <rPr>
        <vertAlign val="subscript"/>
        <sz val="11"/>
        <color theme="1"/>
        <rFont val="Calibri"/>
        <family val="2"/>
        <scheme val="minor"/>
      </rPr>
      <t>10</t>
    </r>
    <r>
      <rPr>
        <sz val="11"/>
        <color theme="1"/>
        <rFont val="Calibri"/>
        <family val="2"/>
        <scheme val="minor"/>
      </rPr>
      <t>=0.54 mm and d</t>
    </r>
    <r>
      <rPr>
        <vertAlign val="subscript"/>
        <sz val="11"/>
        <color theme="1"/>
        <rFont val="Calibri"/>
        <family val="2"/>
        <scheme val="minor"/>
      </rPr>
      <t>60</t>
    </r>
    <r>
      <rPr>
        <sz val="11"/>
        <color theme="1"/>
        <rFont val="Calibri"/>
        <family val="2"/>
        <scheme val="minor"/>
      </rPr>
      <t>=0.74mm. What are its uniformity coefficient and d</t>
    </r>
    <r>
      <rPr>
        <vertAlign val="subscript"/>
        <sz val="11"/>
        <color theme="1"/>
        <rFont val="Calibri"/>
        <family val="2"/>
        <scheme val="minor"/>
      </rPr>
      <t>90</t>
    </r>
    <r>
      <rPr>
        <sz val="11"/>
        <color theme="1"/>
        <rFont val="Calibri"/>
        <family val="2"/>
        <scheme val="minor"/>
      </rPr>
      <t>?</t>
    </r>
  </si>
  <si>
    <t>Coeficiente de uniformidad</t>
  </si>
  <si>
    <t>CU</t>
  </si>
  <si>
    <r>
      <t>d</t>
    </r>
    <r>
      <rPr>
        <vertAlign val="subscript"/>
        <sz val="11"/>
        <color theme="1"/>
        <rFont val="Calibri"/>
        <family val="2"/>
        <scheme val="minor"/>
      </rPr>
      <t>10</t>
    </r>
  </si>
  <si>
    <t>Diámetro 90</t>
  </si>
  <si>
    <r>
      <t>d</t>
    </r>
    <r>
      <rPr>
        <vertAlign val="subscript"/>
        <sz val="11"/>
        <color theme="1"/>
        <rFont val="Calibri"/>
        <family val="2"/>
        <scheme val="minor"/>
      </rPr>
      <t>90</t>
    </r>
  </si>
  <si>
    <t>Tamaño efectivo (TE)</t>
  </si>
  <si>
    <t>Diámetro 60</t>
  </si>
  <si>
    <r>
      <t>d</t>
    </r>
    <r>
      <rPr>
        <vertAlign val="subscript"/>
        <sz val="11"/>
        <color theme="1"/>
        <rFont val="Calibri"/>
        <family val="2"/>
        <scheme val="minor"/>
      </rPr>
      <t>60</t>
    </r>
  </si>
  <si>
    <t>Tamaño</t>
  </si>
  <si>
    <r>
      <t>5) Verificar las pérdidas de un filtro dual de arena y antracita para potabilización. La gravedad específica de la arena es 2.5 mientras que la de antracita es 1.5 (d=1.3 mm). La altura del lecho filtrante para la arena es 0.5 m y está ubicado debajo del lecho de 0.3 m de antracita. La tasa de filtración es de 100 l/m</t>
    </r>
    <r>
      <rPr>
        <vertAlign val="superscript"/>
        <sz val="11"/>
        <color theme="1"/>
        <rFont val="Calibri"/>
        <family val="2"/>
        <scheme val="minor"/>
      </rPr>
      <t>2</t>
    </r>
    <r>
      <rPr>
        <sz val="11"/>
        <color theme="1"/>
        <rFont val="Calibri"/>
        <family val="2"/>
        <scheme val="minor"/>
      </rPr>
      <t xml:space="preserve">.min. Asumir la esfericidad de todos los granos: 0.70 y porosidad: 0.45. Densidad del agua: 1 g/ml , </t>
    </r>
    <r>
      <rPr>
        <i/>
        <sz val="11"/>
        <color theme="1"/>
        <rFont val="Cambria"/>
        <family val="1"/>
      </rPr>
      <t>ν</t>
    </r>
    <r>
      <rPr>
        <sz val="11"/>
        <color theme="1"/>
        <rFont val="Calibri"/>
        <family val="2"/>
        <scheme val="minor"/>
      </rPr>
      <t>= 1.139*10</t>
    </r>
    <r>
      <rPr>
        <vertAlign val="superscript"/>
        <sz val="11"/>
        <color theme="1"/>
        <rFont val="Calibri"/>
        <family val="2"/>
        <scheme val="minor"/>
      </rPr>
      <t xml:space="preserve"> -6</t>
    </r>
    <r>
      <rPr>
        <sz val="11"/>
        <color theme="1"/>
        <rFont val="Calibri"/>
        <family val="2"/>
        <scheme val="minor"/>
      </rPr>
      <t xml:space="preserve"> m</t>
    </r>
    <r>
      <rPr>
        <vertAlign val="superscript"/>
        <sz val="11"/>
        <color theme="1"/>
        <rFont val="Calibri"/>
        <family val="2"/>
        <scheme val="minor"/>
      </rPr>
      <t>2</t>
    </r>
    <r>
      <rPr>
        <sz val="11"/>
        <color theme="1"/>
        <rFont val="Calibri"/>
        <family val="2"/>
        <scheme val="minor"/>
      </rPr>
      <t xml:space="preserve"> /s</t>
    </r>
  </si>
  <si>
    <r>
      <t>k</t>
    </r>
    <r>
      <rPr>
        <i/>
        <vertAlign val="subscript"/>
        <sz val="11"/>
        <rFont val="Cambria"/>
        <family val="1"/>
      </rPr>
      <t>ant</t>
    </r>
  </si>
  <si>
    <r>
      <t>k</t>
    </r>
    <r>
      <rPr>
        <i/>
        <vertAlign val="subscript"/>
        <sz val="11"/>
        <rFont val="Cambria"/>
        <family val="1"/>
      </rPr>
      <t>are</t>
    </r>
  </si>
  <si>
    <r>
      <t>m</t>
    </r>
    <r>
      <rPr>
        <vertAlign val="superscript"/>
        <sz val="11"/>
        <rFont val="Calibri"/>
        <family val="2"/>
        <scheme val="minor"/>
      </rPr>
      <t>2</t>
    </r>
    <r>
      <rPr>
        <sz val="11"/>
        <rFont val="Calibri"/>
        <family val="2"/>
        <scheme val="minor"/>
      </rPr>
      <t>/s</t>
    </r>
  </si>
  <si>
    <r>
      <t>S</t>
    </r>
    <r>
      <rPr>
        <i/>
        <vertAlign val="subscript"/>
        <sz val="11"/>
        <rFont val="Cambria"/>
        <family val="1"/>
      </rPr>
      <t>ant</t>
    </r>
  </si>
  <si>
    <r>
      <t>S</t>
    </r>
    <r>
      <rPr>
        <i/>
        <vertAlign val="subscript"/>
        <sz val="11"/>
        <rFont val="Cambria"/>
        <family val="1"/>
      </rPr>
      <t>are</t>
    </r>
  </si>
  <si>
    <r>
      <t>L</t>
    </r>
    <r>
      <rPr>
        <vertAlign val="subscript"/>
        <sz val="11"/>
        <rFont val="Cambria"/>
        <family val="1"/>
      </rPr>
      <t>ant</t>
    </r>
  </si>
  <si>
    <r>
      <t>L</t>
    </r>
    <r>
      <rPr>
        <vertAlign val="subscript"/>
        <sz val="11"/>
        <rFont val="Cambria"/>
        <family val="1"/>
      </rPr>
      <t>are</t>
    </r>
  </si>
  <si>
    <r>
      <t>t</t>
    </r>
    <r>
      <rPr>
        <vertAlign val="subscript"/>
        <sz val="11"/>
        <rFont val="Cambria"/>
        <family val="1"/>
      </rPr>
      <t>f</t>
    </r>
  </si>
  <si>
    <r>
      <t>L/m</t>
    </r>
    <r>
      <rPr>
        <vertAlign val="superscript"/>
        <sz val="11"/>
        <rFont val="Calibri"/>
        <family val="2"/>
        <scheme val="minor"/>
      </rPr>
      <t>2</t>
    </r>
    <r>
      <rPr>
        <sz val="11"/>
        <rFont val="Calibri"/>
        <family val="2"/>
        <scheme val="minor"/>
      </rPr>
      <t>.min</t>
    </r>
  </si>
  <si>
    <r>
      <t>d</t>
    </r>
    <r>
      <rPr>
        <vertAlign val="subscript"/>
        <sz val="11"/>
        <rFont val="Cambria"/>
        <family val="1"/>
      </rPr>
      <t>ant</t>
    </r>
  </si>
  <si>
    <r>
      <t>d</t>
    </r>
    <r>
      <rPr>
        <vertAlign val="subscript"/>
        <sz val="11"/>
        <rFont val="Cambria"/>
        <family val="1"/>
      </rPr>
      <t>are</t>
    </r>
  </si>
  <si>
    <r>
      <t>m/s</t>
    </r>
    <r>
      <rPr>
        <vertAlign val="superscript"/>
        <sz val="11"/>
        <rFont val="Calibri"/>
        <family val="2"/>
        <scheme val="minor"/>
      </rPr>
      <t>2</t>
    </r>
  </si>
  <si>
    <r>
      <t>v</t>
    </r>
    <r>
      <rPr>
        <vertAlign val="subscript"/>
        <sz val="11"/>
        <rFont val="Cambria"/>
        <family val="1"/>
      </rPr>
      <t>a</t>
    </r>
  </si>
  <si>
    <r>
      <t>h</t>
    </r>
    <r>
      <rPr>
        <vertAlign val="subscript"/>
        <sz val="11"/>
        <rFont val="Cambria"/>
        <family val="1"/>
      </rPr>
      <t>L-ant</t>
    </r>
  </si>
  <si>
    <r>
      <t>h</t>
    </r>
    <r>
      <rPr>
        <vertAlign val="subscript"/>
        <sz val="11"/>
        <rFont val="Cambria"/>
        <family val="1"/>
      </rPr>
      <t>L-are</t>
    </r>
  </si>
  <si>
    <r>
      <t>h</t>
    </r>
    <r>
      <rPr>
        <vertAlign val="subscript"/>
        <sz val="11"/>
        <rFont val="Cambria"/>
        <family val="1"/>
      </rPr>
      <t>L</t>
    </r>
  </si>
  <si>
    <r>
      <t>φ</t>
    </r>
    <r>
      <rPr>
        <vertAlign val="subscript"/>
        <sz val="11"/>
        <rFont val="Calibri"/>
        <family val="2"/>
      </rPr>
      <t>ant</t>
    </r>
  </si>
  <si>
    <r>
      <t>φ</t>
    </r>
    <r>
      <rPr>
        <vertAlign val="subscript"/>
        <sz val="11"/>
        <rFont val="Calibri"/>
        <family val="2"/>
      </rPr>
      <t>are</t>
    </r>
  </si>
  <si>
    <r>
      <t>R</t>
    </r>
    <r>
      <rPr>
        <vertAlign val="subscript"/>
        <sz val="11"/>
        <rFont val="Cambria"/>
        <family val="1"/>
      </rPr>
      <t>ant</t>
    </r>
  </si>
  <si>
    <r>
      <t>R</t>
    </r>
    <r>
      <rPr>
        <vertAlign val="subscript"/>
        <sz val="11"/>
        <rFont val="Cambria"/>
        <family val="1"/>
      </rPr>
      <t>are</t>
    </r>
  </si>
  <si>
    <r>
      <t>f</t>
    </r>
    <r>
      <rPr>
        <vertAlign val="subscript"/>
        <sz val="11"/>
        <rFont val="Cambria"/>
        <family val="1"/>
      </rPr>
      <t>ant</t>
    </r>
  </si>
  <si>
    <r>
      <t>f</t>
    </r>
    <r>
      <rPr>
        <vertAlign val="subscript"/>
        <sz val="11"/>
        <rFont val="Cambria"/>
        <family val="1"/>
      </rPr>
      <t>are</t>
    </r>
  </si>
  <si>
    <t>Gravedad específica antracita</t>
  </si>
  <si>
    <t>Gravedad específica arena</t>
  </si>
  <si>
    <r>
      <t>s</t>
    </r>
    <r>
      <rPr>
        <i/>
        <vertAlign val="subscript"/>
        <sz val="11"/>
        <rFont val="Cambria"/>
        <family val="1"/>
      </rPr>
      <t>ant</t>
    </r>
  </si>
  <si>
    <r>
      <t>s</t>
    </r>
    <r>
      <rPr>
        <i/>
        <vertAlign val="subscript"/>
        <sz val="11"/>
        <rFont val="Cambria"/>
        <family val="1"/>
      </rPr>
      <t>are</t>
    </r>
  </si>
  <si>
    <t>ψ</t>
  </si>
  <si>
    <t>Se calcula el diámetro de grano de la arena a partir de la gravedad específica de los dos materiales filtrantes</t>
  </si>
  <si>
    <t>NOTA: Se corrige acá la presentación de la formula enseñada en clase por cuanto es redundante la expresión "gravedad específica del agua" así como su símbolo "s". Lo anterior teniendo en cuenta que la gravedad específica es la relación entre la densidad de una sustancia y la densidad del agua</t>
  </si>
  <si>
    <t>Arena de factor de forma φ=0,7</t>
  </si>
  <si>
    <t>Factor de forma antracita (Fair-Hatc)</t>
  </si>
  <si>
    <t>Factor de forma arena (Fair-Hatc)</t>
  </si>
  <si>
    <t xml:space="preserve">Antracita de factor de forma φ=0,7 </t>
  </si>
  <si>
    <t>A falta del dato del factor de forma (Fair-Hatc) se asume un valor equivalente de S con el valor de forma (Carmen- Kozeny) φ=0,7 suministrado</t>
  </si>
  <si>
    <t>0,53-0,67</t>
  </si>
  <si>
    <t>0,67-0,73</t>
  </si>
  <si>
    <t>0,73-0,80</t>
  </si>
  <si>
    <t>0,80-0,86</t>
  </si>
  <si>
    <r>
      <t>4) Un filtro está compuesto por 0.6m de arena, con una tasa de filtración de 9.78 m/h. Asumir la esfericidad del grano: 0.75 y la porosidad: 0.4. A partir de las pruebas de tamizado se obtuvieron los siguientes datos: d</t>
    </r>
    <r>
      <rPr>
        <vertAlign val="subscript"/>
        <sz val="11"/>
        <color theme="1"/>
        <rFont val="Calibri"/>
        <family val="2"/>
        <scheme val="minor"/>
      </rPr>
      <t>10</t>
    </r>
    <r>
      <rPr>
        <sz val="11"/>
        <color theme="1"/>
        <rFont val="Calibri"/>
        <family val="2"/>
        <scheme val="minor"/>
      </rPr>
      <t>=0.53 mm, d</t>
    </r>
    <r>
      <rPr>
        <vertAlign val="subscript"/>
        <sz val="11"/>
        <color theme="1"/>
        <rFont val="Calibri"/>
        <family val="2"/>
        <scheme val="minor"/>
      </rPr>
      <t>30</t>
    </r>
    <r>
      <rPr>
        <sz val="11"/>
        <color theme="1"/>
        <rFont val="Calibri"/>
        <family val="2"/>
        <scheme val="minor"/>
      </rPr>
      <t>=0.67mm, d</t>
    </r>
    <r>
      <rPr>
        <vertAlign val="subscript"/>
        <sz val="11"/>
        <color theme="1"/>
        <rFont val="Calibri"/>
        <family val="2"/>
        <scheme val="minor"/>
      </rPr>
      <t>50</t>
    </r>
    <r>
      <rPr>
        <sz val="11"/>
        <color theme="1"/>
        <rFont val="Calibri"/>
        <family val="2"/>
        <scheme val="minor"/>
      </rPr>
      <t>=0.73 mm, d</t>
    </r>
    <r>
      <rPr>
        <vertAlign val="subscript"/>
        <sz val="11"/>
        <color theme="1"/>
        <rFont val="Calibri"/>
        <family val="2"/>
        <scheme val="minor"/>
      </rPr>
      <t>70</t>
    </r>
    <r>
      <rPr>
        <sz val="11"/>
        <color theme="1"/>
        <rFont val="Calibri"/>
        <family val="2"/>
        <scheme val="minor"/>
      </rPr>
      <t>=0.80mm y d</t>
    </r>
    <r>
      <rPr>
        <vertAlign val="subscript"/>
        <sz val="11"/>
        <color theme="1"/>
        <rFont val="Calibri"/>
        <family val="2"/>
        <scheme val="minor"/>
      </rPr>
      <t>90</t>
    </r>
    <r>
      <rPr>
        <sz val="11"/>
        <color theme="1"/>
        <rFont val="Calibri"/>
        <family val="2"/>
        <scheme val="minor"/>
      </rPr>
      <t>=0.86 mm. Estimar las pérdidas a través del filtro a 15°C.</t>
    </r>
  </si>
  <si>
    <r>
      <t>d</t>
    </r>
    <r>
      <rPr>
        <vertAlign val="subscript"/>
        <sz val="11"/>
        <color theme="1"/>
        <rFont val="Calibri"/>
        <family val="2"/>
        <scheme val="minor"/>
      </rPr>
      <t>30</t>
    </r>
  </si>
  <si>
    <r>
      <t>d</t>
    </r>
    <r>
      <rPr>
        <vertAlign val="subscript"/>
        <sz val="11"/>
        <color theme="1"/>
        <rFont val="Calibri"/>
        <family val="2"/>
        <scheme val="minor"/>
      </rPr>
      <t>50</t>
    </r>
  </si>
  <si>
    <r>
      <t>d</t>
    </r>
    <r>
      <rPr>
        <vertAlign val="subscript"/>
        <sz val="11"/>
        <color theme="1"/>
        <rFont val="Calibri"/>
        <family val="2"/>
        <scheme val="minor"/>
      </rPr>
      <t>70</t>
    </r>
  </si>
  <si>
    <t>Rango de tamaño de grano (mm)</t>
  </si>
  <si>
    <t>Porcentaje (%)</t>
  </si>
  <si>
    <t>Tamaño de tamiz estandar inferior</t>
  </si>
  <si>
    <t>Tamaño de tamiz estandar superior</t>
  </si>
  <si>
    <t>d promedio (mm)</t>
  </si>
  <si>
    <t>Fair - Hatch</t>
  </si>
  <si>
    <r>
      <t>d</t>
    </r>
    <r>
      <rPr>
        <b/>
        <i/>
        <vertAlign val="subscript"/>
        <sz val="11"/>
        <rFont val="Calibri"/>
        <family val="2"/>
        <scheme val="minor"/>
      </rPr>
      <t xml:space="preserve"> </t>
    </r>
    <r>
      <rPr>
        <b/>
        <sz val="11"/>
        <rFont val="Calibri"/>
        <family val="2"/>
        <scheme val="minor"/>
      </rPr>
      <t>(mm)</t>
    </r>
  </si>
  <si>
    <r>
      <t>Tamaño de abertura del tamiz inferior, d</t>
    </r>
    <r>
      <rPr>
        <b/>
        <vertAlign val="subscript"/>
        <sz val="11"/>
        <rFont val="Calibri"/>
        <family val="2"/>
        <scheme val="minor"/>
      </rPr>
      <t>1</t>
    </r>
    <r>
      <rPr>
        <b/>
        <sz val="11"/>
        <rFont val="Calibri"/>
        <family val="2"/>
        <scheme val="minor"/>
      </rPr>
      <t xml:space="preserve"> (mm)</t>
    </r>
  </si>
  <si>
    <r>
      <t>Tamaño de abertura del tamiz superior, d</t>
    </r>
    <r>
      <rPr>
        <b/>
        <vertAlign val="subscript"/>
        <sz val="11"/>
        <rFont val="Calibri"/>
        <family val="2"/>
        <scheme val="minor"/>
      </rPr>
      <t>2</t>
    </r>
    <r>
      <rPr>
        <b/>
        <sz val="11"/>
        <rFont val="Calibri"/>
        <family val="2"/>
        <scheme val="minor"/>
      </rPr>
      <t xml:space="preserve"> (mm)</t>
    </r>
  </si>
  <si>
    <r>
      <t>Tamaño promedio geométrico, d</t>
    </r>
    <r>
      <rPr>
        <b/>
        <vertAlign val="subscript"/>
        <sz val="11"/>
        <rFont val="Calibri"/>
        <family val="2"/>
        <scheme val="minor"/>
      </rPr>
      <t>g</t>
    </r>
  </si>
  <si>
    <r>
      <t>(m</t>
    </r>
    <r>
      <rPr>
        <b/>
        <vertAlign val="superscript"/>
        <sz val="11"/>
        <color theme="1"/>
        <rFont val="Calibri"/>
        <family val="2"/>
        <scheme val="minor"/>
      </rPr>
      <t>-2</t>
    </r>
    <r>
      <rPr>
        <b/>
        <sz val="11"/>
        <color theme="1"/>
        <rFont val="Calibri"/>
        <family val="2"/>
        <scheme val="minor"/>
      </rPr>
      <t>)</t>
    </r>
  </si>
  <si>
    <t>Velocidad superficial de filtración, m/h</t>
  </si>
  <si>
    <t>Carmen - Kozeny</t>
  </si>
  <si>
    <r>
      <t>(m</t>
    </r>
    <r>
      <rPr>
        <b/>
        <vertAlign val="superscript"/>
        <sz val="11"/>
        <color theme="1"/>
        <rFont val="Calibri"/>
        <family val="2"/>
        <scheme val="minor"/>
      </rPr>
      <t>-1</t>
    </r>
    <r>
      <rPr>
        <b/>
        <sz val="11"/>
        <color theme="1"/>
        <rFont val="Calibri"/>
        <family val="2"/>
        <scheme val="minor"/>
      </rPr>
      <t>)</t>
    </r>
  </si>
  <si>
    <r>
      <t>Viscocidad cinemática a 15°C, m</t>
    </r>
    <r>
      <rPr>
        <vertAlign val="superscript"/>
        <sz val="11"/>
        <rFont val="Calibri"/>
        <family val="2"/>
        <scheme val="minor"/>
      </rPr>
      <t>2</t>
    </r>
    <r>
      <rPr>
        <sz val="11"/>
        <rFont val="Calibri"/>
        <family val="2"/>
        <scheme val="minor"/>
      </rPr>
      <t>/s</t>
    </r>
  </si>
  <si>
    <r>
      <t>Gravedad, m/s</t>
    </r>
    <r>
      <rPr>
        <vertAlign val="superscript"/>
        <sz val="11"/>
        <rFont val="Calibri"/>
        <family val="2"/>
        <scheme val="minor"/>
      </rPr>
      <t>2</t>
    </r>
  </si>
  <si>
    <t>Rose</t>
  </si>
  <si>
    <t>Factor de esfericidad (Rose)</t>
  </si>
  <si>
    <t>Constante de filtración (Fair-Hatch)</t>
  </si>
  <si>
    <t>Factor de forma (Fair-Hatch y Carmen - Kozeny)</t>
  </si>
  <si>
    <r>
      <rPr>
        <sz val="11"/>
        <color rgb="FF002060"/>
        <rFont val="Calibri"/>
        <family val="2"/>
        <scheme val="minor"/>
      </rPr>
      <t>0,210</t>
    </r>
    <r>
      <rPr>
        <sz val="11"/>
        <rFont val="Calibri"/>
        <family val="2"/>
        <scheme val="minor"/>
      </rPr>
      <t>-0,53</t>
    </r>
  </si>
  <si>
    <r>
      <t xml:space="preserve"> 0,86-</t>
    </r>
    <r>
      <rPr>
        <sz val="11"/>
        <color rgb="FF002060"/>
        <rFont val="Calibri"/>
        <family val="2"/>
        <scheme val="minor"/>
      </rPr>
      <t>1,19</t>
    </r>
  </si>
  <si>
    <t>UNIVERSIDAD MANUEL BELTRÁN</t>
  </si>
  <si>
    <t>ESPECIALIZACIÓN EN AGUAS Y SANEAMIENTO AMBIENTAL</t>
  </si>
  <si>
    <t>DISEÑOS II DE PLANTAS DE POTABILIZACIÓN (0EAS0201-101_A1)</t>
  </si>
  <si>
    <t>EJERCICIO DE SEDIMENTADORES DE ALTA TASA</t>
  </si>
  <si>
    <t>INTEGRANTES DEL GRUPO 01:</t>
  </si>
  <si>
    <t>Luis Feiver Fonseca</t>
  </si>
  <si>
    <t>Hernando Ariel Puerto Cárdenas</t>
  </si>
  <si>
    <t>FECHA DE ENTREGA:</t>
  </si>
  <si>
    <t>Agosto de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</si>
</sst>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0000"/>
    <numFmt numFmtId="165" formatCode="0.000"/>
    <numFmt numFmtId="166" formatCode="0.0000"/>
  </numFmts>
  <fonts count="30" x14ac:knownFonts="1">
    <font>
      <sz val="11"/>
      <color theme="1"/>
      <name val="Calibri"/>
      <family val="2"/>
      <scheme val="minor"/>
    </font>
    <font>
      <sz val="11"/>
      <color theme="1"/>
      <name val="Calibri"/>
      <family val="2"/>
    </font>
    <font>
      <sz val="11"/>
      <color theme="1"/>
      <name val="Cambria"/>
      <family val="1"/>
    </font>
    <font>
      <vertAlign val="subscript"/>
      <sz val="11"/>
      <color theme="1"/>
      <name val="Cambria"/>
      <family val="1"/>
    </font>
    <font>
      <i/>
      <sz val="11"/>
      <color theme="1"/>
      <name val="Cambria"/>
      <family val="1"/>
    </font>
    <font>
      <vertAlign val="superscript"/>
      <sz val="11"/>
      <color theme="1"/>
      <name val="Calibri"/>
      <family val="2"/>
      <scheme val="minor"/>
    </font>
    <font>
      <sz val="11"/>
      <color theme="4" tint="-0.249977111117893"/>
      <name val="Calibri"/>
      <family val="2"/>
      <scheme val="minor"/>
    </font>
    <font>
      <b/>
      <sz val="11"/>
      <color theme="1"/>
      <name val="Calibri"/>
      <family val="2"/>
      <scheme val="minor"/>
    </font>
    <font>
      <i/>
      <sz val="11"/>
      <color theme="1"/>
      <name val="Calibri"/>
      <family val="2"/>
      <scheme val="minor"/>
    </font>
    <font>
      <i/>
      <sz val="11"/>
      <color theme="1"/>
      <name val="Calibri"/>
      <family val="2"/>
    </font>
    <font>
      <sz val="11"/>
      <name val="Calibri"/>
      <family val="2"/>
      <scheme val="minor"/>
    </font>
    <font>
      <i/>
      <vertAlign val="subscript"/>
      <sz val="11"/>
      <color theme="1"/>
      <name val="Cambria"/>
      <family val="1"/>
    </font>
    <font>
      <vertAlign val="subscript"/>
      <sz val="11"/>
      <color theme="1"/>
      <name val="Calibri"/>
      <family val="2"/>
    </font>
    <font>
      <vertAlign val="superscript"/>
      <sz val="11"/>
      <color theme="4" tint="-0.249977111117893"/>
      <name val="Calibri"/>
      <family val="2"/>
      <scheme val="minor"/>
    </font>
    <font>
      <vertAlign val="subscript"/>
      <sz val="11"/>
      <color theme="1"/>
      <name val="Calibri"/>
      <family val="2"/>
      <scheme val="minor"/>
    </font>
    <font>
      <sz val="11"/>
      <color theme="4" tint="-0.249977111117893"/>
      <name val="Calibri"/>
      <family val="2"/>
    </font>
    <font>
      <i/>
      <sz val="11"/>
      <name val="Cambria"/>
      <family val="1"/>
    </font>
    <font>
      <i/>
      <vertAlign val="subscript"/>
      <sz val="11"/>
      <name val="Cambria"/>
      <family val="1"/>
    </font>
    <font>
      <vertAlign val="superscript"/>
      <sz val="11"/>
      <name val="Calibri"/>
      <family val="2"/>
      <scheme val="minor"/>
    </font>
    <font>
      <i/>
      <sz val="11"/>
      <name val="Calibri"/>
      <family val="2"/>
      <scheme val="minor"/>
    </font>
    <font>
      <i/>
      <sz val="11"/>
      <name val="Calibri"/>
      <family val="2"/>
    </font>
    <font>
      <sz val="11"/>
      <name val="Cambria"/>
      <family val="1"/>
    </font>
    <font>
      <vertAlign val="subscript"/>
      <sz val="11"/>
      <name val="Cambria"/>
      <family val="1"/>
    </font>
    <font>
      <b/>
      <sz val="11"/>
      <name val="Calibri"/>
      <family val="2"/>
      <scheme val="minor"/>
    </font>
    <font>
      <sz val="11"/>
      <name val="Calibri"/>
      <family val="2"/>
    </font>
    <font>
      <vertAlign val="subscript"/>
      <sz val="11"/>
      <name val="Calibri"/>
      <family val="2"/>
    </font>
    <font>
      <b/>
      <i/>
      <vertAlign val="subscript"/>
      <sz val="11"/>
      <name val="Calibri"/>
      <family val="2"/>
      <scheme val="minor"/>
    </font>
    <font>
      <b/>
      <vertAlign val="subscript"/>
      <sz val="11"/>
      <name val="Calibri"/>
      <family val="2"/>
      <scheme val="minor"/>
    </font>
    <font>
      <b/>
      <vertAlign val="superscript"/>
      <sz val="11"/>
      <color theme="1"/>
      <name val="Calibri"/>
      <family val="2"/>
      <scheme val="minor"/>
    </font>
    <font>
      <sz val="11"/>
      <color rgb="FF00206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114">
    <xf numFmtId="0" fontId="0" fillId="0" borderId="0" xfId="0"/>
    <xf numFmtId="0" fontId="0" fillId="2" borderId="0" xfId="0" applyFill="1" applyAlignment="1">
      <alignment wrapText="1"/>
    </xf>
    <xf numFmtId="0" fontId="0" fillId="2" borderId="0" xfId="0" applyFill="1"/>
    <xf numFmtId="0" fontId="7" fillId="2" borderId="0" xfId="0" applyFont="1" applyFill="1"/>
    <xf numFmtId="0" fontId="0" fillId="2" borderId="0" xfId="0" applyFont="1" applyFill="1" applyAlignment="1">
      <alignment vertical="center"/>
    </xf>
    <xf numFmtId="0" fontId="0" fillId="2" borderId="0" xfId="0" applyFill="1" applyAlignment="1">
      <alignment vertical="center"/>
    </xf>
    <xf numFmtId="0" fontId="0" fillId="2" borderId="2" xfId="0" applyFont="1" applyFill="1" applyBorder="1" applyAlignment="1">
      <alignment horizontal="left" vertical="center"/>
    </xf>
    <xf numFmtId="0" fontId="4" fillId="2" borderId="1" xfId="0" applyFont="1" applyFill="1" applyBorder="1" applyAlignment="1">
      <alignment horizontal="center" vertical="center"/>
    </xf>
    <xf numFmtId="0" fontId="0" fillId="2" borderId="1" xfId="0" applyFont="1" applyFill="1" applyBorder="1" applyAlignment="1">
      <alignment horizontal="center" vertical="center"/>
    </xf>
    <xf numFmtId="0" fontId="0" fillId="2" borderId="1" xfId="0" applyFont="1" applyFill="1" applyBorder="1" applyAlignment="1">
      <alignment vertical="center"/>
    </xf>
    <xf numFmtId="164" fontId="0" fillId="2" borderId="1" xfId="0" applyNumberFormat="1" applyFont="1" applyFill="1" applyBorder="1" applyAlignment="1">
      <alignment vertical="center"/>
    </xf>
    <xf numFmtId="0" fontId="8"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1" xfId="0" applyFill="1" applyBorder="1" applyAlignment="1">
      <alignment vertical="center"/>
    </xf>
    <xf numFmtId="0" fontId="0" fillId="2" borderId="0" xfId="0" applyFont="1" applyFill="1"/>
    <xf numFmtId="0" fontId="0" fillId="2" borderId="0" xfId="0" applyFont="1" applyFill="1" applyBorder="1" applyAlignment="1">
      <alignment vertical="center"/>
    </xf>
    <xf numFmtId="0" fontId="2" fillId="2" borderId="0" xfId="0" applyFont="1" applyFill="1"/>
    <xf numFmtId="0" fontId="0" fillId="2" borderId="1" xfId="0" applyFill="1" applyBorder="1" applyAlignment="1">
      <alignment horizontal="center" vertical="center"/>
    </xf>
    <xf numFmtId="0" fontId="1" fillId="2" borderId="1" xfId="0" applyFont="1" applyFill="1" applyBorder="1" applyAlignment="1">
      <alignment horizontal="center" vertical="center"/>
    </xf>
    <xf numFmtId="0" fontId="0" fillId="2" borderId="0" xfId="0" applyFont="1" applyFill="1" applyBorder="1" applyAlignment="1">
      <alignment horizontal="left" vertical="center"/>
    </xf>
    <xf numFmtId="0" fontId="0" fillId="2" borderId="1" xfId="0" applyFont="1" applyFill="1" applyBorder="1" applyAlignment="1">
      <alignment horizontal="left" vertical="center"/>
    </xf>
    <xf numFmtId="0" fontId="0" fillId="2" borderId="1" xfId="0" applyFill="1" applyBorder="1"/>
    <xf numFmtId="0" fontId="0" fillId="2" borderId="0" xfId="0" applyFill="1" applyAlignment="1">
      <alignment horizontal="justify"/>
    </xf>
    <xf numFmtId="0" fontId="0" fillId="2" borderId="1" xfId="0" applyFont="1" applyFill="1" applyBorder="1"/>
    <xf numFmtId="0" fontId="0" fillId="2" borderId="0" xfId="0" applyFill="1" applyBorder="1"/>
    <xf numFmtId="2" fontId="0" fillId="2" borderId="1" xfId="0" applyNumberFormat="1" applyFill="1" applyBorder="1" applyAlignment="1">
      <alignment vertical="center"/>
    </xf>
    <xf numFmtId="0" fontId="0" fillId="2" borderId="0" xfId="0" applyFill="1" applyBorder="1" applyAlignment="1">
      <alignment vertical="center"/>
    </xf>
    <xf numFmtId="0" fontId="4"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6" fillId="2" borderId="0" xfId="0" applyFont="1" applyFill="1" applyBorder="1" applyAlignment="1">
      <alignment vertical="center"/>
    </xf>
    <xf numFmtId="164" fontId="15" fillId="2" borderId="0" xfId="0" applyNumberFormat="1" applyFont="1" applyFill="1" applyBorder="1" applyAlignment="1">
      <alignment vertical="center"/>
    </xf>
    <xf numFmtId="0" fontId="8" fillId="2" borderId="0" xfId="0" applyFont="1" applyFill="1" applyBorder="1" applyAlignment="1">
      <alignment horizontal="center" vertical="center"/>
    </xf>
    <xf numFmtId="0" fontId="9" fillId="2" borderId="0" xfId="0" applyFont="1" applyFill="1" applyBorder="1" applyAlignment="1">
      <alignment horizontal="center" vertical="center"/>
    </xf>
    <xf numFmtId="0" fontId="2" fillId="2" borderId="0" xfId="0" applyFont="1" applyFill="1" applyBorder="1" applyAlignment="1">
      <alignment horizontal="center" vertical="center"/>
    </xf>
    <xf numFmtId="2" fontId="6" fillId="2" borderId="0" xfId="0" applyNumberFormat="1" applyFont="1" applyFill="1" applyBorder="1" applyAlignment="1">
      <alignment vertical="center"/>
    </xf>
    <xf numFmtId="0" fontId="0" fillId="2" borderId="0" xfId="0" applyFill="1" applyAlignment="1">
      <alignment horizontal="justify"/>
    </xf>
    <xf numFmtId="0" fontId="7" fillId="2" borderId="0" xfId="0" applyFont="1" applyFill="1" applyAlignment="1">
      <alignment vertical="center"/>
    </xf>
    <xf numFmtId="0" fontId="10" fillId="2" borderId="2" xfId="0" applyFont="1" applyFill="1" applyBorder="1" applyAlignment="1">
      <alignment horizontal="left" vertical="center"/>
    </xf>
    <xf numFmtId="0" fontId="16" fillId="2" borderId="1"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1" xfId="0" applyFont="1" applyFill="1" applyBorder="1" applyAlignment="1">
      <alignment vertical="center"/>
    </xf>
    <xf numFmtId="164" fontId="10" fillId="2" borderId="1" xfId="0" applyNumberFormat="1" applyFont="1" applyFill="1" applyBorder="1" applyAlignment="1">
      <alignment vertical="center"/>
    </xf>
    <xf numFmtId="0" fontId="19"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21" fillId="2" borderId="1" xfId="0" applyFont="1" applyFill="1" applyBorder="1" applyAlignment="1">
      <alignment horizontal="center" vertical="center"/>
    </xf>
    <xf numFmtId="2" fontId="10" fillId="2" borderId="1" xfId="0" applyNumberFormat="1" applyFont="1" applyFill="1" applyBorder="1" applyAlignment="1">
      <alignment vertical="center"/>
    </xf>
    <xf numFmtId="0" fontId="10" fillId="2" borderId="0" xfId="0" applyFont="1" applyFill="1" applyBorder="1" applyAlignment="1">
      <alignment horizontal="left" vertical="center"/>
    </xf>
    <xf numFmtId="0" fontId="21" fillId="2" borderId="0" xfId="0" applyFont="1" applyFill="1" applyBorder="1" applyAlignment="1">
      <alignment horizontal="center" vertical="center"/>
    </xf>
    <xf numFmtId="0" fontId="10" fillId="2" borderId="0" xfId="0" applyFont="1" applyFill="1" applyBorder="1" applyAlignment="1">
      <alignment horizontal="center" vertical="center"/>
    </xf>
    <xf numFmtId="0" fontId="10" fillId="2" borderId="0" xfId="0" applyFont="1" applyFill="1" applyBorder="1" applyAlignment="1">
      <alignment vertical="center"/>
    </xf>
    <xf numFmtId="0" fontId="21" fillId="2" borderId="0" xfId="0" applyFont="1" applyFill="1"/>
    <xf numFmtId="0" fontId="10" fillId="2" borderId="0" xfId="0" applyFont="1" applyFill="1"/>
    <xf numFmtId="0" fontId="10" fillId="2" borderId="1" xfId="0" applyFont="1" applyFill="1" applyBorder="1" applyAlignment="1">
      <alignment horizontal="left" vertical="center"/>
    </xf>
    <xf numFmtId="165" fontId="10" fillId="2" borderId="1" xfId="0" applyNumberFormat="1" applyFont="1" applyFill="1" applyBorder="1" applyAlignment="1">
      <alignment vertical="center"/>
    </xf>
    <xf numFmtId="0" fontId="10" fillId="2" borderId="1" xfId="0" applyFont="1" applyFill="1" applyBorder="1"/>
    <xf numFmtId="0" fontId="23" fillId="2" borderId="0" xfId="0" applyFont="1" applyFill="1"/>
    <xf numFmtId="0" fontId="24" fillId="2" borderId="1" xfId="0" applyFont="1" applyFill="1" applyBorder="1" applyAlignment="1">
      <alignment horizontal="center" vertical="center"/>
    </xf>
    <xf numFmtId="0" fontId="6" fillId="2" borderId="1" xfId="0" applyFont="1" applyFill="1" applyBorder="1" applyAlignment="1">
      <alignment vertical="center"/>
    </xf>
    <xf numFmtId="164" fontId="6" fillId="2" borderId="1" xfId="0" applyNumberFormat="1" applyFont="1" applyFill="1" applyBorder="1" applyAlignment="1">
      <alignment vertical="center"/>
    </xf>
    <xf numFmtId="2" fontId="6" fillId="2" borderId="1" xfId="0" applyNumberFormat="1" applyFont="1" applyFill="1" applyBorder="1" applyAlignment="1">
      <alignment vertical="center"/>
    </xf>
    <xf numFmtId="0" fontId="6" fillId="2" borderId="1" xfId="0" applyFont="1" applyFill="1" applyBorder="1" applyAlignment="1">
      <alignment horizontal="center" vertical="center"/>
    </xf>
    <xf numFmtId="0" fontId="6" fillId="2" borderId="1" xfId="0" applyFont="1" applyFill="1" applyBorder="1"/>
    <xf numFmtId="0" fontId="0" fillId="2" borderId="0" xfId="0" applyFill="1" applyAlignment="1"/>
    <xf numFmtId="0" fontId="10" fillId="2" borderId="0" xfId="0" applyFont="1" applyFill="1" applyBorder="1"/>
    <xf numFmtId="9" fontId="10" fillId="2" borderId="1" xfId="0" applyNumberFormat="1" applyFont="1" applyFill="1" applyBorder="1" applyAlignment="1">
      <alignment horizontal="center" vertical="center"/>
    </xf>
    <xf numFmtId="165" fontId="10" fillId="2" borderId="1" xfId="0" applyNumberFormat="1" applyFont="1" applyFill="1" applyBorder="1" applyAlignment="1">
      <alignment horizontal="center" vertical="center"/>
    </xf>
    <xf numFmtId="165" fontId="0" fillId="2" borderId="1" xfId="0" applyNumberFormat="1" applyFill="1" applyBorder="1" applyAlignment="1">
      <alignment horizontal="center"/>
    </xf>
    <xf numFmtId="165" fontId="0" fillId="2" borderId="2" xfId="0" applyNumberFormat="1" applyFill="1" applyBorder="1" applyAlignment="1">
      <alignment horizontal="center" vertical="center"/>
    </xf>
    <xf numFmtId="166" fontId="0" fillId="2" borderId="5" xfId="0" applyNumberFormat="1" applyFill="1" applyBorder="1" applyAlignment="1">
      <alignment horizontal="right" vertical="center"/>
    </xf>
    <xf numFmtId="166" fontId="0" fillId="2" borderId="7" xfId="0" applyNumberFormat="1" applyFill="1" applyBorder="1" applyAlignment="1">
      <alignment horizontal="right" vertical="center"/>
    </xf>
    <xf numFmtId="0" fontId="0" fillId="2" borderId="1" xfId="0" applyFill="1" applyBorder="1" applyAlignment="1">
      <alignment horizontal="right" vertical="center"/>
    </xf>
    <xf numFmtId="166" fontId="0" fillId="2" borderId="1" xfId="0" applyNumberFormat="1" applyFill="1" applyBorder="1"/>
    <xf numFmtId="166" fontId="0" fillId="2" borderId="1" xfId="0" applyNumberFormat="1" applyFill="1" applyBorder="1" applyAlignment="1">
      <alignment horizontal="center" vertical="center"/>
    </xf>
    <xf numFmtId="165" fontId="0" fillId="2" borderId="0" xfId="0" applyNumberFormat="1" applyFill="1" applyBorder="1" applyAlignment="1">
      <alignment horizontal="center" vertical="center"/>
    </xf>
    <xf numFmtId="165" fontId="6" fillId="2" borderId="0" xfId="0" applyNumberFormat="1" applyFont="1" applyFill="1" applyBorder="1" applyAlignment="1">
      <alignment horizontal="center" vertical="center"/>
    </xf>
    <xf numFmtId="11" fontId="10" fillId="2" borderId="1" xfId="0" applyNumberFormat="1" applyFont="1" applyFill="1" applyBorder="1"/>
    <xf numFmtId="166" fontId="0" fillId="2" borderId="1" xfId="0" applyNumberFormat="1" applyFill="1" applyBorder="1" applyAlignment="1">
      <alignment horizontal="right" vertical="center"/>
    </xf>
    <xf numFmtId="0" fontId="0" fillId="2" borderId="5" xfId="0" applyFill="1" applyBorder="1"/>
    <xf numFmtId="0" fontId="0" fillId="2" borderId="0" xfId="0" applyFill="1" applyBorder="1" applyAlignment="1">
      <alignment horizontal="center"/>
    </xf>
    <xf numFmtId="0" fontId="0" fillId="2" borderId="0" xfId="0" applyFill="1" applyBorder="1" applyAlignment="1">
      <alignment horizontal="center" vertical="center"/>
    </xf>
    <xf numFmtId="0" fontId="0" fillId="2" borderId="0" xfId="0" applyFont="1" applyFill="1" applyBorder="1"/>
    <xf numFmtId="0" fontId="2" fillId="2" borderId="0" xfId="0" applyFont="1" applyFill="1" applyBorder="1"/>
    <xf numFmtId="0" fontId="7" fillId="2" borderId="0" xfId="0" applyFont="1" applyFill="1" applyBorder="1"/>
    <xf numFmtId="0" fontId="6" fillId="2" borderId="0" xfId="0" applyFont="1" applyFill="1" applyBorder="1" applyAlignment="1">
      <alignment horizontal="center" vertical="center"/>
    </xf>
    <xf numFmtId="0" fontId="1" fillId="2" borderId="0" xfId="0" applyFont="1" applyFill="1" applyBorder="1" applyAlignment="1">
      <alignment horizontal="center" vertical="center"/>
    </xf>
    <xf numFmtId="164" fontId="6" fillId="2" borderId="0" xfId="0" applyNumberFormat="1" applyFont="1" applyFill="1" applyBorder="1" applyAlignment="1">
      <alignment vertical="center"/>
    </xf>
    <xf numFmtId="0" fontId="6" fillId="2" borderId="0" xfId="0" applyFont="1" applyFill="1" applyBorder="1"/>
    <xf numFmtId="0" fontId="7" fillId="3" borderId="2" xfId="0" applyFont="1" applyFill="1" applyBorder="1" applyAlignment="1">
      <alignment horizontal="center"/>
    </xf>
    <xf numFmtId="0" fontId="7" fillId="3" borderId="1" xfId="0" applyFont="1" applyFill="1" applyBorder="1" applyAlignment="1">
      <alignment horizontal="center"/>
    </xf>
    <xf numFmtId="0" fontId="0" fillId="3" borderId="2" xfId="0" applyFill="1" applyBorder="1"/>
    <xf numFmtId="0" fontId="0" fillId="3" borderId="1" xfId="0" applyFill="1" applyBorder="1"/>
    <xf numFmtId="165" fontId="6" fillId="2" borderId="0" xfId="0" applyNumberFormat="1" applyFont="1" applyFill="1" applyBorder="1" applyAlignment="1">
      <alignment vertical="center"/>
    </xf>
    <xf numFmtId="165" fontId="0" fillId="2" borderId="0" xfId="0" applyNumberFormat="1" applyFont="1" applyFill="1" applyBorder="1" applyAlignment="1">
      <alignment vertical="center"/>
    </xf>
    <xf numFmtId="166" fontId="0" fillId="2" borderId="0" xfId="0" applyNumberFormat="1" applyFont="1" applyFill="1" applyBorder="1" applyAlignment="1">
      <alignment vertical="center"/>
    </xf>
    <xf numFmtId="0" fontId="0" fillId="2" borderId="0" xfId="0" applyFill="1" applyAlignment="1">
      <alignment horizontal="justify"/>
    </xf>
    <xf numFmtId="0" fontId="0" fillId="2" borderId="0" xfId="0" applyFont="1" applyFill="1" applyAlignment="1">
      <alignment horizontal="center"/>
    </xf>
    <xf numFmtId="0" fontId="23" fillId="3" borderId="2" xfId="0" applyFont="1" applyFill="1" applyBorder="1" applyAlignment="1">
      <alignment horizontal="center" vertical="top" wrapText="1"/>
    </xf>
    <xf numFmtId="166" fontId="0" fillId="2" borderId="1" xfId="0" applyNumberFormat="1" applyFont="1" applyFill="1" applyBorder="1" applyAlignment="1">
      <alignment horizontal="right" vertical="center"/>
    </xf>
    <xf numFmtId="0" fontId="7" fillId="3" borderId="1" xfId="0" applyFont="1" applyFill="1" applyBorder="1" applyAlignment="1">
      <alignment horizontal="center"/>
    </xf>
    <xf numFmtId="0" fontId="7" fillId="3" borderId="2" xfId="0" applyFont="1" applyFill="1" applyBorder="1" applyAlignment="1">
      <alignment horizontal="center"/>
    </xf>
    <xf numFmtId="0" fontId="7" fillId="3" borderId="1" xfId="0" applyFont="1" applyFill="1" applyBorder="1" applyAlignment="1">
      <alignment horizontal="center" vertical="center"/>
    </xf>
    <xf numFmtId="0" fontId="0" fillId="2" borderId="0" xfId="0" applyFill="1" applyAlignment="1">
      <alignment horizontal="center"/>
    </xf>
    <xf numFmtId="0" fontId="23" fillId="3" borderId="1" xfId="0" applyFont="1" applyFill="1" applyBorder="1" applyAlignment="1">
      <alignment horizontal="center" vertical="center" wrapText="1"/>
    </xf>
    <xf numFmtId="0" fontId="0" fillId="2" borderId="6" xfId="0" applyFill="1" applyBorder="1" applyAlignment="1">
      <alignment horizontal="right" vertical="center"/>
    </xf>
    <xf numFmtId="0" fontId="0" fillId="2" borderId="3" xfId="0" applyFill="1" applyBorder="1" applyAlignment="1">
      <alignment horizontal="right" vertical="center"/>
    </xf>
    <xf numFmtId="0" fontId="0" fillId="2" borderId="5" xfId="0" applyFill="1" applyBorder="1" applyAlignment="1">
      <alignment horizontal="right" vertical="center"/>
    </xf>
    <xf numFmtId="0" fontId="0" fillId="2" borderId="0" xfId="0" applyFill="1" applyAlignment="1">
      <alignment horizontal="justify" wrapText="1"/>
    </xf>
    <xf numFmtId="0" fontId="0" fillId="2" borderId="1" xfId="0" applyFont="1" applyFill="1" applyBorder="1" applyAlignment="1">
      <alignment horizontal="right" vertical="center"/>
    </xf>
    <xf numFmtId="0" fontId="0" fillId="2" borderId="1" xfId="0" applyFill="1" applyBorder="1" applyAlignment="1">
      <alignment horizontal="right" vertical="center"/>
    </xf>
    <xf numFmtId="0" fontId="0" fillId="2" borderId="7" xfId="0" applyFill="1" applyBorder="1" applyAlignment="1">
      <alignment horizontal="right" vertical="center"/>
    </xf>
    <xf numFmtId="0" fontId="0" fillId="2" borderId="4" xfId="0" applyFill="1" applyBorder="1" applyAlignment="1">
      <alignment horizontal="right" vertical="center"/>
    </xf>
    <xf numFmtId="0" fontId="0" fillId="2" borderId="8" xfId="0" applyFill="1" applyBorder="1" applyAlignment="1">
      <alignment horizontal="right" vertical="center"/>
    </xf>
    <xf numFmtId="0" fontId="23" fillId="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5</xdr:col>
      <xdr:colOff>66675</xdr:colOff>
      <xdr:row>24</xdr:row>
      <xdr:rowOff>57150</xdr:rowOff>
    </xdr:from>
    <xdr:ext cx="1671163" cy="369397"/>
    <mc:AlternateContent xmlns:mc="http://schemas.openxmlformats.org/markup-compatibility/2006" xmlns:a14="http://schemas.microsoft.com/office/drawing/2010/main">
      <mc:Choice Requires="a14">
        <xdr:sp macro="" textlink="">
          <xdr:nvSpPr>
            <xdr:cNvPr id="9" name="CuadroTexto 8"/>
            <xdr:cNvSpPr txBox="1"/>
          </xdr:nvSpPr>
          <xdr:spPr>
            <a:xfrm>
              <a:off x="5305425" y="3590925"/>
              <a:ext cx="1671163"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L</m:t>
                        </m:r>
                      </m:sub>
                    </m:sSub>
                    <m:r>
                      <a:rPr lang="es-MX" sz="1100" b="0" i="1">
                        <a:latin typeface="Cambria Math" panose="02040503050406030204" pitchFamily="18" charset="0"/>
                      </a:rPr>
                      <m:t>=</m:t>
                    </m:r>
                    <m:r>
                      <a:rPr lang="es-MX" sz="1100" b="0" i="1">
                        <a:latin typeface="Cambria Math" panose="02040503050406030204" pitchFamily="18" charset="0"/>
                      </a:rPr>
                      <m:t>𝑘</m:t>
                    </m:r>
                    <m:r>
                      <a:rPr lang="es-MX" sz="1100" b="0" i="1">
                        <a:latin typeface="Cambria Math" panose="02040503050406030204" pitchFamily="18" charset="0"/>
                      </a:rPr>
                      <m:t> </m:t>
                    </m:r>
                    <m:r>
                      <a:rPr lang="es-MX" sz="1100" b="0" i="1">
                        <a:latin typeface="Cambria Math" panose="02040503050406030204" pitchFamily="18" charset="0"/>
                      </a:rPr>
                      <m:t>𝑣</m:t>
                    </m:r>
                    <m:r>
                      <a:rPr lang="es-MX" sz="1100" b="0" i="1">
                        <a:latin typeface="Cambria Math" panose="02040503050406030204" pitchFamily="18" charset="0"/>
                      </a:rPr>
                      <m:t> </m:t>
                    </m:r>
                    <m:sSup>
                      <m:sSupPr>
                        <m:ctrlPr>
                          <a:rPr lang="es-MX" sz="1100" b="0" i="1">
                            <a:latin typeface="Cambria Math" panose="02040503050406030204" pitchFamily="18" charset="0"/>
                          </a:rPr>
                        </m:ctrlPr>
                      </m:sSupPr>
                      <m:e>
                        <m:r>
                          <a:rPr lang="es-MX" sz="1100" b="0" i="1">
                            <a:latin typeface="Cambria Math" panose="02040503050406030204" pitchFamily="18" charset="0"/>
                          </a:rPr>
                          <m:t>𝑆</m:t>
                        </m:r>
                      </m:e>
                      <m:sup>
                        <m:r>
                          <a:rPr lang="es-MX" sz="1100" b="0" i="1">
                            <a:latin typeface="Cambria Math" panose="02040503050406030204" pitchFamily="18" charset="0"/>
                          </a:rPr>
                          <m:t>2</m:t>
                        </m:r>
                      </m:sup>
                    </m:sSup>
                    <m:r>
                      <a:rPr lang="es-MX" sz="1100" b="0" i="1">
                        <a:latin typeface="Cambria Math" panose="02040503050406030204" pitchFamily="18" charset="0"/>
                      </a:rPr>
                      <m:t> </m:t>
                    </m:r>
                    <m:f>
                      <m:fPr>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1−</m:t>
                                </m:r>
                                <m:r>
                                  <a:rPr lang="es-MX" sz="1100" b="0" i="1">
                                    <a:latin typeface="Cambria Math" panose="02040503050406030204" pitchFamily="18" charset="0"/>
                                    <a:ea typeface="Cambria Math" panose="02040503050406030204" pitchFamily="18" charset="0"/>
                                  </a:rPr>
                                  <m:t>𝜀</m:t>
                                </m:r>
                              </m:e>
                            </m:d>
                          </m:e>
                          <m:sup>
                            <m:r>
                              <a:rPr lang="es-MX" sz="1100" b="0" i="1">
                                <a:latin typeface="Cambria Math" panose="02040503050406030204" pitchFamily="18" charset="0"/>
                              </a:rPr>
                              <m:t>2</m:t>
                            </m:r>
                          </m:sup>
                        </m:sSup>
                      </m:num>
                      <m:den>
                        <m:sSup>
                          <m:sSupPr>
                            <m:ctrlPr>
                              <a:rPr lang="es-MX" sz="1100" b="0" i="1">
                                <a:latin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𝜀</m:t>
                            </m:r>
                          </m:e>
                          <m:sup>
                            <m:r>
                              <a:rPr lang="es-MX" sz="1100" b="0" i="1">
                                <a:latin typeface="Cambria Math" panose="02040503050406030204" pitchFamily="18" charset="0"/>
                              </a:rPr>
                              <m:t>3</m:t>
                            </m:r>
                          </m:sup>
                        </m:sSup>
                      </m:den>
                    </m:f>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L</m:t>
                        </m:r>
                      </m:num>
                      <m:den>
                        <m:sSup>
                          <m:sSupPr>
                            <m:ctrlPr>
                              <a:rPr lang="es-MX" sz="1100" b="0" i="1">
                                <a:latin typeface="Cambria Math" panose="02040503050406030204" pitchFamily="18" charset="0"/>
                              </a:rPr>
                            </m:ctrlPr>
                          </m:sSupPr>
                          <m:e>
                            <m:r>
                              <m:rPr>
                                <m:sty m:val="p"/>
                              </m:rPr>
                              <a:rPr lang="es-MX" sz="1100" b="0" i="0">
                                <a:latin typeface="Cambria Math" panose="02040503050406030204" pitchFamily="18" charset="0"/>
                              </a:rPr>
                              <m:t>d</m:t>
                            </m:r>
                          </m:e>
                          <m:sup>
                            <m:r>
                              <a:rPr lang="es-MX" sz="1100" b="0" i="0">
                                <a:latin typeface="Cambria Math" panose="02040503050406030204" pitchFamily="18" charset="0"/>
                              </a:rPr>
                              <m:t>2</m:t>
                            </m:r>
                          </m:sup>
                        </m:sSup>
                      </m:den>
                    </m:f>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a</m:t>
                            </m:r>
                          </m:sub>
                        </m:sSub>
                      </m:num>
                      <m:den>
                        <m:r>
                          <m:rPr>
                            <m:sty m:val="p"/>
                          </m:rPr>
                          <a:rPr lang="es-MX" sz="1100" b="0" i="0">
                            <a:latin typeface="Cambria Math" panose="02040503050406030204" pitchFamily="18" charset="0"/>
                          </a:rPr>
                          <m:t>g</m:t>
                        </m:r>
                      </m:den>
                    </m:f>
                    <m:r>
                      <a:rPr lang="es-MX" sz="1100" b="0" i="1">
                        <a:latin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5305425" y="3590925"/>
              <a:ext cx="1671163"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L=𝑘 𝑣 𝑆^2   (1−</a:t>
              </a:r>
              <a:r>
                <a:rPr lang="es-MX" sz="1100" b="0" i="0">
                  <a:latin typeface="Cambria Math" panose="02040503050406030204" pitchFamily="18" charset="0"/>
                  <a:ea typeface="Cambria Math" panose="02040503050406030204" pitchFamily="18" charset="0"/>
                </a:rPr>
                <a:t>𝜀)^</a:t>
              </a:r>
              <a:r>
                <a:rPr lang="es-MX" sz="1100" b="0" i="0">
                  <a:latin typeface="Cambria Math" panose="02040503050406030204" pitchFamily="18" charset="0"/>
                </a:rPr>
                <a:t>2/</a:t>
              </a:r>
              <a:r>
                <a:rPr lang="es-MX" sz="1100" b="0" i="0">
                  <a:latin typeface="Cambria Math" panose="02040503050406030204" pitchFamily="18" charset="0"/>
                  <a:ea typeface="Cambria Math" panose="02040503050406030204" pitchFamily="18" charset="0"/>
                </a:rPr>
                <a:t>𝜀^</a:t>
              </a:r>
              <a:r>
                <a:rPr lang="es-MX" sz="1100" b="0" i="0">
                  <a:latin typeface="Cambria Math" panose="02040503050406030204" pitchFamily="18" charset="0"/>
                </a:rPr>
                <a:t>3   L/d^2   v_a/g   </a:t>
              </a:r>
              <a:endParaRPr lang="es-CO" sz="1100"/>
            </a:p>
          </xdr:txBody>
        </xdr:sp>
      </mc:Fallback>
    </mc:AlternateContent>
    <xdr:clientData/>
  </xdr:oneCellAnchor>
  <xdr:oneCellAnchor>
    <xdr:from>
      <xdr:col>5</xdr:col>
      <xdr:colOff>95250</xdr:colOff>
      <xdr:row>40</xdr:row>
      <xdr:rowOff>19049</xdr:rowOff>
    </xdr:from>
    <xdr:ext cx="1092094" cy="466725"/>
    <mc:AlternateContent xmlns:mc="http://schemas.openxmlformats.org/markup-compatibility/2006" xmlns:a14="http://schemas.microsoft.com/office/drawing/2010/main">
      <mc:Choice Requires="a14">
        <xdr:sp macro="" textlink="">
          <xdr:nvSpPr>
            <xdr:cNvPr id="10" name="CuadroTexto 9"/>
            <xdr:cNvSpPr txBox="1"/>
          </xdr:nvSpPr>
          <xdr:spPr>
            <a:xfrm>
              <a:off x="5334000" y="7743824"/>
              <a:ext cx="1092094"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L</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𝑓</m:t>
                        </m:r>
                      </m:num>
                      <m:den>
                        <m:r>
                          <a:rPr lang="es-CO" sz="1100" b="1" i="1">
                            <a:latin typeface="Cambria Math" panose="02040503050406030204" pitchFamily="18" charset="0"/>
                            <a:ea typeface="Cambria Math" panose="02040503050406030204" pitchFamily="18" charset="0"/>
                          </a:rPr>
                          <m:t>∅</m:t>
                        </m:r>
                      </m:den>
                    </m:f>
                    <m:r>
                      <a:rPr lang="es-MX" sz="1100" b="0" i="0">
                        <a:latin typeface="Cambria Math" panose="02040503050406030204" pitchFamily="18" charset="0"/>
                        <a:ea typeface="Cambria Math" panose="02040503050406030204" pitchFamily="18" charset="0"/>
                      </a:rPr>
                      <m:t> </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𝜀</m:t>
                        </m:r>
                      </m:num>
                      <m:den>
                        <m:sSup>
                          <m:sSupPr>
                            <m:ctrlPr>
                              <a:rPr lang="es-CO" sz="1100" i="1">
                                <a:latin typeface="Cambria Math" panose="02040503050406030204" pitchFamily="18" charset="0"/>
                                <a:ea typeface="Cambria Math" panose="02040503050406030204" pitchFamily="18" charset="0"/>
                              </a:rPr>
                            </m:ctrlPr>
                          </m:sSupPr>
                          <m:e>
                            <m:r>
                              <a:rPr lang="es-MX" sz="1100" b="0" i="1">
                                <a:solidFill>
                                  <a:schemeClr val="tx1"/>
                                </a:solidFill>
                                <a:effectLst/>
                                <a:latin typeface="Cambria Math" panose="02040503050406030204" pitchFamily="18" charset="0"/>
                                <a:ea typeface="+mn-ea"/>
                                <a:cs typeface="+mn-cs"/>
                              </a:rPr>
                              <m:t>𝜀</m:t>
                            </m:r>
                          </m:e>
                          <m:sup>
                            <m:r>
                              <a:rPr lang="es-MX" sz="1100" b="0" i="1">
                                <a:latin typeface="Cambria Math" panose="02040503050406030204" pitchFamily="18" charset="0"/>
                                <a:ea typeface="Cambria Math" panose="02040503050406030204" pitchFamily="18" charset="0"/>
                              </a:rPr>
                              <m:t>3</m:t>
                            </m:r>
                          </m:sup>
                        </m:sSup>
                      </m:den>
                    </m:f>
                    <m:r>
                      <a:rPr lang="es-MX" sz="1100" b="0" i="0">
                        <a:latin typeface="Cambria Math" panose="02040503050406030204" pitchFamily="18" charset="0"/>
                        <a:ea typeface="Cambria Math" panose="02040503050406030204" pitchFamily="18" charset="0"/>
                      </a:rPr>
                      <m:t> </m:t>
                    </m:r>
                    <m:f>
                      <m:fPr>
                        <m:ctrlPr>
                          <a:rPr lang="es-CO" sz="1100" i="1">
                            <a:latin typeface="Cambria Math" panose="02040503050406030204" pitchFamily="18" charset="0"/>
                            <a:ea typeface="Cambria Math" panose="02040503050406030204" pitchFamily="18" charset="0"/>
                          </a:rPr>
                        </m:ctrlPr>
                      </m:fPr>
                      <m:num>
                        <m:r>
                          <m:rPr>
                            <m:sty m:val="p"/>
                          </m:rPr>
                          <a:rPr lang="es-MX" sz="1100" b="0" i="0">
                            <a:latin typeface="Cambria Math" panose="02040503050406030204" pitchFamily="18" charset="0"/>
                            <a:ea typeface="Cambria Math" panose="02040503050406030204" pitchFamily="18" charset="0"/>
                          </a:rPr>
                          <m:t>L</m:t>
                        </m:r>
                      </m:num>
                      <m:den>
                        <m:r>
                          <m:rPr>
                            <m:sty m:val="p"/>
                          </m:rPr>
                          <a:rPr lang="es-MX" sz="1100" b="0" i="0">
                            <a:latin typeface="Cambria Math" panose="02040503050406030204" pitchFamily="18" charset="0"/>
                            <a:ea typeface="Cambria Math" panose="02040503050406030204" pitchFamily="18" charset="0"/>
                          </a:rPr>
                          <m:t>d</m:t>
                        </m:r>
                      </m:den>
                    </m:f>
                    <m:r>
                      <a:rPr lang="es-MX" sz="1100" b="0" i="0">
                        <a:latin typeface="Cambria Math" panose="02040503050406030204" pitchFamily="18" charset="0"/>
                        <a:ea typeface="Cambria Math" panose="02040503050406030204" pitchFamily="18" charset="0"/>
                      </a:rPr>
                      <m:t> </m:t>
                    </m:r>
                    <m:f>
                      <m:fPr>
                        <m:ctrlPr>
                          <a:rPr lang="es-CO" sz="1100" i="1">
                            <a:latin typeface="Cambria Math" panose="02040503050406030204" pitchFamily="18" charset="0"/>
                            <a:ea typeface="Cambria Math" panose="02040503050406030204" pitchFamily="18" charset="0"/>
                          </a:rPr>
                        </m:ctrlPr>
                      </m:fPr>
                      <m:num>
                        <m:sSubSup>
                          <m:sSubSupPr>
                            <m:ctrlPr>
                              <a:rPr lang="es-CO" sz="1100" i="1">
                                <a:latin typeface="Cambria Math" panose="02040503050406030204" pitchFamily="18" charset="0"/>
                                <a:ea typeface="Cambria Math" panose="02040503050406030204" pitchFamily="18" charset="0"/>
                              </a:rPr>
                            </m:ctrlPr>
                          </m:sSubSup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a</m:t>
                            </m:r>
                          </m:sub>
                          <m:sup>
                            <m:r>
                              <a:rPr lang="es-MX" sz="1100" b="0" i="0">
                                <a:latin typeface="Cambria Math" panose="02040503050406030204" pitchFamily="18" charset="0"/>
                                <a:ea typeface="Cambria Math" panose="02040503050406030204" pitchFamily="18" charset="0"/>
                              </a:rPr>
                              <m:t>2</m:t>
                            </m:r>
                          </m:sup>
                        </m:sSubSup>
                      </m:num>
                      <m:den>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10" name="CuadroTexto 9"/>
            <xdr:cNvSpPr txBox="1"/>
          </xdr:nvSpPr>
          <xdr:spPr>
            <a:xfrm>
              <a:off x="5334000" y="7743824"/>
              <a:ext cx="1092094"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L</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𝑓</a:t>
              </a:r>
              <a:r>
                <a:rPr lang="es-CO" sz="1100" b="0" i="0">
                  <a:latin typeface="Cambria Math" panose="02040503050406030204" pitchFamily="18" charset="0"/>
                  <a:ea typeface="Cambria Math" panose="02040503050406030204" pitchFamily="18" charset="0"/>
                </a:rPr>
                <a:t>/</a:t>
              </a:r>
              <a:r>
                <a:rPr lang="es-CO" sz="1100" b="1"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1−𝜀</a:t>
              </a:r>
              <a:r>
                <a:rPr lang="es-CO"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𝜀</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3</a:t>
              </a:r>
              <a:r>
                <a:rPr lang="es-CO" sz="1100" b="0" i="0">
                  <a:latin typeface="Cambria Math" panose="02040503050406030204" pitchFamily="18" charset="0"/>
                  <a:ea typeface="Cambria Math" panose="02040503050406030204" pitchFamily="18" charset="0"/>
                </a:rPr>
                <a:t> </a:t>
              </a:r>
              <a:r>
                <a:rPr lang="es-MX" sz="1100" b="0" i="0">
                  <a:latin typeface="Cambria Math" panose="02040503050406030204" pitchFamily="18" charset="0"/>
                  <a:ea typeface="Cambria Math" panose="02040503050406030204" pitchFamily="18" charset="0"/>
                </a:rPr>
                <a:t>   L</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  </a:t>
              </a:r>
              <a:r>
                <a:rPr lang="es-CO" sz="1100" i="0">
                  <a:latin typeface="Cambria Math" panose="02040503050406030204" pitchFamily="18" charset="0"/>
                  <a:ea typeface="Cambria Math" panose="02040503050406030204" pitchFamily="18" charset="0"/>
                </a:rPr>
                <a:t> (</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g</a:t>
              </a:r>
              <a:endParaRPr lang="es-CO" sz="1100" i="0"/>
            </a:p>
          </xdr:txBody>
        </xdr:sp>
      </mc:Fallback>
    </mc:AlternateContent>
    <xdr:clientData/>
  </xdr:oneCellAnchor>
  <xdr:oneCellAnchor>
    <xdr:from>
      <xdr:col>5</xdr:col>
      <xdr:colOff>104775</xdr:colOff>
      <xdr:row>38</xdr:row>
      <xdr:rowOff>85725</xdr:rowOff>
    </xdr:from>
    <xdr:ext cx="709681" cy="321498"/>
    <mc:AlternateContent xmlns:mc="http://schemas.openxmlformats.org/markup-compatibility/2006" xmlns:a14="http://schemas.microsoft.com/office/drawing/2010/main">
      <mc:Choice Requires="a14">
        <xdr:sp macro="" textlink="">
          <xdr:nvSpPr>
            <xdr:cNvPr id="11" name="CuadroTexto 10"/>
            <xdr:cNvSpPr txBox="1"/>
          </xdr:nvSpPr>
          <xdr:spPr>
            <a:xfrm>
              <a:off x="5343525" y="6800850"/>
              <a:ext cx="709681"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solidFill>
                          <a:sysClr val="windowText" lastClr="000000"/>
                        </a:solidFill>
                        <a:latin typeface="Cambria Math" panose="02040503050406030204" pitchFamily="18" charset="0"/>
                      </a:rPr>
                      <m:t>R</m:t>
                    </m:r>
                    <m:r>
                      <a:rPr lang="es-MX" sz="1100" b="0" i="1">
                        <a:solidFill>
                          <a:sysClr val="windowText" lastClr="000000"/>
                        </a:solidFill>
                        <a:latin typeface="Cambria Math" panose="02040503050406030204" pitchFamily="18" charset="0"/>
                        <a:ea typeface="Cambria Math" panose="02040503050406030204" pitchFamily="18" charset="0"/>
                      </a:rPr>
                      <m:t>=</m:t>
                    </m:r>
                    <m:f>
                      <m:fPr>
                        <m:ctrlPr>
                          <a:rPr lang="es-MX" sz="1100" b="0" i="1">
                            <a:solidFill>
                              <a:sysClr val="windowText" lastClr="000000"/>
                            </a:solidFill>
                            <a:latin typeface="Cambria Math" panose="02040503050406030204" pitchFamily="18" charset="0"/>
                            <a:ea typeface="Cambria Math" panose="02040503050406030204" pitchFamily="18" charset="0"/>
                          </a:rPr>
                        </m:ctrlPr>
                      </m:fPr>
                      <m:num>
                        <m:r>
                          <a:rPr lang="es-MX" sz="1100" b="0" i="1">
                            <a:solidFill>
                              <a:sysClr val="windowText" lastClr="000000"/>
                            </a:solidFill>
                            <a:latin typeface="Cambria Math" panose="02040503050406030204" pitchFamily="18" charset="0"/>
                            <a:ea typeface="Cambria Math" panose="02040503050406030204" pitchFamily="18" charset="0"/>
                          </a:rPr>
                          <m:t>∅ </m:t>
                        </m:r>
                        <m:r>
                          <m:rPr>
                            <m:sty m:val="p"/>
                          </m:rPr>
                          <a:rPr lang="es-MX" sz="1100" b="0" i="0">
                            <a:solidFill>
                              <a:sysClr val="windowText" lastClr="000000"/>
                            </a:solidFill>
                            <a:latin typeface="Cambria Math" panose="02040503050406030204" pitchFamily="18" charset="0"/>
                            <a:ea typeface="Cambria Math" panose="02040503050406030204" pitchFamily="18" charset="0"/>
                          </a:rPr>
                          <m:t>d</m:t>
                        </m:r>
                        <m:r>
                          <a:rPr lang="es-MX" sz="1100" b="0" i="0">
                            <a:solidFill>
                              <a:sysClr val="windowText" lastClr="000000"/>
                            </a:solidFill>
                            <a:latin typeface="Cambria Math" panose="02040503050406030204" pitchFamily="18" charset="0"/>
                            <a:ea typeface="Cambria Math" panose="02040503050406030204" pitchFamily="18" charset="0"/>
                          </a:rPr>
                          <m:t> </m:t>
                        </m:r>
                        <m:sSub>
                          <m:sSubPr>
                            <m:ctrlPr>
                              <a:rPr lang="es-MX" sz="1100" b="0" i="1">
                                <a:solidFill>
                                  <a:sysClr val="windowText" lastClr="000000"/>
                                </a:solidFill>
                                <a:latin typeface="Cambria Math" panose="02040503050406030204" pitchFamily="18" charset="0"/>
                                <a:ea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ea typeface="Cambria Math" panose="02040503050406030204" pitchFamily="18" charset="0"/>
                              </a:rPr>
                              <m:t>v</m:t>
                            </m:r>
                          </m:e>
                          <m:sub>
                            <m:r>
                              <m:rPr>
                                <m:sty m:val="p"/>
                              </m:rPr>
                              <a:rPr lang="es-MX" sz="1100" b="0" i="0">
                                <a:solidFill>
                                  <a:sysClr val="windowText" lastClr="000000"/>
                                </a:solidFill>
                                <a:latin typeface="Cambria Math" panose="02040503050406030204" pitchFamily="18" charset="0"/>
                                <a:ea typeface="Cambria Math" panose="02040503050406030204" pitchFamily="18" charset="0"/>
                              </a:rPr>
                              <m:t>a</m:t>
                            </m:r>
                          </m:sub>
                        </m:sSub>
                        <m:r>
                          <a:rPr lang="es-MX" sz="1100" b="0" i="1">
                            <a:solidFill>
                              <a:sysClr val="windowText" lastClr="000000"/>
                            </a:solidFill>
                            <a:latin typeface="Cambria Math" panose="02040503050406030204" pitchFamily="18" charset="0"/>
                            <a:ea typeface="Cambria Math" panose="02040503050406030204" pitchFamily="18" charset="0"/>
                          </a:rPr>
                          <m:t> </m:t>
                        </m:r>
                      </m:num>
                      <m:den>
                        <m:r>
                          <a:rPr lang="es-MX" sz="1100" b="0" i="1">
                            <a:solidFill>
                              <a:sysClr val="windowText" lastClr="000000"/>
                            </a:solidFill>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11" name="CuadroTexto 10"/>
            <xdr:cNvSpPr txBox="1"/>
          </xdr:nvSpPr>
          <xdr:spPr>
            <a:xfrm>
              <a:off x="5343525" y="6800850"/>
              <a:ext cx="709681"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ysClr val="windowText" lastClr="000000"/>
                  </a:solidFill>
                  <a:latin typeface="Cambria Math" panose="02040503050406030204" pitchFamily="18" charset="0"/>
                </a:rPr>
                <a:t>R</a:t>
              </a:r>
              <a:r>
                <a:rPr lang="es-MX" sz="1100" b="0" i="0">
                  <a:solidFill>
                    <a:sysClr val="windowText" lastClr="000000"/>
                  </a:solidFill>
                  <a:latin typeface="Cambria Math" panose="02040503050406030204" pitchFamily="18" charset="0"/>
                  <a:ea typeface="Cambria Math" panose="02040503050406030204" pitchFamily="18" charset="0"/>
                </a:rPr>
                <a:t>=(∅ d v_a  )/𝑣</a:t>
              </a:r>
              <a:endParaRPr lang="es-CO" sz="1100"/>
            </a:p>
          </xdr:txBody>
        </xdr:sp>
      </mc:Fallback>
    </mc:AlternateContent>
    <xdr:clientData/>
  </xdr:oneCellAnchor>
  <xdr:oneCellAnchor>
    <xdr:from>
      <xdr:col>5</xdr:col>
      <xdr:colOff>76200</xdr:colOff>
      <xdr:row>39</xdr:row>
      <xdr:rowOff>104775</xdr:rowOff>
    </xdr:from>
    <xdr:ext cx="1301382" cy="316882"/>
    <mc:AlternateContent xmlns:mc="http://schemas.openxmlformats.org/markup-compatibility/2006" xmlns:a14="http://schemas.microsoft.com/office/drawing/2010/main">
      <mc:Choice Requires="a14">
        <xdr:sp macro="" textlink="">
          <xdr:nvSpPr>
            <xdr:cNvPr id="12" name="CuadroTexto 11"/>
            <xdr:cNvSpPr txBox="1"/>
          </xdr:nvSpPr>
          <xdr:spPr>
            <a:xfrm>
              <a:off x="5314950" y="7324725"/>
              <a:ext cx="1301382"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𝑓</m:t>
                    </m:r>
                    <m:r>
                      <a:rPr lang="es-MX" sz="1100" b="0" i="1">
                        <a:latin typeface="Cambria Math" panose="02040503050406030204" pitchFamily="18" charset="0"/>
                        <a:ea typeface="Cambria Math" panose="02040503050406030204" pitchFamily="18" charset="0"/>
                      </a:rPr>
                      <m:t>=150</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𝜀</m:t>
                        </m:r>
                      </m:num>
                      <m:den>
                        <m:r>
                          <a:rPr lang="es-MX" sz="1100" b="0" i="1">
                            <a:latin typeface="Cambria Math" panose="02040503050406030204" pitchFamily="18" charset="0"/>
                            <a:ea typeface="Cambria Math" panose="02040503050406030204" pitchFamily="18" charset="0"/>
                          </a:rPr>
                          <m:t>𝑅</m:t>
                        </m:r>
                      </m:den>
                    </m:f>
                    <m:r>
                      <a:rPr lang="es-MX" sz="1100" b="0" i="1">
                        <a:latin typeface="Cambria Math" panose="02040503050406030204" pitchFamily="18" charset="0"/>
                        <a:ea typeface="Cambria Math" panose="02040503050406030204" pitchFamily="18" charset="0"/>
                      </a:rPr>
                      <m:t>+1,75</m:t>
                    </m:r>
                  </m:oMath>
                </m:oMathPara>
              </a14:m>
              <a:endParaRPr lang="es-CO" sz="1100"/>
            </a:p>
          </xdr:txBody>
        </xdr:sp>
      </mc:Choice>
      <mc:Fallback xmlns="">
        <xdr:sp macro="" textlink="">
          <xdr:nvSpPr>
            <xdr:cNvPr id="12" name="CuadroTexto 11"/>
            <xdr:cNvSpPr txBox="1"/>
          </xdr:nvSpPr>
          <xdr:spPr>
            <a:xfrm>
              <a:off x="5314950" y="7324725"/>
              <a:ext cx="1301382"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𝑓</a:t>
              </a:r>
              <a:r>
                <a:rPr lang="es-MX" sz="1100" b="0" i="0">
                  <a:latin typeface="Cambria Math" panose="02040503050406030204" pitchFamily="18" charset="0"/>
                  <a:ea typeface="Cambria Math" panose="02040503050406030204" pitchFamily="18" charset="0"/>
                </a:rPr>
                <a:t>=150 (1−𝜀)/𝑅+1,75</a:t>
              </a:r>
              <a:endParaRPr lang="es-CO" sz="1100"/>
            </a:p>
          </xdr:txBody>
        </xdr:sp>
      </mc:Fallback>
    </mc:AlternateContent>
    <xdr:clientData/>
  </xdr:oneCellAnchor>
  <xdr:twoCellAnchor editAs="oneCell">
    <xdr:from>
      <xdr:col>1</xdr:col>
      <xdr:colOff>1285875</xdr:colOff>
      <xdr:row>1</xdr:row>
      <xdr:rowOff>19050</xdr:rowOff>
    </xdr:from>
    <xdr:to>
      <xdr:col>1</xdr:col>
      <xdr:colOff>2027675</xdr:colOff>
      <xdr:row>5</xdr:row>
      <xdr:rowOff>3175</xdr:rowOff>
    </xdr:to>
    <xdr:pic>
      <xdr:nvPicPr>
        <xdr:cNvPr id="6" name="Imagen 5"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66675</xdr:colOff>
      <xdr:row>29</xdr:row>
      <xdr:rowOff>57150</xdr:rowOff>
    </xdr:from>
    <xdr:ext cx="2400336" cy="380297"/>
    <mc:AlternateContent xmlns:mc="http://schemas.openxmlformats.org/markup-compatibility/2006" xmlns:a14="http://schemas.microsoft.com/office/drawing/2010/main">
      <mc:Choice Requires="a14">
        <xdr:sp macro="" textlink="">
          <xdr:nvSpPr>
            <xdr:cNvPr id="9" name="CuadroTexto 8"/>
            <xdr:cNvSpPr txBox="1"/>
          </xdr:nvSpPr>
          <xdr:spPr>
            <a:xfrm>
              <a:off x="5686425" y="5153025"/>
              <a:ext cx="2400336" cy="380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L</m:t>
                        </m:r>
                        <m:r>
                          <a:rPr lang="es-MX" sz="1100" b="0" i="0">
                            <a:latin typeface="Cambria Math" panose="02040503050406030204" pitchFamily="18" charset="0"/>
                          </a:rPr>
                          <m:t>−</m:t>
                        </m:r>
                        <m:r>
                          <m:rPr>
                            <m:sty m:val="p"/>
                          </m:rPr>
                          <a:rPr lang="es-MX" sz="1100" b="0" i="0">
                            <a:latin typeface="Cambria Math" panose="02040503050406030204" pitchFamily="18" charset="0"/>
                          </a:rPr>
                          <m:t>ant</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𝑘</m:t>
                        </m:r>
                      </m:e>
                      <m:sub>
                        <m:r>
                          <a:rPr lang="es-MX" sz="1100" b="0" i="1">
                            <a:latin typeface="Cambria Math" panose="02040503050406030204" pitchFamily="18" charset="0"/>
                          </a:rPr>
                          <m:t>𝑎𝑛𝑡</m:t>
                        </m:r>
                      </m:sub>
                    </m:sSub>
                    <m:r>
                      <a:rPr lang="es-MX" sz="1100" b="0" i="1">
                        <a:latin typeface="Cambria Math" panose="02040503050406030204" pitchFamily="18" charset="0"/>
                      </a:rPr>
                      <m:t> </m:t>
                    </m:r>
                    <m:r>
                      <a:rPr lang="es-MX" sz="1100" b="0" i="1">
                        <a:latin typeface="Cambria Math" panose="02040503050406030204" pitchFamily="18" charset="0"/>
                      </a:rPr>
                      <m:t>𝑣</m:t>
                    </m:r>
                    <m:r>
                      <a:rPr lang="es-MX" sz="1100" b="0" i="1">
                        <a:latin typeface="Cambria Math" panose="02040503050406030204" pitchFamily="18" charset="0"/>
                      </a:rPr>
                      <m:t> </m:t>
                    </m:r>
                    <m:sSubSup>
                      <m:sSubSupPr>
                        <m:ctrlPr>
                          <a:rPr lang="es-MX" sz="1100" b="0" i="1">
                            <a:latin typeface="Cambria Math" panose="02040503050406030204" pitchFamily="18" charset="0"/>
                          </a:rPr>
                        </m:ctrlPr>
                      </m:sSubSupPr>
                      <m:e>
                        <m:r>
                          <a:rPr lang="es-MX" sz="1100" b="0" i="1">
                            <a:latin typeface="Cambria Math" panose="02040503050406030204" pitchFamily="18" charset="0"/>
                          </a:rPr>
                          <m:t>𝑆</m:t>
                        </m:r>
                      </m:e>
                      <m:sub>
                        <m:r>
                          <a:rPr lang="es-MX" sz="1100" b="0" i="1">
                            <a:latin typeface="Cambria Math" panose="02040503050406030204" pitchFamily="18" charset="0"/>
                          </a:rPr>
                          <m:t>𝑎𝑛𝑡</m:t>
                        </m:r>
                      </m:sub>
                      <m:sup>
                        <m:r>
                          <a:rPr lang="es-MX" sz="1100" b="0" i="1">
                            <a:latin typeface="Cambria Math" panose="02040503050406030204" pitchFamily="18" charset="0"/>
                          </a:rPr>
                          <m:t>2</m:t>
                        </m:r>
                      </m:sup>
                    </m:sSubSup>
                    <m:r>
                      <a:rPr lang="es-MX" sz="1100" b="0" i="1">
                        <a:latin typeface="Cambria Math" panose="02040503050406030204" pitchFamily="18" charset="0"/>
                      </a:rPr>
                      <m:t> </m:t>
                    </m:r>
                    <m:f>
                      <m:fPr>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1−</m:t>
                                </m:r>
                                <m:r>
                                  <a:rPr lang="es-MX" sz="1100" b="0" i="1">
                                    <a:latin typeface="Cambria Math" panose="02040503050406030204" pitchFamily="18" charset="0"/>
                                    <a:ea typeface="Cambria Math" panose="02040503050406030204" pitchFamily="18" charset="0"/>
                                  </a:rPr>
                                  <m:t>𝜀</m:t>
                                </m:r>
                              </m:e>
                            </m:d>
                          </m:e>
                          <m:sup>
                            <m:r>
                              <a:rPr lang="es-MX" sz="1100" b="0" i="1">
                                <a:latin typeface="Cambria Math" panose="02040503050406030204" pitchFamily="18" charset="0"/>
                              </a:rPr>
                              <m:t>2</m:t>
                            </m:r>
                          </m:sup>
                        </m:sSup>
                      </m:num>
                      <m:den>
                        <m:sSup>
                          <m:sSupPr>
                            <m:ctrlPr>
                              <a:rPr lang="es-MX" sz="1100" b="0" i="1">
                                <a:latin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𝜀</m:t>
                            </m:r>
                          </m:e>
                          <m:sup>
                            <m:r>
                              <a:rPr lang="es-MX" sz="1100" b="0" i="1">
                                <a:latin typeface="Cambria Math" panose="02040503050406030204" pitchFamily="18" charset="0"/>
                              </a:rPr>
                              <m:t>3</m:t>
                            </m:r>
                          </m:sup>
                        </m:sSup>
                      </m:den>
                    </m:f>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𝑎𝑛𝑡</m:t>
                            </m:r>
                          </m:sub>
                        </m:sSub>
                      </m:num>
                      <m:den>
                        <m:sSubSup>
                          <m:sSubSupPr>
                            <m:ctrlPr>
                              <a:rPr lang="es-MX" sz="1100" b="0" i="1">
                                <a:latin typeface="Cambria Math" panose="02040503050406030204" pitchFamily="18" charset="0"/>
                              </a:rPr>
                            </m:ctrlPr>
                          </m:sSubSupPr>
                          <m:e>
                            <m:r>
                              <a:rPr lang="es-MX" sz="1100" b="0" i="1">
                                <a:latin typeface="Cambria Math" panose="02040503050406030204" pitchFamily="18" charset="0"/>
                              </a:rPr>
                              <m:t>𝑑</m:t>
                            </m:r>
                          </m:e>
                          <m:sub>
                            <m:r>
                              <a:rPr lang="es-MX" sz="1100" b="0" i="1">
                                <a:latin typeface="Cambria Math" panose="02040503050406030204" pitchFamily="18" charset="0"/>
                              </a:rPr>
                              <m:t>𝑎𝑛𝑡</m:t>
                            </m:r>
                          </m:sub>
                          <m:sup>
                            <m:r>
                              <a:rPr lang="es-MX" sz="1100" b="0" i="1">
                                <a:latin typeface="Cambria Math" panose="02040503050406030204" pitchFamily="18" charset="0"/>
                              </a:rPr>
                              <m:t>2</m:t>
                            </m:r>
                          </m:sup>
                        </m:sSubSup>
                      </m:den>
                    </m:f>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a</m:t>
                            </m:r>
                          </m:sub>
                        </m:sSub>
                      </m:num>
                      <m:den>
                        <m:r>
                          <m:rPr>
                            <m:sty m:val="p"/>
                          </m:rPr>
                          <a:rPr lang="es-MX" sz="1100" b="0" i="0">
                            <a:latin typeface="Cambria Math" panose="02040503050406030204" pitchFamily="18" charset="0"/>
                          </a:rPr>
                          <m:t>g</m:t>
                        </m:r>
                      </m:den>
                    </m:f>
                    <m:r>
                      <a:rPr lang="es-MX" sz="1100" b="0" i="1">
                        <a:latin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5686425" y="5153025"/>
              <a:ext cx="2400336" cy="380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L−ant</a:t>
              </a:r>
              <a:r>
                <a:rPr lang="es-CO" sz="1100" b="0" i="0">
                  <a:latin typeface="Cambria Math" panose="02040503050406030204" pitchFamily="18" charset="0"/>
                </a:rPr>
                <a:t>)</a:t>
              </a:r>
              <a:r>
                <a:rPr lang="es-MX" sz="1100" b="0" i="0">
                  <a:latin typeface="Cambria Math" panose="02040503050406030204" pitchFamily="18" charset="0"/>
                </a:rPr>
                <a:t>=𝑘_𝑎𝑛𝑡  𝑣 𝑆_𝑎𝑛𝑡^2   (1−</a:t>
              </a:r>
              <a:r>
                <a:rPr lang="es-MX" sz="1100" b="0" i="0">
                  <a:latin typeface="Cambria Math" panose="02040503050406030204" pitchFamily="18" charset="0"/>
                  <a:ea typeface="Cambria Math" panose="02040503050406030204" pitchFamily="18" charset="0"/>
                </a:rPr>
                <a:t>𝜀)^</a:t>
              </a:r>
              <a:r>
                <a:rPr lang="es-MX" sz="1100" b="0" i="0">
                  <a:latin typeface="Cambria Math" panose="02040503050406030204" pitchFamily="18" charset="0"/>
                </a:rPr>
                <a:t>2/</a:t>
              </a:r>
              <a:r>
                <a:rPr lang="es-MX" sz="1100" b="0" i="0">
                  <a:latin typeface="Cambria Math" panose="02040503050406030204" pitchFamily="18" charset="0"/>
                  <a:ea typeface="Cambria Math" panose="02040503050406030204" pitchFamily="18" charset="0"/>
                </a:rPr>
                <a:t>𝜀^</a:t>
              </a:r>
              <a:r>
                <a:rPr lang="es-MX" sz="1100" b="0" i="0">
                  <a:latin typeface="Cambria Math" panose="02040503050406030204" pitchFamily="18" charset="0"/>
                </a:rPr>
                <a:t>3   𝐿_𝑎𝑛𝑡/(𝑑_𝑎𝑛𝑡^2 )  v_a/g   </a:t>
              </a:r>
              <a:endParaRPr lang="es-CO" sz="1100"/>
            </a:p>
          </xdr:txBody>
        </xdr:sp>
      </mc:Fallback>
    </mc:AlternateContent>
    <xdr:clientData/>
  </xdr:oneCellAnchor>
  <xdr:oneCellAnchor>
    <xdr:from>
      <xdr:col>5</xdr:col>
      <xdr:colOff>19049</xdr:colOff>
      <xdr:row>53</xdr:row>
      <xdr:rowOff>66674</xdr:rowOff>
    </xdr:from>
    <xdr:ext cx="1800226" cy="466725"/>
    <mc:AlternateContent xmlns:mc="http://schemas.openxmlformats.org/markup-compatibility/2006" xmlns:a14="http://schemas.microsoft.com/office/drawing/2010/main">
      <mc:Choice Requires="a14">
        <xdr:sp macro="" textlink="">
          <xdr:nvSpPr>
            <xdr:cNvPr id="10" name="CuadroTexto 9"/>
            <xdr:cNvSpPr txBox="1"/>
          </xdr:nvSpPr>
          <xdr:spPr>
            <a:xfrm>
              <a:off x="5638799" y="12353924"/>
              <a:ext cx="1800226"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L</m:t>
                        </m:r>
                        <m:r>
                          <a:rPr lang="es-MX" sz="1100" b="0" i="0">
                            <a:latin typeface="Cambria Math" panose="02040503050406030204" pitchFamily="18" charset="0"/>
                          </a:rPr>
                          <m:t>−</m:t>
                        </m:r>
                        <m:r>
                          <m:rPr>
                            <m:sty m:val="p"/>
                          </m:rPr>
                          <a:rPr lang="es-MX" sz="1100" b="0" i="0">
                            <a:latin typeface="Cambria Math" panose="02040503050406030204" pitchFamily="18" charset="0"/>
                          </a:rPr>
                          <m:t>ant</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𝑓</m:t>
                            </m:r>
                          </m:e>
                          <m:sub>
                            <m:r>
                              <m:rPr>
                                <m:sty m:val="p"/>
                              </m:rPr>
                              <a:rPr lang="es-MX" sz="1100" b="0" i="0">
                                <a:solidFill>
                                  <a:schemeClr val="tx1"/>
                                </a:solidFill>
                                <a:effectLst/>
                                <a:latin typeface="Cambria Math" panose="02040503050406030204" pitchFamily="18" charset="0"/>
                                <a:ea typeface="+mn-ea"/>
                                <a:cs typeface="+mn-cs"/>
                              </a:rPr>
                              <m:t>ant</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m:t>
                            </m:r>
                          </m:e>
                          <m:sub>
                            <m:r>
                              <m:rPr>
                                <m:sty m:val="p"/>
                              </m:rPr>
                              <a:rPr lang="es-MX" sz="1100" b="0" i="0">
                                <a:solidFill>
                                  <a:schemeClr val="tx1"/>
                                </a:solidFill>
                                <a:effectLst/>
                                <a:latin typeface="Cambria Math" panose="02040503050406030204" pitchFamily="18" charset="0"/>
                                <a:ea typeface="+mn-ea"/>
                                <a:cs typeface="+mn-cs"/>
                              </a:rPr>
                              <m:t>ant</m:t>
                            </m:r>
                          </m:sub>
                        </m:sSub>
                      </m:den>
                    </m:f>
                    <m:r>
                      <a:rPr lang="es-MX" sz="1100" b="0" i="0">
                        <a:latin typeface="Cambria Math" panose="02040503050406030204" pitchFamily="18" charset="0"/>
                        <a:ea typeface="Cambria Math" panose="02040503050406030204" pitchFamily="18" charset="0"/>
                      </a:rPr>
                      <m:t> </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𝜀</m:t>
                        </m:r>
                      </m:num>
                      <m:den>
                        <m:sSup>
                          <m:sSupPr>
                            <m:ctrlPr>
                              <a:rPr lang="es-CO" sz="1100" i="1">
                                <a:latin typeface="Cambria Math" panose="02040503050406030204" pitchFamily="18" charset="0"/>
                                <a:ea typeface="Cambria Math" panose="02040503050406030204" pitchFamily="18" charset="0"/>
                              </a:rPr>
                            </m:ctrlPr>
                          </m:sSupPr>
                          <m:e>
                            <m:r>
                              <a:rPr lang="es-MX" sz="1100" b="0" i="1">
                                <a:solidFill>
                                  <a:schemeClr val="tx1"/>
                                </a:solidFill>
                                <a:effectLst/>
                                <a:latin typeface="Cambria Math" panose="02040503050406030204" pitchFamily="18" charset="0"/>
                                <a:ea typeface="+mn-ea"/>
                                <a:cs typeface="+mn-cs"/>
                              </a:rPr>
                              <m:t>𝜀</m:t>
                            </m:r>
                          </m:e>
                          <m:sup>
                            <m:r>
                              <a:rPr lang="es-MX" sz="1100" b="0" i="1">
                                <a:latin typeface="Cambria Math" panose="02040503050406030204" pitchFamily="18" charset="0"/>
                                <a:ea typeface="Cambria Math" panose="02040503050406030204" pitchFamily="18" charset="0"/>
                              </a:rPr>
                              <m:t>3</m:t>
                            </m:r>
                          </m:sup>
                        </m:sSup>
                      </m:den>
                    </m:f>
                    <m:r>
                      <a:rPr lang="es-MX" sz="1100" b="0" i="0">
                        <a:latin typeface="Cambria Math" panose="02040503050406030204" pitchFamily="18" charset="0"/>
                        <a:ea typeface="Cambria Math" panose="02040503050406030204" pitchFamily="18" charset="0"/>
                      </a:rPr>
                      <m:t> </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ant</m:t>
                            </m:r>
                          </m:sub>
                        </m:sSub>
                      </m:num>
                      <m:den>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ant</m:t>
                            </m:r>
                          </m:sub>
                        </m:sSub>
                      </m:den>
                    </m:f>
                    <m:r>
                      <a:rPr lang="es-MX" sz="1100" b="0" i="0">
                        <a:latin typeface="Cambria Math" panose="02040503050406030204" pitchFamily="18" charset="0"/>
                        <a:ea typeface="Cambria Math" panose="02040503050406030204" pitchFamily="18" charset="0"/>
                      </a:rPr>
                      <m:t> </m:t>
                    </m:r>
                    <m:f>
                      <m:fPr>
                        <m:ctrlPr>
                          <a:rPr lang="es-CO" sz="1100" i="1">
                            <a:latin typeface="Cambria Math" panose="02040503050406030204" pitchFamily="18" charset="0"/>
                            <a:ea typeface="Cambria Math" panose="02040503050406030204" pitchFamily="18" charset="0"/>
                          </a:rPr>
                        </m:ctrlPr>
                      </m:fPr>
                      <m:num>
                        <m:sSubSup>
                          <m:sSubSupPr>
                            <m:ctrlPr>
                              <a:rPr lang="es-CO" sz="1100" i="1">
                                <a:latin typeface="Cambria Math" panose="02040503050406030204" pitchFamily="18" charset="0"/>
                                <a:ea typeface="Cambria Math" panose="02040503050406030204" pitchFamily="18" charset="0"/>
                              </a:rPr>
                            </m:ctrlPr>
                          </m:sSubSup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a</m:t>
                            </m:r>
                          </m:sub>
                          <m:sup>
                            <m:r>
                              <a:rPr lang="es-MX" sz="1100" b="0" i="0">
                                <a:latin typeface="Cambria Math" panose="02040503050406030204" pitchFamily="18" charset="0"/>
                                <a:ea typeface="Cambria Math" panose="02040503050406030204" pitchFamily="18" charset="0"/>
                              </a:rPr>
                              <m:t>2</m:t>
                            </m:r>
                          </m:sup>
                        </m:sSubSup>
                      </m:num>
                      <m:den>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10" name="CuadroTexto 9"/>
            <xdr:cNvSpPr txBox="1"/>
          </xdr:nvSpPr>
          <xdr:spPr>
            <a:xfrm>
              <a:off x="5638799" y="12353924"/>
              <a:ext cx="1800226"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L−ant</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𝑓_ant</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∅_ant</a:t>
              </a:r>
              <a:r>
                <a:rPr lang="es-CO"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1−𝜀</a:t>
              </a:r>
              <a:r>
                <a:rPr lang="es-CO"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𝜀</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3</a:t>
              </a:r>
              <a:r>
                <a:rPr lang="es-CO" sz="1100" b="0" i="0">
                  <a:latin typeface="Cambria Math" panose="02040503050406030204" pitchFamily="18" charset="0"/>
                  <a:ea typeface="Cambria Math" panose="02040503050406030204" pitchFamily="18" charset="0"/>
                </a:rPr>
                <a:t> </a:t>
              </a:r>
              <a:r>
                <a:rPr lang="es-MX"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 </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ant</a:t>
              </a:r>
              <a:r>
                <a:rPr lang="es-CO"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d_ant</a:t>
              </a:r>
              <a:r>
                <a:rPr lang="es-CO"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 (</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g</a:t>
              </a:r>
              <a:endParaRPr lang="es-CO" sz="1100" i="0"/>
            </a:p>
          </xdr:txBody>
        </xdr:sp>
      </mc:Fallback>
    </mc:AlternateContent>
    <xdr:clientData/>
  </xdr:oneCellAnchor>
  <xdr:oneCellAnchor>
    <xdr:from>
      <xdr:col>5</xdr:col>
      <xdr:colOff>104775</xdr:colOff>
      <xdr:row>49</xdr:row>
      <xdr:rowOff>85725</xdr:rowOff>
    </xdr:from>
    <xdr:ext cx="1205458" cy="322909"/>
    <mc:AlternateContent xmlns:mc="http://schemas.openxmlformats.org/markup-compatibility/2006" xmlns:a14="http://schemas.microsoft.com/office/drawing/2010/main">
      <mc:Choice Requires="a14">
        <xdr:sp macro="" textlink="">
          <xdr:nvSpPr>
            <xdr:cNvPr id="11" name="CuadroTexto 10"/>
            <xdr:cNvSpPr txBox="1"/>
          </xdr:nvSpPr>
          <xdr:spPr>
            <a:xfrm>
              <a:off x="5724525" y="10353675"/>
              <a:ext cx="1205458"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R</m:t>
                        </m:r>
                      </m:e>
                      <m:sub>
                        <m:r>
                          <m:rPr>
                            <m:sty m:val="p"/>
                          </m:rPr>
                          <a:rPr lang="es-MX" sz="1100" b="0" i="0">
                            <a:solidFill>
                              <a:sysClr val="windowText" lastClr="000000"/>
                            </a:solidFill>
                            <a:latin typeface="Cambria Math" panose="02040503050406030204" pitchFamily="18" charset="0"/>
                          </a:rPr>
                          <m:t>ant</m:t>
                        </m:r>
                      </m:sub>
                    </m:sSub>
                    <m:r>
                      <a:rPr lang="es-MX" sz="1100" b="0" i="1">
                        <a:solidFill>
                          <a:sysClr val="windowText" lastClr="000000"/>
                        </a:solidFill>
                        <a:latin typeface="Cambria Math" panose="02040503050406030204" pitchFamily="18" charset="0"/>
                        <a:ea typeface="Cambria Math" panose="02040503050406030204" pitchFamily="18" charset="0"/>
                      </a:rPr>
                      <m:t>=</m:t>
                    </m:r>
                    <m:f>
                      <m:fPr>
                        <m:ctrlPr>
                          <a:rPr lang="es-MX" sz="1100" b="0"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0" i="1">
                                <a:solidFill>
                                  <a:sysClr val="windowText" lastClr="000000"/>
                                </a:solidFill>
                                <a:latin typeface="Cambria Math" panose="02040503050406030204" pitchFamily="18" charset="0"/>
                                <a:ea typeface="Cambria Math" panose="02040503050406030204" pitchFamily="18" charset="0"/>
                              </a:rPr>
                            </m:ctrlPr>
                          </m:sSubPr>
                          <m:e>
                            <m:r>
                              <a:rPr lang="es-MX" sz="1100" b="0" i="1">
                                <a:solidFill>
                                  <a:schemeClr val="tx1"/>
                                </a:solidFill>
                                <a:effectLst/>
                                <a:latin typeface="Cambria Math" panose="02040503050406030204" pitchFamily="18" charset="0"/>
                                <a:ea typeface="+mn-ea"/>
                                <a:cs typeface="+mn-cs"/>
                              </a:rPr>
                              <m:t>∅</m:t>
                            </m:r>
                          </m:e>
                          <m:sub>
                            <m:r>
                              <m:rPr>
                                <m:sty m:val="p"/>
                              </m:rPr>
                              <a:rPr lang="es-MX" sz="1100" b="0" i="0">
                                <a:solidFill>
                                  <a:sysClr val="windowText" lastClr="000000"/>
                                </a:solidFill>
                                <a:latin typeface="Cambria Math" panose="02040503050406030204" pitchFamily="18" charset="0"/>
                                <a:ea typeface="Cambria Math" panose="02040503050406030204" pitchFamily="18" charset="0"/>
                              </a:rPr>
                              <m:t>ant</m:t>
                            </m:r>
                          </m:sub>
                        </m:sSub>
                        <m:r>
                          <a:rPr lang="es-MX" sz="1100" b="0" i="1">
                            <a:solidFill>
                              <a:sysClr val="windowText" lastClr="000000"/>
                            </a:solidFill>
                            <a:latin typeface="Cambria Math" panose="02040503050406030204" pitchFamily="18" charset="0"/>
                            <a:ea typeface="Cambria Math" panose="02040503050406030204" pitchFamily="18" charset="0"/>
                          </a:rPr>
                          <m:t> </m:t>
                        </m:r>
                        <m:sSub>
                          <m:sSubPr>
                            <m:ctrlPr>
                              <a:rPr lang="es-MX" sz="1100" b="0" i="1">
                                <a:solidFill>
                                  <a:sysClr val="windowText" lastClr="000000"/>
                                </a:solidFill>
                                <a:latin typeface="Cambria Math" panose="02040503050406030204" pitchFamily="18" charset="0"/>
                                <a:ea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ea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ea typeface="Cambria Math" panose="02040503050406030204" pitchFamily="18" charset="0"/>
                              </a:rPr>
                              <m:t>ant</m:t>
                            </m:r>
                          </m:sub>
                        </m:sSub>
                        <m:r>
                          <a:rPr lang="es-MX" sz="1100" b="0" i="0">
                            <a:solidFill>
                              <a:sysClr val="windowText" lastClr="000000"/>
                            </a:solidFill>
                            <a:latin typeface="Cambria Math" panose="02040503050406030204" pitchFamily="18" charset="0"/>
                            <a:ea typeface="Cambria Math" panose="02040503050406030204" pitchFamily="18" charset="0"/>
                          </a:rPr>
                          <m:t> </m:t>
                        </m:r>
                        <m:sSub>
                          <m:sSubPr>
                            <m:ctrlPr>
                              <a:rPr lang="es-MX" sz="1100" b="0" i="1">
                                <a:solidFill>
                                  <a:sysClr val="windowText" lastClr="000000"/>
                                </a:solidFill>
                                <a:latin typeface="Cambria Math" panose="02040503050406030204" pitchFamily="18" charset="0"/>
                                <a:ea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ea typeface="Cambria Math" panose="02040503050406030204" pitchFamily="18" charset="0"/>
                              </a:rPr>
                              <m:t>v</m:t>
                            </m:r>
                          </m:e>
                          <m:sub>
                            <m:r>
                              <m:rPr>
                                <m:sty m:val="p"/>
                              </m:rPr>
                              <a:rPr lang="es-MX" sz="1100" b="0" i="0">
                                <a:solidFill>
                                  <a:sysClr val="windowText" lastClr="000000"/>
                                </a:solidFill>
                                <a:latin typeface="Cambria Math" panose="02040503050406030204" pitchFamily="18" charset="0"/>
                                <a:ea typeface="Cambria Math" panose="02040503050406030204" pitchFamily="18" charset="0"/>
                              </a:rPr>
                              <m:t>a</m:t>
                            </m:r>
                          </m:sub>
                        </m:sSub>
                        <m:r>
                          <a:rPr lang="es-MX" sz="1100" b="0" i="1">
                            <a:solidFill>
                              <a:sysClr val="windowText" lastClr="000000"/>
                            </a:solidFill>
                            <a:latin typeface="Cambria Math" panose="02040503050406030204" pitchFamily="18" charset="0"/>
                            <a:ea typeface="Cambria Math" panose="02040503050406030204" pitchFamily="18" charset="0"/>
                          </a:rPr>
                          <m:t> </m:t>
                        </m:r>
                      </m:num>
                      <m:den>
                        <m:r>
                          <a:rPr lang="es-MX" sz="1100" b="0" i="1">
                            <a:solidFill>
                              <a:sysClr val="windowText" lastClr="000000"/>
                            </a:solidFill>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11" name="CuadroTexto 10"/>
            <xdr:cNvSpPr txBox="1"/>
          </xdr:nvSpPr>
          <xdr:spPr>
            <a:xfrm>
              <a:off x="5724525" y="10353675"/>
              <a:ext cx="1205458"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ysClr val="windowText" lastClr="000000"/>
                  </a:solidFill>
                  <a:latin typeface="Cambria Math" panose="02040503050406030204" pitchFamily="18" charset="0"/>
                </a:rPr>
                <a:t>R_ant</a:t>
              </a:r>
              <a:r>
                <a:rPr lang="es-MX" sz="1100" b="0" i="0">
                  <a:solidFill>
                    <a:sysClr val="windowText" lastClr="000000"/>
                  </a:solidFill>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a:t>
              </a:r>
              <a:r>
                <a:rPr lang="es-MX" sz="1100" b="0" i="0">
                  <a:solidFill>
                    <a:sysClr val="windowText" lastClr="000000"/>
                  </a:solidFill>
                  <a:effectLst/>
                  <a:latin typeface="Cambria Math" panose="02040503050406030204" pitchFamily="18" charset="0"/>
                  <a:ea typeface="Cambria Math" panose="02040503050406030204" pitchFamily="18" charset="0"/>
                  <a:cs typeface="+mn-cs"/>
                </a:rPr>
                <a:t>_</a:t>
              </a:r>
              <a:r>
                <a:rPr lang="es-MX" sz="1100" b="0" i="0">
                  <a:solidFill>
                    <a:sysClr val="windowText" lastClr="000000"/>
                  </a:solidFill>
                  <a:latin typeface="Cambria Math" panose="02040503050406030204" pitchFamily="18" charset="0"/>
                  <a:ea typeface="Cambria Math" panose="02040503050406030204" pitchFamily="18" charset="0"/>
                </a:rPr>
                <a:t>ant  d_ant  v_a  )/𝑣</a:t>
              </a:r>
              <a:endParaRPr lang="es-CO" sz="1100"/>
            </a:p>
          </xdr:txBody>
        </xdr:sp>
      </mc:Fallback>
    </mc:AlternateContent>
    <xdr:clientData/>
  </xdr:oneCellAnchor>
  <xdr:oneCellAnchor>
    <xdr:from>
      <xdr:col>5</xdr:col>
      <xdr:colOff>76200</xdr:colOff>
      <xdr:row>51</xdr:row>
      <xdr:rowOff>104775</xdr:rowOff>
    </xdr:from>
    <xdr:ext cx="1442894" cy="346570"/>
    <mc:AlternateContent xmlns:mc="http://schemas.openxmlformats.org/markup-compatibility/2006" xmlns:a14="http://schemas.microsoft.com/office/drawing/2010/main">
      <mc:Choice Requires="a14">
        <xdr:sp macro="" textlink="">
          <xdr:nvSpPr>
            <xdr:cNvPr id="12" name="CuadroTexto 11"/>
            <xdr:cNvSpPr txBox="1"/>
          </xdr:nvSpPr>
          <xdr:spPr>
            <a:xfrm>
              <a:off x="5695950" y="11382375"/>
              <a:ext cx="1442894"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𝑓</m:t>
                        </m:r>
                      </m:e>
                      <m:sub>
                        <m:r>
                          <m:rPr>
                            <m:sty m:val="p"/>
                          </m:rPr>
                          <a:rPr lang="es-MX" sz="1100" b="0" i="0">
                            <a:latin typeface="Cambria Math" panose="02040503050406030204" pitchFamily="18" charset="0"/>
                          </a:rPr>
                          <m:t>ant</m:t>
                        </m:r>
                      </m:sub>
                    </m:sSub>
                    <m:r>
                      <a:rPr lang="es-MX" sz="1100" b="0" i="1">
                        <a:latin typeface="Cambria Math" panose="02040503050406030204" pitchFamily="18" charset="0"/>
                        <a:ea typeface="Cambria Math" panose="02040503050406030204" pitchFamily="18" charset="0"/>
                      </a:rPr>
                      <m:t>=150</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𝜀</m:t>
                        </m:r>
                      </m:num>
                      <m:den>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R</m:t>
                            </m:r>
                          </m:e>
                          <m:sub>
                            <m:r>
                              <m:rPr>
                                <m:sty m:val="p"/>
                              </m:rPr>
                              <a:rPr lang="es-MX" sz="1100" b="0" i="0">
                                <a:solidFill>
                                  <a:schemeClr val="tx1"/>
                                </a:solidFill>
                                <a:effectLst/>
                                <a:latin typeface="Cambria Math" panose="02040503050406030204" pitchFamily="18" charset="0"/>
                                <a:ea typeface="+mn-ea"/>
                                <a:cs typeface="+mn-cs"/>
                              </a:rPr>
                              <m:t>ant</m:t>
                            </m:r>
                          </m:sub>
                        </m:sSub>
                      </m:den>
                    </m:f>
                    <m:r>
                      <a:rPr lang="es-MX" sz="1100" b="0" i="1">
                        <a:latin typeface="Cambria Math" panose="02040503050406030204" pitchFamily="18" charset="0"/>
                        <a:ea typeface="Cambria Math" panose="02040503050406030204" pitchFamily="18" charset="0"/>
                      </a:rPr>
                      <m:t>+1,75</m:t>
                    </m:r>
                  </m:oMath>
                </m:oMathPara>
              </a14:m>
              <a:endParaRPr lang="es-CO" sz="1100"/>
            </a:p>
          </xdr:txBody>
        </xdr:sp>
      </mc:Choice>
      <mc:Fallback xmlns="">
        <xdr:sp macro="" textlink="">
          <xdr:nvSpPr>
            <xdr:cNvPr id="12" name="CuadroTexto 11"/>
            <xdr:cNvSpPr txBox="1"/>
          </xdr:nvSpPr>
          <xdr:spPr>
            <a:xfrm>
              <a:off x="5695950" y="11382375"/>
              <a:ext cx="1442894"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𝑓_ant</a:t>
              </a:r>
              <a:r>
                <a:rPr lang="es-MX" sz="1100" b="0" i="0">
                  <a:latin typeface="Cambria Math" panose="02040503050406030204" pitchFamily="18" charset="0"/>
                  <a:ea typeface="Cambria Math" panose="02040503050406030204" pitchFamily="18" charset="0"/>
                </a:rPr>
                <a:t>=150 (1−𝜀)/</a:t>
              </a:r>
              <a:r>
                <a:rPr lang="es-MX" sz="1100" b="0" i="0">
                  <a:solidFill>
                    <a:schemeClr val="tx1"/>
                  </a:solidFill>
                  <a:effectLst/>
                  <a:latin typeface="+mn-lt"/>
                  <a:ea typeface="+mn-ea"/>
                  <a:cs typeface="+mn-cs"/>
                </a:rPr>
                <a:t>R_a</a:t>
              </a:r>
              <a:r>
                <a:rPr lang="es-MX" sz="1100" b="0" i="0">
                  <a:solidFill>
                    <a:schemeClr val="tx1"/>
                  </a:solidFill>
                  <a:effectLst/>
                  <a:latin typeface="Cambria Math" panose="02040503050406030204" pitchFamily="18" charset="0"/>
                  <a:ea typeface="+mn-ea"/>
                  <a:cs typeface="+mn-cs"/>
                </a:rPr>
                <a:t>nt</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+1,75</a:t>
              </a:r>
              <a:endParaRPr lang="es-CO" sz="1100"/>
            </a:p>
          </xdr:txBody>
        </xdr:sp>
      </mc:Fallback>
    </mc:AlternateContent>
    <xdr:clientData/>
  </xdr:oneCellAnchor>
  <xdr:oneCellAnchor>
    <xdr:from>
      <xdr:col>5</xdr:col>
      <xdr:colOff>66675</xdr:colOff>
      <xdr:row>30</xdr:row>
      <xdr:rowOff>57150</xdr:rowOff>
    </xdr:from>
    <xdr:ext cx="2395720" cy="374461"/>
    <mc:AlternateContent xmlns:mc="http://schemas.openxmlformats.org/markup-compatibility/2006" xmlns:a14="http://schemas.microsoft.com/office/drawing/2010/main">
      <mc:Choice Requires="a14">
        <xdr:sp macro="" textlink="">
          <xdr:nvSpPr>
            <xdr:cNvPr id="14" name="CuadroTexto 13"/>
            <xdr:cNvSpPr txBox="1"/>
          </xdr:nvSpPr>
          <xdr:spPr>
            <a:xfrm>
              <a:off x="5686425" y="5657850"/>
              <a:ext cx="2395720" cy="374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L</m:t>
                        </m:r>
                        <m:r>
                          <a:rPr lang="es-MX" sz="1100" b="0" i="0">
                            <a:latin typeface="Cambria Math" panose="02040503050406030204" pitchFamily="18" charset="0"/>
                          </a:rPr>
                          <m:t>−</m:t>
                        </m:r>
                        <m:r>
                          <m:rPr>
                            <m:sty m:val="p"/>
                          </m:rPr>
                          <a:rPr lang="es-MX" sz="1100" b="0" i="0">
                            <a:latin typeface="Cambria Math" panose="02040503050406030204" pitchFamily="18" charset="0"/>
                          </a:rPr>
                          <m:t>ant</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𝑘</m:t>
                        </m:r>
                      </m:e>
                      <m:sub>
                        <m:r>
                          <a:rPr lang="es-MX" sz="1100" b="0" i="1">
                            <a:latin typeface="Cambria Math" panose="02040503050406030204" pitchFamily="18" charset="0"/>
                          </a:rPr>
                          <m:t>𝑎𝑟𝑒</m:t>
                        </m:r>
                      </m:sub>
                    </m:sSub>
                    <m:r>
                      <a:rPr lang="es-MX" sz="1100" b="0" i="1">
                        <a:latin typeface="Cambria Math" panose="02040503050406030204" pitchFamily="18" charset="0"/>
                      </a:rPr>
                      <m:t> </m:t>
                    </m:r>
                    <m:r>
                      <a:rPr lang="es-MX" sz="1100" b="0" i="1">
                        <a:latin typeface="Cambria Math" panose="02040503050406030204" pitchFamily="18" charset="0"/>
                      </a:rPr>
                      <m:t>𝑣</m:t>
                    </m:r>
                    <m:r>
                      <a:rPr lang="es-MX" sz="1100" b="0" i="1">
                        <a:latin typeface="Cambria Math" panose="02040503050406030204" pitchFamily="18" charset="0"/>
                      </a:rPr>
                      <m:t> </m:t>
                    </m:r>
                    <m:sSubSup>
                      <m:sSubSupPr>
                        <m:ctrlPr>
                          <a:rPr lang="es-MX" sz="1100" b="0" i="1">
                            <a:latin typeface="Cambria Math" panose="02040503050406030204" pitchFamily="18" charset="0"/>
                          </a:rPr>
                        </m:ctrlPr>
                      </m:sSubSupPr>
                      <m:e>
                        <m:r>
                          <a:rPr lang="es-MX" sz="1100" b="0" i="1">
                            <a:latin typeface="Cambria Math" panose="02040503050406030204" pitchFamily="18" charset="0"/>
                          </a:rPr>
                          <m:t>𝑆</m:t>
                        </m:r>
                      </m:e>
                      <m:sub>
                        <m:r>
                          <a:rPr lang="es-MX" sz="1100" b="0" i="1">
                            <a:latin typeface="Cambria Math" panose="02040503050406030204" pitchFamily="18" charset="0"/>
                          </a:rPr>
                          <m:t>𝑎𝑟𝑒</m:t>
                        </m:r>
                      </m:sub>
                      <m:sup>
                        <m:r>
                          <a:rPr lang="es-MX" sz="1100" b="0" i="1">
                            <a:latin typeface="Cambria Math" panose="02040503050406030204" pitchFamily="18" charset="0"/>
                          </a:rPr>
                          <m:t>2</m:t>
                        </m:r>
                      </m:sup>
                    </m:sSubSup>
                    <m:r>
                      <a:rPr lang="es-MX" sz="1100" b="0" i="1">
                        <a:latin typeface="Cambria Math" panose="02040503050406030204" pitchFamily="18" charset="0"/>
                      </a:rPr>
                      <m:t> </m:t>
                    </m:r>
                    <m:f>
                      <m:fPr>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1−</m:t>
                                </m:r>
                                <m:r>
                                  <a:rPr lang="es-MX" sz="1100" b="0" i="1">
                                    <a:latin typeface="Cambria Math" panose="02040503050406030204" pitchFamily="18" charset="0"/>
                                    <a:ea typeface="Cambria Math" panose="02040503050406030204" pitchFamily="18" charset="0"/>
                                  </a:rPr>
                                  <m:t>𝜀</m:t>
                                </m:r>
                              </m:e>
                            </m:d>
                          </m:e>
                          <m:sup>
                            <m:r>
                              <a:rPr lang="es-MX" sz="1100" b="0" i="1">
                                <a:latin typeface="Cambria Math" panose="02040503050406030204" pitchFamily="18" charset="0"/>
                              </a:rPr>
                              <m:t>2</m:t>
                            </m:r>
                          </m:sup>
                        </m:sSup>
                      </m:num>
                      <m:den>
                        <m:sSup>
                          <m:sSupPr>
                            <m:ctrlPr>
                              <a:rPr lang="es-MX" sz="1100" b="0" i="1">
                                <a:latin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𝜀</m:t>
                            </m:r>
                          </m:e>
                          <m:sup>
                            <m:r>
                              <a:rPr lang="es-MX" sz="1100" b="0" i="1">
                                <a:latin typeface="Cambria Math" panose="02040503050406030204" pitchFamily="18" charset="0"/>
                              </a:rPr>
                              <m:t>3</m:t>
                            </m:r>
                          </m:sup>
                        </m:sSup>
                      </m:den>
                    </m:f>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𝑎𝑟𝑒</m:t>
                            </m:r>
                          </m:sub>
                        </m:sSub>
                      </m:num>
                      <m:den>
                        <m:sSubSup>
                          <m:sSubSupPr>
                            <m:ctrlPr>
                              <a:rPr lang="es-MX" sz="1100" b="0" i="1">
                                <a:latin typeface="Cambria Math" panose="02040503050406030204" pitchFamily="18" charset="0"/>
                              </a:rPr>
                            </m:ctrlPr>
                          </m:sSubSupPr>
                          <m:e>
                            <m:r>
                              <a:rPr lang="es-MX" sz="1100" b="0" i="1">
                                <a:latin typeface="Cambria Math" panose="02040503050406030204" pitchFamily="18" charset="0"/>
                              </a:rPr>
                              <m:t>𝑑</m:t>
                            </m:r>
                          </m:e>
                          <m:sub>
                            <m:r>
                              <a:rPr lang="es-MX" sz="1100" b="0" i="1">
                                <a:latin typeface="Cambria Math" panose="02040503050406030204" pitchFamily="18" charset="0"/>
                              </a:rPr>
                              <m:t>𝑎𝑟𝑒</m:t>
                            </m:r>
                          </m:sub>
                          <m:sup>
                            <m:r>
                              <a:rPr lang="es-MX" sz="1100" b="0" i="1">
                                <a:latin typeface="Cambria Math" panose="02040503050406030204" pitchFamily="18" charset="0"/>
                              </a:rPr>
                              <m:t>2</m:t>
                            </m:r>
                          </m:sup>
                        </m:sSubSup>
                      </m:den>
                    </m:f>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a</m:t>
                            </m:r>
                          </m:sub>
                        </m:sSub>
                      </m:num>
                      <m:den>
                        <m:r>
                          <m:rPr>
                            <m:sty m:val="p"/>
                          </m:rPr>
                          <a:rPr lang="es-MX" sz="1100" b="0" i="0">
                            <a:latin typeface="Cambria Math" panose="02040503050406030204" pitchFamily="18" charset="0"/>
                          </a:rPr>
                          <m:t>g</m:t>
                        </m:r>
                      </m:den>
                    </m:f>
                    <m:r>
                      <a:rPr lang="es-MX" sz="1100" b="0" i="1">
                        <a:latin typeface="Cambria Math" panose="02040503050406030204" pitchFamily="18" charset="0"/>
                      </a:rPr>
                      <m:t>  </m:t>
                    </m:r>
                  </m:oMath>
                </m:oMathPara>
              </a14:m>
              <a:endParaRPr lang="es-CO" sz="1100"/>
            </a:p>
          </xdr:txBody>
        </xdr:sp>
      </mc:Choice>
      <mc:Fallback xmlns="">
        <xdr:sp macro="" textlink="">
          <xdr:nvSpPr>
            <xdr:cNvPr id="14" name="CuadroTexto 13"/>
            <xdr:cNvSpPr txBox="1"/>
          </xdr:nvSpPr>
          <xdr:spPr>
            <a:xfrm>
              <a:off x="5686425" y="5657850"/>
              <a:ext cx="2395720" cy="374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L−ant</a:t>
              </a:r>
              <a:r>
                <a:rPr lang="es-CO" sz="1100" b="0" i="0">
                  <a:latin typeface="Cambria Math" panose="02040503050406030204" pitchFamily="18" charset="0"/>
                </a:rPr>
                <a:t>)</a:t>
              </a:r>
              <a:r>
                <a:rPr lang="es-MX" sz="1100" b="0" i="0">
                  <a:latin typeface="Cambria Math" panose="02040503050406030204" pitchFamily="18" charset="0"/>
                </a:rPr>
                <a:t>=𝑘_𝑎𝑟𝑒  𝑣 𝑆_𝑎𝑟𝑒^2   (1−</a:t>
              </a:r>
              <a:r>
                <a:rPr lang="es-MX" sz="1100" b="0" i="0">
                  <a:latin typeface="Cambria Math" panose="02040503050406030204" pitchFamily="18" charset="0"/>
                  <a:ea typeface="Cambria Math" panose="02040503050406030204" pitchFamily="18" charset="0"/>
                </a:rPr>
                <a:t>𝜀)^</a:t>
              </a:r>
              <a:r>
                <a:rPr lang="es-MX" sz="1100" b="0" i="0">
                  <a:latin typeface="Cambria Math" panose="02040503050406030204" pitchFamily="18" charset="0"/>
                </a:rPr>
                <a:t>2/</a:t>
              </a:r>
              <a:r>
                <a:rPr lang="es-MX" sz="1100" b="0" i="0">
                  <a:latin typeface="Cambria Math" panose="02040503050406030204" pitchFamily="18" charset="0"/>
                  <a:ea typeface="Cambria Math" panose="02040503050406030204" pitchFamily="18" charset="0"/>
                </a:rPr>
                <a:t>𝜀^</a:t>
              </a:r>
              <a:r>
                <a:rPr lang="es-MX" sz="1100" b="0" i="0">
                  <a:latin typeface="Cambria Math" panose="02040503050406030204" pitchFamily="18" charset="0"/>
                </a:rPr>
                <a:t>3   𝐿_𝑎𝑟𝑒/(𝑑_𝑎𝑟𝑒^2 )  v_a/g   </a:t>
              </a:r>
              <a:endParaRPr lang="es-CO" sz="1100"/>
            </a:p>
          </xdr:txBody>
        </xdr:sp>
      </mc:Fallback>
    </mc:AlternateContent>
    <xdr:clientData/>
  </xdr:oneCellAnchor>
  <xdr:oneCellAnchor>
    <xdr:from>
      <xdr:col>5</xdr:col>
      <xdr:colOff>76200</xdr:colOff>
      <xdr:row>31</xdr:row>
      <xdr:rowOff>152400</xdr:rowOff>
    </xdr:from>
    <xdr:ext cx="1383712" cy="172227"/>
    <mc:AlternateContent xmlns:mc="http://schemas.openxmlformats.org/markup-compatibility/2006" xmlns:a14="http://schemas.microsoft.com/office/drawing/2010/main">
      <mc:Choice Requires="a14">
        <xdr:sp macro="" textlink="">
          <xdr:nvSpPr>
            <xdr:cNvPr id="15" name="CuadroTexto 14"/>
            <xdr:cNvSpPr txBox="1"/>
          </xdr:nvSpPr>
          <xdr:spPr>
            <a:xfrm>
              <a:off x="5695950" y="6010275"/>
              <a:ext cx="13837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L</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𝑎𝑛𝑡</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𝑎𝑟𝑒</m:t>
                        </m:r>
                      </m:sub>
                    </m:sSub>
                    <m:r>
                      <a:rPr lang="es-MX" sz="1100" b="0" i="1">
                        <a:latin typeface="Cambria Math" panose="02040503050406030204" pitchFamily="18" charset="0"/>
                      </a:rPr>
                      <m:t>  </m:t>
                    </m:r>
                  </m:oMath>
                </m:oMathPara>
              </a14:m>
              <a:endParaRPr lang="es-CO" sz="1100"/>
            </a:p>
          </xdr:txBody>
        </xdr:sp>
      </mc:Choice>
      <mc:Fallback xmlns="">
        <xdr:sp macro="" textlink="">
          <xdr:nvSpPr>
            <xdr:cNvPr id="15" name="CuadroTexto 14"/>
            <xdr:cNvSpPr txBox="1"/>
          </xdr:nvSpPr>
          <xdr:spPr>
            <a:xfrm>
              <a:off x="5695950" y="6010275"/>
              <a:ext cx="13837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L=ℎ_(𝐿−𝑎𝑛𝑡)+ℎ_(𝐿−𝑎𝑟𝑒)   </a:t>
              </a:r>
              <a:endParaRPr lang="es-CO" sz="1100"/>
            </a:p>
          </xdr:txBody>
        </xdr:sp>
      </mc:Fallback>
    </mc:AlternateContent>
    <xdr:clientData/>
  </xdr:oneCellAnchor>
  <xdr:oneCellAnchor>
    <xdr:from>
      <xdr:col>5</xdr:col>
      <xdr:colOff>104775</xdr:colOff>
      <xdr:row>50</xdr:row>
      <xdr:rowOff>85725</xdr:rowOff>
    </xdr:from>
    <xdr:ext cx="1161793" cy="322909"/>
    <mc:AlternateContent xmlns:mc="http://schemas.openxmlformats.org/markup-compatibility/2006" xmlns:a14="http://schemas.microsoft.com/office/drawing/2010/main">
      <mc:Choice Requires="a14">
        <xdr:sp macro="" textlink="">
          <xdr:nvSpPr>
            <xdr:cNvPr id="16" name="CuadroTexto 15"/>
            <xdr:cNvSpPr txBox="1"/>
          </xdr:nvSpPr>
          <xdr:spPr>
            <a:xfrm>
              <a:off x="5724525" y="10858500"/>
              <a:ext cx="1161793"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R</m:t>
                        </m:r>
                      </m:e>
                      <m:sub>
                        <m:r>
                          <m:rPr>
                            <m:sty m:val="p"/>
                          </m:rPr>
                          <a:rPr lang="es-MX" sz="1100" b="0" i="0">
                            <a:solidFill>
                              <a:schemeClr val="tx1"/>
                            </a:solidFill>
                            <a:effectLst/>
                            <a:latin typeface="Cambria Math" panose="02040503050406030204" pitchFamily="18" charset="0"/>
                            <a:ea typeface="+mn-ea"/>
                            <a:cs typeface="+mn-cs"/>
                          </a:rPr>
                          <m:t>are</m:t>
                        </m:r>
                      </m:sub>
                    </m:sSub>
                    <m:r>
                      <a:rPr lang="es-MX" sz="1100" b="0" i="1">
                        <a:solidFill>
                          <a:sysClr val="windowText" lastClr="000000"/>
                        </a:solidFill>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m:t>
                            </m:r>
                          </m:e>
                          <m:sub>
                            <m:r>
                              <m:rPr>
                                <m:sty m:val="p"/>
                              </m:rPr>
                              <a:rPr lang="es-MX" sz="1100" b="0" i="0">
                                <a:solidFill>
                                  <a:schemeClr val="tx1"/>
                                </a:solidFill>
                                <a:effectLst/>
                                <a:latin typeface="Cambria Math" panose="02040503050406030204" pitchFamily="18" charset="0"/>
                                <a:ea typeface="+mn-ea"/>
                                <a:cs typeface="+mn-cs"/>
                              </a:rPr>
                              <m:t>are</m:t>
                            </m:r>
                          </m:sub>
                        </m:sSub>
                        <m:r>
                          <a:rPr lang="es-MX" sz="1100" b="0" i="1">
                            <a:solidFill>
                              <a:schemeClr val="tx1"/>
                            </a:solidFill>
                            <a:effectLst/>
                            <a:latin typeface="Cambria Math" panose="02040503050406030204" pitchFamily="18" charset="0"/>
                            <a:ea typeface="+mn-ea"/>
                            <a:cs typeface="+mn-cs"/>
                          </a:rPr>
                          <m:t> </m:t>
                        </m:r>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are</m:t>
                            </m:r>
                          </m:sub>
                        </m:sSub>
                        <m:r>
                          <a:rPr lang="es-MX" sz="1100" b="0" i="0">
                            <a:solidFill>
                              <a:schemeClr val="tx1"/>
                            </a:solidFill>
                            <a:effectLst/>
                            <a:latin typeface="Cambria Math" panose="02040503050406030204" pitchFamily="18" charset="0"/>
                            <a:ea typeface="+mn-ea"/>
                            <a:cs typeface="+mn-cs"/>
                          </a:rPr>
                          <m:t> </m:t>
                        </m:r>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a</m:t>
                            </m:r>
                          </m:sub>
                        </m:sSub>
                        <m:r>
                          <a:rPr lang="es-MX" sz="1100" b="0" i="1">
                            <a:solidFill>
                              <a:schemeClr val="tx1"/>
                            </a:solidFill>
                            <a:effectLst/>
                            <a:latin typeface="Cambria Math" panose="02040503050406030204" pitchFamily="18" charset="0"/>
                            <a:ea typeface="+mn-ea"/>
                            <a:cs typeface="+mn-cs"/>
                          </a:rPr>
                          <m:t> </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6" name="CuadroTexto 15"/>
            <xdr:cNvSpPr txBox="1"/>
          </xdr:nvSpPr>
          <xdr:spPr>
            <a:xfrm>
              <a:off x="5724525" y="10858500"/>
              <a:ext cx="1161793"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chemeClr val="tx1"/>
                  </a:solidFill>
                  <a:effectLst/>
                  <a:latin typeface="+mn-lt"/>
                  <a:ea typeface="+mn-ea"/>
                  <a:cs typeface="+mn-cs"/>
                </a:rPr>
                <a:t>R_a</a:t>
              </a:r>
              <a:r>
                <a:rPr lang="es-MX" sz="1100" b="0" i="0">
                  <a:solidFill>
                    <a:schemeClr val="tx1"/>
                  </a:solidFill>
                  <a:effectLst/>
                  <a:latin typeface="Cambria Math" panose="02040503050406030204" pitchFamily="18" charset="0"/>
                  <a:ea typeface="+mn-ea"/>
                  <a:cs typeface="+mn-cs"/>
                </a:rPr>
                <a:t>re</a:t>
              </a:r>
              <a:r>
                <a:rPr lang="es-MX" sz="1100" b="0" i="0">
                  <a:solidFill>
                    <a:sysClr val="windowText" lastClr="000000"/>
                  </a:solidFill>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(∅_a</a:t>
              </a:r>
              <a:r>
                <a:rPr lang="es-MX" sz="1100" b="0" i="0">
                  <a:solidFill>
                    <a:schemeClr val="tx1"/>
                  </a:solidFill>
                  <a:effectLst/>
                  <a:latin typeface="Cambria Math" panose="02040503050406030204" pitchFamily="18" charset="0"/>
                  <a:ea typeface="+mn-ea"/>
                  <a:cs typeface="+mn-cs"/>
                </a:rPr>
                <a:t>re</a:t>
              </a:r>
              <a:r>
                <a:rPr lang="es-MX" sz="1100" b="0" i="0">
                  <a:solidFill>
                    <a:schemeClr val="tx1"/>
                  </a:solidFill>
                  <a:effectLst/>
                  <a:latin typeface="+mn-lt"/>
                  <a:ea typeface="+mn-ea"/>
                  <a:cs typeface="+mn-cs"/>
                </a:rPr>
                <a:t>  d_</a:t>
              </a:r>
              <a:r>
                <a:rPr lang="es-MX" sz="1100" b="0" i="0">
                  <a:solidFill>
                    <a:schemeClr val="tx1"/>
                  </a:solidFill>
                  <a:effectLst/>
                  <a:latin typeface="Cambria Math" panose="02040503050406030204" pitchFamily="18" charset="0"/>
                  <a:ea typeface="+mn-ea"/>
                  <a:cs typeface="+mn-cs"/>
                </a:rPr>
                <a:t>are</a:t>
              </a:r>
              <a:r>
                <a:rPr lang="es-MX" sz="1100" b="0" i="0">
                  <a:solidFill>
                    <a:schemeClr val="tx1"/>
                  </a:solidFill>
                  <a:effectLst/>
                  <a:latin typeface="+mn-lt"/>
                  <a:ea typeface="+mn-ea"/>
                  <a:cs typeface="+mn-cs"/>
                </a:rPr>
                <a:t>  v_a  )/𝑣</a:t>
              </a:r>
              <a:endParaRPr lang="es-CO" sz="1100"/>
            </a:p>
          </xdr:txBody>
        </xdr:sp>
      </mc:Fallback>
    </mc:AlternateContent>
    <xdr:clientData/>
  </xdr:oneCellAnchor>
  <xdr:oneCellAnchor>
    <xdr:from>
      <xdr:col>5</xdr:col>
      <xdr:colOff>76200</xdr:colOff>
      <xdr:row>52</xdr:row>
      <xdr:rowOff>104775</xdr:rowOff>
    </xdr:from>
    <xdr:ext cx="1418593" cy="346570"/>
    <mc:AlternateContent xmlns:mc="http://schemas.openxmlformats.org/markup-compatibility/2006" xmlns:a14="http://schemas.microsoft.com/office/drawing/2010/main">
      <mc:Choice Requires="a14">
        <xdr:sp macro="" textlink="">
          <xdr:nvSpPr>
            <xdr:cNvPr id="17" name="CuadroTexto 16"/>
            <xdr:cNvSpPr txBox="1"/>
          </xdr:nvSpPr>
          <xdr:spPr>
            <a:xfrm>
              <a:off x="5695950" y="11887200"/>
              <a:ext cx="1418593"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𝑓</m:t>
                        </m:r>
                      </m:e>
                      <m:sub>
                        <m:r>
                          <m:rPr>
                            <m:sty m:val="p"/>
                          </m:rPr>
                          <a:rPr lang="es-MX" sz="1100" b="0" i="0">
                            <a:solidFill>
                              <a:schemeClr val="tx1"/>
                            </a:solidFill>
                            <a:effectLst/>
                            <a:latin typeface="Cambria Math" panose="02040503050406030204" pitchFamily="18" charset="0"/>
                            <a:ea typeface="+mn-ea"/>
                            <a:cs typeface="+mn-cs"/>
                          </a:rPr>
                          <m:t>are</m:t>
                        </m:r>
                      </m:sub>
                    </m:sSub>
                    <m:r>
                      <a:rPr lang="es-MX" sz="1100" b="0" i="1">
                        <a:latin typeface="Cambria Math" panose="02040503050406030204" pitchFamily="18" charset="0"/>
                        <a:ea typeface="Cambria Math" panose="02040503050406030204" pitchFamily="18" charset="0"/>
                      </a:rPr>
                      <m:t>=150</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𝜀</m:t>
                        </m:r>
                      </m:num>
                      <m:den>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R</m:t>
                            </m:r>
                          </m:e>
                          <m:sub>
                            <m:r>
                              <m:rPr>
                                <m:sty m:val="p"/>
                              </m:rPr>
                              <a:rPr lang="es-MX" sz="1100" b="0" i="0">
                                <a:solidFill>
                                  <a:schemeClr val="tx1"/>
                                </a:solidFill>
                                <a:effectLst/>
                                <a:latin typeface="Cambria Math" panose="02040503050406030204" pitchFamily="18" charset="0"/>
                                <a:ea typeface="+mn-ea"/>
                                <a:cs typeface="+mn-cs"/>
                              </a:rPr>
                              <m:t>are</m:t>
                            </m:r>
                          </m:sub>
                        </m:sSub>
                      </m:den>
                    </m:f>
                    <m:r>
                      <a:rPr lang="es-MX" sz="1100" b="0" i="1">
                        <a:latin typeface="Cambria Math" panose="02040503050406030204" pitchFamily="18" charset="0"/>
                        <a:ea typeface="Cambria Math" panose="02040503050406030204" pitchFamily="18" charset="0"/>
                      </a:rPr>
                      <m:t>+1,75</m:t>
                    </m:r>
                  </m:oMath>
                </m:oMathPara>
              </a14:m>
              <a:endParaRPr lang="es-CO" sz="1100"/>
            </a:p>
          </xdr:txBody>
        </xdr:sp>
      </mc:Choice>
      <mc:Fallback xmlns="">
        <xdr:sp macro="" textlink="">
          <xdr:nvSpPr>
            <xdr:cNvPr id="17" name="CuadroTexto 16"/>
            <xdr:cNvSpPr txBox="1"/>
          </xdr:nvSpPr>
          <xdr:spPr>
            <a:xfrm>
              <a:off x="5695950" y="11887200"/>
              <a:ext cx="1418593"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solidFill>
                    <a:schemeClr val="tx1"/>
                  </a:solidFill>
                  <a:effectLst/>
                  <a:latin typeface="+mn-lt"/>
                  <a:ea typeface="+mn-ea"/>
                  <a:cs typeface="+mn-cs"/>
                </a:rPr>
                <a:t>𝑓_a</a:t>
              </a:r>
              <a:r>
                <a:rPr lang="es-MX" sz="1100" b="0" i="0">
                  <a:solidFill>
                    <a:schemeClr val="tx1"/>
                  </a:solidFill>
                  <a:effectLst/>
                  <a:latin typeface="Cambria Math" panose="02040503050406030204" pitchFamily="18" charset="0"/>
                  <a:ea typeface="+mn-ea"/>
                  <a:cs typeface="+mn-cs"/>
                </a:rPr>
                <a:t>re</a:t>
              </a:r>
              <a:r>
                <a:rPr lang="es-MX" sz="1100" b="0" i="0">
                  <a:latin typeface="Cambria Math" panose="02040503050406030204" pitchFamily="18" charset="0"/>
                  <a:ea typeface="Cambria Math" panose="02040503050406030204" pitchFamily="18" charset="0"/>
                </a:rPr>
                <a:t>=150 (1−𝜀)/</a:t>
              </a:r>
              <a:r>
                <a:rPr lang="es-MX" sz="1100" b="0" i="0">
                  <a:solidFill>
                    <a:schemeClr val="tx1"/>
                  </a:solidFill>
                  <a:effectLst/>
                  <a:latin typeface="+mn-lt"/>
                  <a:ea typeface="+mn-ea"/>
                  <a:cs typeface="+mn-cs"/>
                </a:rPr>
                <a:t>R_are</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+1,75</a:t>
              </a:r>
              <a:endParaRPr lang="es-CO" sz="1100"/>
            </a:p>
          </xdr:txBody>
        </xdr:sp>
      </mc:Fallback>
    </mc:AlternateContent>
    <xdr:clientData/>
  </xdr:oneCellAnchor>
  <xdr:oneCellAnchor>
    <xdr:from>
      <xdr:col>5</xdr:col>
      <xdr:colOff>47624</xdr:colOff>
      <xdr:row>54</xdr:row>
      <xdr:rowOff>57149</xdr:rowOff>
    </xdr:from>
    <xdr:ext cx="1781175" cy="466725"/>
    <mc:AlternateContent xmlns:mc="http://schemas.openxmlformats.org/markup-compatibility/2006" xmlns:a14="http://schemas.microsoft.com/office/drawing/2010/main">
      <mc:Choice Requires="a14">
        <xdr:sp macro="" textlink="">
          <xdr:nvSpPr>
            <xdr:cNvPr id="18" name="CuadroTexto 17"/>
            <xdr:cNvSpPr txBox="1"/>
          </xdr:nvSpPr>
          <xdr:spPr>
            <a:xfrm>
              <a:off x="5667374" y="12849224"/>
              <a:ext cx="1781175"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L</m:t>
                        </m:r>
                        <m:r>
                          <a:rPr lang="es-MX" sz="1100" b="0" i="0">
                            <a:latin typeface="Cambria Math" panose="02040503050406030204" pitchFamily="18" charset="0"/>
                          </a:rPr>
                          <m:t>−</m:t>
                        </m:r>
                        <m:r>
                          <m:rPr>
                            <m:sty m:val="p"/>
                          </m:rPr>
                          <a:rPr lang="es-MX" sz="1100" b="0" i="0">
                            <a:latin typeface="Cambria Math" panose="02040503050406030204" pitchFamily="18" charset="0"/>
                          </a:rPr>
                          <m:t>are</m:t>
                        </m:r>
                      </m:sub>
                    </m:sSub>
                    <m:r>
                      <a:rPr lang="es-CO" sz="1100" i="0">
                        <a:latin typeface="Cambria Math" panose="02040503050406030204" pitchFamily="18" charset="0"/>
                        <a:ea typeface="Cambria Math" panose="02040503050406030204" pitchFamily="18" charset="0"/>
                      </a:rPr>
                      <m:t>=</m:t>
                    </m:r>
                    <m:f>
                      <m:fPr>
                        <m:ctrlPr>
                          <a:rPr lang="es-CO" sz="110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𝑓</m:t>
                            </m:r>
                          </m:e>
                          <m:sub>
                            <m:r>
                              <m:rPr>
                                <m:sty m:val="p"/>
                              </m:rPr>
                              <a:rPr lang="es-MX" sz="1100" b="0" i="0">
                                <a:solidFill>
                                  <a:schemeClr val="tx1"/>
                                </a:solidFill>
                                <a:effectLst/>
                                <a:latin typeface="Cambria Math" panose="02040503050406030204" pitchFamily="18" charset="0"/>
                                <a:ea typeface="+mn-ea"/>
                                <a:cs typeface="+mn-cs"/>
                              </a:rPr>
                              <m:t>are</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m:t>
                            </m:r>
                          </m:e>
                          <m:sub>
                            <m:r>
                              <m:rPr>
                                <m:sty m:val="p"/>
                              </m:rPr>
                              <a:rPr lang="es-MX" sz="1100" b="0" i="0">
                                <a:solidFill>
                                  <a:schemeClr val="tx1"/>
                                </a:solidFill>
                                <a:effectLst/>
                                <a:latin typeface="Cambria Math" panose="02040503050406030204" pitchFamily="18" charset="0"/>
                                <a:ea typeface="+mn-ea"/>
                                <a:cs typeface="+mn-cs"/>
                              </a:rPr>
                              <m:t>are</m:t>
                            </m:r>
                          </m:sub>
                        </m:sSub>
                      </m:den>
                    </m:f>
                    <m:r>
                      <a:rPr lang="es-MX" sz="1100" b="0" i="0">
                        <a:solidFill>
                          <a:schemeClr val="tx1"/>
                        </a:solidFill>
                        <a:effectLst/>
                        <a:latin typeface="Cambria Math" panose="02040503050406030204" pitchFamily="18" charset="0"/>
                        <a:ea typeface="+mn-ea"/>
                        <a:cs typeface="+mn-cs"/>
                      </a:rPr>
                      <m:t> </m:t>
                    </m:r>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1−</m:t>
                        </m:r>
                        <m:r>
                          <a:rPr lang="es-MX" sz="1100" b="0" i="1">
                            <a:solidFill>
                              <a:schemeClr val="tx1"/>
                            </a:solidFill>
                            <a:effectLst/>
                            <a:latin typeface="Cambria Math" panose="02040503050406030204" pitchFamily="18" charset="0"/>
                            <a:ea typeface="+mn-ea"/>
                            <a:cs typeface="+mn-cs"/>
                          </a:rPr>
                          <m:t>𝜀</m:t>
                        </m:r>
                      </m:num>
                      <m:den>
                        <m:sSup>
                          <m:sSupPr>
                            <m:ctrlPr>
                              <a:rPr lang="es-CO" sz="110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𝜀</m:t>
                            </m:r>
                          </m:e>
                          <m:sup>
                            <m:r>
                              <a:rPr lang="es-MX" sz="1100" b="0" i="1">
                                <a:solidFill>
                                  <a:schemeClr val="tx1"/>
                                </a:solidFill>
                                <a:effectLst/>
                                <a:latin typeface="Cambria Math" panose="02040503050406030204" pitchFamily="18" charset="0"/>
                                <a:ea typeface="+mn-ea"/>
                                <a:cs typeface="+mn-cs"/>
                              </a:rPr>
                              <m:t>3</m:t>
                            </m:r>
                          </m:sup>
                        </m:sSup>
                      </m:den>
                    </m:f>
                    <m:r>
                      <a:rPr lang="es-MX" sz="1100" b="0" i="0">
                        <a:solidFill>
                          <a:schemeClr val="tx1"/>
                        </a:solidFill>
                        <a:effectLst/>
                        <a:latin typeface="Cambria Math" panose="02040503050406030204" pitchFamily="18" charset="0"/>
                        <a:ea typeface="+mn-ea"/>
                        <a:cs typeface="+mn-cs"/>
                      </a:rPr>
                      <m:t> </m:t>
                    </m:r>
                    <m:f>
                      <m:fPr>
                        <m:ctrlPr>
                          <a:rPr lang="es-CO" sz="1100" i="1">
                            <a:solidFill>
                              <a:schemeClr val="tx1"/>
                            </a:solidFill>
                            <a:effectLst/>
                            <a:latin typeface="Cambria Math" panose="02040503050406030204" pitchFamily="18" charset="0"/>
                            <a:ea typeface="+mn-ea"/>
                            <a:cs typeface="+mn-cs"/>
                          </a:rPr>
                        </m:ctrlPr>
                      </m:fPr>
                      <m:num>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L</m:t>
                            </m:r>
                          </m:e>
                          <m:sub>
                            <m:r>
                              <m:rPr>
                                <m:sty m:val="p"/>
                              </m:rPr>
                              <a:rPr lang="es-MX" sz="1100" b="0" i="0">
                                <a:solidFill>
                                  <a:schemeClr val="tx1"/>
                                </a:solidFill>
                                <a:effectLst/>
                                <a:latin typeface="Cambria Math" panose="02040503050406030204" pitchFamily="18" charset="0"/>
                                <a:ea typeface="+mn-ea"/>
                                <a:cs typeface="+mn-cs"/>
                              </a:rPr>
                              <m:t>are</m:t>
                            </m:r>
                          </m:sub>
                        </m:sSub>
                      </m:num>
                      <m:den>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are</m:t>
                            </m:r>
                          </m:sub>
                        </m:sSub>
                      </m:den>
                    </m:f>
                    <m:r>
                      <a:rPr lang="es-MX" sz="1100" b="0" i="0">
                        <a:solidFill>
                          <a:schemeClr val="tx1"/>
                        </a:solidFill>
                        <a:effectLst/>
                        <a:latin typeface="Cambria Math" panose="02040503050406030204" pitchFamily="18" charset="0"/>
                        <a:ea typeface="+mn-ea"/>
                        <a:cs typeface="+mn-cs"/>
                      </a:rPr>
                      <m:t> </m:t>
                    </m:r>
                    <m:f>
                      <m:fPr>
                        <m:ctrlPr>
                          <a:rPr lang="es-CO" sz="1100" i="1">
                            <a:solidFill>
                              <a:schemeClr val="tx1"/>
                            </a:solidFill>
                            <a:effectLst/>
                            <a:latin typeface="Cambria Math" panose="02040503050406030204" pitchFamily="18" charset="0"/>
                            <a:ea typeface="+mn-ea"/>
                            <a:cs typeface="+mn-cs"/>
                          </a:rPr>
                        </m:ctrlPr>
                      </m:fPr>
                      <m:num>
                        <m:sSubSup>
                          <m:sSubSupPr>
                            <m:ctrlPr>
                              <a:rPr lang="es-CO" sz="1100" i="1">
                                <a:solidFill>
                                  <a:schemeClr val="tx1"/>
                                </a:solidFill>
                                <a:effectLst/>
                                <a:latin typeface="Cambria Math" panose="02040503050406030204" pitchFamily="18" charset="0"/>
                                <a:ea typeface="+mn-ea"/>
                                <a:cs typeface="+mn-cs"/>
                              </a:rPr>
                            </m:ctrlPr>
                          </m:sSubSup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a</m:t>
                            </m:r>
                          </m:sub>
                          <m:sup>
                            <m:r>
                              <a:rPr lang="es-MX" sz="1100" b="0" i="0">
                                <a:solidFill>
                                  <a:schemeClr val="tx1"/>
                                </a:solidFill>
                                <a:effectLst/>
                                <a:latin typeface="Cambria Math" panose="02040503050406030204" pitchFamily="18" charset="0"/>
                                <a:ea typeface="+mn-ea"/>
                                <a:cs typeface="+mn-cs"/>
                              </a:rPr>
                              <m:t>2</m:t>
                            </m:r>
                          </m:sup>
                        </m:sSubSup>
                      </m:num>
                      <m:den>
                        <m:r>
                          <m:rPr>
                            <m:sty m:val="p"/>
                          </m:rPr>
                          <a:rPr lang="es-MX" sz="1100" b="0" i="0">
                            <a:solidFill>
                              <a:schemeClr val="tx1"/>
                            </a:solidFill>
                            <a:effectLst/>
                            <a:latin typeface="Cambria Math" panose="02040503050406030204" pitchFamily="18" charset="0"/>
                            <a:ea typeface="+mn-ea"/>
                            <a:cs typeface="+mn-cs"/>
                          </a:rPr>
                          <m:t>g</m:t>
                        </m:r>
                      </m:den>
                    </m:f>
                  </m:oMath>
                </m:oMathPara>
              </a14:m>
              <a:endParaRPr lang="es-CO" sz="1100" i="0"/>
            </a:p>
          </xdr:txBody>
        </xdr:sp>
      </mc:Choice>
      <mc:Fallback xmlns="">
        <xdr:sp macro="" textlink="">
          <xdr:nvSpPr>
            <xdr:cNvPr id="18" name="CuadroTexto 17"/>
            <xdr:cNvSpPr txBox="1"/>
          </xdr:nvSpPr>
          <xdr:spPr>
            <a:xfrm>
              <a:off x="5667374" y="12849224"/>
              <a:ext cx="1781175"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L−are</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𝑓_</a:t>
              </a:r>
              <a:r>
                <a:rPr lang="es-MX" sz="1100" b="0" i="0">
                  <a:solidFill>
                    <a:schemeClr val="tx1"/>
                  </a:solidFill>
                  <a:effectLst/>
                  <a:latin typeface="Cambria Math" panose="02040503050406030204" pitchFamily="18" charset="0"/>
                  <a:ea typeface="+mn-ea"/>
                  <a:cs typeface="+mn-cs"/>
                </a:rPr>
                <a:t>are</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∅_</a:t>
              </a:r>
              <a:r>
                <a:rPr lang="es-MX" sz="1100" b="0" i="0">
                  <a:solidFill>
                    <a:schemeClr val="tx1"/>
                  </a:solidFill>
                  <a:effectLst/>
                  <a:latin typeface="Cambria Math" panose="02040503050406030204" pitchFamily="18" charset="0"/>
                  <a:ea typeface="+mn-ea"/>
                  <a:cs typeface="+mn-cs"/>
                </a:rPr>
                <a:t>are</a:t>
              </a:r>
              <a:r>
                <a:rPr lang="es-MX" sz="1100" b="0" i="0">
                  <a:solidFill>
                    <a:schemeClr val="tx1"/>
                  </a:solidFill>
                  <a:effectLst/>
                  <a:latin typeface="+mn-lt"/>
                  <a:ea typeface="+mn-ea"/>
                  <a:cs typeface="+mn-cs"/>
                </a:rPr>
                <a:t>    </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1−𝜀</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𝜀</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3   </a:t>
              </a:r>
              <a:r>
                <a:rPr lang="es-CO" sz="1100" i="0">
                  <a:solidFill>
                    <a:schemeClr val="tx1"/>
                  </a:solidFill>
                  <a:effectLst/>
                  <a:latin typeface="+mn-lt"/>
                  <a:ea typeface="+mn-ea"/>
                  <a:cs typeface="+mn-cs"/>
                </a:rPr>
                <a:t> </a:t>
              </a:r>
              <a:r>
                <a:rPr lang="es-MX" sz="1100" b="0" i="0">
                  <a:solidFill>
                    <a:schemeClr val="tx1"/>
                  </a:solidFill>
                  <a:effectLst/>
                  <a:latin typeface="+mn-lt"/>
                  <a:ea typeface="+mn-ea"/>
                  <a:cs typeface="+mn-cs"/>
                </a:rPr>
                <a:t>L</a:t>
              </a:r>
              <a:r>
                <a:rPr lang="es-CO" sz="1100" b="0" i="0">
                  <a:solidFill>
                    <a:schemeClr val="tx1"/>
                  </a:solidFill>
                  <a:effectLst/>
                  <a:latin typeface="+mn-lt"/>
                  <a:ea typeface="+mn-ea"/>
                  <a:cs typeface="+mn-cs"/>
                </a:rPr>
                <a:t>_</a:t>
              </a:r>
              <a:r>
                <a:rPr lang="es-MX" sz="1100" b="0" i="0">
                  <a:solidFill>
                    <a:schemeClr val="tx1"/>
                  </a:solidFill>
                  <a:effectLst/>
                  <a:latin typeface="Cambria Math" panose="02040503050406030204" pitchFamily="18" charset="0"/>
                  <a:ea typeface="+mn-ea"/>
                  <a:cs typeface="+mn-cs"/>
                </a:rPr>
                <a:t>are</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d_</a:t>
              </a:r>
              <a:r>
                <a:rPr lang="es-MX" sz="1100" b="0" i="0">
                  <a:solidFill>
                    <a:schemeClr val="tx1"/>
                  </a:solidFill>
                  <a:effectLst/>
                  <a:latin typeface="Cambria Math" panose="02040503050406030204" pitchFamily="18" charset="0"/>
                  <a:ea typeface="+mn-ea"/>
                  <a:cs typeface="+mn-cs"/>
                </a:rPr>
                <a:t>are</a:t>
              </a:r>
              <a:r>
                <a:rPr lang="es-MX" sz="1100" b="0" i="0">
                  <a:solidFill>
                    <a:schemeClr val="tx1"/>
                  </a:solidFill>
                  <a:effectLst/>
                  <a:latin typeface="+mn-lt"/>
                  <a:ea typeface="+mn-ea"/>
                  <a:cs typeface="+mn-cs"/>
                </a:rPr>
                <a:t>   </a:t>
              </a:r>
              <a:r>
                <a:rPr lang="es-CO" sz="1100" i="0">
                  <a:solidFill>
                    <a:schemeClr val="tx1"/>
                  </a:solidFill>
                  <a:effectLst/>
                  <a:latin typeface="+mn-lt"/>
                  <a:ea typeface="+mn-ea"/>
                  <a:cs typeface="+mn-cs"/>
                </a:rPr>
                <a:t> (</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a^2</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g</a:t>
              </a:r>
              <a:endParaRPr lang="es-CO" sz="1100" i="0"/>
            </a:p>
          </xdr:txBody>
        </xdr:sp>
      </mc:Fallback>
    </mc:AlternateContent>
    <xdr:clientData/>
  </xdr:oneCellAnchor>
  <xdr:oneCellAnchor>
    <xdr:from>
      <xdr:col>5</xdr:col>
      <xdr:colOff>85725</xdr:colOff>
      <xdr:row>55</xdr:row>
      <xdr:rowOff>85725</xdr:rowOff>
    </xdr:from>
    <xdr:ext cx="1383712" cy="172227"/>
    <mc:AlternateContent xmlns:mc="http://schemas.openxmlformats.org/markup-compatibility/2006" xmlns:a14="http://schemas.microsoft.com/office/drawing/2010/main">
      <mc:Choice Requires="a14">
        <xdr:sp macro="" textlink="">
          <xdr:nvSpPr>
            <xdr:cNvPr id="19" name="CuadroTexto 18"/>
            <xdr:cNvSpPr txBox="1"/>
          </xdr:nvSpPr>
          <xdr:spPr>
            <a:xfrm>
              <a:off x="5705475" y="13382625"/>
              <a:ext cx="13837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L</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𝑎𝑛𝑡</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𝑎𝑟𝑒</m:t>
                        </m:r>
                      </m:sub>
                    </m:sSub>
                    <m:r>
                      <a:rPr lang="es-MX" sz="1100" b="0" i="1">
                        <a:latin typeface="Cambria Math" panose="02040503050406030204" pitchFamily="18" charset="0"/>
                      </a:rPr>
                      <m:t>  </m:t>
                    </m:r>
                  </m:oMath>
                </m:oMathPara>
              </a14:m>
              <a:endParaRPr lang="es-CO" sz="1100"/>
            </a:p>
          </xdr:txBody>
        </xdr:sp>
      </mc:Choice>
      <mc:Fallback xmlns="">
        <xdr:sp macro="" textlink="">
          <xdr:nvSpPr>
            <xdr:cNvPr id="19" name="CuadroTexto 18"/>
            <xdr:cNvSpPr txBox="1"/>
          </xdr:nvSpPr>
          <xdr:spPr>
            <a:xfrm>
              <a:off x="5705475" y="13382625"/>
              <a:ext cx="13837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L=ℎ_(𝐿−𝑎𝑛𝑡)+ℎ_(𝐿−𝑎𝑟𝑒)   </a:t>
              </a:r>
              <a:endParaRPr lang="es-CO" sz="1100"/>
            </a:p>
          </xdr:txBody>
        </xdr:sp>
      </mc:Fallback>
    </mc:AlternateContent>
    <xdr:clientData/>
  </xdr:oneCellAnchor>
  <xdr:twoCellAnchor editAs="oneCell">
    <xdr:from>
      <xdr:col>1</xdr:col>
      <xdr:colOff>1619250</xdr:colOff>
      <xdr:row>1</xdr:row>
      <xdr:rowOff>19050</xdr:rowOff>
    </xdr:from>
    <xdr:to>
      <xdr:col>1</xdr:col>
      <xdr:colOff>2361050</xdr:colOff>
      <xdr:row>5</xdr:row>
      <xdr:rowOff>3175</xdr:rowOff>
    </xdr:to>
    <xdr:pic>
      <xdr:nvPicPr>
        <xdr:cNvPr id="13" name="Imagen 12"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0"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695324</xdr:colOff>
      <xdr:row>13</xdr:row>
      <xdr:rowOff>95250</xdr:rowOff>
    </xdr:from>
    <xdr:ext cx="942975" cy="349070"/>
    <mc:AlternateContent xmlns:mc="http://schemas.openxmlformats.org/markup-compatibility/2006" xmlns:a14="http://schemas.microsoft.com/office/drawing/2010/main">
      <mc:Choice Requires="a14">
        <xdr:sp macro="" textlink="">
          <xdr:nvSpPr>
            <xdr:cNvPr id="19" name="CuadroTexto 18"/>
            <xdr:cNvSpPr txBox="1"/>
          </xdr:nvSpPr>
          <xdr:spPr>
            <a:xfrm>
              <a:off x="4838699" y="1695450"/>
              <a:ext cx="942975" cy="349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CU</m:t>
                    </m:r>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den>
                    </m:f>
                  </m:oMath>
                </m:oMathPara>
              </a14:m>
              <a:endParaRPr lang="es-CO" sz="1100" i="0"/>
            </a:p>
          </xdr:txBody>
        </xdr:sp>
      </mc:Choice>
      <mc:Fallback xmlns="">
        <xdr:sp macro="" textlink="">
          <xdr:nvSpPr>
            <xdr:cNvPr id="19" name="CuadroTexto 18"/>
            <xdr:cNvSpPr txBox="1"/>
          </xdr:nvSpPr>
          <xdr:spPr>
            <a:xfrm>
              <a:off x="4838699" y="1695450"/>
              <a:ext cx="942975" cy="349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CU</a:t>
              </a:r>
              <a:r>
                <a:rPr lang="es-MX" sz="1100" b="0" i="0">
                  <a:latin typeface="Cambria Math" panose="02040503050406030204" pitchFamily="18" charset="0"/>
                  <a:ea typeface="Cambria Math" panose="02040503050406030204" pitchFamily="18" charset="0"/>
                </a:rPr>
                <a:t>=d_60/d_10 </a:t>
              </a:r>
              <a:endParaRPr lang="es-CO" sz="1100" i="0"/>
            </a:p>
          </xdr:txBody>
        </xdr:sp>
      </mc:Fallback>
    </mc:AlternateContent>
    <xdr:clientData/>
  </xdr:oneCellAnchor>
  <xdr:oneCellAnchor>
    <xdr:from>
      <xdr:col>5</xdr:col>
      <xdr:colOff>123825</xdr:colOff>
      <xdr:row>14</xdr:row>
      <xdr:rowOff>76200</xdr:rowOff>
    </xdr:from>
    <xdr:ext cx="1448730" cy="178832"/>
    <mc:AlternateContent xmlns:mc="http://schemas.openxmlformats.org/markup-compatibility/2006" xmlns:a14="http://schemas.microsoft.com/office/drawing/2010/main">
      <mc:Choice Requires="a14">
        <xdr:sp macro="" textlink="">
          <xdr:nvSpPr>
            <xdr:cNvPr id="20" name="CuadroTexto 19"/>
            <xdr:cNvSpPr txBox="1"/>
          </xdr:nvSpPr>
          <xdr:spPr>
            <a:xfrm>
              <a:off x="5029200" y="2181225"/>
              <a:ext cx="144873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𝑑</m:t>
                        </m:r>
                      </m:e>
                      <m:sub>
                        <m:r>
                          <a:rPr lang="es-MX" sz="1100" b="0" i="1">
                            <a:latin typeface="Cambria Math" panose="02040503050406030204" pitchFamily="18" charset="0"/>
                          </a:rPr>
                          <m:t>90</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𝑑</m:t>
                        </m:r>
                      </m:e>
                      <m:sub>
                        <m:r>
                          <a:rPr lang="es-MX" sz="1100" b="0" i="1">
                            <a:latin typeface="Cambria Math" panose="02040503050406030204" pitchFamily="18" charset="0"/>
                            <a:ea typeface="Cambria Math" panose="02040503050406030204" pitchFamily="18" charset="0"/>
                          </a:rPr>
                          <m:t>10</m:t>
                        </m:r>
                      </m:sub>
                    </m:sSub>
                    <m:sSup>
                      <m:sSupPr>
                        <m:ctrlPr>
                          <a:rPr lang="es-CO" sz="1100" i="1">
                            <a:latin typeface="Cambria Math" panose="02040503050406030204" pitchFamily="18" charset="0"/>
                            <a:ea typeface="Cambria Math" panose="02040503050406030204" pitchFamily="18" charset="0"/>
                          </a:rPr>
                        </m:ctrlPr>
                      </m:sSupPr>
                      <m:e>
                        <m:d>
                          <m:dPr>
                            <m:ctrlPr>
                              <a:rPr lang="es-CO" sz="110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10</m:t>
                            </m:r>
                          </m:e>
                        </m:d>
                      </m:e>
                      <m:sup>
                        <m:r>
                          <a:rPr lang="es-MX" sz="1100" b="0" i="1">
                            <a:latin typeface="Cambria Math" panose="02040503050406030204" pitchFamily="18" charset="0"/>
                            <a:ea typeface="Cambria Math" panose="02040503050406030204" pitchFamily="18" charset="0"/>
                          </a:rPr>
                          <m:t>1,67  </m:t>
                        </m:r>
                        <m:r>
                          <a:rPr lang="es-MX" sz="1100" b="0" i="1">
                            <a:latin typeface="Cambria Math" panose="02040503050406030204" pitchFamily="18" charset="0"/>
                            <a:ea typeface="Cambria Math" panose="02040503050406030204" pitchFamily="18" charset="0"/>
                          </a:rPr>
                          <m:t>𝑙𝑜𝑔𝐶𝑈</m:t>
                        </m:r>
                      </m:sup>
                    </m:sSup>
                  </m:oMath>
                </m:oMathPara>
              </a14:m>
              <a:endParaRPr lang="es-CO" sz="1100"/>
            </a:p>
          </xdr:txBody>
        </xdr:sp>
      </mc:Choice>
      <mc:Fallback xmlns="">
        <xdr:sp macro="" textlink="">
          <xdr:nvSpPr>
            <xdr:cNvPr id="20" name="CuadroTexto 19"/>
            <xdr:cNvSpPr txBox="1"/>
          </xdr:nvSpPr>
          <xdr:spPr>
            <a:xfrm>
              <a:off x="5029200" y="2181225"/>
              <a:ext cx="144873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𝑑</a:t>
              </a:r>
              <a:r>
                <a:rPr lang="es-CO" sz="1100" b="0" i="0">
                  <a:latin typeface="Cambria Math" panose="02040503050406030204" pitchFamily="18" charset="0"/>
                </a:rPr>
                <a:t>_</a:t>
              </a:r>
              <a:r>
                <a:rPr lang="es-MX" sz="1100" b="0" i="0">
                  <a:latin typeface="Cambria Math" panose="02040503050406030204" pitchFamily="18" charset="0"/>
                </a:rPr>
                <a:t>90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𝑑</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10</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10</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1,67  𝑙𝑜𝑔𝐶𝑈</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twoCellAnchor editAs="oneCell">
    <xdr:from>
      <xdr:col>1</xdr:col>
      <xdr:colOff>1076325</xdr:colOff>
      <xdr:row>1</xdr:row>
      <xdr:rowOff>57150</xdr:rowOff>
    </xdr:from>
    <xdr:to>
      <xdr:col>1</xdr:col>
      <xdr:colOff>1818125</xdr:colOff>
      <xdr:row>5</xdr:row>
      <xdr:rowOff>41275</xdr:rowOff>
    </xdr:to>
    <xdr:pic>
      <xdr:nvPicPr>
        <xdr:cNvPr id="4" name="Imagen 3"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38325" y="2476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30</xdr:col>
      <xdr:colOff>0</xdr:colOff>
      <xdr:row>41</xdr:row>
      <xdr:rowOff>28574</xdr:rowOff>
    </xdr:from>
    <xdr:ext cx="742951" cy="390525"/>
    <mc:AlternateContent xmlns:mc="http://schemas.openxmlformats.org/markup-compatibility/2006" xmlns:a14="http://schemas.microsoft.com/office/drawing/2010/main">
      <mc:Choice Requires="a14">
        <xdr:sp macro="" textlink="">
          <xdr:nvSpPr>
            <xdr:cNvPr id="7" name="CuadroTexto 6"/>
            <xdr:cNvSpPr txBox="1"/>
          </xdr:nvSpPr>
          <xdr:spPr>
            <a:xfrm>
              <a:off x="27822525" y="768667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7" name="CuadroTexto 6"/>
            <xdr:cNvSpPr txBox="1"/>
          </xdr:nvSpPr>
          <xdr:spPr>
            <a:xfrm>
              <a:off x="27822525" y="768667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14</xdr:col>
      <xdr:colOff>19049</xdr:colOff>
      <xdr:row>61</xdr:row>
      <xdr:rowOff>66674</xdr:rowOff>
    </xdr:from>
    <xdr:ext cx="1800226" cy="466725"/>
    <mc:AlternateContent xmlns:mc="http://schemas.openxmlformats.org/markup-compatibility/2006" xmlns:a14="http://schemas.microsoft.com/office/drawing/2010/main">
      <mc:Choice Requires="a14">
        <xdr:sp macro="" textlink="">
          <xdr:nvSpPr>
            <xdr:cNvPr id="10" name="CuadroTexto 9"/>
            <xdr:cNvSpPr txBox="1"/>
          </xdr:nvSpPr>
          <xdr:spPr>
            <a:xfrm>
              <a:off x="8210549" y="13173074"/>
              <a:ext cx="1800226"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L</m:t>
                        </m:r>
                        <m:r>
                          <a:rPr lang="es-MX" sz="1100" b="0" i="0">
                            <a:latin typeface="Cambria Math" panose="02040503050406030204" pitchFamily="18" charset="0"/>
                          </a:rPr>
                          <m:t>−</m:t>
                        </m:r>
                        <m:r>
                          <m:rPr>
                            <m:sty m:val="p"/>
                          </m:rPr>
                          <a:rPr lang="es-MX" sz="1100" b="0" i="0">
                            <a:latin typeface="Cambria Math" panose="02040503050406030204" pitchFamily="18" charset="0"/>
                          </a:rPr>
                          <m:t>ant</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𝑓</m:t>
                            </m:r>
                          </m:e>
                          <m:sub>
                            <m:r>
                              <m:rPr>
                                <m:sty m:val="p"/>
                              </m:rPr>
                              <a:rPr lang="es-MX" sz="1100" b="0" i="0">
                                <a:solidFill>
                                  <a:schemeClr val="tx1"/>
                                </a:solidFill>
                                <a:effectLst/>
                                <a:latin typeface="Cambria Math" panose="02040503050406030204" pitchFamily="18" charset="0"/>
                                <a:ea typeface="+mn-ea"/>
                                <a:cs typeface="+mn-cs"/>
                              </a:rPr>
                              <m:t>ant</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m:t>
                            </m:r>
                          </m:e>
                          <m:sub>
                            <m:r>
                              <m:rPr>
                                <m:sty m:val="p"/>
                              </m:rPr>
                              <a:rPr lang="es-MX" sz="1100" b="0" i="0">
                                <a:solidFill>
                                  <a:schemeClr val="tx1"/>
                                </a:solidFill>
                                <a:effectLst/>
                                <a:latin typeface="Cambria Math" panose="02040503050406030204" pitchFamily="18" charset="0"/>
                                <a:ea typeface="+mn-ea"/>
                                <a:cs typeface="+mn-cs"/>
                              </a:rPr>
                              <m:t>ant</m:t>
                            </m:r>
                          </m:sub>
                        </m:sSub>
                      </m:den>
                    </m:f>
                    <m:r>
                      <a:rPr lang="es-MX" sz="1100" b="0" i="0">
                        <a:latin typeface="Cambria Math" panose="02040503050406030204" pitchFamily="18" charset="0"/>
                        <a:ea typeface="Cambria Math" panose="02040503050406030204" pitchFamily="18" charset="0"/>
                      </a:rPr>
                      <m:t> </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𝜀</m:t>
                        </m:r>
                      </m:num>
                      <m:den>
                        <m:sSup>
                          <m:sSupPr>
                            <m:ctrlPr>
                              <a:rPr lang="es-CO" sz="1100" i="1">
                                <a:latin typeface="Cambria Math" panose="02040503050406030204" pitchFamily="18" charset="0"/>
                                <a:ea typeface="Cambria Math" panose="02040503050406030204" pitchFamily="18" charset="0"/>
                              </a:rPr>
                            </m:ctrlPr>
                          </m:sSupPr>
                          <m:e>
                            <m:r>
                              <a:rPr lang="es-MX" sz="1100" b="0" i="1">
                                <a:solidFill>
                                  <a:schemeClr val="tx1"/>
                                </a:solidFill>
                                <a:effectLst/>
                                <a:latin typeface="Cambria Math" panose="02040503050406030204" pitchFamily="18" charset="0"/>
                                <a:ea typeface="+mn-ea"/>
                                <a:cs typeface="+mn-cs"/>
                              </a:rPr>
                              <m:t>𝜀</m:t>
                            </m:r>
                          </m:e>
                          <m:sup>
                            <m:r>
                              <a:rPr lang="es-MX" sz="1100" b="0" i="1">
                                <a:latin typeface="Cambria Math" panose="02040503050406030204" pitchFamily="18" charset="0"/>
                                <a:ea typeface="Cambria Math" panose="02040503050406030204" pitchFamily="18" charset="0"/>
                              </a:rPr>
                              <m:t>3</m:t>
                            </m:r>
                          </m:sup>
                        </m:sSup>
                      </m:den>
                    </m:f>
                    <m:r>
                      <a:rPr lang="es-MX" sz="1100" b="0" i="0">
                        <a:latin typeface="Cambria Math" panose="02040503050406030204" pitchFamily="18" charset="0"/>
                        <a:ea typeface="Cambria Math" panose="02040503050406030204" pitchFamily="18" charset="0"/>
                      </a:rPr>
                      <m:t> </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ant</m:t>
                            </m:r>
                          </m:sub>
                        </m:sSub>
                      </m:num>
                      <m:den>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ant</m:t>
                            </m:r>
                          </m:sub>
                        </m:sSub>
                      </m:den>
                    </m:f>
                    <m:r>
                      <a:rPr lang="es-MX" sz="1100" b="0" i="0">
                        <a:latin typeface="Cambria Math" panose="02040503050406030204" pitchFamily="18" charset="0"/>
                        <a:ea typeface="Cambria Math" panose="02040503050406030204" pitchFamily="18" charset="0"/>
                      </a:rPr>
                      <m:t> </m:t>
                    </m:r>
                    <m:f>
                      <m:fPr>
                        <m:ctrlPr>
                          <a:rPr lang="es-CO" sz="1100" i="1">
                            <a:latin typeface="Cambria Math" panose="02040503050406030204" pitchFamily="18" charset="0"/>
                            <a:ea typeface="Cambria Math" panose="02040503050406030204" pitchFamily="18" charset="0"/>
                          </a:rPr>
                        </m:ctrlPr>
                      </m:fPr>
                      <m:num>
                        <m:sSubSup>
                          <m:sSubSupPr>
                            <m:ctrlPr>
                              <a:rPr lang="es-CO" sz="1100" i="1">
                                <a:latin typeface="Cambria Math" panose="02040503050406030204" pitchFamily="18" charset="0"/>
                                <a:ea typeface="Cambria Math" panose="02040503050406030204" pitchFamily="18" charset="0"/>
                              </a:rPr>
                            </m:ctrlPr>
                          </m:sSubSup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a</m:t>
                            </m:r>
                          </m:sub>
                          <m:sup>
                            <m:r>
                              <a:rPr lang="es-MX" sz="1100" b="0" i="0">
                                <a:latin typeface="Cambria Math" panose="02040503050406030204" pitchFamily="18" charset="0"/>
                                <a:ea typeface="Cambria Math" panose="02040503050406030204" pitchFamily="18" charset="0"/>
                              </a:rPr>
                              <m:t>2</m:t>
                            </m:r>
                          </m:sup>
                        </m:sSubSup>
                      </m:num>
                      <m:den>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10" name="CuadroTexto 9"/>
            <xdr:cNvSpPr txBox="1"/>
          </xdr:nvSpPr>
          <xdr:spPr>
            <a:xfrm>
              <a:off x="8210549" y="13173074"/>
              <a:ext cx="1800226"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L−ant</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𝑓_ant</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∅_ant</a:t>
              </a:r>
              <a:r>
                <a:rPr lang="es-CO"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1−𝜀</a:t>
              </a:r>
              <a:r>
                <a:rPr lang="es-CO"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𝜀</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3</a:t>
              </a:r>
              <a:r>
                <a:rPr lang="es-CO" sz="1100" b="0" i="0">
                  <a:latin typeface="Cambria Math" panose="02040503050406030204" pitchFamily="18" charset="0"/>
                  <a:ea typeface="Cambria Math" panose="02040503050406030204" pitchFamily="18" charset="0"/>
                </a:rPr>
                <a:t> </a:t>
              </a:r>
              <a:r>
                <a:rPr lang="es-MX"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 </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ant</a:t>
              </a:r>
              <a:r>
                <a:rPr lang="es-CO"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d_ant</a:t>
              </a:r>
              <a:r>
                <a:rPr lang="es-CO"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 (</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g</a:t>
              </a:r>
              <a:endParaRPr lang="es-CO" sz="1100" i="0"/>
            </a:p>
          </xdr:txBody>
        </xdr:sp>
      </mc:Fallback>
    </mc:AlternateContent>
    <xdr:clientData/>
  </xdr:oneCellAnchor>
  <xdr:oneCellAnchor>
    <xdr:from>
      <xdr:col>14</xdr:col>
      <xdr:colOff>104775</xdr:colOff>
      <xdr:row>57</xdr:row>
      <xdr:rowOff>85725</xdr:rowOff>
    </xdr:from>
    <xdr:ext cx="1205458" cy="322909"/>
    <mc:AlternateContent xmlns:mc="http://schemas.openxmlformats.org/markup-compatibility/2006" xmlns:a14="http://schemas.microsoft.com/office/drawing/2010/main">
      <mc:Choice Requires="a14">
        <xdr:sp macro="" textlink="">
          <xdr:nvSpPr>
            <xdr:cNvPr id="11" name="CuadroTexto 10"/>
            <xdr:cNvSpPr txBox="1"/>
          </xdr:nvSpPr>
          <xdr:spPr>
            <a:xfrm>
              <a:off x="8296275" y="11172825"/>
              <a:ext cx="1205458"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R</m:t>
                        </m:r>
                      </m:e>
                      <m:sub>
                        <m:r>
                          <m:rPr>
                            <m:sty m:val="p"/>
                          </m:rPr>
                          <a:rPr lang="es-MX" sz="1100" b="0" i="0">
                            <a:solidFill>
                              <a:sysClr val="windowText" lastClr="000000"/>
                            </a:solidFill>
                            <a:latin typeface="Cambria Math" panose="02040503050406030204" pitchFamily="18" charset="0"/>
                          </a:rPr>
                          <m:t>ant</m:t>
                        </m:r>
                      </m:sub>
                    </m:sSub>
                    <m:r>
                      <a:rPr lang="es-MX" sz="1100" b="0" i="1">
                        <a:solidFill>
                          <a:sysClr val="windowText" lastClr="000000"/>
                        </a:solidFill>
                        <a:latin typeface="Cambria Math" panose="02040503050406030204" pitchFamily="18" charset="0"/>
                        <a:ea typeface="Cambria Math" panose="02040503050406030204" pitchFamily="18" charset="0"/>
                      </a:rPr>
                      <m:t>=</m:t>
                    </m:r>
                    <m:f>
                      <m:fPr>
                        <m:ctrlPr>
                          <a:rPr lang="es-MX" sz="1100" b="0"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0" i="1">
                                <a:solidFill>
                                  <a:sysClr val="windowText" lastClr="000000"/>
                                </a:solidFill>
                                <a:latin typeface="Cambria Math" panose="02040503050406030204" pitchFamily="18" charset="0"/>
                                <a:ea typeface="Cambria Math" panose="02040503050406030204" pitchFamily="18" charset="0"/>
                              </a:rPr>
                            </m:ctrlPr>
                          </m:sSubPr>
                          <m:e>
                            <m:r>
                              <a:rPr lang="es-MX" sz="1100" b="0" i="1">
                                <a:solidFill>
                                  <a:schemeClr val="tx1"/>
                                </a:solidFill>
                                <a:effectLst/>
                                <a:latin typeface="Cambria Math" panose="02040503050406030204" pitchFamily="18" charset="0"/>
                                <a:ea typeface="+mn-ea"/>
                                <a:cs typeface="+mn-cs"/>
                              </a:rPr>
                              <m:t>∅</m:t>
                            </m:r>
                          </m:e>
                          <m:sub>
                            <m:r>
                              <m:rPr>
                                <m:sty m:val="p"/>
                              </m:rPr>
                              <a:rPr lang="es-MX" sz="1100" b="0" i="0">
                                <a:solidFill>
                                  <a:sysClr val="windowText" lastClr="000000"/>
                                </a:solidFill>
                                <a:latin typeface="Cambria Math" panose="02040503050406030204" pitchFamily="18" charset="0"/>
                                <a:ea typeface="Cambria Math" panose="02040503050406030204" pitchFamily="18" charset="0"/>
                              </a:rPr>
                              <m:t>ant</m:t>
                            </m:r>
                          </m:sub>
                        </m:sSub>
                        <m:r>
                          <a:rPr lang="es-MX" sz="1100" b="0" i="1">
                            <a:solidFill>
                              <a:sysClr val="windowText" lastClr="000000"/>
                            </a:solidFill>
                            <a:latin typeface="Cambria Math" panose="02040503050406030204" pitchFamily="18" charset="0"/>
                            <a:ea typeface="Cambria Math" panose="02040503050406030204" pitchFamily="18" charset="0"/>
                          </a:rPr>
                          <m:t> </m:t>
                        </m:r>
                        <m:sSub>
                          <m:sSubPr>
                            <m:ctrlPr>
                              <a:rPr lang="es-MX" sz="1100" b="0" i="1">
                                <a:solidFill>
                                  <a:sysClr val="windowText" lastClr="000000"/>
                                </a:solidFill>
                                <a:latin typeface="Cambria Math" panose="02040503050406030204" pitchFamily="18" charset="0"/>
                                <a:ea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ea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ea typeface="Cambria Math" panose="02040503050406030204" pitchFamily="18" charset="0"/>
                              </a:rPr>
                              <m:t>ant</m:t>
                            </m:r>
                          </m:sub>
                        </m:sSub>
                        <m:r>
                          <a:rPr lang="es-MX" sz="1100" b="0" i="0">
                            <a:solidFill>
                              <a:sysClr val="windowText" lastClr="000000"/>
                            </a:solidFill>
                            <a:latin typeface="Cambria Math" panose="02040503050406030204" pitchFamily="18" charset="0"/>
                            <a:ea typeface="Cambria Math" panose="02040503050406030204" pitchFamily="18" charset="0"/>
                          </a:rPr>
                          <m:t> </m:t>
                        </m:r>
                        <m:sSub>
                          <m:sSubPr>
                            <m:ctrlPr>
                              <a:rPr lang="es-MX" sz="1100" b="0" i="1">
                                <a:solidFill>
                                  <a:sysClr val="windowText" lastClr="000000"/>
                                </a:solidFill>
                                <a:latin typeface="Cambria Math" panose="02040503050406030204" pitchFamily="18" charset="0"/>
                                <a:ea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ea typeface="Cambria Math" panose="02040503050406030204" pitchFamily="18" charset="0"/>
                              </a:rPr>
                              <m:t>v</m:t>
                            </m:r>
                          </m:e>
                          <m:sub>
                            <m:r>
                              <m:rPr>
                                <m:sty m:val="p"/>
                              </m:rPr>
                              <a:rPr lang="es-MX" sz="1100" b="0" i="0">
                                <a:solidFill>
                                  <a:sysClr val="windowText" lastClr="000000"/>
                                </a:solidFill>
                                <a:latin typeface="Cambria Math" panose="02040503050406030204" pitchFamily="18" charset="0"/>
                                <a:ea typeface="Cambria Math" panose="02040503050406030204" pitchFamily="18" charset="0"/>
                              </a:rPr>
                              <m:t>a</m:t>
                            </m:r>
                          </m:sub>
                        </m:sSub>
                        <m:r>
                          <a:rPr lang="es-MX" sz="1100" b="0" i="1">
                            <a:solidFill>
                              <a:sysClr val="windowText" lastClr="000000"/>
                            </a:solidFill>
                            <a:latin typeface="Cambria Math" panose="02040503050406030204" pitchFamily="18" charset="0"/>
                            <a:ea typeface="Cambria Math" panose="02040503050406030204" pitchFamily="18" charset="0"/>
                          </a:rPr>
                          <m:t> </m:t>
                        </m:r>
                      </m:num>
                      <m:den>
                        <m:r>
                          <a:rPr lang="es-MX" sz="1100" b="0" i="1">
                            <a:solidFill>
                              <a:sysClr val="windowText" lastClr="000000"/>
                            </a:solidFill>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11" name="CuadroTexto 10"/>
            <xdr:cNvSpPr txBox="1"/>
          </xdr:nvSpPr>
          <xdr:spPr>
            <a:xfrm>
              <a:off x="8296275" y="11172825"/>
              <a:ext cx="1205458"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ysClr val="windowText" lastClr="000000"/>
                  </a:solidFill>
                  <a:latin typeface="Cambria Math" panose="02040503050406030204" pitchFamily="18" charset="0"/>
                </a:rPr>
                <a:t>R_ant</a:t>
              </a:r>
              <a:r>
                <a:rPr lang="es-MX" sz="1100" b="0" i="0">
                  <a:solidFill>
                    <a:sysClr val="windowText" lastClr="000000"/>
                  </a:solidFill>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a:t>
              </a:r>
              <a:r>
                <a:rPr lang="es-MX" sz="1100" b="0" i="0">
                  <a:solidFill>
                    <a:sysClr val="windowText" lastClr="000000"/>
                  </a:solidFill>
                  <a:effectLst/>
                  <a:latin typeface="Cambria Math" panose="02040503050406030204" pitchFamily="18" charset="0"/>
                  <a:ea typeface="Cambria Math" panose="02040503050406030204" pitchFamily="18" charset="0"/>
                  <a:cs typeface="+mn-cs"/>
                </a:rPr>
                <a:t>_</a:t>
              </a:r>
              <a:r>
                <a:rPr lang="es-MX" sz="1100" b="0" i="0">
                  <a:solidFill>
                    <a:sysClr val="windowText" lastClr="000000"/>
                  </a:solidFill>
                  <a:latin typeface="Cambria Math" panose="02040503050406030204" pitchFamily="18" charset="0"/>
                  <a:ea typeface="Cambria Math" panose="02040503050406030204" pitchFamily="18" charset="0"/>
                </a:rPr>
                <a:t>ant  d_ant  v_a  )/𝑣</a:t>
              </a:r>
              <a:endParaRPr lang="es-CO" sz="1100"/>
            </a:p>
          </xdr:txBody>
        </xdr:sp>
      </mc:Fallback>
    </mc:AlternateContent>
    <xdr:clientData/>
  </xdr:oneCellAnchor>
  <xdr:oneCellAnchor>
    <xdr:from>
      <xdr:col>14</xdr:col>
      <xdr:colOff>76200</xdr:colOff>
      <xdr:row>59</xdr:row>
      <xdr:rowOff>104775</xdr:rowOff>
    </xdr:from>
    <xdr:ext cx="1442894" cy="346570"/>
    <mc:AlternateContent xmlns:mc="http://schemas.openxmlformats.org/markup-compatibility/2006" xmlns:a14="http://schemas.microsoft.com/office/drawing/2010/main">
      <mc:Choice Requires="a14">
        <xdr:sp macro="" textlink="">
          <xdr:nvSpPr>
            <xdr:cNvPr id="12" name="CuadroTexto 11"/>
            <xdr:cNvSpPr txBox="1"/>
          </xdr:nvSpPr>
          <xdr:spPr>
            <a:xfrm>
              <a:off x="8267700" y="12201525"/>
              <a:ext cx="1442894"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𝑓</m:t>
                        </m:r>
                      </m:e>
                      <m:sub>
                        <m:r>
                          <m:rPr>
                            <m:sty m:val="p"/>
                          </m:rPr>
                          <a:rPr lang="es-MX" sz="1100" b="0" i="0">
                            <a:latin typeface="Cambria Math" panose="02040503050406030204" pitchFamily="18" charset="0"/>
                          </a:rPr>
                          <m:t>ant</m:t>
                        </m:r>
                      </m:sub>
                    </m:sSub>
                    <m:r>
                      <a:rPr lang="es-MX" sz="1100" b="0" i="1">
                        <a:latin typeface="Cambria Math" panose="02040503050406030204" pitchFamily="18" charset="0"/>
                        <a:ea typeface="Cambria Math" panose="02040503050406030204" pitchFamily="18" charset="0"/>
                      </a:rPr>
                      <m:t>=150</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𝜀</m:t>
                        </m:r>
                      </m:num>
                      <m:den>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R</m:t>
                            </m:r>
                          </m:e>
                          <m:sub>
                            <m:r>
                              <m:rPr>
                                <m:sty m:val="p"/>
                              </m:rPr>
                              <a:rPr lang="es-MX" sz="1100" b="0" i="0">
                                <a:solidFill>
                                  <a:schemeClr val="tx1"/>
                                </a:solidFill>
                                <a:effectLst/>
                                <a:latin typeface="Cambria Math" panose="02040503050406030204" pitchFamily="18" charset="0"/>
                                <a:ea typeface="+mn-ea"/>
                                <a:cs typeface="+mn-cs"/>
                              </a:rPr>
                              <m:t>ant</m:t>
                            </m:r>
                          </m:sub>
                        </m:sSub>
                      </m:den>
                    </m:f>
                    <m:r>
                      <a:rPr lang="es-MX" sz="1100" b="0" i="1">
                        <a:latin typeface="Cambria Math" panose="02040503050406030204" pitchFamily="18" charset="0"/>
                        <a:ea typeface="Cambria Math" panose="02040503050406030204" pitchFamily="18" charset="0"/>
                      </a:rPr>
                      <m:t>+1,75</m:t>
                    </m:r>
                  </m:oMath>
                </m:oMathPara>
              </a14:m>
              <a:endParaRPr lang="es-CO" sz="1100"/>
            </a:p>
          </xdr:txBody>
        </xdr:sp>
      </mc:Choice>
      <mc:Fallback xmlns="">
        <xdr:sp macro="" textlink="">
          <xdr:nvSpPr>
            <xdr:cNvPr id="12" name="CuadroTexto 11"/>
            <xdr:cNvSpPr txBox="1"/>
          </xdr:nvSpPr>
          <xdr:spPr>
            <a:xfrm>
              <a:off x="8267700" y="12201525"/>
              <a:ext cx="1442894"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𝑓_ant</a:t>
              </a:r>
              <a:r>
                <a:rPr lang="es-MX" sz="1100" b="0" i="0">
                  <a:latin typeface="Cambria Math" panose="02040503050406030204" pitchFamily="18" charset="0"/>
                  <a:ea typeface="Cambria Math" panose="02040503050406030204" pitchFamily="18" charset="0"/>
                </a:rPr>
                <a:t>=150 (1−𝜀)/</a:t>
              </a:r>
              <a:r>
                <a:rPr lang="es-MX" sz="1100" b="0" i="0">
                  <a:solidFill>
                    <a:schemeClr val="tx1"/>
                  </a:solidFill>
                  <a:effectLst/>
                  <a:latin typeface="+mn-lt"/>
                  <a:ea typeface="+mn-ea"/>
                  <a:cs typeface="+mn-cs"/>
                </a:rPr>
                <a:t>R_a</a:t>
              </a:r>
              <a:r>
                <a:rPr lang="es-MX" sz="1100" b="0" i="0">
                  <a:solidFill>
                    <a:schemeClr val="tx1"/>
                  </a:solidFill>
                  <a:effectLst/>
                  <a:latin typeface="Cambria Math" panose="02040503050406030204" pitchFamily="18" charset="0"/>
                  <a:ea typeface="+mn-ea"/>
                  <a:cs typeface="+mn-cs"/>
                </a:rPr>
                <a:t>nt</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+1,75</a:t>
              </a:r>
              <a:endParaRPr lang="es-CO" sz="1100"/>
            </a:p>
          </xdr:txBody>
        </xdr:sp>
      </mc:Fallback>
    </mc:AlternateContent>
    <xdr:clientData/>
  </xdr:oneCellAnchor>
  <xdr:oneCellAnchor>
    <xdr:from>
      <xdr:col>14</xdr:col>
      <xdr:colOff>104775</xdr:colOff>
      <xdr:row>58</xdr:row>
      <xdr:rowOff>85725</xdr:rowOff>
    </xdr:from>
    <xdr:ext cx="1161793" cy="322909"/>
    <mc:AlternateContent xmlns:mc="http://schemas.openxmlformats.org/markup-compatibility/2006" xmlns:a14="http://schemas.microsoft.com/office/drawing/2010/main">
      <mc:Choice Requires="a14">
        <xdr:sp macro="" textlink="">
          <xdr:nvSpPr>
            <xdr:cNvPr id="15" name="CuadroTexto 14"/>
            <xdr:cNvSpPr txBox="1"/>
          </xdr:nvSpPr>
          <xdr:spPr>
            <a:xfrm>
              <a:off x="8296275" y="11677650"/>
              <a:ext cx="1161793"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R</m:t>
                        </m:r>
                      </m:e>
                      <m:sub>
                        <m:r>
                          <m:rPr>
                            <m:sty m:val="p"/>
                          </m:rPr>
                          <a:rPr lang="es-MX" sz="1100" b="0" i="0">
                            <a:solidFill>
                              <a:schemeClr val="tx1"/>
                            </a:solidFill>
                            <a:effectLst/>
                            <a:latin typeface="Cambria Math" panose="02040503050406030204" pitchFamily="18" charset="0"/>
                            <a:ea typeface="+mn-ea"/>
                            <a:cs typeface="+mn-cs"/>
                          </a:rPr>
                          <m:t>are</m:t>
                        </m:r>
                      </m:sub>
                    </m:sSub>
                    <m:r>
                      <a:rPr lang="es-MX" sz="1100" b="0" i="1">
                        <a:solidFill>
                          <a:sysClr val="windowText" lastClr="000000"/>
                        </a:solidFill>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m:t>
                            </m:r>
                          </m:e>
                          <m:sub>
                            <m:r>
                              <m:rPr>
                                <m:sty m:val="p"/>
                              </m:rPr>
                              <a:rPr lang="es-MX" sz="1100" b="0" i="0">
                                <a:solidFill>
                                  <a:schemeClr val="tx1"/>
                                </a:solidFill>
                                <a:effectLst/>
                                <a:latin typeface="Cambria Math" panose="02040503050406030204" pitchFamily="18" charset="0"/>
                                <a:ea typeface="+mn-ea"/>
                                <a:cs typeface="+mn-cs"/>
                              </a:rPr>
                              <m:t>are</m:t>
                            </m:r>
                          </m:sub>
                        </m:sSub>
                        <m:r>
                          <a:rPr lang="es-MX" sz="1100" b="0" i="1">
                            <a:solidFill>
                              <a:schemeClr val="tx1"/>
                            </a:solidFill>
                            <a:effectLst/>
                            <a:latin typeface="Cambria Math" panose="02040503050406030204" pitchFamily="18" charset="0"/>
                            <a:ea typeface="+mn-ea"/>
                            <a:cs typeface="+mn-cs"/>
                          </a:rPr>
                          <m:t> </m:t>
                        </m:r>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are</m:t>
                            </m:r>
                          </m:sub>
                        </m:sSub>
                        <m:r>
                          <a:rPr lang="es-MX" sz="1100" b="0" i="0">
                            <a:solidFill>
                              <a:schemeClr val="tx1"/>
                            </a:solidFill>
                            <a:effectLst/>
                            <a:latin typeface="Cambria Math" panose="02040503050406030204" pitchFamily="18" charset="0"/>
                            <a:ea typeface="+mn-ea"/>
                            <a:cs typeface="+mn-cs"/>
                          </a:rPr>
                          <m:t> </m:t>
                        </m:r>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a</m:t>
                            </m:r>
                          </m:sub>
                        </m:sSub>
                        <m:r>
                          <a:rPr lang="es-MX" sz="1100" b="0" i="1">
                            <a:solidFill>
                              <a:schemeClr val="tx1"/>
                            </a:solidFill>
                            <a:effectLst/>
                            <a:latin typeface="Cambria Math" panose="02040503050406030204" pitchFamily="18" charset="0"/>
                            <a:ea typeface="+mn-ea"/>
                            <a:cs typeface="+mn-cs"/>
                          </a:rPr>
                          <m:t> </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5" name="CuadroTexto 14"/>
            <xdr:cNvSpPr txBox="1"/>
          </xdr:nvSpPr>
          <xdr:spPr>
            <a:xfrm>
              <a:off x="8296275" y="11677650"/>
              <a:ext cx="1161793"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chemeClr val="tx1"/>
                  </a:solidFill>
                  <a:effectLst/>
                  <a:latin typeface="+mn-lt"/>
                  <a:ea typeface="+mn-ea"/>
                  <a:cs typeface="+mn-cs"/>
                </a:rPr>
                <a:t>R_a</a:t>
              </a:r>
              <a:r>
                <a:rPr lang="es-MX" sz="1100" b="0" i="0">
                  <a:solidFill>
                    <a:schemeClr val="tx1"/>
                  </a:solidFill>
                  <a:effectLst/>
                  <a:latin typeface="Cambria Math" panose="02040503050406030204" pitchFamily="18" charset="0"/>
                  <a:ea typeface="+mn-ea"/>
                  <a:cs typeface="+mn-cs"/>
                </a:rPr>
                <a:t>re</a:t>
              </a:r>
              <a:r>
                <a:rPr lang="es-MX" sz="1100" b="0" i="0">
                  <a:solidFill>
                    <a:sysClr val="windowText" lastClr="000000"/>
                  </a:solidFill>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(∅_a</a:t>
              </a:r>
              <a:r>
                <a:rPr lang="es-MX" sz="1100" b="0" i="0">
                  <a:solidFill>
                    <a:schemeClr val="tx1"/>
                  </a:solidFill>
                  <a:effectLst/>
                  <a:latin typeface="Cambria Math" panose="02040503050406030204" pitchFamily="18" charset="0"/>
                  <a:ea typeface="+mn-ea"/>
                  <a:cs typeface="+mn-cs"/>
                </a:rPr>
                <a:t>re</a:t>
              </a:r>
              <a:r>
                <a:rPr lang="es-MX" sz="1100" b="0" i="0">
                  <a:solidFill>
                    <a:schemeClr val="tx1"/>
                  </a:solidFill>
                  <a:effectLst/>
                  <a:latin typeface="+mn-lt"/>
                  <a:ea typeface="+mn-ea"/>
                  <a:cs typeface="+mn-cs"/>
                </a:rPr>
                <a:t>  d_</a:t>
              </a:r>
              <a:r>
                <a:rPr lang="es-MX" sz="1100" b="0" i="0">
                  <a:solidFill>
                    <a:schemeClr val="tx1"/>
                  </a:solidFill>
                  <a:effectLst/>
                  <a:latin typeface="Cambria Math" panose="02040503050406030204" pitchFamily="18" charset="0"/>
                  <a:ea typeface="+mn-ea"/>
                  <a:cs typeface="+mn-cs"/>
                </a:rPr>
                <a:t>are</a:t>
              </a:r>
              <a:r>
                <a:rPr lang="es-MX" sz="1100" b="0" i="0">
                  <a:solidFill>
                    <a:schemeClr val="tx1"/>
                  </a:solidFill>
                  <a:effectLst/>
                  <a:latin typeface="+mn-lt"/>
                  <a:ea typeface="+mn-ea"/>
                  <a:cs typeface="+mn-cs"/>
                </a:rPr>
                <a:t>  v_a  )/𝑣</a:t>
              </a:r>
              <a:endParaRPr lang="es-CO" sz="1100"/>
            </a:p>
          </xdr:txBody>
        </xdr:sp>
      </mc:Fallback>
    </mc:AlternateContent>
    <xdr:clientData/>
  </xdr:oneCellAnchor>
  <xdr:oneCellAnchor>
    <xdr:from>
      <xdr:col>14</xdr:col>
      <xdr:colOff>76200</xdr:colOff>
      <xdr:row>60</xdr:row>
      <xdr:rowOff>104775</xdr:rowOff>
    </xdr:from>
    <xdr:ext cx="1418593" cy="346570"/>
    <mc:AlternateContent xmlns:mc="http://schemas.openxmlformats.org/markup-compatibility/2006" xmlns:a14="http://schemas.microsoft.com/office/drawing/2010/main">
      <mc:Choice Requires="a14">
        <xdr:sp macro="" textlink="">
          <xdr:nvSpPr>
            <xdr:cNvPr id="16" name="CuadroTexto 15"/>
            <xdr:cNvSpPr txBox="1"/>
          </xdr:nvSpPr>
          <xdr:spPr>
            <a:xfrm>
              <a:off x="8267700" y="12706350"/>
              <a:ext cx="1418593"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𝑓</m:t>
                        </m:r>
                      </m:e>
                      <m:sub>
                        <m:r>
                          <m:rPr>
                            <m:sty m:val="p"/>
                          </m:rPr>
                          <a:rPr lang="es-MX" sz="1100" b="0" i="0">
                            <a:solidFill>
                              <a:schemeClr val="tx1"/>
                            </a:solidFill>
                            <a:effectLst/>
                            <a:latin typeface="Cambria Math" panose="02040503050406030204" pitchFamily="18" charset="0"/>
                            <a:ea typeface="+mn-ea"/>
                            <a:cs typeface="+mn-cs"/>
                          </a:rPr>
                          <m:t>are</m:t>
                        </m:r>
                      </m:sub>
                    </m:sSub>
                    <m:r>
                      <a:rPr lang="es-MX" sz="1100" b="0" i="1">
                        <a:latin typeface="Cambria Math" panose="02040503050406030204" pitchFamily="18" charset="0"/>
                        <a:ea typeface="Cambria Math" panose="02040503050406030204" pitchFamily="18" charset="0"/>
                      </a:rPr>
                      <m:t>=150</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𝜀</m:t>
                        </m:r>
                      </m:num>
                      <m:den>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R</m:t>
                            </m:r>
                          </m:e>
                          <m:sub>
                            <m:r>
                              <m:rPr>
                                <m:sty m:val="p"/>
                              </m:rPr>
                              <a:rPr lang="es-MX" sz="1100" b="0" i="0">
                                <a:solidFill>
                                  <a:schemeClr val="tx1"/>
                                </a:solidFill>
                                <a:effectLst/>
                                <a:latin typeface="Cambria Math" panose="02040503050406030204" pitchFamily="18" charset="0"/>
                                <a:ea typeface="+mn-ea"/>
                                <a:cs typeface="+mn-cs"/>
                              </a:rPr>
                              <m:t>are</m:t>
                            </m:r>
                          </m:sub>
                        </m:sSub>
                      </m:den>
                    </m:f>
                    <m:r>
                      <a:rPr lang="es-MX" sz="1100" b="0" i="1">
                        <a:latin typeface="Cambria Math" panose="02040503050406030204" pitchFamily="18" charset="0"/>
                        <a:ea typeface="Cambria Math" panose="02040503050406030204" pitchFamily="18" charset="0"/>
                      </a:rPr>
                      <m:t>+1,75</m:t>
                    </m:r>
                  </m:oMath>
                </m:oMathPara>
              </a14:m>
              <a:endParaRPr lang="es-CO" sz="1100"/>
            </a:p>
          </xdr:txBody>
        </xdr:sp>
      </mc:Choice>
      <mc:Fallback xmlns="">
        <xdr:sp macro="" textlink="">
          <xdr:nvSpPr>
            <xdr:cNvPr id="16" name="CuadroTexto 15"/>
            <xdr:cNvSpPr txBox="1"/>
          </xdr:nvSpPr>
          <xdr:spPr>
            <a:xfrm>
              <a:off x="8267700" y="12706350"/>
              <a:ext cx="1418593"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solidFill>
                    <a:schemeClr val="tx1"/>
                  </a:solidFill>
                  <a:effectLst/>
                  <a:latin typeface="+mn-lt"/>
                  <a:ea typeface="+mn-ea"/>
                  <a:cs typeface="+mn-cs"/>
                </a:rPr>
                <a:t>𝑓_a</a:t>
              </a:r>
              <a:r>
                <a:rPr lang="es-MX" sz="1100" b="0" i="0">
                  <a:solidFill>
                    <a:schemeClr val="tx1"/>
                  </a:solidFill>
                  <a:effectLst/>
                  <a:latin typeface="Cambria Math" panose="02040503050406030204" pitchFamily="18" charset="0"/>
                  <a:ea typeface="+mn-ea"/>
                  <a:cs typeface="+mn-cs"/>
                </a:rPr>
                <a:t>re</a:t>
              </a:r>
              <a:r>
                <a:rPr lang="es-MX" sz="1100" b="0" i="0">
                  <a:latin typeface="Cambria Math" panose="02040503050406030204" pitchFamily="18" charset="0"/>
                  <a:ea typeface="Cambria Math" panose="02040503050406030204" pitchFamily="18" charset="0"/>
                </a:rPr>
                <a:t>=150 (1−𝜀)/</a:t>
              </a:r>
              <a:r>
                <a:rPr lang="es-MX" sz="1100" b="0" i="0">
                  <a:solidFill>
                    <a:schemeClr val="tx1"/>
                  </a:solidFill>
                  <a:effectLst/>
                  <a:latin typeface="+mn-lt"/>
                  <a:ea typeface="+mn-ea"/>
                  <a:cs typeface="+mn-cs"/>
                </a:rPr>
                <a:t>R_are</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+1,75</a:t>
              </a:r>
              <a:endParaRPr lang="es-CO" sz="1100"/>
            </a:p>
          </xdr:txBody>
        </xdr:sp>
      </mc:Fallback>
    </mc:AlternateContent>
    <xdr:clientData/>
  </xdr:oneCellAnchor>
  <xdr:oneCellAnchor>
    <xdr:from>
      <xdr:col>14</xdr:col>
      <xdr:colOff>47624</xdr:colOff>
      <xdr:row>62</xdr:row>
      <xdr:rowOff>57149</xdr:rowOff>
    </xdr:from>
    <xdr:ext cx="1781175" cy="466725"/>
    <mc:AlternateContent xmlns:mc="http://schemas.openxmlformats.org/markup-compatibility/2006" xmlns:a14="http://schemas.microsoft.com/office/drawing/2010/main">
      <mc:Choice Requires="a14">
        <xdr:sp macro="" textlink="">
          <xdr:nvSpPr>
            <xdr:cNvPr id="17" name="CuadroTexto 16"/>
            <xdr:cNvSpPr txBox="1"/>
          </xdr:nvSpPr>
          <xdr:spPr>
            <a:xfrm>
              <a:off x="8239124" y="13668374"/>
              <a:ext cx="1781175"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L</m:t>
                        </m:r>
                        <m:r>
                          <a:rPr lang="es-MX" sz="1100" b="0" i="0">
                            <a:latin typeface="Cambria Math" panose="02040503050406030204" pitchFamily="18" charset="0"/>
                          </a:rPr>
                          <m:t>−</m:t>
                        </m:r>
                        <m:r>
                          <m:rPr>
                            <m:sty m:val="p"/>
                          </m:rPr>
                          <a:rPr lang="es-MX" sz="1100" b="0" i="0">
                            <a:latin typeface="Cambria Math" panose="02040503050406030204" pitchFamily="18" charset="0"/>
                          </a:rPr>
                          <m:t>are</m:t>
                        </m:r>
                      </m:sub>
                    </m:sSub>
                    <m:r>
                      <a:rPr lang="es-CO" sz="1100" i="0">
                        <a:latin typeface="Cambria Math" panose="02040503050406030204" pitchFamily="18" charset="0"/>
                        <a:ea typeface="Cambria Math" panose="02040503050406030204" pitchFamily="18" charset="0"/>
                      </a:rPr>
                      <m:t>=</m:t>
                    </m:r>
                    <m:f>
                      <m:fPr>
                        <m:ctrlPr>
                          <a:rPr lang="es-CO" sz="110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𝑓</m:t>
                            </m:r>
                          </m:e>
                          <m:sub>
                            <m:r>
                              <m:rPr>
                                <m:sty m:val="p"/>
                              </m:rPr>
                              <a:rPr lang="es-MX" sz="1100" b="0" i="0">
                                <a:solidFill>
                                  <a:schemeClr val="tx1"/>
                                </a:solidFill>
                                <a:effectLst/>
                                <a:latin typeface="Cambria Math" panose="02040503050406030204" pitchFamily="18" charset="0"/>
                                <a:ea typeface="+mn-ea"/>
                                <a:cs typeface="+mn-cs"/>
                              </a:rPr>
                              <m:t>are</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m:t>
                            </m:r>
                          </m:e>
                          <m:sub>
                            <m:r>
                              <m:rPr>
                                <m:sty m:val="p"/>
                              </m:rPr>
                              <a:rPr lang="es-MX" sz="1100" b="0" i="0">
                                <a:solidFill>
                                  <a:schemeClr val="tx1"/>
                                </a:solidFill>
                                <a:effectLst/>
                                <a:latin typeface="Cambria Math" panose="02040503050406030204" pitchFamily="18" charset="0"/>
                                <a:ea typeface="+mn-ea"/>
                                <a:cs typeface="+mn-cs"/>
                              </a:rPr>
                              <m:t>are</m:t>
                            </m:r>
                          </m:sub>
                        </m:sSub>
                      </m:den>
                    </m:f>
                    <m:r>
                      <a:rPr lang="es-MX" sz="1100" b="0" i="0">
                        <a:solidFill>
                          <a:schemeClr val="tx1"/>
                        </a:solidFill>
                        <a:effectLst/>
                        <a:latin typeface="Cambria Math" panose="02040503050406030204" pitchFamily="18" charset="0"/>
                        <a:ea typeface="+mn-ea"/>
                        <a:cs typeface="+mn-cs"/>
                      </a:rPr>
                      <m:t> </m:t>
                    </m:r>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1−</m:t>
                        </m:r>
                        <m:r>
                          <a:rPr lang="es-MX" sz="1100" b="0" i="1">
                            <a:solidFill>
                              <a:schemeClr val="tx1"/>
                            </a:solidFill>
                            <a:effectLst/>
                            <a:latin typeface="Cambria Math" panose="02040503050406030204" pitchFamily="18" charset="0"/>
                            <a:ea typeface="+mn-ea"/>
                            <a:cs typeface="+mn-cs"/>
                          </a:rPr>
                          <m:t>𝜀</m:t>
                        </m:r>
                      </m:num>
                      <m:den>
                        <m:sSup>
                          <m:sSupPr>
                            <m:ctrlPr>
                              <a:rPr lang="es-CO" sz="110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𝜀</m:t>
                            </m:r>
                          </m:e>
                          <m:sup>
                            <m:r>
                              <a:rPr lang="es-MX" sz="1100" b="0" i="1">
                                <a:solidFill>
                                  <a:schemeClr val="tx1"/>
                                </a:solidFill>
                                <a:effectLst/>
                                <a:latin typeface="Cambria Math" panose="02040503050406030204" pitchFamily="18" charset="0"/>
                                <a:ea typeface="+mn-ea"/>
                                <a:cs typeface="+mn-cs"/>
                              </a:rPr>
                              <m:t>3</m:t>
                            </m:r>
                          </m:sup>
                        </m:sSup>
                      </m:den>
                    </m:f>
                    <m:r>
                      <a:rPr lang="es-MX" sz="1100" b="0" i="0">
                        <a:solidFill>
                          <a:schemeClr val="tx1"/>
                        </a:solidFill>
                        <a:effectLst/>
                        <a:latin typeface="Cambria Math" panose="02040503050406030204" pitchFamily="18" charset="0"/>
                        <a:ea typeface="+mn-ea"/>
                        <a:cs typeface="+mn-cs"/>
                      </a:rPr>
                      <m:t> </m:t>
                    </m:r>
                    <m:f>
                      <m:fPr>
                        <m:ctrlPr>
                          <a:rPr lang="es-CO" sz="1100" i="1">
                            <a:solidFill>
                              <a:schemeClr val="tx1"/>
                            </a:solidFill>
                            <a:effectLst/>
                            <a:latin typeface="Cambria Math" panose="02040503050406030204" pitchFamily="18" charset="0"/>
                            <a:ea typeface="+mn-ea"/>
                            <a:cs typeface="+mn-cs"/>
                          </a:rPr>
                        </m:ctrlPr>
                      </m:fPr>
                      <m:num>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L</m:t>
                            </m:r>
                          </m:e>
                          <m:sub>
                            <m:r>
                              <m:rPr>
                                <m:sty m:val="p"/>
                              </m:rPr>
                              <a:rPr lang="es-MX" sz="1100" b="0" i="0">
                                <a:solidFill>
                                  <a:schemeClr val="tx1"/>
                                </a:solidFill>
                                <a:effectLst/>
                                <a:latin typeface="Cambria Math" panose="02040503050406030204" pitchFamily="18" charset="0"/>
                                <a:ea typeface="+mn-ea"/>
                                <a:cs typeface="+mn-cs"/>
                              </a:rPr>
                              <m:t>are</m:t>
                            </m:r>
                          </m:sub>
                        </m:sSub>
                      </m:num>
                      <m:den>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are</m:t>
                            </m:r>
                          </m:sub>
                        </m:sSub>
                      </m:den>
                    </m:f>
                    <m:r>
                      <a:rPr lang="es-MX" sz="1100" b="0" i="0">
                        <a:solidFill>
                          <a:schemeClr val="tx1"/>
                        </a:solidFill>
                        <a:effectLst/>
                        <a:latin typeface="Cambria Math" panose="02040503050406030204" pitchFamily="18" charset="0"/>
                        <a:ea typeface="+mn-ea"/>
                        <a:cs typeface="+mn-cs"/>
                      </a:rPr>
                      <m:t> </m:t>
                    </m:r>
                    <m:f>
                      <m:fPr>
                        <m:ctrlPr>
                          <a:rPr lang="es-CO" sz="1100" i="1">
                            <a:solidFill>
                              <a:schemeClr val="tx1"/>
                            </a:solidFill>
                            <a:effectLst/>
                            <a:latin typeface="Cambria Math" panose="02040503050406030204" pitchFamily="18" charset="0"/>
                            <a:ea typeface="+mn-ea"/>
                            <a:cs typeface="+mn-cs"/>
                          </a:rPr>
                        </m:ctrlPr>
                      </m:fPr>
                      <m:num>
                        <m:sSubSup>
                          <m:sSubSupPr>
                            <m:ctrlPr>
                              <a:rPr lang="es-CO" sz="1100" i="1">
                                <a:solidFill>
                                  <a:schemeClr val="tx1"/>
                                </a:solidFill>
                                <a:effectLst/>
                                <a:latin typeface="Cambria Math" panose="02040503050406030204" pitchFamily="18" charset="0"/>
                                <a:ea typeface="+mn-ea"/>
                                <a:cs typeface="+mn-cs"/>
                              </a:rPr>
                            </m:ctrlPr>
                          </m:sSubSup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a</m:t>
                            </m:r>
                          </m:sub>
                          <m:sup>
                            <m:r>
                              <a:rPr lang="es-MX" sz="1100" b="0" i="0">
                                <a:solidFill>
                                  <a:schemeClr val="tx1"/>
                                </a:solidFill>
                                <a:effectLst/>
                                <a:latin typeface="Cambria Math" panose="02040503050406030204" pitchFamily="18" charset="0"/>
                                <a:ea typeface="+mn-ea"/>
                                <a:cs typeface="+mn-cs"/>
                              </a:rPr>
                              <m:t>2</m:t>
                            </m:r>
                          </m:sup>
                        </m:sSubSup>
                      </m:num>
                      <m:den>
                        <m:r>
                          <m:rPr>
                            <m:sty m:val="p"/>
                          </m:rPr>
                          <a:rPr lang="es-MX" sz="1100" b="0" i="0">
                            <a:solidFill>
                              <a:schemeClr val="tx1"/>
                            </a:solidFill>
                            <a:effectLst/>
                            <a:latin typeface="Cambria Math" panose="02040503050406030204" pitchFamily="18" charset="0"/>
                            <a:ea typeface="+mn-ea"/>
                            <a:cs typeface="+mn-cs"/>
                          </a:rPr>
                          <m:t>g</m:t>
                        </m:r>
                      </m:den>
                    </m:f>
                  </m:oMath>
                </m:oMathPara>
              </a14:m>
              <a:endParaRPr lang="es-CO" sz="1100" i="0"/>
            </a:p>
          </xdr:txBody>
        </xdr:sp>
      </mc:Choice>
      <mc:Fallback xmlns="">
        <xdr:sp macro="" textlink="">
          <xdr:nvSpPr>
            <xdr:cNvPr id="17" name="CuadroTexto 16"/>
            <xdr:cNvSpPr txBox="1"/>
          </xdr:nvSpPr>
          <xdr:spPr>
            <a:xfrm>
              <a:off x="8239124" y="13668374"/>
              <a:ext cx="1781175"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L−are</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𝑓_</a:t>
              </a:r>
              <a:r>
                <a:rPr lang="es-MX" sz="1100" b="0" i="0">
                  <a:solidFill>
                    <a:schemeClr val="tx1"/>
                  </a:solidFill>
                  <a:effectLst/>
                  <a:latin typeface="Cambria Math" panose="02040503050406030204" pitchFamily="18" charset="0"/>
                  <a:ea typeface="+mn-ea"/>
                  <a:cs typeface="+mn-cs"/>
                </a:rPr>
                <a:t>are</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∅_</a:t>
              </a:r>
              <a:r>
                <a:rPr lang="es-MX" sz="1100" b="0" i="0">
                  <a:solidFill>
                    <a:schemeClr val="tx1"/>
                  </a:solidFill>
                  <a:effectLst/>
                  <a:latin typeface="Cambria Math" panose="02040503050406030204" pitchFamily="18" charset="0"/>
                  <a:ea typeface="+mn-ea"/>
                  <a:cs typeface="+mn-cs"/>
                </a:rPr>
                <a:t>are</a:t>
              </a:r>
              <a:r>
                <a:rPr lang="es-MX" sz="1100" b="0" i="0">
                  <a:solidFill>
                    <a:schemeClr val="tx1"/>
                  </a:solidFill>
                  <a:effectLst/>
                  <a:latin typeface="+mn-lt"/>
                  <a:ea typeface="+mn-ea"/>
                  <a:cs typeface="+mn-cs"/>
                </a:rPr>
                <a:t>    </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1−𝜀</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𝜀</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3   </a:t>
              </a:r>
              <a:r>
                <a:rPr lang="es-CO" sz="1100" i="0">
                  <a:solidFill>
                    <a:schemeClr val="tx1"/>
                  </a:solidFill>
                  <a:effectLst/>
                  <a:latin typeface="+mn-lt"/>
                  <a:ea typeface="+mn-ea"/>
                  <a:cs typeface="+mn-cs"/>
                </a:rPr>
                <a:t> </a:t>
              </a:r>
              <a:r>
                <a:rPr lang="es-MX" sz="1100" b="0" i="0">
                  <a:solidFill>
                    <a:schemeClr val="tx1"/>
                  </a:solidFill>
                  <a:effectLst/>
                  <a:latin typeface="+mn-lt"/>
                  <a:ea typeface="+mn-ea"/>
                  <a:cs typeface="+mn-cs"/>
                </a:rPr>
                <a:t>L</a:t>
              </a:r>
              <a:r>
                <a:rPr lang="es-CO" sz="1100" b="0" i="0">
                  <a:solidFill>
                    <a:schemeClr val="tx1"/>
                  </a:solidFill>
                  <a:effectLst/>
                  <a:latin typeface="+mn-lt"/>
                  <a:ea typeface="+mn-ea"/>
                  <a:cs typeface="+mn-cs"/>
                </a:rPr>
                <a:t>_</a:t>
              </a:r>
              <a:r>
                <a:rPr lang="es-MX" sz="1100" b="0" i="0">
                  <a:solidFill>
                    <a:schemeClr val="tx1"/>
                  </a:solidFill>
                  <a:effectLst/>
                  <a:latin typeface="Cambria Math" panose="02040503050406030204" pitchFamily="18" charset="0"/>
                  <a:ea typeface="+mn-ea"/>
                  <a:cs typeface="+mn-cs"/>
                </a:rPr>
                <a:t>are</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d_</a:t>
              </a:r>
              <a:r>
                <a:rPr lang="es-MX" sz="1100" b="0" i="0">
                  <a:solidFill>
                    <a:schemeClr val="tx1"/>
                  </a:solidFill>
                  <a:effectLst/>
                  <a:latin typeface="Cambria Math" panose="02040503050406030204" pitchFamily="18" charset="0"/>
                  <a:ea typeface="+mn-ea"/>
                  <a:cs typeface="+mn-cs"/>
                </a:rPr>
                <a:t>are</a:t>
              </a:r>
              <a:r>
                <a:rPr lang="es-MX" sz="1100" b="0" i="0">
                  <a:solidFill>
                    <a:schemeClr val="tx1"/>
                  </a:solidFill>
                  <a:effectLst/>
                  <a:latin typeface="+mn-lt"/>
                  <a:ea typeface="+mn-ea"/>
                  <a:cs typeface="+mn-cs"/>
                </a:rPr>
                <a:t>   </a:t>
              </a:r>
              <a:r>
                <a:rPr lang="es-CO" sz="1100" i="0">
                  <a:solidFill>
                    <a:schemeClr val="tx1"/>
                  </a:solidFill>
                  <a:effectLst/>
                  <a:latin typeface="+mn-lt"/>
                  <a:ea typeface="+mn-ea"/>
                  <a:cs typeface="+mn-cs"/>
                </a:rPr>
                <a:t> (</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a^2</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g</a:t>
              </a:r>
              <a:endParaRPr lang="es-CO" sz="1100" i="0"/>
            </a:p>
          </xdr:txBody>
        </xdr:sp>
      </mc:Fallback>
    </mc:AlternateContent>
    <xdr:clientData/>
  </xdr:oneCellAnchor>
  <xdr:oneCellAnchor>
    <xdr:from>
      <xdr:col>14</xdr:col>
      <xdr:colOff>85725</xdr:colOff>
      <xdr:row>63</xdr:row>
      <xdr:rowOff>85725</xdr:rowOff>
    </xdr:from>
    <xdr:ext cx="1383712" cy="172227"/>
    <mc:AlternateContent xmlns:mc="http://schemas.openxmlformats.org/markup-compatibility/2006" xmlns:a14="http://schemas.microsoft.com/office/drawing/2010/main">
      <mc:Choice Requires="a14">
        <xdr:sp macro="" textlink="">
          <xdr:nvSpPr>
            <xdr:cNvPr id="18" name="CuadroTexto 17"/>
            <xdr:cNvSpPr txBox="1"/>
          </xdr:nvSpPr>
          <xdr:spPr>
            <a:xfrm>
              <a:off x="8277225" y="14201775"/>
              <a:ext cx="13837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L</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𝑎𝑛𝑡</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𝑎𝑟𝑒</m:t>
                        </m:r>
                      </m:sub>
                    </m:sSub>
                    <m:r>
                      <a:rPr lang="es-MX" sz="1100" b="0" i="1">
                        <a:latin typeface="Cambria Math" panose="02040503050406030204" pitchFamily="18" charset="0"/>
                      </a:rPr>
                      <m:t>  </m:t>
                    </m:r>
                  </m:oMath>
                </m:oMathPara>
              </a14:m>
              <a:endParaRPr lang="es-CO" sz="1100"/>
            </a:p>
          </xdr:txBody>
        </xdr:sp>
      </mc:Choice>
      <mc:Fallback xmlns="">
        <xdr:sp macro="" textlink="">
          <xdr:nvSpPr>
            <xdr:cNvPr id="18" name="CuadroTexto 17"/>
            <xdr:cNvSpPr txBox="1"/>
          </xdr:nvSpPr>
          <xdr:spPr>
            <a:xfrm>
              <a:off x="8277225" y="14201775"/>
              <a:ext cx="13837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L=ℎ_(𝐿−𝑎𝑛𝑡)+ℎ_(𝐿−𝑎𝑟𝑒)   </a:t>
              </a:r>
              <a:endParaRPr lang="es-CO" sz="1100"/>
            </a:p>
          </xdr:txBody>
        </xdr:sp>
      </mc:Fallback>
    </mc:AlternateContent>
    <xdr:clientData/>
  </xdr:oneCellAnchor>
  <xdr:oneCellAnchor>
    <xdr:from>
      <xdr:col>15</xdr:col>
      <xdr:colOff>171450</xdr:colOff>
      <xdr:row>13</xdr:row>
      <xdr:rowOff>247650</xdr:rowOff>
    </xdr:from>
    <xdr:ext cx="967509" cy="195631"/>
    <mc:AlternateContent xmlns:mc="http://schemas.openxmlformats.org/markup-compatibility/2006" xmlns:a14="http://schemas.microsoft.com/office/drawing/2010/main">
      <mc:Choice Requires="a14">
        <xdr:sp macro="" textlink="">
          <xdr:nvSpPr>
            <xdr:cNvPr id="9" name="CuadroTexto 8"/>
            <xdr:cNvSpPr txBox="1"/>
          </xdr:nvSpPr>
          <xdr:spPr>
            <a:xfrm>
              <a:off x="9744075" y="14287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9" name="CuadroTexto 8"/>
            <xdr:cNvSpPr txBox="1"/>
          </xdr:nvSpPr>
          <xdr:spPr>
            <a:xfrm>
              <a:off x="9744075" y="14287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16</xdr:col>
      <xdr:colOff>438150</xdr:colOff>
      <xdr:row>13</xdr:row>
      <xdr:rowOff>57150</xdr:rowOff>
    </xdr:from>
    <xdr:ext cx="185627" cy="352661"/>
    <mc:AlternateContent xmlns:mc="http://schemas.openxmlformats.org/markup-compatibility/2006" xmlns:a14="http://schemas.microsoft.com/office/drawing/2010/main">
      <mc:Choice Requires="a14">
        <xdr:sp macro="" textlink="">
          <xdr:nvSpPr>
            <xdr:cNvPr id="13" name="CuadroTexto 12"/>
            <xdr:cNvSpPr txBox="1"/>
          </xdr:nvSpPr>
          <xdr:spPr>
            <a:xfrm>
              <a:off x="15916275" y="1428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13" name="CuadroTexto 12"/>
            <xdr:cNvSpPr txBox="1"/>
          </xdr:nvSpPr>
          <xdr:spPr>
            <a:xfrm>
              <a:off x="15916275" y="1428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a:t>
              </a:r>
              <a:r>
                <a:rPr lang="es-CO" sz="1100" b="1" i="0">
                  <a:latin typeface="Cambria Math" panose="02040503050406030204" pitchFamily="18" charset="0"/>
                </a:rPr>
                <a:t>^</a:t>
              </a:r>
              <a:r>
                <a:rPr lang="es-MX" sz="1100" b="1" i="0">
                  <a:latin typeface="Cambria Math" panose="02040503050406030204" pitchFamily="18" charset="0"/>
                </a:rPr>
                <a:t>𝟐</a:t>
              </a:r>
              <a:r>
                <a:rPr lang="es-CO" sz="1100" b="1" i="0">
                  <a:latin typeface="Cambria Math" panose="02040503050406030204" pitchFamily="18" charset="0"/>
                </a:rPr>
                <a:t> )</a:t>
              </a:r>
              <a:endParaRPr lang="es-CO" sz="1100" b="1" i="0"/>
            </a:p>
          </xdr:txBody>
        </xdr:sp>
      </mc:Fallback>
    </mc:AlternateContent>
    <xdr:clientData/>
  </xdr:oneCellAnchor>
  <xdr:oneCellAnchor>
    <xdr:from>
      <xdr:col>15</xdr:col>
      <xdr:colOff>771525</xdr:colOff>
      <xdr:row>20</xdr:row>
      <xdr:rowOff>28575</xdr:rowOff>
    </xdr:from>
    <xdr:ext cx="383503" cy="409920"/>
    <mc:AlternateContent xmlns:mc="http://schemas.openxmlformats.org/markup-compatibility/2006" xmlns:a14="http://schemas.microsoft.com/office/drawing/2010/main">
      <mc:Choice Requires="a14">
        <xdr:sp macro="" textlink="">
          <xdr:nvSpPr>
            <xdr:cNvPr id="19" name="CuadroTexto 18"/>
            <xdr:cNvSpPr txBox="1"/>
          </xdr:nvSpPr>
          <xdr:spPr>
            <a:xfrm>
              <a:off x="16659225" y="34099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latin typeface="Cambria Math" panose="02040503050406030204" pitchFamily="18" charset="0"/>
                          </a:rPr>
                        </m:ctrlPr>
                      </m:naryPr>
                      <m:sub/>
                      <m:sup/>
                      <m:e>
                        <m:f>
                          <m:fPr>
                            <m:ctrlPr>
                              <a:rPr lang="es-CO" sz="110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Sup>
                              <m:sSubSupPr>
                                <m:ctrlPr>
                                  <a:rPr lang="es-CO" sz="1100" i="1">
                                    <a:solidFill>
                                      <a:schemeClr val="tx1"/>
                                    </a:solidFill>
                                    <a:effectLst/>
                                    <a:latin typeface="Cambria Math" panose="02040503050406030204" pitchFamily="18" charset="0"/>
                                    <a:ea typeface="+mn-ea"/>
                                    <a:cs typeface="+mn-cs"/>
                                  </a:rPr>
                                </m:ctrlPr>
                              </m:sSubSup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up>
                                <m:r>
                                  <a:rPr lang="es-MX" sz="1100" b="0" i="0">
                                    <a:solidFill>
                                      <a:schemeClr val="tx1"/>
                                    </a:solidFill>
                                    <a:effectLst/>
                                    <a:latin typeface="Cambria Math" panose="02040503050406030204" pitchFamily="18" charset="0"/>
                                    <a:ea typeface="+mn-ea"/>
                                    <a:cs typeface="+mn-cs"/>
                                  </a:rPr>
                                  <m:t>2</m:t>
                                </m:r>
                              </m:sup>
                            </m:sSubSup>
                          </m:den>
                        </m:f>
                      </m:e>
                    </m:nary>
                  </m:oMath>
                </m:oMathPara>
              </a14:m>
              <a:endParaRPr lang="es-CO" sz="1100" i="0"/>
            </a:p>
          </xdr:txBody>
        </xdr:sp>
      </mc:Choice>
      <mc:Fallback xmlns="">
        <xdr:sp macro="" textlink="">
          <xdr:nvSpPr>
            <xdr:cNvPr id="19" name="CuadroTexto 18"/>
            <xdr:cNvSpPr txBox="1"/>
          </xdr:nvSpPr>
          <xdr:spPr>
            <a:xfrm>
              <a:off x="16659225" y="34099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solidFill>
                    <a:schemeClr val="tx1"/>
                  </a:solidFill>
                  <a:effectLst/>
                  <a:latin typeface="+mn-lt"/>
                  <a:ea typeface="+mn-ea"/>
                  <a:cs typeface="+mn-cs"/>
                </a:rPr>
                <a:t>p</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d</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g^2 </a:t>
              </a:r>
              <a:r>
                <a:rPr lang="es-CO" sz="1100" b="0" i="0">
                  <a:solidFill>
                    <a:schemeClr val="tx1"/>
                  </a:solidFill>
                  <a:effectLst/>
                  <a:latin typeface="+mn-lt"/>
                  <a:ea typeface="+mn-ea"/>
                  <a:cs typeface="+mn-cs"/>
                </a:rPr>
                <a:t>)</a:t>
              </a:r>
              <a:endParaRPr lang="es-CO" sz="1100" i="0"/>
            </a:p>
          </xdr:txBody>
        </xdr:sp>
      </mc:Fallback>
    </mc:AlternateContent>
    <xdr:clientData/>
  </xdr:oneCellAnchor>
  <xdr:oneCellAnchor>
    <xdr:from>
      <xdr:col>17</xdr:col>
      <xdr:colOff>95250</xdr:colOff>
      <xdr:row>13</xdr:row>
      <xdr:rowOff>95250</xdr:rowOff>
    </xdr:from>
    <xdr:ext cx="2096536" cy="458395"/>
    <mc:AlternateContent xmlns:mc="http://schemas.openxmlformats.org/markup-compatibility/2006" xmlns:a14="http://schemas.microsoft.com/office/drawing/2010/main">
      <mc:Choice Requires="a14">
        <xdr:sp macro="" textlink="">
          <xdr:nvSpPr>
            <xdr:cNvPr id="14" name="CuadroTexto 13"/>
            <xdr:cNvSpPr txBox="1"/>
          </xdr:nvSpPr>
          <xdr:spPr>
            <a:xfrm>
              <a:off x="11658600" y="1276350"/>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𝒌</m:t>
                    </m:r>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e>
                            </m:d>
                          </m:e>
                          <m:sup>
                            <m:r>
                              <a:rPr lang="es-MX" sz="1100" b="1" i="1">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14" name="CuadroTexto 13"/>
            <xdr:cNvSpPr txBox="1"/>
          </xdr:nvSpPr>
          <xdr:spPr>
            <a:xfrm>
              <a:off x="11658600" y="1276350"/>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𝒌 𝒗 (𝟏−𝜺)^𝟐/</a:t>
              </a:r>
              <a:r>
                <a:rPr lang="es-MX" sz="1100" b="1" i="0">
                  <a:solidFill>
                    <a:schemeClr val="tx1"/>
                  </a:solidFill>
                  <a:effectLst/>
                  <a:latin typeface="+mn-lt"/>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𝐯_𝐚)/𝐠 (𝟔/∅)^𝟐</a:t>
              </a:r>
              <a:r>
                <a:rPr lang="es-CO" sz="1100" b="1" i="0">
                  <a:solidFill>
                    <a:schemeClr val="tx1"/>
                  </a:solidFill>
                  <a:effectLst/>
                  <a:latin typeface="+mn-lt"/>
                  <a:ea typeface="+mn-ea"/>
                  <a:cs typeface="+mn-cs"/>
                </a:rPr>
                <a:t> ∑</a:t>
              </a:r>
              <a:r>
                <a:rPr lang="es-MX" sz="1100" b="1" i="0">
                  <a:solidFill>
                    <a:schemeClr val="tx1"/>
                  </a:solidFill>
                  <a:effectLst/>
                  <a:latin typeface="+mn-lt"/>
                  <a:ea typeface="+mn-ea"/>
                  <a:cs typeface="+mn-cs"/>
                </a:rPr>
                <a:t>▒𝐩</a:t>
              </a:r>
              <a:r>
                <a:rPr lang="es-CO" sz="1100" b="1" i="0">
                  <a:solidFill>
                    <a:schemeClr val="tx1"/>
                  </a:solidFill>
                  <a:effectLst/>
                  <a:latin typeface="+mn-lt"/>
                  <a:ea typeface="+mn-ea"/>
                  <a:cs typeface="+mn-cs"/>
                </a:rPr>
                <a:t>/(</a:t>
              </a:r>
              <a:r>
                <a:rPr lang="es-MX" sz="1100" b="1" i="0">
                  <a:solidFill>
                    <a:schemeClr val="tx1"/>
                  </a:solidFill>
                  <a:effectLst/>
                  <a:latin typeface="+mn-lt"/>
                  <a:ea typeface="+mn-ea"/>
                  <a:cs typeface="+mn-cs"/>
                </a:rPr>
                <a:t>𝐝</a:t>
              </a:r>
              <a:r>
                <a:rPr lang="es-CO" sz="1100" b="1" i="0">
                  <a:solidFill>
                    <a:schemeClr val="tx1"/>
                  </a:solidFill>
                  <a:effectLst/>
                  <a:latin typeface="+mn-lt"/>
                  <a:ea typeface="+mn-ea"/>
                  <a:cs typeface="+mn-cs"/>
                </a:rPr>
                <a:t>_</a:t>
              </a:r>
              <a:r>
                <a:rPr lang="es-MX" sz="1100" b="1" i="0">
                  <a:solidFill>
                    <a:schemeClr val="tx1"/>
                  </a:solidFill>
                  <a:effectLst/>
                  <a:latin typeface="+mn-lt"/>
                  <a:ea typeface="+mn-ea"/>
                  <a:cs typeface="+mn-cs"/>
                </a:rPr>
                <a:t>𝐠^𝟐 </a:t>
              </a:r>
              <a:r>
                <a:rPr lang="es-CO" sz="1100" b="1" i="0">
                  <a:solidFill>
                    <a:schemeClr val="tx1"/>
                  </a:solidFill>
                  <a:effectLst/>
                  <a:latin typeface="+mn-lt"/>
                  <a:ea typeface="+mn-ea"/>
                  <a:cs typeface="+mn-cs"/>
                </a:rPr>
                <a:t>)</a:t>
              </a:r>
              <a:endParaRPr lang="es-CO" sz="1100" b="1"/>
            </a:p>
          </xdr:txBody>
        </xdr:sp>
      </mc:Fallback>
    </mc:AlternateContent>
    <xdr:clientData/>
  </xdr:oneCellAnchor>
  <xdr:oneCellAnchor>
    <xdr:from>
      <xdr:col>20</xdr:col>
      <xdr:colOff>285750</xdr:colOff>
      <xdr:row>13</xdr:row>
      <xdr:rowOff>76200</xdr:rowOff>
    </xdr:from>
    <xdr:ext cx="282641" cy="342594"/>
    <mc:AlternateContent xmlns:mc="http://schemas.openxmlformats.org/markup-compatibility/2006" xmlns:a14="http://schemas.microsoft.com/office/drawing/2010/main">
      <mc:Choice Requires="a14">
        <xdr:sp macro="" textlink="">
          <xdr:nvSpPr>
            <xdr:cNvPr id="21" name="CuadroTexto 20"/>
            <xdr:cNvSpPr txBox="1"/>
          </xdr:nvSpPr>
          <xdr:spPr>
            <a:xfrm>
              <a:off x="21507450" y="1447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21" name="CuadroTexto 20"/>
            <xdr:cNvSpPr txBox="1"/>
          </xdr:nvSpPr>
          <xdr:spPr>
            <a:xfrm>
              <a:off x="21507450" y="1447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1" i="0">
                  <a:latin typeface="Cambria Math" panose="02040503050406030204" pitchFamily="18" charset="0"/>
                </a:rPr>
                <a:t>𝒇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a:t>
              </a:r>
              <a:r>
                <a:rPr lang="es-CO" sz="1100" b="1" i="0">
                  <a:latin typeface="Cambria Math" panose="02040503050406030204" pitchFamily="18" charset="0"/>
                </a:rPr>
                <a:t> </a:t>
              </a:r>
              <a:endParaRPr lang="es-CO" sz="1100" b="1" i="0"/>
            </a:p>
          </xdr:txBody>
        </xdr:sp>
      </mc:Fallback>
    </mc:AlternateContent>
    <xdr:clientData/>
  </xdr:oneCellAnchor>
  <xdr:oneCellAnchor>
    <xdr:from>
      <xdr:col>19</xdr:col>
      <xdr:colOff>1019175</xdr:colOff>
      <xdr:row>20</xdr:row>
      <xdr:rowOff>66675</xdr:rowOff>
    </xdr:from>
    <xdr:ext cx="482633" cy="409920"/>
    <mc:AlternateContent xmlns:mc="http://schemas.openxmlformats.org/markup-compatibility/2006" xmlns:a14="http://schemas.microsoft.com/office/drawing/2010/main">
      <mc:Choice Requires="a14">
        <xdr:sp macro="" textlink="">
          <xdr:nvSpPr>
            <xdr:cNvPr id="22" name="CuadroTexto 21"/>
            <xdr:cNvSpPr txBox="1"/>
          </xdr:nvSpPr>
          <xdr:spPr>
            <a:xfrm>
              <a:off x="22336125" y="3448050"/>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0" i="1">
                            <a:latin typeface="Cambria Math" panose="02040503050406030204" pitchFamily="18" charset="0"/>
                          </a:rPr>
                        </m:ctrlPr>
                      </m:naryPr>
                      <m:sub/>
                      <m:sup/>
                      <m:e>
                        <m:r>
                          <a:rPr lang="es-MX" sz="1100" b="0" i="1">
                            <a:latin typeface="Cambria Math" panose="02040503050406030204" pitchFamily="18" charset="0"/>
                          </a:rPr>
                          <m:t>𝑓</m:t>
                        </m:r>
                        <m:f>
                          <m:fPr>
                            <m:ctrlPr>
                              <a:rPr lang="es-CO" sz="1100" b="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
                              <m:sSubPr>
                                <m:ctrlPr>
                                  <a:rPr lang="es-CO"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Sub>
                          </m:den>
                        </m:f>
                      </m:e>
                    </m:nary>
                  </m:oMath>
                </m:oMathPara>
              </a14:m>
              <a:endParaRPr lang="es-CO" sz="1100" b="0" i="0"/>
            </a:p>
          </xdr:txBody>
        </xdr:sp>
      </mc:Choice>
      <mc:Fallback xmlns="">
        <xdr:sp macro="" textlink="">
          <xdr:nvSpPr>
            <xdr:cNvPr id="22" name="CuadroTexto 21"/>
            <xdr:cNvSpPr txBox="1"/>
          </xdr:nvSpPr>
          <xdr:spPr>
            <a:xfrm>
              <a:off x="22336125" y="3448050"/>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a:t>
              </a:r>
              <a:r>
                <a:rPr lang="es-MX" sz="1100" b="0" i="0">
                  <a:latin typeface="Cambria Math" panose="02040503050406030204" pitchFamily="18" charset="0"/>
                </a:rPr>
                <a:t>𝑓</a:t>
              </a:r>
              <a:r>
                <a:rPr lang="es-MX" sz="1100" b="0" i="0">
                  <a:solidFill>
                    <a:schemeClr val="tx1"/>
                  </a:solidFill>
                  <a:effectLst/>
                  <a:latin typeface="+mn-lt"/>
                  <a:ea typeface="+mn-ea"/>
                  <a:cs typeface="+mn-cs"/>
                </a:rPr>
                <a:t> p</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d</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g </a:t>
              </a:r>
              <a:r>
                <a:rPr lang="es-CO" sz="1100" b="0" i="0">
                  <a:solidFill>
                    <a:schemeClr val="tx1"/>
                  </a:solidFill>
                  <a:effectLst/>
                  <a:latin typeface="Cambria Math" panose="02040503050406030204" pitchFamily="18" charset="0"/>
                  <a:ea typeface="+mn-ea"/>
                  <a:cs typeface="+mn-cs"/>
                </a:rPr>
                <a:t>〗</a:t>
              </a:r>
              <a:endParaRPr lang="es-CO" sz="1100" b="0" i="0"/>
            </a:p>
          </xdr:txBody>
        </xdr:sp>
      </mc:Fallback>
    </mc:AlternateContent>
    <xdr:clientData/>
  </xdr:oneCellAnchor>
  <xdr:oneCellAnchor>
    <xdr:from>
      <xdr:col>21</xdr:col>
      <xdr:colOff>114300</xdr:colOff>
      <xdr:row>13</xdr:row>
      <xdr:rowOff>76200</xdr:rowOff>
    </xdr:from>
    <xdr:ext cx="1623072" cy="428387"/>
    <mc:AlternateContent xmlns:mc="http://schemas.openxmlformats.org/markup-compatibility/2006" xmlns:a14="http://schemas.microsoft.com/office/drawing/2010/main">
      <mc:Choice Requires="a14">
        <xdr:sp macro="" textlink="">
          <xdr:nvSpPr>
            <xdr:cNvPr id="23" name="CuadroTexto 22"/>
            <xdr:cNvSpPr txBox="1"/>
          </xdr:nvSpPr>
          <xdr:spPr>
            <a:xfrm>
              <a:off x="22612350" y="1447800"/>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num>
                      <m:den>
                        <m:r>
                          <a:rPr lang="es-MX" sz="1100" b="1" i="1">
                            <a:solidFill>
                              <a:schemeClr val="tx1"/>
                            </a:solidFill>
                            <a:effectLst/>
                            <a:latin typeface="Cambria Math" panose="02040503050406030204" pitchFamily="18" charset="0"/>
                            <a:ea typeface="+mn-ea"/>
                            <a:cs typeface="+mn-cs"/>
                          </a:rPr>
                          <m:t>∅</m:t>
                        </m:r>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1">
                            <a:solidFill>
                              <a:schemeClr val="tx1"/>
                            </a:solidFill>
                            <a:effectLst/>
                            <a:latin typeface="Cambria Math" panose="02040503050406030204" pitchFamily="18" charset="0"/>
                            <a:ea typeface="+mn-ea"/>
                            <a:cs typeface="+mn-cs"/>
                          </a:rPr>
                          <m:t>𝟏</m:t>
                        </m:r>
                        <m:r>
                          <a:rPr lang="es-MX" sz="1100" b="1" i="1">
                            <a:solidFill>
                              <a:schemeClr val="tx1"/>
                            </a:solidFill>
                            <a:effectLst/>
                            <a:latin typeface="Cambria Math" panose="02040503050406030204" pitchFamily="18" charset="0"/>
                            <a:ea typeface="+mn-ea"/>
                            <a:cs typeface="+mn-cs"/>
                          </a:rPr>
                          <m:t>−</m:t>
                        </m:r>
                        <m:r>
                          <a:rPr lang="es-MX" sz="1100" b="1" i="1">
                            <a:solidFill>
                              <a:schemeClr val="tx1"/>
                            </a:solidFill>
                            <a:effectLst/>
                            <a:latin typeface="Cambria Math" panose="02040503050406030204" pitchFamily="18" charset="0"/>
                            <a:ea typeface="+mn-ea"/>
                            <a:cs typeface="+mn-cs"/>
                          </a:rPr>
                          <m:t>𝜺</m:t>
                        </m:r>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1">
                            <a:solidFill>
                              <a:schemeClr val="tx1"/>
                            </a:solidFill>
                            <a:effectLst/>
                            <a:latin typeface="Cambria Math" panose="02040503050406030204" pitchFamily="18" charset="0"/>
                            <a:ea typeface="+mn-ea"/>
                            <a:cs typeface="+mn-cs"/>
                          </a:rPr>
                          <m:t>𝒇</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23" name="CuadroTexto 22"/>
            <xdr:cNvSpPr txBox="1"/>
          </xdr:nvSpPr>
          <xdr:spPr>
            <a:xfrm>
              <a:off x="22612350" y="1447800"/>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mn-lt"/>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mn-lt"/>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mn-lt"/>
                  <a:ea typeface="+mn-ea"/>
                  <a:cs typeface="+mn-cs"/>
                </a:rPr>
                <a:t>𝟏−𝜺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mn-lt"/>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mn-lt"/>
                  <a:ea typeface="+mn-ea"/>
                  <a:cs typeface="+mn-cs"/>
                </a:rPr>
                <a:t> ∑</a:t>
              </a:r>
              <a:r>
                <a:rPr lang="es-MX" sz="1100" b="1" i="0">
                  <a:solidFill>
                    <a:schemeClr val="tx1"/>
                  </a:solidFill>
                  <a:effectLst/>
                  <a:latin typeface="+mn-lt"/>
                  <a:ea typeface="+mn-ea"/>
                  <a:cs typeface="+mn-cs"/>
                </a:rPr>
                <a:t>▒</a:t>
              </a:r>
              <a:r>
                <a:rPr lang="es-CO" sz="1100" b="1" i="0">
                  <a:solidFill>
                    <a:schemeClr val="tx1"/>
                  </a:solidFill>
                  <a:effectLst/>
                  <a:latin typeface="+mn-lt"/>
                  <a:ea typeface="+mn-ea"/>
                  <a:cs typeface="+mn-cs"/>
                </a:rPr>
                <a:t>〖</a:t>
              </a:r>
              <a:r>
                <a:rPr lang="es-MX" sz="1100" b="1" i="0">
                  <a:solidFill>
                    <a:schemeClr val="tx1"/>
                  </a:solidFill>
                  <a:effectLst/>
                  <a:latin typeface="Cambria Math" panose="02040503050406030204" pitchFamily="18" charset="0"/>
                  <a:ea typeface="+mn-ea"/>
                  <a:cs typeface="+mn-cs"/>
                </a:rPr>
                <a:t>𝒇</a:t>
              </a:r>
              <a:r>
                <a:rPr lang="es-MX" sz="1100" b="1" i="0">
                  <a:solidFill>
                    <a:schemeClr val="tx1"/>
                  </a:solidFill>
                  <a:effectLst/>
                  <a:latin typeface="+mn-lt"/>
                  <a:ea typeface="+mn-ea"/>
                  <a:cs typeface="+mn-cs"/>
                </a:rPr>
                <a:t> 𝐩</a:t>
              </a:r>
              <a:r>
                <a:rPr lang="es-CO" sz="1100" b="1" i="0">
                  <a:solidFill>
                    <a:schemeClr val="tx1"/>
                  </a:solidFill>
                  <a:effectLst/>
                  <a:latin typeface="+mn-lt"/>
                  <a:ea typeface="+mn-ea"/>
                  <a:cs typeface="+mn-cs"/>
                </a:rPr>
                <a:t>/</a:t>
              </a:r>
              <a:r>
                <a:rPr lang="es-MX" sz="1100" b="1" i="0">
                  <a:solidFill>
                    <a:schemeClr val="tx1"/>
                  </a:solidFill>
                  <a:effectLst/>
                  <a:latin typeface="+mn-lt"/>
                  <a:ea typeface="+mn-ea"/>
                  <a:cs typeface="+mn-cs"/>
                </a:rPr>
                <a:t>𝐝</a:t>
              </a:r>
              <a:r>
                <a:rPr lang="es-CO" sz="1100" b="1" i="0">
                  <a:solidFill>
                    <a:schemeClr val="tx1"/>
                  </a:solidFill>
                  <a:effectLst/>
                  <a:latin typeface="+mn-lt"/>
                  <a:ea typeface="+mn-ea"/>
                  <a:cs typeface="+mn-cs"/>
                </a:rPr>
                <a:t>_</a:t>
              </a:r>
              <a:r>
                <a:rPr lang="es-MX" sz="1100" b="1" i="0">
                  <a:solidFill>
                    <a:schemeClr val="tx1"/>
                  </a:solidFill>
                  <a:effectLst/>
                  <a:latin typeface="+mn-lt"/>
                  <a:ea typeface="+mn-ea"/>
                  <a:cs typeface="+mn-cs"/>
                </a:rPr>
                <a:t>𝐠 </a:t>
              </a:r>
              <a:r>
                <a:rPr lang="es-CO" sz="1100" b="1" i="0">
                  <a:solidFill>
                    <a:schemeClr val="tx1"/>
                  </a:solidFill>
                  <a:effectLst/>
                  <a:latin typeface="+mn-lt"/>
                  <a:ea typeface="+mn-ea"/>
                  <a:cs typeface="+mn-cs"/>
                </a:rPr>
                <a:t>〗</a:t>
              </a:r>
              <a:endParaRPr lang="es-CO" sz="1100" b="1"/>
            </a:p>
          </xdr:txBody>
        </xdr:sp>
      </mc:Fallback>
    </mc:AlternateContent>
    <xdr:clientData/>
  </xdr:oneCellAnchor>
  <xdr:oneCellAnchor>
    <xdr:from>
      <xdr:col>18</xdr:col>
      <xdr:colOff>152400</xdr:colOff>
      <xdr:row>13</xdr:row>
      <xdr:rowOff>142875</xdr:rowOff>
    </xdr:from>
    <xdr:ext cx="770181" cy="322909"/>
    <mc:AlternateContent xmlns:mc="http://schemas.openxmlformats.org/markup-compatibility/2006" xmlns:a14="http://schemas.microsoft.com/office/drawing/2010/main">
      <mc:Choice Requires="a14">
        <xdr:sp macro="" textlink="">
          <xdr:nvSpPr>
            <xdr:cNvPr id="24" name="CuadroTexto 23"/>
            <xdr:cNvSpPr txBox="1"/>
          </xdr:nvSpPr>
          <xdr:spPr>
            <a:xfrm>
              <a:off x="19297650" y="1514475"/>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𝐝</m:t>
                        </m:r>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24" name="CuadroTexto 23"/>
            <xdr:cNvSpPr txBox="1"/>
          </xdr:nvSpPr>
          <xdr:spPr>
            <a:xfrm>
              <a:off x="19297650" y="1514475"/>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 𝐯_𝐚  )/𝒗</a:t>
              </a:r>
              <a:endParaRPr lang="es-CO" sz="1100" b="1"/>
            </a:p>
          </xdr:txBody>
        </xdr:sp>
      </mc:Fallback>
    </mc:AlternateContent>
    <xdr:clientData/>
  </xdr:oneCellAnchor>
  <xdr:oneCellAnchor>
    <xdr:from>
      <xdr:col>19</xdr:col>
      <xdr:colOff>95250</xdr:colOff>
      <xdr:row>13</xdr:row>
      <xdr:rowOff>133350</xdr:rowOff>
    </xdr:from>
    <xdr:ext cx="1370696" cy="316882"/>
    <mc:AlternateContent xmlns:mc="http://schemas.openxmlformats.org/markup-compatibility/2006" xmlns:a14="http://schemas.microsoft.com/office/drawing/2010/main">
      <mc:Choice Requires="a14">
        <xdr:sp macro="" textlink="">
          <xdr:nvSpPr>
            <xdr:cNvPr id="26" name="CuadroTexto 25"/>
            <xdr:cNvSpPr txBox="1"/>
          </xdr:nvSpPr>
          <xdr:spPr>
            <a:xfrm>
              <a:off x="20164425" y="1504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num>
                      <m:den>
                        <m:r>
                          <a:rPr lang="es-MX" sz="1100" b="1" i="1">
                            <a:latin typeface="Cambria Math" panose="02040503050406030204" pitchFamily="18" charset="0"/>
                            <a:ea typeface="Cambria Math" panose="02040503050406030204" pitchFamily="18" charset="0"/>
                          </a:rPr>
                          <m:t>𝑹</m:t>
                        </m:r>
                      </m:den>
                    </m:f>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𝟕𝟓</m:t>
                    </m:r>
                  </m:oMath>
                </m:oMathPara>
              </a14:m>
              <a:endParaRPr lang="es-CO" sz="1100" b="1"/>
            </a:p>
          </xdr:txBody>
        </xdr:sp>
      </mc:Choice>
      <mc:Fallback xmlns="">
        <xdr:sp macro="" textlink="">
          <xdr:nvSpPr>
            <xdr:cNvPr id="26" name="CuadroTexto 25"/>
            <xdr:cNvSpPr txBox="1"/>
          </xdr:nvSpPr>
          <xdr:spPr>
            <a:xfrm>
              <a:off x="20164425" y="1504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a:t>
              </a:r>
              <a:r>
                <a:rPr lang="es-MX" sz="1100" b="1" i="0">
                  <a:latin typeface="Cambria Math" panose="02040503050406030204" pitchFamily="18" charset="0"/>
                  <a:ea typeface="Cambria Math" panose="02040503050406030204" pitchFamily="18" charset="0"/>
                </a:rPr>
                <a:t>=𝟏𝟓𝟎 (𝟏−𝜺)/𝑹+𝟏,𝟕𝟓</a:t>
              </a:r>
              <a:endParaRPr lang="es-CO" sz="1100" b="1"/>
            </a:p>
          </xdr:txBody>
        </xdr:sp>
      </mc:Fallback>
    </mc:AlternateContent>
    <xdr:clientData/>
  </xdr:oneCellAnchor>
  <xdr:oneCellAnchor>
    <xdr:from>
      <xdr:col>22</xdr:col>
      <xdr:colOff>209550</xdr:colOff>
      <xdr:row>13</xdr:row>
      <xdr:rowOff>85725</xdr:rowOff>
    </xdr:from>
    <xdr:ext cx="793935" cy="328808"/>
    <mc:AlternateContent xmlns:mc="http://schemas.openxmlformats.org/markup-compatibility/2006" xmlns:a14="http://schemas.microsoft.com/office/drawing/2010/main">
      <mc:Choice Requires="a14">
        <xdr:sp macro="" textlink="">
          <xdr:nvSpPr>
            <xdr:cNvPr id="28" name="CuadroTexto 27"/>
            <xdr:cNvSpPr txBox="1"/>
          </xdr:nvSpPr>
          <xdr:spPr>
            <a:xfrm>
              <a:off x="24174450" y="1457325"/>
              <a:ext cx="793935"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𝝍</m:t>
                        </m:r>
                        <m:r>
                          <a:rPr lang="es-MX" sz="1100" b="1" i="1">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28" name="CuadroTexto 27"/>
            <xdr:cNvSpPr txBox="1"/>
          </xdr:nvSpPr>
          <xdr:spPr>
            <a:xfrm>
              <a:off x="24174450" y="1457325"/>
              <a:ext cx="793935"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=(𝝍 𝐝_𝐠  𝐯_𝐚  )/𝒗</a:t>
              </a:r>
              <a:endParaRPr lang="es-CO" sz="1100" b="1"/>
            </a:p>
          </xdr:txBody>
        </xdr:sp>
      </mc:Fallback>
    </mc:AlternateContent>
    <xdr:clientData/>
  </xdr:oneCellAnchor>
  <xdr:oneCellAnchor>
    <xdr:from>
      <xdr:col>23</xdr:col>
      <xdr:colOff>47625</xdr:colOff>
      <xdr:row>13</xdr:row>
      <xdr:rowOff>123825</xdr:rowOff>
    </xdr:from>
    <xdr:ext cx="1464568" cy="319062"/>
    <mc:AlternateContent xmlns:mc="http://schemas.openxmlformats.org/markup-compatibility/2006" xmlns:a14="http://schemas.microsoft.com/office/drawing/2010/main">
      <mc:Choice Requires="a14">
        <xdr:sp macro="" textlink="">
          <xdr:nvSpPr>
            <xdr:cNvPr id="29" name="CuadroTexto 28"/>
            <xdr:cNvSpPr txBox="1"/>
          </xdr:nvSpPr>
          <xdr:spPr>
            <a:xfrm>
              <a:off x="26812875" y="1495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29" name="CuadroTexto 28"/>
            <xdr:cNvSpPr txBox="1"/>
          </xdr:nvSpPr>
          <xdr:spPr>
            <a:xfrm>
              <a:off x="26812875" y="1495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24</xdr:col>
      <xdr:colOff>142876</xdr:colOff>
      <xdr:row>13</xdr:row>
      <xdr:rowOff>38100</xdr:rowOff>
    </xdr:from>
    <xdr:ext cx="466724" cy="372025"/>
    <mc:AlternateContent xmlns:mc="http://schemas.openxmlformats.org/markup-compatibility/2006" xmlns:a14="http://schemas.microsoft.com/office/drawing/2010/main">
      <mc:Choice Requires="a14">
        <xdr:sp macro="" textlink="">
          <xdr:nvSpPr>
            <xdr:cNvPr id="31" name="CuadroTexto 30"/>
            <xdr:cNvSpPr txBox="1"/>
          </xdr:nvSpPr>
          <xdr:spPr>
            <a:xfrm>
              <a:off x="28517851" y="1409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31" name="CuadroTexto 30"/>
            <xdr:cNvSpPr txBox="1"/>
          </xdr:nvSpPr>
          <xdr:spPr>
            <a:xfrm>
              <a:off x="28517851" y="1409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23</xdr:col>
      <xdr:colOff>914400</xdr:colOff>
      <xdr:row>20</xdr:row>
      <xdr:rowOff>28575</xdr:rowOff>
    </xdr:from>
    <xdr:ext cx="742951" cy="390525"/>
    <mc:AlternateContent xmlns:mc="http://schemas.openxmlformats.org/markup-compatibility/2006" xmlns:a14="http://schemas.microsoft.com/office/drawing/2010/main">
      <mc:Choice Requires="a14">
        <xdr:sp macro="" textlink="">
          <xdr:nvSpPr>
            <xdr:cNvPr id="33" name="CuadroTexto 32"/>
            <xdr:cNvSpPr txBox="1"/>
          </xdr:nvSpPr>
          <xdr:spPr>
            <a:xfrm>
              <a:off x="27679650" y="3371850"/>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33" name="CuadroTexto 32"/>
            <xdr:cNvSpPr txBox="1"/>
          </xdr:nvSpPr>
          <xdr:spPr>
            <a:xfrm>
              <a:off x="27679650" y="3371850"/>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30</xdr:col>
      <xdr:colOff>0</xdr:colOff>
      <xdr:row>13</xdr:row>
      <xdr:rowOff>0</xdr:rowOff>
    </xdr:from>
    <xdr:ext cx="1570943" cy="424090"/>
    <mc:AlternateContent xmlns:mc="http://schemas.openxmlformats.org/markup-compatibility/2006" xmlns:a14="http://schemas.microsoft.com/office/drawing/2010/main">
      <mc:Choice Requires="a14">
        <xdr:sp macro="" textlink="">
          <xdr:nvSpPr>
            <xdr:cNvPr id="34" name="CuadroTexto 33"/>
            <xdr:cNvSpPr txBox="1"/>
          </xdr:nvSpPr>
          <xdr:spPr>
            <a:xfrm>
              <a:off x="32927925" y="1371600"/>
              <a:ext cx="1570943"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solidFill>
                              <a:schemeClr val="bg1"/>
                            </a:solidFill>
                            <a:latin typeface="Cambria Math" panose="02040503050406030204" pitchFamily="18" charset="0"/>
                          </a:rPr>
                        </m:ctrlPr>
                      </m:sSubPr>
                      <m:e>
                        <m:r>
                          <a:rPr lang="es-MX" sz="1100" b="0" i="1">
                            <a:solidFill>
                              <a:schemeClr val="bg1"/>
                            </a:solidFill>
                            <a:latin typeface="Cambria Math" panose="02040503050406030204" pitchFamily="18" charset="0"/>
                          </a:rPr>
                          <m:t>h</m:t>
                        </m:r>
                      </m:e>
                      <m:sub>
                        <m:r>
                          <a:rPr lang="es-MX" sz="1100" b="0" i="1">
                            <a:solidFill>
                              <a:schemeClr val="bg1"/>
                            </a:solidFill>
                            <a:latin typeface="Cambria Math" panose="02040503050406030204" pitchFamily="18" charset="0"/>
                          </a:rPr>
                          <m:t>𝐿</m:t>
                        </m:r>
                      </m:sub>
                    </m:sSub>
                    <m:r>
                      <a:rPr lang="es-CO" sz="1100" i="1">
                        <a:solidFill>
                          <a:schemeClr val="bg1"/>
                        </a:solidFill>
                        <a:latin typeface="Cambria Math" panose="02040503050406030204" pitchFamily="18" charset="0"/>
                        <a:ea typeface="Cambria Math" panose="02040503050406030204" pitchFamily="18" charset="0"/>
                      </a:rPr>
                      <m:t>=</m:t>
                    </m:r>
                    <m:r>
                      <a:rPr lang="es-MX" sz="1100" b="0" i="1">
                        <a:solidFill>
                          <a:schemeClr val="bg1"/>
                        </a:solidFill>
                        <a:latin typeface="Cambria Math" panose="02040503050406030204" pitchFamily="18" charset="0"/>
                        <a:ea typeface="Cambria Math" panose="02040503050406030204" pitchFamily="18" charset="0"/>
                      </a:rPr>
                      <m:t>1,067</m:t>
                    </m:r>
                    <m:f>
                      <m:fPr>
                        <m:ctrlPr>
                          <a:rPr lang="es-MX" sz="1100" b="0" i="1">
                            <a:solidFill>
                              <a:schemeClr val="bg1"/>
                            </a:solidFill>
                            <a:latin typeface="Cambria Math" panose="02040503050406030204" pitchFamily="18" charset="0"/>
                            <a:ea typeface="Cambria Math" panose="02040503050406030204" pitchFamily="18" charset="0"/>
                          </a:rPr>
                        </m:ctrlPr>
                      </m:fPr>
                      <m:num>
                        <m:sSubSup>
                          <m:sSubSupPr>
                            <m:ctrlPr>
                              <a:rPr lang="es-MX" sz="1100" b="0" i="1">
                                <a:solidFill>
                                  <a:schemeClr val="bg1"/>
                                </a:solidFill>
                                <a:latin typeface="Cambria Math" panose="02040503050406030204" pitchFamily="18" charset="0"/>
                                <a:ea typeface="Cambria Math" panose="02040503050406030204" pitchFamily="18" charset="0"/>
                              </a:rPr>
                            </m:ctrlPr>
                          </m:sSubSupPr>
                          <m:e>
                            <m:r>
                              <m:rPr>
                                <m:sty m:val="p"/>
                              </m:rPr>
                              <a:rPr lang="es-MX" sz="1100" b="0" i="0">
                                <a:solidFill>
                                  <a:schemeClr val="bg1"/>
                                </a:solidFill>
                                <a:latin typeface="Cambria Math" panose="02040503050406030204" pitchFamily="18" charset="0"/>
                                <a:ea typeface="Cambria Math" panose="02040503050406030204" pitchFamily="18" charset="0"/>
                              </a:rPr>
                              <m:t>v</m:t>
                            </m:r>
                          </m:e>
                          <m:sub>
                            <m:r>
                              <m:rPr>
                                <m:sty m:val="p"/>
                              </m:rPr>
                              <a:rPr lang="es-MX" sz="1100" b="0" i="0">
                                <a:solidFill>
                                  <a:schemeClr val="bg1"/>
                                </a:solidFill>
                                <a:latin typeface="Cambria Math" panose="02040503050406030204" pitchFamily="18" charset="0"/>
                                <a:ea typeface="Cambria Math" panose="02040503050406030204" pitchFamily="18" charset="0"/>
                              </a:rPr>
                              <m:t>a</m:t>
                            </m:r>
                          </m:sub>
                          <m:sup>
                            <m:r>
                              <a:rPr lang="es-MX" sz="1100" b="0" i="0">
                                <a:solidFill>
                                  <a:schemeClr val="bg1"/>
                                </a:solidFill>
                                <a:latin typeface="Cambria Math" panose="02040503050406030204" pitchFamily="18" charset="0"/>
                                <a:ea typeface="Cambria Math" panose="02040503050406030204" pitchFamily="18" charset="0"/>
                              </a:rPr>
                              <m:t>2</m:t>
                            </m:r>
                          </m:sup>
                        </m:sSubSup>
                        <m:r>
                          <a:rPr lang="es-MX" sz="1100" b="0" i="1">
                            <a:solidFill>
                              <a:schemeClr val="bg1"/>
                            </a:solidFill>
                            <a:latin typeface="Cambria Math" panose="02040503050406030204" pitchFamily="18" charset="0"/>
                            <a:ea typeface="Cambria Math" panose="02040503050406030204" pitchFamily="18" charset="0"/>
                          </a:rPr>
                          <m:t> </m:t>
                        </m:r>
                        <m:r>
                          <a:rPr lang="es-MX" sz="1100" b="0" i="1">
                            <a:solidFill>
                              <a:schemeClr val="bg1"/>
                            </a:solidFill>
                            <a:latin typeface="Cambria Math" panose="02040503050406030204" pitchFamily="18" charset="0"/>
                            <a:ea typeface="Cambria Math" panose="02040503050406030204" pitchFamily="18" charset="0"/>
                          </a:rPr>
                          <m:t>𝐷</m:t>
                        </m:r>
                      </m:num>
                      <m:den>
                        <m:r>
                          <a:rPr lang="es-MX" sz="1100" b="0" i="1">
                            <a:solidFill>
                              <a:schemeClr val="bg1"/>
                            </a:solidFill>
                            <a:effectLst/>
                            <a:latin typeface="Cambria Math" panose="02040503050406030204" pitchFamily="18" charset="0"/>
                            <a:ea typeface="+mn-ea"/>
                            <a:cs typeface="+mn-cs"/>
                          </a:rPr>
                          <m:t>𝜓</m:t>
                        </m:r>
                        <m:r>
                          <a:rPr lang="es-MX" sz="1100" b="0" i="1">
                            <a:solidFill>
                              <a:schemeClr val="bg1"/>
                            </a:solidFill>
                            <a:latin typeface="Cambria Math" panose="02040503050406030204" pitchFamily="18" charset="0"/>
                            <a:ea typeface="Cambria Math" panose="02040503050406030204" pitchFamily="18" charset="0"/>
                          </a:rPr>
                          <m:t> </m:t>
                        </m:r>
                        <m:r>
                          <m:rPr>
                            <m:sty m:val="p"/>
                          </m:rPr>
                          <a:rPr lang="es-MX" sz="1100" b="0" i="0">
                            <a:solidFill>
                              <a:schemeClr val="bg1"/>
                            </a:solidFill>
                            <a:latin typeface="Cambria Math" panose="02040503050406030204" pitchFamily="18" charset="0"/>
                            <a:ea typeface="Cambria Math" panose="02040503050406030204" pitchFamily="18" charset="0"/>
                          </a:rPr>
                          <m:t>g</m:t>
                        </m:r>
                        <m:r>
                          <a:rPr lang="es-MX" sz="1100" b="0" i="1">
                            <a:solidFill>
                              <a:schemeClr val="bg1"/>
                            </a:solidFill>
                            <a:latin typeface="Cambria Math" panose="02040503050406030204" pitchFamily="18" charset="0"/>
                            <a:ea typeface="Cambria Math" panose="02040503050406030204" pitchFamily="18" charset="0"/>
                          </a:rPr>
                          <m:t> </m:t>
                        </m:r>
                        <m:sSup>
                          <m:sSupPr>
                            <m:ctrlPr>
                              <a:rPr lang="es-MX" sz="1100" b="0" i="1">
                                <a:solidFill>
                                  <a:schemeClr val="bg1"/>
                                </a:solidFill>
                                <a:latin typeface="Cambria Math" panose="02040503050406030204" pitchFamily="18" charset="0"/>
                                <a:ea typeface="Cambria Math" panose="02040503050406030204" pitchFamily="18" charset="0"/>
                              </a:rPr>
                            </m:ctrlPr>
                          </m:sSupPr>
                          <m:e>
                            <m:r>
                              <a:rPr lang="es-MX" sz="1100" b="0" i="1">
                                <a:solidFill>
                                  <a:schemeClr val="bg1"/>
                                </a:solidFill>
                                <a:latin typeface="Cambria Math" panose="02040503050406030204" pitchFamily="18" charset="0"/>
                                <a:ea typeface="Cambria Math" panose="02040503050406030204" pitchFamily="18" charset="0"/>
                              </a:rPr>
                              <m:t>𝜀</m:t>
                            </m:r>
                          </m:e>
                          <m:sup>
                            <m:r>
                              <a:rPr lang="es-MX" sz="1100" b="0" i="1">
                                <a:solidFill>
                                  <a:schemeClr val="bg1"/>
                                </a:solidFill>
                                <a:latin typeface="Cambria Math" panose="02040503050406030204" pitchFamily="18" charset="0"/>
                                <a:ea typeface="Cambria Math" panose="02040503050406030204" pitchFamily="18" charset="0"/>
                              </a:rPr>
                              <m:t>4</m:t>
                            </m:r>
                          </m:sup>
                        </m:sSup>
                      </m:den>
                    </m:f>
                    <m:nary>
                      <m:naryPr>
                        <m:chr m:val="∑"/>
                        <m:subHide m:val="on"/>
                        <m:supHide m:val="on"/>
                        <m:ctrlPr>
                          <a:rPr lang="es-MX" sz="1100" b="0" i="1">
                            <a:solidFill>
                              <a:schemeClr val="bg1"/>
                            </a:solidFill>
                            <a:latin typeface="Cambria Math" panose="02040503050406030204" pitchFamily="18" charset="0"/>
                            <a:ea typeface="Cambria Math" panose="02040503050406030204" pitchFamily="18" charset="0"/>
                          </a:rPr>
                        </m:ctrlPr>
                      </m:naryPr>
                      <m:sub/>
                      <m:sup/>
                      <m:e>
                        <m:f>
                          <m:fPr>
                            <m:ctrlPr>
                              <a:rPr lang="es-CO" sz="1100" i="1">
                                <a:solidFill>
                                  <a:schemeClr val="bg1"/>
                                </a:solidFill>
                                <a:effectLst/>
                                <a:latin typeface="Cambria Math" panose="02040503050406030204" pitchFamily="18" charset="0"/>
                                <a:ea typeface="+mn-ea"/>
                                <a:cs typeface="+mn-cs"/>
                              </a:rPr>
                            </m:ctrlPr>
                          </m:fPr>
                          <m:num>
                            <m:sSub>
                              <m:sSubPr>
                                <m:ctrlPr>
                                  <a:rPr lang="es-CO" sz="1100" i="1">
                                    <a:solidFill>
                                      <a:schemeClr val="bg1"/>
                                    </a:solidFill>
                                    <a:effectLst/>
                                    <a:latin typeface="Cambria Math" panose="02040503050406030204" pitchFamily="18" charset="0"/>
                                    <a:ea typeface="+mn-ea"/>
                                    <a:cs typeface="+mn-cs"/>
                                  </a:rPr>
                                </m:ctrlPr>
                              </m:sSubPr>
                              <m:e>
                                <m:r>
                                  <m:rPr>
                                    <m:sty m:val="p"/>
                                  </m:rPr>
                                  <a:rPr lang="es-MX" sz="1100" b="0" i="0">
                                    <a:solidFill>
                                      <a:schemeClr val="bg1"/>
                                    </a:solidFill>
                                    <a:effectLst/>
                                    <a:latin typeface="Cambria Math" panose="02040503050406030204" pitchFamily="18" charset="0"/>
                                    <a:ea typeface="+mn-ea"/>
                                    <a:cs typeface="+mn-cs"/>
                                  </a:rPr>
                                  <m:t>C</m:t>
                                </m:r>
                              </m:e>
                              <m:sub>
                                <m:r>
                                  <m:rPr>
                                    <m:sty m:val="p"/>
                                  </m:rPr>
                                  <a:rPr lang="es-MX" sz="1100" b="0" i="0">
                                    <a:solidFill>
                                      <a:schemeClr val="bg1"/>
                                    </a:solidFill>
                                    <a:effectLst/>
                                    <a:latin typeface="Cambria Math" panose="02040503050406030204" pitchFamily="18" charset="0"/>
                                    <a:ea typeface="+mn-ea"/>
                                    <a:cs typeface="+mn-cs"/>
                                  </a:rPr>
                                  <m:t>D</m:t>
                                </m:r>
                                <m:r>
                                  <a:rPr lang="es-MX" sz="1100" b="0" i="0">
                                    <a:solidFill>
                                      <a:schemeClr val="bg1"/>
                                    </a:solidFill>
                                    <a:effectLst/>
                                    <a:latin typeface="Cambria Math" panose="02040503050406030204" pitchFamily="18" charset="0"/>
                                    <a:ea typeface="+mn-ea"/>
                                    <a:cs typeface="+mn-cs"/>
                                  </a:rPr>
                                  <m:t> </m:t>
                                </m:r>
                              </m:sub>
                            </m:sSub>
                            <m:r>
                              <m:rPr>
                                <m:sty m:val="p"/>
                              </m:rPr>
                              <a:rPr lang="es-MX" sz="1100" b="0" i="0">
                                <a:solidFill>
                                  <a:schemeClr val="bg1"/>
                                </a:solidFill>
                                <a:effectLst/>
                                <a:latin typeface="Cambria Math" panose="02040503050406030204" pitchFamily="18" charset="0"/>
                                <a:ea typeface="+mn-ea"/>
                                <a:cs typeface="+mn-cs"/>
                              </a:rPr>
                              <m:t>f</m:t>
                            </m:r>
                          </m:num>
                          <m:den>
                            <m:sSub>
                              <m:sSubPr>
                                <m:ctrlPr>
                                  <a:rPr lang="es-CO" sz="1100" i="1">
                                    <a:solidFill>
                                      <a:schemeClr val="bg1"/>
                                    </a:solidFill>
                                    <a:effectLst/>
                                    <a:latin typeface="Cambria Math" panose="02040503050406030204" pitchFamily="18" charset="0"/>
                                    <a:ea typeface="+mn-ea"/>
                                    <a:cs typeface="+mn-cs"/>
                                  </a:rPr>
                                </m:ctrlPr>
                              </m:sSubPr>
                              <m:e>
                                <m:r>
                                  <m:rPr>
                                    <m:sty m:val="p"/>
                                  </m:rPr>
                                  <a:rPr lang="es-MX" sz="1100" b="0" i="0">
                                    <a:solidFill>
                                      <a:schemeClr val="bg1"/>
                                    </a:solidFill>
                                    <a:effectLst/>
                                    <a:latin typeface="Cambria Math" panose="02040503050406030204" pitchFamily="18" charset="0"/>
                                    <a:ea typeface="+mn-ea"/>
                                    <a:cs typeface="+mn-cs"/>
                                  </a:rPr>
                                  <m:t>d</m:t>
                                </m:r>
                              </m:e>
                              <m:sub>
                                <m:r>
                                  <m:rPr>
                                    <m:sty m:val="p"/>
                                  </m:rPr>
                                  <a:rPr lang="es-MX" sz="1100" b="0" i="0">
                                    <a:solidFill>
                                      <a:schemeClr val="bg1"/>
                                    </a:solidFill>
                                    <a:effectLst/>
                                    <a:latin typeface="Cambria Math" panose="02040503050406030204" pitchFamily="18" charset="0"/>
                                    <a:ea typeface="+mn-ea"/>
                                    <a:cs typeface="+mn-cs"/>
                                  </a:rPr>
                                  <m:t>g</m:t>
                                </m:r>
                              </m:sub>
                            </m:sSub>
                          </m:den>
                        </m:f>
                      </m:e>
                    </m:nary>
                  </m:oMath>
                </m:oMathPara>
              </a14:m>
              <a:endParaRPr lang="es-CO" sz="1100"/>
            </a:p>
          </xdr:txBody>
        </xdr:sp>
      </mc:Choice>
      <mc:Fallback xmlns="">
        <xdr:sp macro="" textlink="">
          <xdr:nvSpPr>
            <xdr:cNvPr id="34" name="CuadroTexto 33"/>
            <xdr:cNvSpPr txBox="1"/>
          </xdr:nvSpPr>
          <xdr:spPr>
            <a:xfrm>
              <a:off x="32927925" y="1371600"/>
              <a:ext cx="1570943"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chemeClr val="bg1"/>
                  </a:solidFill>
                  <a:latin typeface="Cambria Math" panose="02040503050406030204" pitchFamily="18" charset="0"/>
                </a:rPr>
                <a:t>ℎ</a:t>
              </a:r>
              <a:r>
                <a:rPr lang="es-CO" sz="1100" b="0" i="0">
                  <a:solidFill>
                    <a:schemeClr val="bg1"/>
                  </a:solidFill>
                  <a:latin typeface="Cambria Math" panose="02040503050406030204" pitchFamily="18" charset="0"/>
                </a:rPr>
                <a:t>_</a:t>
              </a:r>
              <a:r>
                <a:rPr lang="es-MX" sz="1100" b="0" i="0">
                  <a:solidFill>
                    <a:schemeClr val="bg1"/>
                  </a:solidFill>
                  <a:latin typeface="Cambria Math" panose="02040503050406030204" pitchFamily="18" charset="0"/>
                </a:rPr>
                <a:t>𝐿</a:t>
              </a:r>
              <a:r>
                <a:rPr lang="es-CO" sz="1100" i="0">
                  <a:solidFill>
                    <a:schemeClr val="bg1"/>
                  </a:solidFill>
                  <a:latin typeface="Cambria Math" panose="02040503050406030204" pitchFamily="18" charset="0"/>
                  <a:ea typeface="Cambria Math" panose="02040503050406030204" pitchFamily="18" charset="0"/>
                </a:rPr>
                <a:t>=</a:t>
              </a:r>
              <a:r>
                <a:rPr lang="es-MX" sz="1100" b="0" i="0">
                  <a:solidFill>
                    <a:schemeClr val="bg1"/>
                  </a:solidFill>
                  <a:latin typeface="Cambria Math" panose="02040503050406030204" pitchFamily="18" charset="0"/>
                  <a:ea typeface="Cambria Math" panose="02040503050406030204" pitchFamily="18" charset="0"/>
                </a:rPr>
                <a:t>1,067 (v_a^2  𝐷)/(</a:t>
              </a:r>
              <a:r>
                <a:rPr lang="es-MX" sz="1100" b="0" i="0">
                  <a:solidFill>
                    <a:schemeClr val="bg1"/>
                  </a:solidFill>
                  <a:effectLst/>
                  <a:latin typeface="Cambria Math" panose="02040503050406030204" pitchFamily="18" charset="0"/>
                  <a:ea typeface="+mn-ea"/>
                  <a:cs typeface="+mn-cs"/>
                </a:rPr>
                <a:t>𝜓</a:t>
              </a:r>
              <a:r>
                <a:rPr lang="es-MX" sz="1100" b="0" i="0">
                  <a:solidFill>
                    <a:schemeClr val="bg1"/>
                  </a:solidFill>
                  <a:latin typeface="Cambria Math" panose="02040503050406030204" pitchFamily="18" charset="0"/>
                  <a:ea typeface="Cambria Math" panose="02040503050406030204" pitchFamily="18" charset="0"/>
                </a:rPr>
                <a:t> g 𝜀^4 ) ∑</a:t>
              </a:r>
              <a:r>
                <a:rPr lang="es-MX" sz="1100" b="0" i="0">
                  <a:solidFill>
                    <a:schemeClr val="bg1"/>
                  </a:solidFill>
                  <a:effectLst/>
                  <a:latin typeface="Cambria Math" panose="02040503050406030204" pitchFamily="18" charset="0"/>
                  <a:ea typeface="+mn-ea"/>
                  <a:cs typeface="+mn-cs"/>
                </a:rPr>
                <a:t>▒</a:t>
              </a:r>
              <a:r>
                <a:rPr lang="es-CO" sz="1100" b="0" i="0">
                  <a:solidFill>
                    <a:schemeClr val="bg1"/>
                  </a:solidFill>
                  <a:effectLst/>
                  <a:latin typeface="Cambria Math" panose="02040503050406030204" pitchFamily="18" charset="0"/>
                  <a:ea typeface="+mn-ea"/>
                  <a:cs typeface="+mn-cs"/>
                </a:rPr>
                <a:t>(</a:t>
              </a:r>
              <a:r>
                <a:rPr lang="es-MX" sz="1100" b="0" i="0">
                  <a:solidFill>
                    <a:schemeClr val="bg1"/>
                  </a:solidFill>
                  <a:effectLst/>
                  <a:latin typeface="Cambria Math" panose="02040503050406030204" pitchFamily="18" charset="0"/>
                  <a:ea typeface="+mn-ea"/>
                  <a:cs typeface="+mn-cs"/>
                </a:rPr>
                <a:t>C</a:t>
              </a:r>
              <a:r>
                <a:rPr lang="es-CO" sz="1100" b="0" i="0">
                  <a:solidFill>
                    <a:schemeClr val="bg1"/>
                  </a:solidFill>
                  <a:effectLst/>
                  <a:latin typeface="Cambria Math" panose="02040503050406030204" pitchFamily="18" charset="0"/>
                  <a:ea typeface="+mn-ea"/>
                  <a:cs typeface="+mn-cs"/>
                </a:rPr>
                <a:t>_(</a:t>
              </a:r>
              <a:r>
                <a:rPr lang="es-MX" sz="1100" b="0" i="0">
                  <a:solidFill>
                    <a:schemeClr val="bg1"/>
                  </a:solidFill>
                  <a:effectLst/>
                  <a:latin typeface="Cambria Math" panose="02040503050406030204" pitchFamily="18" charset="0"/>
                  <a:ea typeface="+mn-ea"/>
                  <a:cs typeface="+mn-cs"/>
                </a:rPr>
                <a:t>D </a:t>
              </a:r>
              <a:r>
                <a:rPr lang="es-CO" sz="1100" b="0" i="0">
                  <a:solidFill>
                    <a:schemeClr val="bg1"/>
                  </a:solidFill>
                  <a:effectLst/>
                  <a:latin typeface="Cambria Math" panose="02040503050406030204" pitchFamily="18" charset="0"/>
                  <a:ea typeface="+mn-ea"/>
                  <a:cs typeface="+mn-cs"/>
                </a:rPr>
                <a:t>)</a:t>
              </a:r>
              <a:r>
                <a:rPr lang="es-MX" sz="1100" b="0" i="0">
                  <a:solidFill>
                    <a:schemeClr val="bg1"/>
                  </a:solidFill>
                  <a:effectLst/>
                  <a:latin typeface="Cambria Math" panose="02040503050406030204" pitchFamily="18" charset="0"/>
                  <a:ea typeface="+mn-ea"/>
                  <a:cs typeface="+mn-cs"/>
                </a:rPr>
                <a:t> f</a:t>
              </a:r>
              <a:r>
                <a:rPr lang="es-CO" sz="1100" b="0" i="0">
                  <a:solidFill>
                    <a:schemeClr val="bg1"/>
                  </a:solidFill>
                  <a:effectLst/>
                  <a:latin typeface="Cambria Math" panose="02040503050406030204" pitchFamily="18" charset="0"/>
                  <a:ea typeface="+mn-ea"/>
                  <a:cs typeface="+mn-cs"/>
                </a:rPr>
                <a:t>)/</a:t>
              </a:r>
              <a:r>
                <a:rPr lang="es-MX" sz="1100" b="0" i="0">
                  <a:solidFill>
                    <a:schemeClr val="bg1"/>
                  </a:solidFill>
                  <a:effectLst/>
                  <a:latin typeface="Cambria Math" panose="02040503050406030204" pitchFamily="18" charset="0"/>
                  <a:ea typeface="+mn-ea"/>
                  <a:cs typeface="+mn-cs"/>
                </a:rPr>
                <a:t>d</a:t>
              </a:r>
              <a:r>
                <a:rPr lang="es-CO" sz="1100" b="0" i="0">
                  <a:solidFill>
                    <a:schemeClr val="bg1"/>
                  </a:solidFill>
                  <a:effectLst/>
                  <a:latin typeface="Cambria Math" panose="02040503050406030204" pitchFamily="18" charset="0"/>
                  <a:ea typeface="+mn-ea"/>
                  <a:cs typeface="+mn-cs"/>
                </a:rPr>
                <a:t>_</a:t>
              </a:r>
              <a:r>
                <a:rPr lang="es-MX" sz="1100" b="0" i="0">
                  <a:solidFill>
                    <a:schemeClr val="bg1"/>
                  </a:solidFill>
                  <a:effectLst/>
                  <a:latin typeface="Cambria Math" panose="02040503050406030204" pitchFamily="18" charset="0"/>
                  <a:ea typeface="+mn-ea"/>
                  <a:cs typeface="+mn-cs"/>
                </a:rPr>
                <a:t>g </a:t>
              </a:r>
              <a:endParaRPr lang="es-CO" sz="1100"/>
            </a:p>
          </xdr:txBody>
        </xdr:sp>
      </mc:Fallback>
    </mc:AlternateContent>
    <xdr:clientData/>
  </xdr:oneCellAnchor>
  <xdr:oneCellAnchor>
    <xdr:from>
      <xdr:col>25</xdr:col>
      <xdr:colOff>123825</xdr:colOff>
      <xdr:row>13</xdr:row>
      <xdr:rowOff>104775</xdr:rowOff>
    </xdr:from>
    <xdr:ext cx="1648721" cy="428387"/>
    <mc:AlternateContent xmlns:mc="http://schemas.openxmlformats.org/markup-compatibility/2006" xmlns:a14="http://schemas.microsoft.com/office/drawing/2010/main">
      <mc:Choice Requires="a14">
        <xdr:sp macro="" textlink="">
          <xdr:nvSpPr>
            <xdr:cNvPr id="35" name="CuadroTexto 34"/>
            <xdr:cNvSpPr txBox="1"/>
          </xdr:nvSpPr>
          <xdr:spPr>
            <a:xfrm>
              <a:off x="29260800" y="1476375"/>
              <a:ext cx="1648721"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1">
                            <a:solidFill>
                              <a:sysClr val="windowText" lastClr="000000"/>
                            </a:solidFill>
                            <a:latin typeface="Cambria Math" panose="02040503050406030204" pitchFamily="18" charset="0"/>
                          </a:rPr>
                          <m:t>𝒉</m:t>
                        </m:r>
                      </m:e>
                      <m:sub>
                        <m:r>
                          <a:rPr lang="es-MX" sz="1100" b="1" i="1">
                            <a:solidFill>
                              <a:sysClr val="windowText" lastClr="000000"/>
                            </a:solidFill>
                            <a:latin typeface="Cambria Math" panose="02040503050406030204" pitchFamily="18" charset="0"/>
                          </a:rPr>
                          <m:t>𝑳</m:t>
                        </m:r>
                      </m:sub>
                    </m:sSub>
                    <m:r>
                      <a:rPr lang="es-CO"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𝟏</m:t>
                    </m:r>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𝟎𝟔𝟕</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1">
                            <a:solidFill>
                              <a:sysClr val="windowText" lastClr="000000"/>
                            </a:solidFill>
                            <a:latin typeface="Cambria Math" panose="02040503050406030204" pitchFamily="18" charset="0"/>
                            <a:ea typeface="Cambria Math" panose="02040503050406030204" pitchFamily="18" charset="0"/>
                          </a:rPr>
                          <m:t>𝑳</m:t>
                        </m:r>
                      </m:num>
                      <m:den>
                        <m:r>
                          <a:rPr lang="es-MX" sz="1100" b="1" i="1">
                            <a:solidFill>
                              <a:sysClr val="windowText" lastClr="000000"/>
                            </a:solidFill>
                            <a:effectLst/>
                            <a:latin typeface="Cambria Math" panose="02040503050406030204" pitchFamily="18" charset="0"/>
                            <a:ea typeface="+mn-ea"/>
                            <a:cs typeface="+mn-cs"/>
                          </a:rPr>
                          <m:t>𝝍</m:t>
                        </m:r>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1">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𝜺</m:t>
                            </m:r>
                          </m:e>
                          <m:sup>
                            <m:r>
                              <a:rPr lang="es-MX" sz="1100" b="1" i="1">
                                <a:solidFill>
                                  <a:sysClr val="windowText" lastClr="000000"/>
                                </a:solidFill>
                                <a:latin typeface="Cambria Math" panose="02040503050406030204" pitchFamily="18" charset="0"/>
                                <a:ea typeface="Cambria Math" panose="02040503050406030204" pitchFamily="18" charset="0"/>
                              </a:rPr>
                              <m:t>𝟒</m:t>
                            </m:r>
                          </m:sup>
                        </m:sSup>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35" name="CuadroTexto 34"/>
            <xdr:cNvSpPr txBox="1"/>
          </xdr:nvSpPr>
          <xdr:spPr>
            <a:xfrm>
              <a:off x="29260800" y="1476375"/>
              <a:ext cx="1648721"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𝒉</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𝑳</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𝟏,𝟎𝟔𝟕 (𝐯_𝐚^𝟐  𝑳)/(</a:t>
              </a:r>
              <a:r>
                <a:rPr lang="es-MX" sz="1100" b="1" i="0">
                  <a:solidFill>
                    <a:sysClr val="windowText" lastClr="000000"/>
                  </a:solidFill>
                  <a:effectLst/>
                  <a:latin typeface="Cambria Math" panose="02040503050406030204" pitchFamily="18" charset="0"/>
                  <a:ea typeface="+mn-ea"/>
                  <a:cs typeface="+mn-cs"/>
                </a:rPr>
                <a:t>𝝍</a:t>
              </a:r>
              <a:r>
                <a:rPr lang="es-MX" sz="1100" b="1" i="0">
                  <a:solidFill>
                    <a:sysClr val="windowText" lastClr="000000"/>
                  </a:solidFill>
                  <a:latin typeface="Cambria Math" panose="02040503050406030204" pitchFamily="18" charset="0"/>
                  <a:ea typeface="Cambria Math" panose="02040503050406030204" pitchFamily="18" charset="0"/>
                </a:rPr>
                <a:t> 𝐠 𝜺^𝟒 )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a:p>
          </xdr:txBody>
        </xdr:sp>
      </mc:Fallback>
    </mc:AlternateContent>
    <xdr:clientData/>
  </xdr:oneCellAnchor>
  <xdr:twoCellAnchor editAs="oneCell">
    <xdr:from>
      <xdr:col>1</xdr:col>
      <xdr:colOff>2105025</xdr:colOff>
      <xdr:row>1</xdr:row>
      <xdr:rowOff>19050</xdr:rowOff>
    </xdr:from>
    <xdr:to>
      <xdr:col>1</xdr:col>
      <xdr:colOff>2846825</xdr:colOff>
      <xdr:row>5</xdr:row>
      <xdr:rowOff>3175</xdr:rowOff>
    </xdr:to>
    <xdr:pic>
      <xdr:nvPicPr>
        <xdr:cNvPr id="27" name="Imagen 26"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6702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5</xdr:col>
      <xdr:colOff>66675</xdr:colOff>
      <xdr:row>35</xdr:row>
      <xdr:rowOff>57150</xdr:rowOff>
    </xdr:from>
    <xdr:ext cx="2400336" cy="380297"/>
    <mc:AlternateContent xmlns:mc="http://schemas.openxmlformats.org/markup-compatibility/2006" xmlns:a14="http://schemas.microsoft.com/office/drawing/2010/main">
      <mc:Choice Requires="a14">
        <xdr:sp macro="" textlink="">
          <xdr:nvSpPr>
            <xdr:cNvPr id="2" name="CuadroTexto 1"/>
            <xdr:cNvSpPr txBox="1"/>
          </xdr:nvSpPr>
          <xdr:spPr>
            <a:xfrm>
              <a:off x="5686425" y="5153025"/>
              <a:ext cx="2400336" cy="380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L</m:t>
                        </m:r>
                        <m:r>
                          <a:rPr lang="es-MX" sz="1100" b="0" i="0">
                            <a:latin typeface="Cambria Math" panose="02040503050406030204" pitchFamily="18" charset="0"/>
                          </a:rPr>
                          <m:t>−</m:t>
                        </m:r>
                        <m:r>
                          <m:rPr>
                            <m:sty m:val="p"/>
                          </m:rPr>
                          <a:rPr lang="es-MX" sz="1100" b="0" i="0">
                            <a:latin typeface="Cambria Math" panose="02040503050406030204" pitchFamily="18" charset="0"/>
                          </a:rPr>
                          <m:t>ant</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𝑘</m:t>
                        </m:r>
                      </m:e>
                      <m:sub>
                        <m:r>
                          <a:rPr lang="es-MX" sz="1100" b="0" i="1">
                            <a:latin typeface="Cambria Math" panose="02040503050406030204" pitchFamily="18" charset="0"/>
                          </a:rPr>
                          <m:t>𝑎𝑛𝑡</m:t>
                        </m:r>
                      </m:sub>
                    </m:sSub>
                    <m:r>
                      <a:rPr lang="es-MX" sz="1100" b="0" i="1">
                        <a:latin typeface="Cambria Math" panose="02040503050406030204" pitchFamily="18" charset="0"/>
                      </a:rPr>
                      <m:t> </m:t>
                    </m:r>
                    <m:r>
                      <a:rPr lang="es-MX" sz="1100" b="0" i="1">
                        <a:latin typeface="Cambria Math" panose="02040503050406030204" pitchFamily="18" charset="0"/>
                      </a:rPr>
                      <m:t>𝑣</m:t>
                    </m:r>
                    <m:r>
                      <a:rPr lang="es-MX" sz="1100" b="0" i="1">
                        <a:latin typeface="Cambria Math" panose="02040503050406030204" pitchFamily="18" charset="0"/>
                      </a:rPr>
                      <m:t> </m:t>
                    </m:r>
                    <m:sSubSup>
                      <m:sSubSupPr>
                        <m:ctrlPr>
                          <a:rPr lang="es-MX" sz="1100" b="0" i="1">
                            <a:latin typeface="Cambria Math" panose="02040503050406030204" pitchFamily="18" charset="0"/>
                          </a:rPr>
                        </m:ctrlPr>
                      </m:sSubSupPr>
                      <m:e>
                        <m:r>
                          <a:rPr lang="es-MX" sz="1100" b="0" i="1">
                            <a:latin typeface="Cambria Math" panose="02040503050406030204" pitchFamily="18" charset="0"/>
                          </a:rPr>
                          <m:t>𝑆</m:t>
                        </m:r>
                      </m:e>
                      <m:sub>
                        <m:r>
                          <a:rPr lang="es-MX" sz="1100" b="0" i="1">
                            <a:latin typeface="Cambria Math" panose="02040503050406030204" pitchFamily="18" charset="0"/>
                          </a:rPr>
                          <m:t>𝑎𝑛𝑡</m:t>
                        </m:r>
                      </m:sub>
                      <m:sup>
                        <m:r>
                          <a:rPr lang="es-MX" sz="1100" b="0" i="1">
                            <a:latin typeface="Cambria Math" panose="02040503050406030204" pitchFamily="18" charset="0"/>
                          </a:rPr>
                          <m:t>2</m:t>
                        </m:r>
                      </m:sup>
                    </m:sSubSup>
                    <m:r>
                      <a:rPr lang="es-MX" sz="1100" b="0" i="1">
                        <a:latin typeface="Cambria Math" panose="02040503050406030204" pitchFamily="18" charset="0"/>
                      </a:rPr>
                      <m:t> </m:t>
                    </m:r>
                    <m:f>
                      <m:fPr>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1−</m:t>
                                </m:r>
                                <m:r>
                                  <a:rPr lang="es-MX" sz="1100" b="0" i="1">
                                    <a:latin typeface="Cambria Math" panose="02040503050406030204" pitchFamily="18" charset="0"/>
                                    <a:ea typeface="Cambria Math" panose="02040503050406030204" pitchFamily="18" charset="0"/>
                                  </a:rPr>
                                  <m:t>𝜀</m:t>
                                </m:r>
                              </m:e>
                            </m:d>
                          </m:e>
                          <m:sup>
                            <m:r>
                              <a:rPr lang="es-MX" sz="1100" b="0" i="1">
                                <a:latin typeface="Cambria Math" panose="02040503050406030204" pitchFamily="18" charset="0"/>
                              </a:rPr>
                              <m:t>2</m:t>
                            </m:r>
                          </m:sup>
                        </m:sSup>
                      </m:num>
                      <m:den>
                        <m:sSup>
                          <m:sSupPr>
                            <m:ctrlPr>
                              <a:rPr lang="es-MX" sz="1100" b="0" i="1">
                                <a:latin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𝜀</m:t>
                            </m:r>
                          </m:e>
                          <m:sup>
                            <m:r>
                              <a:rPr lang="es-MX" sz="1100" b="0" i="1">
                                <a:latin typeface="Cambria Math" panose="02040503050406030204" pitchFamily="18" charset="0"/>
                              </a:rPr>
                              <m:t>3</m:t>
                            </m:r>
                          </m:sup>
                        </m:sSup>
                      </m:den>
                    </m:f>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𝑎𝑛𝑡</m:t>
                            </m:r>
                          </m:sub>
                        </m:sSub>
                      </m:num>
                      <m:den>
                        <m:sSubSup>
                          <m:sSubSupPr>
                            <m:ctrlPr>
                              <a:rPr lang="es-MX" sz="1100" b="0" i="1">
                                <a:latin typeface="Cambria Math" panose="02040503050406030204" pitchFamily="18" charset="0"/>
                              </a:rPr>
                            </m:ctrlPr>
                          </m:sSubSupPr>
                          <m:e>
                            <m:r>
                              <a:rPr lang="es-MX" sz="1100" b="0" i="1">
                                <a:latin typeface="Cambria Math" panose="02040503050406030204" pitchFamily="18" charset="0"/>
                              </a:rPr>
                              <m:t>𝑑</m:t>
                            </m:r>
                          </m:e>
                          <m:sub>
                            <m:r>
                              <a:rPr lang="es-MX" sz="1100" b="0" i="1">
                                <a:latin typeface="Cambria Math" panose="02040503050406030204" pitchFamily="18" charset="0"/>
                              </a:rPr>
                              <m:t>𝑎𝑛𝑡</m:t>
                            </m:r>
                          </m:sub>
                          <m:sup>
                            <m:r>
                              <a:rPr lang="es-MX" sz="1100" b="0" i="1">
                                <a:latin typeface="Cambria Math" panose="02040503050406030204" pitchFamily="18" charset="0"/>
                              </a:rPr>
                              <m:t>2</m:t>
                            </m:r>
                          </m:sup>
                        </m:sSubSup>
                      </m:den>
                    </m:f>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a</m:t>
                            </m:r>
                          </m:sub>
                        </m:sSub>
                      </m:num>
                      <m:den>
                        <m:r>
                          <m:rPr>
                            <m:sty m:val="p"/>
                          </m:rPr>
                          <a:rPr lang="es-MX" sz="1100" b="0" i="0">
                            <a:latin typeface="Cambria Math" panose="02040503050406030204" pitchFamily="18" charset="0"/>
                          </a:rPr>
                          <m:t>g</m:t>
                        </m:r>
                      </m:den>
                    </m:f>
                    <m:r>
                      <a:rPr lang="es-MX" sz="1100" b="0" i="1">
                        <a:latin typeface="Cambria Math" panose="02040503050406030204" pitchFamily="18" charset="0"/>
                      </a:rPr>
                      <m:t>  </m:t>
                    </m:r>
                  </m:oMath>
                </m:oMathPara>
              </a14:m>
              <a:endParaRPr lang="es-CO" sz="1100"/>
            </a:p>
          </xdr:txBody>
        </xdr:sp>
      </mc:Choice>
      <mc:Fallback xmlns="">
        <xdr:sp macro="" textlink="">
          <xdr:nvSpPr>
            <xdr:cNvPr id="2" name="CuadroTexto 1"/>
            <xdr:cNvSpPr txBox="1"/>
          </xdr:nvSpPr>
          <xdr:spPr>
            <a:xfrm>
              <a:off x="5686425" y="5153025"/>
              <a:ext cx="2400336" cy="380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L−ant</a:t>
              </a:r>
              <a:r>
                <a:rPr lang="es-CO" sz="1100" b="0" i="0">
                  <a:latin typeface="Cambria Math" panose="02040503050406030204" pitchFamily="18" charset="0"/>
                </a:rPr>
                <a:t>)</a:t>
              </a:r>
              <a:r>
                <a:rPr lang="es-MX" sz="1100" b="0" i="0">
                  <a:latin typeface="Cambria Math" panose="02040503050406030204" pitchFamily="18" charset="0"/>
                </a:rPr>
                <a:t>=𝑘_𝑎𝑛𝑡  𝑣 𝑆_𝑎𝑛𝑡^2   (1−</a:t>
              </a:r>
              <a:r>
                <a:rPr lang="es-MX" sz="1100" b="0" i="0">
                  <a:latin typeface="Cambria Math" panose="02040503050406030204" pitchFamily="18" charset="0"/>
                  <a:ea typeface="Cambria Math" panose="02040503050406030204" pitchFamily="18" charset="0"/>
                </a:rPr>
                <a:t>𝜀)^</a:t>
              </a:r>
              <a:r>
                <a:rPr lang="es-MX" sz="1100" b="0" i="0">
                  <a:latin typeface="Cambria Math" panose="02040503050406030204" pitchFamily="18" charset="0"/>
                </a:rPr>
                <a:t>2/</a:t>
              </a:r>
              <a:r>
                <a:rPr lang="es-MX" sz="1100" b="0" i="0">
                  <a:latin typeface="Cambria Math" panose="02040503050406030204" pitchFamily="18" charset="0"/>
                  <a:ea typeface="Cambria Math" panose="02040503050406030204" pitchFamily="18" charset="0"/>
                </a:rPr>
                <a:t>𝜀^</a:t>
              </a:r>
              <a:r>
                <a:rPr lang="es-MX" sz="1100" b="0" i="0">
                  <a:latin typeface="Cambria Math" panose="02040503050406030204" pitchFamily="18" charset="0"/>
                </a:rPr>
                <a:t>3   𝐿_𝑎𝑛𝑡/(𝑑_𝑎𝑛𝑡^2 )  v_a/g   </a:t>
              </a:r>
              <a:endParaRPr lang="es-CO" sz="1100"/>
            </a:p>
          </xdr:txBody>
        </xdr:sp>
      </mc:Fallback>
    </mc:AlternateContent>
    <xdr:clientData/>
  </xdr:oneCellAnchor>
  <xdr:oneCellAnchor>
    <xdr:from>
      <xdr:col>5</xdr:col>
      <xdr:colOff>19049</xdr:colOff>
      <xdr:row>65</xdr:row>
      <xdr:rowOff>66674</xdr:rowOff>
    </xdr:from>
    <xdr:ext cx="1800226" cy="466725"/>
    <mc:AlternateContent xmlns:mc="http://schemas.openxmlformats.org/markup-compatibility/2006" xmlns:a14="http://schemas.microsoft.com/office/drawing/2010/main">
      <mc:Choice Requires="a14">
        <xdr:sp macro="" textlink="">
          <xdr:nvSpPr>
            <xdr:cNvPr id="3" name="CuadroTexto 2"/>
            <xdr:cNvSpPr txBox="1"/>
          </xdr:nvSpPr>
          <xdr:spPr>
            <a:xfrm>
              <a:off x="5638799" y="12353924"/>
              <a:ext cx="1800226"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L</m:t>
                        </m:r>
                        <m:r>
                          <a:rPr lang="es-MX" sz="1100" b="0" i="0">
                            <a:latin typeface="Cambria Math" panose="02040503050406030204" pitchFamily="18" charset="0"/>
                          </a:rPr>
                          <m:t>−</m:t>
                        </m:r>
                        <m:r>
                          <m:rPr>
                            <m:sty m:val="p"/>
                          </m:rPr>
                          <a:rPr lang="es-MX" sz="1100" b="0" i="0">
                            <a:latin typeface="Cambria Math" panose="02040503050406030204" pitchFamily="18" charset="0"/>
                          </a:rPr>
                          <m:t>ant</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𝑓</m:t>
                            </m:r>
                          </m:e>
                          <m:sub>
                            <m:r>
                              <m:rPr>
                                <m:sty m:val="p"/>
                              </m:rPr>
                              <a:rPr lang="es-MX" sz="1100" b="0" i="0">
                                <a:solidFill>
                                  <a:schemeClr val="tx1"/>
                                </a:solidFill>
                                <a:effectLst/>
                                <a:latin typeface="Cambria Math" panose="02040503050406030204" pitchFamily="18" charset="0"/>
                                <a:ea typeface="+mn-ea"/>
                                <a:cs typeface="+mn-cs"/>
                              </a:rPr>
                              <m:t>ant</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m:t>
                            </m:r>
                          </m:e>
                          <m:sub>
                            <m:r>
                              <m:rPr>
                                <m:sty m:val="p"/>
                              </m:rPr>
                              <a:rPr lang="es-MX" sz="1100" b="0" i="0">
                                <a:solidFill>
                                  <a:schemeClr val="tx1"/>
                                </a:solidFill>
                                <a:effectLst/>
                                <a:latin typeface="Cambria Math" panose="02040503050406030204" pitchFamily="18" charset="0"/>
                                <a:ea typeface="+mn-ea"/>
                                <a:cs typeface="+mn-cs"/>
                              </a:rPr>
                              <m:t>ant</m:t>
                            </m:r>
                          </m:sub>
                        </m:sSub>
                      </m:den>
                    </m:f>
                    <m:r>
                      <a:rPr lang="es-MX" sz="1100" b="0" i="0">
                        <a:latin typeface="Cambria Math" panose="02040503050406030204" pitchFamily="18" charset="0"/>
                        <a:ea typeface="Cambria Math" panose="02040503050406030204" pitchFamily="18" charset="0"/>
                      </a:rPr>
                      <m:t> </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𝜀</m:t>
                        </m:r>
                      </m:num>
                      <m:den>
                        <m:sSup>
                          <m:sSupPr>
                            <m:ctrlPr>
                              <a:rPr lang="es-CO" sz="1100" i="1">
                                <a:latin typeface="Cambria Math" panose="02040503050406030204" pitchFamily="18" charset="0"/>
                                <a:ea typeface="Cambria Math" panose="02040503050406030204" pitchFamily="18" charset="0"/>
                              </a:rPr>
                            </m:ctrlPr>
                          </m:sSupPr>
                          <m:e>
                            <m:r>
                              <a:rPr lang="es-MX" sz="1100" b="0" i="1">
                                <a:solidFill>
                                  <a:schemeClr val="tx1"/>
                                </a:solidFill>
                                <a:effectLst/>
                                <a:latin typeface="Cambria Math" panose="02040503050406030204" pitchFamily="18" charset="0"/>
                                <a:ea typeface="+mn-ea"/>
                                <a:cs typeface="+mn-cs"/>
                              </a:rPr>
                              <m:t>𝜀</m:t>
                            </m:r>
                          </m:e>
                          <m:sup>
                            <m:r>
                              <a:rPr lang="es-MX" sz="1100" b="0" i="1">
                                <a:latin typeface="Cambria Math" panose="02040503050406030204" pitchFamily="18" charset="0"/>
                                <a:ea typeface="Cambria Math" panose="02040503050406030204" pitchFamily="18" charset="0"/>
                              </a:rPr>
                              <m:t>3</m:t>
                            </m:r>
                          </m:sup>
                        </m:sSup>
                      </m:den>
                    </m:f>
                    <m:r>
                      <a:rPr lang="es-MX" sz="1100" b="0" i="0">
                        <a:latin typeface="Cambria Math" panose="02040503050406030204" pitchFamily="18" charset="0"/>
                        <a:ea typeface="Cambria Math" panose="02040503050406030204" pitchFamily="18" charset="0"/>
                      </a:rPr>
                      <m:t> </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ant</m:t>
                            </m:r>
                          </m:sub>
                        </m:sSub>
                      </m:num>
                      <m:den>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ant</m:t>
                            </m:r>
                          </m:sub>
                        </m:sSub>
                      </m:den>
                    </m:f>
                    <m:r>
                      <a:rPr lang="es-MX" sz="1100" b="0" i="0">
                        <a:latin typeface="Cambria Math" panose="02040503050406030204" pitchFamily="18" charset="0"/>
                        <a:ea typeface="Cambria Math" panose="02040503050406030204" pitchFamily="18" charset="0"/>
                      </a:rPr>
                      <m:t> </m:t>
                    </m:r>
                    <m:f>
                      <m:fPr>
                        <m:ctrlPr>
                          <a:rPr lang="es-CO" sz="1100" i="1">
                            <a:latin typeface="Cambria Math" panose="02040503050406030204" pitchFamily="18" charset="0"/>
                            <a:ea typeface="Cambria Math" panose="02040503050406030204" pitchFamily="18" charset="0"/>
                          </a:rPr>
                        </m:ctrlPr>
                      </m:fPr>
                      <m:num>
                        <m:sSubSup>
                          <m:sSubSupPr>
                            <m:ctrlPr>
                              <a:rPr lang="es-CO" sz="1100" i="1">
                                <a:latin typeface="Cambria Math" panose="02040503050406030204" pitchFamily="18" charset="0"/>
                                <a:ea typeface="Cambria Math" panose="02040503050406030204" pitchFamily="18" charset="0"/>
                              </a:rPr>
                            </m:ctrlPr>
                          </m:sSubSup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a</m:t>
                            </m:r>
                          </m:sub>
                          <m:sup>
                            <m:r>
                              <a:rPr lang="es-MX" sz="1100" b="0" i="0">
                                <a:latin typeface="Cambria Math" panose="02040503050406030204" pitchFamily="18" charset="0"/>
                                <a:ea typeface="Cambria Math" panose="02040503050406030204" pitchFamily="18" charset="0"/>
                              </a:rPr>
                              <m:t>2</m:t>
                            </m:r>
                          </m:sup>
                        </m:sSubSup>
                      </m:num>
                      <m:den>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3" name="CuadroTexto 2"/>
            <xdr:cNvSpPr txBox="1"/>
          </xdr:nvSpPr>
          <xdr:spPr>
            <a:xfrm>
              <a:off x="5638799" y="12353924"/>
              <a:ext cx="1800226"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L−ant</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𝑓_ant</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∅_ant</a:t>
              </a:r>
              <a:r>
                <a:rPr lang="es-CO"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1−𝜀</a:t>
              </a:r>
              <a:r>
                <a:rPr lang="es-CO"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𝜀</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3</a:t>
              </a:r>
              <a:r>
                <a:rPr lang="es-CO" sz="1100" b="0" i="0">
                  <a:latin typeface="Cambria Math" panose="02040503050406030204" pitchFamily="18" charset="0"/>
                  <a:ea typeface="Cambria Math" panose="02040503050406030204" pitchFamily="18" charset="0"/>
                </a:rPr>
                <a:t> </a:t>
              </a:r>
              <a:r>
                <a:rPr lang="es-MX"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 </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ant</a:t>
              </a:r>
              <a:r>
                <a:rPr lang="es-CO"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d_ant</a:t>
              </a:r>
              <a:r>
                <a:rPr lang="es-CO"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 (</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g</a:t>
              </a:r>
              <a:endParaRPr lang="es-CO" sz="1100" i="0"/>
            </a:p>
          </xdr:txBody>
        </xdr:sp>
      </mc:Fallback>
    </mc:AlternateContent>
    <xdr:clientData/>
  </xdr:oneCellAnchor>
  <xdr:oneCellAnchor>
    <xdr:from>
      <xdr:col>5</xdr:col>
      <xdr:colOff>104775</xdr:colOff>
      <xdr:row>61</xdr:row>
      <xdr:rowOff>85725</xdr:rowOff>
    </xdr:from>
    <xdr:ext cx="1205458" cy="322909"/>
    <mc:AlternateContent xmlns:mc="http://schemas.openxmlformats.org/markup-compatibility/2006" xmlns:a14="http://schemas.microsoft.com/office/drawing/2010/main">
      <mc:Choice Requires="a14">
        <xdr:sp macro="" textlink="">
          <xdr:nvSpPr>
            <xdr:cNvPr id="4" name="CuadroTexto 3"/>
            <xdr:cNvSpPr txBox="1"/>
          </xdr:nvSpPr>
          <xdr:spPr>
            <a:xfrm>
              <a:off x="5724525" y="10353675"/>
              <a:ext cx="1205458"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R</m:t>
                        </m:r>
                      </m:e>
                      <m:sub>
                        <m:r>
                          <m:rPr>
                            <m:sty m:val="p"/>
                          </m:rPr>
                          <a:rPr lang="es-MX" sz="1100" b="0" i="0">
                            <a:solidFill>
                              <a:sysClr val="windowText" lastClr="000000"/>
                            </a:solidFill>
                            <a:latin typeface="Cambria Math" panose="02040503050406030204" pitchFamily="18" charset="0"/>
                          </a:rPr>
                          <m:t>ant</m:t>
                        </m:r>
                      </m:sub>
                    </m:sSub>
                    <m:r>
                      <a:rPr lang="es-MX" sz="1100" b="0" i="1">
                        <a:solidFill>
                          <a:sysClr val="windowText" lastClr="000000"/>
                        </a:solidFill>
                        <a:latin typeface="Cambria Math" panose="02040503050406030204" pitchFamily="18" charset="0"/>
                        <a:ea typeface="Cambria Math" panose="02040503050406030204" pitchFamily="18" charset="0"/>
                      </a:rPr>
                      <m:t>=</m:t>
                    </m:r>
                    <m:f>
                      <m:fPr>
                        <m:ctrlPr>
                          <a:rPr lang="es-MX" sz="1100" b="0"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0" i="1">
                                <a:solidFill>
                                  <a:sysClr val="windowText" lastClr="000000"/>
                                </a:solidFill>
                                <a:latin typeface="Cambria Math" panose="02040503050406030204" pitchFamily="18" charset="0"/>
                                <a:ea typeface="Cambria Math" panose="02040503050406030204" pitchFamily="18" charset="0"/>
                              </a:rPr>
                            </m:ctrlPr>
                          </m:sSubPr>
                          <m:e>
                            <m:r>
                              <a:rPr lang="es-MX" sz="1100" b="0" i="1">
                                <a:solidFill>
                                  <a:schemeClr val="tx1"/>
                                </a:solidFill>
                                <a:effectLst/>
                                <a:latin typeface="Cambria Math" panose="02040503050406030204" pitchFamily="18" charset="0"/>
                                <a:ea typeface="+mn-ea"/>
                                <a:cs typeface="+mn-cs"/>
                              </a:rPr>
                              <m:t>∅</m:t>
                            </m:r>
                          </m:e>
                          <m:sub>
                            <m:r>
                              <m:rPr>
                                <m:sty m:val="p"/>
                              </m:rPr>
                              <a:rPr lang="es-MX" sz="1100" b="0" i="0">
                                <a:solidFill>
                                  <a:sysClr val="windowText" lastClr="000000"/>
                                </a:solidFill>
                                <a:latin typeface="Cambria Math" panose="02040503050406030204" pitchFamily="18" charset="0"/>
                                <a:ea typeface="Cambria Math" panose="02040503050406030204" pitchFamily="18" charset="0"/>
                              </a:rPr>
                              <m:t>ant</m:t>
                            </m:r>
                          </m:sub>
                        </m:sSub>
                        <m:r>
                          <a:rPr lang="es-MX" sz="1100" b="0" i="1">
                            <a:solidFill>
                              <a:sysClr val="windowText" lastClr="000000"/>
                            </a:solidFill>
                            <a:latin typeface="Cambria Math" panose="02040503050406030204" pitchFamily="18" charset="0"/>
                            <a:ea typeface="Cambria Math" panose="02040503050406030204" pitchFamily="18" charset="0"/>
                          </a:rPr>
                          <m:t> </m:t>
                        </m:r>
                        <m:sSub>
                          <m:sSubPr>
                            <m:ctrlPr>
                              <a:rPr lang="es-MX" sz="1100" b="0" i="1">
                                <a:solidFill>
                                  <a:sysClr val="windowText" lastClr="000000"/>
                                </a:solidFill>
                                <a:latin typeface="Cambria Math" panose="02040503050406030204" pitchFamily="18" charset="0"/>
                                <a:ea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ea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ea typeface="Cambria Math" panose="02040503050406030204" pitchFamily="18" charset="0"/>
                              </a:rPr>
                              <m:t>ant</m:t>
                            </m:r>
                          </m:sub>
                        </m:sSub>
                        <m:r>
                          <a:rPr lang="es-MX" sz="1100" b="0" i="0">
                            <a:solidFill>
                              <a:sysClr val="windowText" lastClr="000000"/>
                            </a:solidFill>
                            <a:latin typeface="Cambria Math" panose="02040503050406030204" pitchFamily="18" charset="0"/>
                            <a:ea typeface="Cambria Math" panose="02040503050406030204" pitchFamily="18" charset="0"/>
                          </a:rPr>
                          <m:t> </m:t>
                        </m:r>
                        <m:sSub>
                          <m:sSubPr>
                            <m:ctrlPr>
                              <a:rPr lang="es-MX" sz="1100" b="0" i="1">
                                <a:solidFill>
                                  <a:sysClr val="windowText" lastClr="000000"/>
                                </a:solidFill>
                                <a:latin typeface="Cambria Math" panose="02040503050406030204" pitchFamily="18" charset="0"/>
                                <a:ea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ea typeface="Cambria Math" panose="02040503050406030204" pitchFamily="18" charset="0"/>
                              </a:rPr>
                              <m:t>v</m:t>
                            </m:r>
                          </m:e>
                          <m:sub>
                            <m:r>
                              <m:rPr>
                                <m:sty m:val="p"/>
                              </m:rPr>
                              <a:rPr lang="es-MX" sz="1100" b="0" i="0">
                                <a:solidFill>
                                  <a:sysClr val="windowText" lastClr="000000"/>
                                </a:solidFill>
                                <a:latin typeface="Cambria Math" panose="02040503050406030204" pitchFamily="18" charset="0"/>
                                <a:ea typeface="Cambria Math" panose="02040503050406030204" pitchFamily="18" charset="0"/>
                              </a:rPr>
                              <m:t>a</m:t>
                            </m:r>
                          </m:sub>
                        </m:sSub>
                        <m:r>
                          <a:rPr lang="es-MX" sz="1100" b="0" i="1">
                            <a:solidFill>
                              <a:sysClr val="windowText" lastClr="000000"/>
                            </a:solidFill>
                            <a:latin typeface="Cambria Math" panose="02040503050406030204" pitchFamily="18" charset="0"/>
                            <a:ea typeface="Cambria Math" panose="02040503050406030204" pitchFamily="18" charset="0"/>
                          </a:rPr>
                          <m:t> </m:t>
                        </m:r>
                      </m:num>
                      <m:den>
                        <m:r>
                          <a:rPr lang="es-MX" sz="1100" b="0" i="1">
                            <a:solidFill>
                              <a:sysClr val="windowText" lastClr="000000"/>
                            </a:solidFill>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4" name="CuadroTexto 3"/>
            <xdr:cNvSpPr txBox="1"/>
          </xdr:nvSpPr>
          <xdr:spPr>
            <a:xfrm>
              <a:off x="5724525" y="10353675"/>
              <a:ext cx="1205458"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ysClr val="windowText" lastClr="000000"/>
                  </a:solidFill>
                  <a:latin typeface="Cambria Math" panose="02040503050406030204" pitchFamily="18" charset="0"/>
                </a:rPr>
                <a:t>R_ant</a:t>
              </a:r>
              <a:r>
                <a:rPr lang="es-MX" sz="1100" b="0" i="0">
                  <a:solidFill>
                    <a:sysClr val="windowText" lastClr="000000"/>
                  </a:solidFill>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a:t>
              </a:r>
              <a:r>
                <a:rPr lang="es-MX" sz="1100" b="0" i="0">
                  <a:solidFill>
                    <a:sysClr val="windowText" lastClr="000000"/>
                  </a:solidFill>
                  <a:effectLst/>
                  <a:latin typeface="Cambria Math" panose="02040503050406030204" pitchFamily="18" charset="0"/>
                  <a:ea typeface="Cambria Math" panose="02040503050406030204" pitchFamily="18" charset="0"/>
                  <a:cs typeface="+mn-cs"/>
                </a:rPr>
                <a:t>_</a:t>
              </a:r>
              <a:r>
                <a:rPr lang="es-MX" sz="1100" b="0" i="0">
                  <a:solidFill>
                    <a:sysClr val="windowText" lastClr="000000"/>
                  </a:solidFill>
                  <a:latin typeface="Cambria Math" panose="02040503050406030204" pitchFamily="18" charset="0"/>
                  <a:ea typeface="Cambria Math" panose="02040503050406030204" pitchFamily="18" charset="0"/>
                </a:rPr>
                <a:t>ant  d_ant  v_a  )/𝑣</a:t>
              </a:r>
              <a:endParaRPr lang="es-CO" sz="1100"/>
            </a:p>
          </xdr:txBody>
        </xdr:sp>
      </mc:Fallback>
    </mc:AlternateContent>
    <xdr:clientData/>
  </xdr:oneCellAnchor>
  <xdr:oneCellAnchor>
    <xdr:from>
      <xdr:col>5</xdr:col>
      <xdr:colOff>76200</xdr:colOff>
      <xdr:row>63</xdr:row>
      <xdr:rowOff>104775</xdr:rowOff>
    </xdr:from>
    <xdr:ext cx="1442894" cy="346570"/>
    <mc:AlternateContent xmlns:mc="http://schemas.openxmlformats.org/markup-compatibility/2006" xmlns:a14="http://schemas.microsoft.com/office/drawing/2010/main">
      <mc:Choice Requires="a14">
        <xdr:sp macro="" textlink="">
          <xdr:nvSpPr>
            <xdr:cNvPr id="5" name="CuadroTexto 4"/>
            <xdr:cNvSpPr txBox="1"/>
          </xdr:nvSpPr>
          <xdr:spPr>
            <a:xfrm>
              <a:off x="5695950" y="11382375"/>
              <a:ext cx="1442894"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𝑓</m:t>
                        </m:r>
                      </m:e>
                      <m:sub>
                        <m:r>
                          <m:rPr>
                            <m:sty m:val="p"/>
                          </m:rPr>
                          <a:rPr lang="es-MX" sz="1100" b="0" i="0">
                            <a:latin typeface="Cambria Math" panose="02040503050406030204" pitchFamily="18" charset="0"/>
                          </a:rPr>
                          <m:t>ant</m:t>
                        </m:r>
                      </m:sub>
                    </m:sSub>
                    <m:r>
                      <a:rPr lang="es-MX" sz="1100" b="0" i="1">
                        <a:latin typeface="Cambria Math" panose="02040503050406030204" pitchFamily="18" charset="0"/>
                        <a:ea typeface="Cambria Math" panose="02040503050406030204" pitchFamily="18" charset="0"/>
                      </a:rPr>
                      <m:t>=150</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𝜀</m:t>
                        </m:r>
                      </m:num>
                      <m:den>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R</m:t>
                            </m:r>
                          </m:e>
                          <m:sub>
                            <m:r>
                              <m:rPr>
                                <m:sty m:val="p"/>
                              </m:rPr>
                              <a:rPr lang="es-MX" sz="1100" b="0" i="0">
                                <a:solidFill>
                                  <a:schemeClr val="tx1"/>
                                </a:solidFill>
                                <a:effectLst/>
                                <a:latin typeface="Cambria Math" panose="02040503050406030204" pitchFamily="18" charset="0"/>
                                <a:ea typeface="+mn-ea"/>
                                <a:cs typeface="+mn-cs"/>
                              </a:rPr>
                              <m:t>ant</m:t>
                            </m:r>
                          </m:sub>
                        </m:sSub>
                      </m:den>
                    </m:f>
                    <m:r>
                      <a:rPr lang="es-MX" sz="1100" b="0" i="1">
                        <a:latin typeface="Cambria Math" panose="02040503050406030204" pitchFamily="18" charset="0"/>
                        <a:ea typeface="Cambria Math" panose="02040503050406030204" pitchFamily="18" charset="0"/>
                      </a:rPr>
                      <m:t>+1,75</m:t>
                    </m:r>
                  </m:oMath>
                </m:oMathPara>
              </a14:m>
              <a:endParaRPr lang="es-CO" sz="1100"/>
            </a:p>
          </xdr:txBody>
        </xdr:sp>
      </mc:Choice>
      <mc:Fallback xmlns="">
        <xdr:sp macro="" textlink="">
          <xdr:nvSpPr>
            <xdr:cNvPr id="5" name="CuadroTexto 4"/>
            <xdr:cNvSpPr txBox="1"/>
          </xdr:nvSpPr>
          <xdr:spPr>
            <a:xfrm>
              <a:off x="5695950" y="11382375"/>
              <a:ext cx="1442894"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𝑓_ant</a:t>
              </a:r>
              <a:r>
                <a:rPr lang="es-MX" sz="1100" b="0" i="0">
                  <a:latin typeface="Cambria Math" panose="02040503050406030204" pitchFamily="18" charset="0"/>
                  <a:ea typeface="Cambria Math" panose="02040503050406030204" pitchFamily="18" charset="0"/>
                </a:rPr>
                <a:t>=150 (1−𝜀)/</a:t>
              </a:r>
              <a:r>
                <a:rPr lang="es-MX" sz="1100" b="0" i="0">
                  <a:solidFill>
                    <a:schemeClr val="tx1"/>
                  </a:solidFill>
                  <a:effectLst/>
                  <a:latin typeface="+mn-lt"/>
                  <a:ea typeface="+mn-ea"/>
                  <a:cs typeface="+mn-cs"/>
                </a:rPr>
                <a:t>R_a</a:t>
              </a:r>
              <a:r>
                <a:rPr lang="es-MX" sz="1100" b="0" i="0">
                  <a:solidFill>
                    <a:schemeClr val="tx1"/>
                  </a:solidFill>
                  <a:effectLst/>
                  <a:latin typeface="Cambria Math" panose="02040503050406030204" pitchFamily="18" charset="0"/>
                  <a:ea typeface="+mn-ea"/>
                  <a:cs typeface="+mn-cs"/>
                </a:rPr>
                <a:t>nt</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+1,75</a:t>
              </a:r>
              <a:endParaRPr lang="es-CO" sz="1100"/>
            </a:p>
          </xdr:txBody>
        </xdr:sp>
      </mc:Fallback>
    </mc:AlternateContent>
    <xdr:clientData/>
  </xdr:oneCellAnchor>
  <xdr:oneCellAnchor>
    <xdr:from>
      <xdr:col>5</xdr:col>
      <xdr:colOff>66675</xdr:colOff>
      <xdr:row>36</xdr:row>
      <xdr:rowOff>57150</xdr:rowOff>
    </xdr:from>
    <xdr:ext cx="2395720" cy="374461"/>
    <mc:AlternateContent xmlns:mc="http://schemas.openxmlformats.org/markup-compatibility/2006" xmlns:a14="http://schemas.microsoft.com/office/drawing/2010/main">
      <mc:Choice Requires="a14">
        <xdr:sp macro="" textlink="">
          <xdr:nvSpPr>
            <xdr:cNvPr id="6" name="CuadroTexto 5"/>
            <xdr:cNvSpPr txBox="1"/>
          </xdr:nvSpPr>
          <xdr:spPr>
            <a:xfrm>
              <a:off x="5686425" y="5657850"/>
              <a:ext cx="2395720" cy="374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L</m:t>
                        </m:r>
                        <m:r>
                          <a:rPr lang="es-MX" sz="1100" b="0" i="0">
                            <a:latin typeface="Cambria Math" panose="02040503050406030204" pitchFamily="18" charset="0"/>
                          </a:rPr>
                          <m:t>−</m:t>
                        </m:r>
                        <m:r>
                          <m:rPr>
                            <m:sty m:val="p"/>
                          </m:rPr>
                          <a:rPr lang="es-MX" sz="1100" b="0" i="0">
                            <a:latin typeface="Cambria Math" panose="02040503050406030204" pitchFamily="18" charset="0"/>
                          </a:rPr>
                          <m:t>ant</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𝑘</m:t>
                        </m:r>
                      </m:e>
                      <m:sub>
                        <m:r>
                          <a:rPr lang="es-MX" sz="1100" b="0" i="1">
                            <a:latin typeface="Cambria Math" panose="02040503050406030204" pitchFamily="18" charset="0"/>
                          </a:rPr>
                          <m:t>𝑎𝑟𝑒</m:t>
                        </m:r>
                      </m:sub>
                    </m:sSub>
                    <m:r>
                      <a:rPr lang="es-MX" sz="1100" b="0" i="1">
                        <a:latin typeface="Cambria Math" panose="02040503050406030204" pitchFamily="18" charset="0"/>
                      </a:rPr>
                      <m:t> </m:t>
                    </m:r>
                    <m:r>
                      <a:rPr lang="es-MX" sz="1100" b="0" i="1">
                        <a:latin typeface="Cambria Math" panose="02040503050406030204" pitchFamily="18" charset="0"/>
                      </a:rPr>
                      <m:t>𝑣</m:t>
                    </m:r>
                    <m:r>
                      <a:rPr lang="es-MX" sz="1100" b="0" i="1">
                        <a:latin typeface="Cambria Math" panose="02040503050406030204" pitchFamily="18" charset="0"/>
                      </a:rPr>
                      <m:t> </m:t>
                    </m:r>
                    <m:sSubSup>
                      <m:sSubSupPr>
                        <m:ctrlPr>
                          <a:rPr lang="es-MX" sz="1100" b="0" i="1">
                            <a:latin typeface="Cambria Math" panose="02040503050406030204" pitchFamily="18" charset="0"/>
                          </a:rPr>
                        </m:ctrlPr>
                      </m:sSubSupPr>
                      <m:e>
                        <m:r>
                          <a:rPr lang="es-MX" sz="1100" b="0" i="1">
                            <a:latin typeface="Cambria Math" panose="02040503050406030204" pitchFamily="18" charset="0"/>
                          </a:rPr>
                          <m:t>𝑆</m:t>
                        </m:r>
                      </m:e>
                      <m:sub>
                        <m:r>
                          <a:rPr lang="es-MX" sz="1100" b="0" i="1">
                            <a:latin typeface="Cambria Math" panose="02040503050406030204" pitchFamily="18" charset="0"/>
                          </a:rPr>
                          <m:t>𝑎𝑟𝑒</m:t>
                        </m:r>
                      </m:sub>
                      <m:sup>
                        <m:r>
                          <a:rPr lang="es-MX" sz="1100" b="0" i="1">
                            <a:latin typeface="Cambria Math" panose="02040503050406030204" pitchFamily="18" charset="0"/>
                          </a:rPr>
                          <m:t>2</m:t>
                        </m:r>
                      </m:sup>
                    </m:sSubSup>
                    <m:r>
                      <a:rPr lang="es-MX" sz="1100" b="0" i="1">
                        <a:latin typeface="Cambria Math" panose="02040503050406030204" pitchFamily="18" charset="0"/>
                      </a:rPr>
                      <m:t> </m:t>
                    </m:r>
                    <m:f>
                      <m:fPr>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1−</m:t>
                                </m:r>
                                <m:r>
                                  <a:rPr lang="es-MX" sz="1100" b="0" i="1">
                                    <a:latin typeface="Cambria Math" panose="02040503050406030204" pitchFamily="18" charset="0"/>
                                    <a:ea typeface="Cambria Math" panose="02040503050406030204" pitchFamily="18" charset="0"/>
                                  </a:rPr>
                                  <m:t>𝜀</m:t>
                                </m:r>
                              </m:e>
                            </m:d>
                          </m:e>
                          <m:sup>
                            <m:r>
                              <a:rPr lang="es-MX" sz="1100" b="0" i="1">
                                <a:latin typeface="Cambria Math" panose="02040503050406030204" pitchFamily="18" charset="0"/>
                              </a:rPr>
                              <m:t>2</m:t>
                            </m:r>
                          </m:sup>
                        </m:sSup>
                      </m:num>
                      <m:den>
                        <m:sSup>
                          <m:sSupPr>
                            <m:ctrlPr>
                              <a:rPr lang="es-MX" sz="1100" b="0" i="1">
                                <a:latin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𝜀</m:t>
                            </m:r>
                          </m:e>
                          <m:sup>
                            <m:r>
                              <a:rPr lang="es-MX" sz="1100" b="0" i="1">
                                <a:latin typeface="Cambria Math" panose="02040503050406030204" pitchFamily="18" charset="0"/>
                              </a:rPr>
                              <m:t>3</m:t>
                            </m:r>
                          </m:sup>
                        </m:sSup>
                      </m:den>
                    </m:f>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𝑎𝑟𝑒</m:t>
                            </m:r>
                          </m:sub>
                        </m:sSub>
                      </m:num>
                      <m:den>
                        <m:sSubSup>
                          <m:sSubSupPr>
                            <m:ctrlPr>
                              <a:rPr lang="es-MX" sz="1100" b="0" i="1">
                                <a:latin typeface="Cambria Math" panose="02040503050406030204" pitchFamily="18" charset="0"/>
                              </a:rPr>
                            </m:ctrlPr>
                          </m:sSubSupPr>
                          <m:e>
                            <m:r>
                              <a:rPr lang="es-MX" sz="1100" b="0" i="1">
                                <a:latin typeface="Cambria Math" panose="02040503050406030204" pitchFamily="18" charset="0"/>
                              </a:rPr>
                              <m:t>𝑑</m:t>
                            </m:r>
                          </m:e>
                          <m:sub>
                            <m:r>
                              <a:rPr lang="es-MX" sz="1100" b="0" i="1">
                                <a:latin typeface="Cambria Math" panose="02040503050406030204" pitchFamily="18" charset="0"/>
                              </a:rPr>
                              <m:t>𝑎𝑟𝑒</m:t>
                            </m:r>
                          </m:sub>
                          <m:sup>
                            <m:r>
                              <a:rPr lang="es-MX" sz="1100" b="0" i="1">
                                <a:latin typeface="Cambria Math" panose="02040503050406030204" pitchFamily="18" charset="0"/>
                              </a:rPr>
                              <m:t>2</m:t>
                            </m:r>
                          </m:sup>
                        </m:sSubSup>
                      </m:den>
                    </m:f>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a</m:t>
                            </m:r>
                          </m:sub>
                        </m:sSub>
                      </m:num>
                      <m:den>
                        <m:r>
                          <m:rPr>
                            <m:sty m:val="p"/>
                          </m:rPr>
                          <a:rPr lang="es-MX" sz="1100" b="0" i="0">
                            <a:latin typeface="Cambria Math" panose="02040503050406030204" pitchFamily="18" charset="0"/>
                          </a:rPr>
                          <m:t>g</m:t>
                        </m:r>
                      </m:den>
                    </m:f>
                    <m:r>
                      <a:rPr lang="es-MX" sz="1100" b="0" i="1">
                        <a:latin typeface="Cambria Math" panose="02040503050406030204" pitchFamily="18" charset="0"/>
                      </a:rPr>
                      <m:t>  </m:t>
                    </m:r>
                  </m:oMath>
                </m:oMathPara>
              </a14:m>
              <a:endParaRPr lang="es-CO" sz="1100"/>
            </a:p>
          </xdr:txBody>
        </xdr:sp>
      </mc:Choice>
      <mc:Fallback xmlns="">
        <xdr:sp macro="" textlink="">
          <xdr:nvSpPr>
            <xdr:cNvPr id="6" name="CuadroTexto 5"/>
            <xdr:cNvSpPr txBox="1"/>
          </xdr:nvSpPr>
          <xdr:spPr>
            <a:xfrm>
              <a:off x="5686425" y="5657850"/>
              <a:ext cx="2395720" cy="374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L−ant</a:t>
              </a:r>
              <a:r>
                <a:rPr lang="es-CO" sz="1100" b="0" i="0">
                  <a:latin typeface="Cambria Math" panose="02040503050406030204" pitchFamily="18" charset="0"/>
                </a:rPr>
                <a:t>)</a:t>
              </a:r>
              <a:r>
                <a:rPr lang="es-MX" sz="1100" b="0" i="0">
                  <a:latin typeface="Cambria Math" panose="02040503050406030204" pitchFamily="18" charset="0"/>
                </a:rPr>
                <a:t>=𝑘_𝑎𝑟𝑒  𝑣 𝑆_𝑎𝑟𝑒^2   (1−</a:t>
              </a:r>
              <a:r>
                <a:rPr lang="es-MX" sz="1100" b="0" i="0">
                  <a:latin typeface="Cambria Math" panose="02040503050406030204" pitchFamily="18" charset="0"/>
                  <a:ea typeface="Cambria Math" panose="02040503050406030204" pitchFamily="18" charset="0"/>
                </a:rPr>
                <a:t>𝜀)^</a:t>
              </a:r>
              <a:r>
                <a:rPr lang="es-MX" sz="1100" b="0" i="0">
                  <a:latin typeface="Cambria Math" panose="02040503050406030204" pitchFamily="18" charset="0"/>
                </a:rPr>
                <a:t>2/</a:t>
              </a:r>
              <a:r>
                <a:rPr lang="es-MX" sz="1100" b="0" i="0">
                  <a:latin typeface="Cambria Math" panose="02040503050406030204" pitchFamily="18" charset="0"/>
                  <a:ea typeface="Cambria Math" panose="02040503050406030204" pitchFamily="18" charset="0"/>
                </a:rPr>
                <a:t>𝜀^</a:t>
              </a:r>
              <a:r>
                <a:rPr lang="es-MX" sz="1100" b="0" i="0">
                  <a:latin typeface="Cambria Math" panose="02040503050406030204" pitchFamily="18" charset="0"/>
                </a:rPr>
                <a:t>3   𝐿_𝑎𝑟𝑒/(𝑑_𝑎𝑟𝑒^2 )  v_a/g   </a:t>
              </a:r>
              <a:endParaRPr lang="es-CO" sz="1100"/>
            </a:p>
          </xdr:txBody>
        </xdr:sp>
      </mc:Fallback>
    </mc:AlternateContent>
    <xdr:clientData/>
  </xdr:oneCellAnchor>
  <xdr:oneCellAnchor>
    <xdr:from>
      <xdr:col>5</xdr:col>
      <xdr:colOff>76200</xdr:colOff>
      <xdr:row>37</xdr:row>
      <xdr:rowOff>152400</xdr:rowOff>
    </xdr:from>
    <xdr:ext cx="1383712" cy="172227"/>
    <mc:AlternateContent xmlns:mc="http://schemas.openxmlformats.org/markup-compatibility/2006" xmlns:a14="http://schemas.microsoft.com/office/drawing/2010/main">
      <mc:Choice Requires="a14">
        <xdr:sp macro="" textlink="">
          <xdr:nvSpPr>
            <xdr:cNvPr id="7" name="CuadroTexto 6"/>
            <xdr:cNvSpPr txBox="1"/>
          </xdr:nvSpPr>
          <xdr:spPr>
            <a:xfrm>
              <a:off x="5695950" y="6257925"/>
              <a:ext cx="13837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L</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𝑎𝑛𝑡</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𝑎𝑟𝑒</m:t>
                        </m:r>
                      </m:sub>
                    </m:sSub>
                    <m:r>
                      <a:rPr lang="es-MX" sz="1100" b="0" i="1">
                        <a:latin typeface="Cambria Math" panose="02040503050406030204" pitchFamily="18" charset="0"/>
                      </a:rPr>
                      <m:t>  </m:t>
                    </m:r>
                  </m:oMath>
                </m:oMathPara>
              </a14:m>
              <a:endParaRPr lang="es-CO" sz="1100"/>
            </a:p>
          </xdr:txBody>
        </xdr:sp>
      </mc:Choice>
      <mc:Fallback xmlns="">
        <xdr:sp macro="" textlink="">
          <xdr:nvSpPr>
            <xdr:cNvPr id="7" name="CuadroTexto 6"/>
            <xdr:cNvSpPr txBox="1"/>
          </xdr:nvSpPr>
          <xdr:spPr>
            <a:xfrm>
              <a:off x="5695950" y="6257925"/>
              <a:ext cx="13837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L=ℎ_(𝐿−𝑎𝑛𝑡)+ℎ_(𝐿−𝑎𝑟𝑒)   </a:t>
              </a:r>
              <a:endParaRPr lang="es-CO" sz="1100"/>
            </a:p>
          </xdr:txBody>
        </xdr:sp>
      </mc:Fallback>
    </mc:AlternateContent>
    <xdr:clientData/>
  </xdr:oneCellAnchor>
  <xdr:oneCellAnchor>
    <xdr:from>
      <xdr:col>5</xdr:col>
      <xdr:colOff>104775</xdr:colOff>
      <xdr:row>62</xdr:row>
      <xdr:rowOff>85725</xdr:rowOff>
    </xdr:from>
    <xdr:ext cx="1161793" cy="322909"/>
    <mc:AlternateContent xmlns:mc="http://schemas.openxmlformats.org/markup-compatibility/2006" xmlns:a14="http://schemas.microsoft.com/office/drawing/2010/main">
      <mc:Choice Requires="a14">
        <xdr:sp macro="" textlink="">
          <xdr:nvSpPr>
            <xdr:cNvPr id="8" name="CuadroTexto 7"/>
            <xdr:cNvSpPr txBox="1"/>
          </xdr:nvSpPr>
          <xdr:spPr>
            <a:xfrm>
              <a:off x="5724525" y="10858500"/>
              <a:ext cx="1161793"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R</m:t>
                        </m:r>
                      </m:e>
                      <m:sub>
                        <m:r>
                          <m:rPr>
                            <m:sty m:val="p"/>
                          </m:rPr>
                          <a:rPr lang="es-MX" sz="1100" b="0" i="0">
                            <a:solidFill>
                              <a:schemeClr val="tx1"/>
                            </a:solidFill>
                            <a:effectLst/>
                            <a:latin typeface="Cambria Math" panose="02040503050406030204" pitchFamily="18" charset="0"/>
                            <a:ea typeface="+mn-ea"/>
                            <a:cs typeface="+mn-cs"/>
                          </a:rPr>
                          <m:t>are</m:t>
                        </m:r>
                      </m:sub>
                    </m:sSub>
                    <m:r>
                      <a:rPr lang="es-MX" sz="1100" b="0" i="1">
                        <a:solidFill>
                          <a:sysClr val="windowText" lastClr="000000"/>
                        </a:solidFill>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m:t>
                            </m:r>
                          </m:e>
                          <m:sub>
                            <m:r>
                              <m:rPr>
                                <m:sty m:val="p"/>
                              </m:rPr>
                              <a:rPr lang="es-MX" sz="1100" b="0" i="0">
                                <a:solidFill>
                                  <a:schemeClr val="tx1"/>
                                </a:solidFill>
                                <a:effectLst/>
                                <a:latin typeface="Cambria Math" panose="02040503050406030204" pitchFamily="18" charset="0"/>
                                <a:ea typeface="+mn-ea"/>
                                <a:cs typeface="+mn-cs"/>
                              </a:rPr>
                              <m:t>are</m:t>
                            </m:r>
                          </m:sub>
                        </m:sSub>
                        <m:r>
                          <a:rPr lang="es-MX" sz="1100" b="0" i="1">
                            <a:solidFill>
                              <a:schemeClr val="tx1"/>
                            </a:solidFill>
                            <a:effectLst/>
                            <a:latin typeface="Cambria Math" panose="02040503050406030204" pitchFamily="18" charset="0"/>
                            <a:ea typeface="+mn-ea"/>
                            <a:cs typeface="+mn-cs"/>
                          </a:rPr>
                          <m:t> </m:t>
                        </m:r>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are</m:t>
                            </m:r>
                          </m:sub>
                        </m:sSub>
                        <m:r>
                          <a:rPr lang="es-MX" sz="1100" b="0" i="0">
                            <a:solidFill>
                              <a:schemeClr val="tx1"/>
                            </a:solidFill>
                            <a:effectLst/>
                            <a:latin typeface="Cambria Math" panose="02040503050406030204" pitchFamily="18" charset="0"/>
                            <a:ea typeface="+mn-ea"/>
                            <a:cs typeface="+mn-cs"/>
                          </a:rPr>
                          <m:t> </m:t>
                        </m:r>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a</m:t>
                            </m:r>
                          </m:sub>
                        </m:sSub>
                        <m:r>
                          <a:rPr lang="es-MX" sz="1100" b="0" i="1">
                            <a:solidFill>
                              <a:schemeClr val="tx1"/>
                            </a:solidFill>
                            <a:effectLst/>
                            <a:latin typeface="Cambria Math" panose="02040503050406030204" pitchFamily="18" charset="0"/>
                            <a:ea typeface="+mn-ea"/>
                            <a:cs typeface="+mn-cs"/>
                          </a:rPr>
                          <m:t> </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8" name="CuadroTexto 7"/>
            <xdr:cNvSpPr txBox="1"/>
          </xdr:nvSpPr>
          <xdr:spPr>
            <a:xfrm>
              <a:off x="5724525" y="10858500"/>
              <a:ext cx="1161793"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chemeClr val="tx1"/>
                  </a:solidFill>
                  <a:effectLst/>
                  <a:latin typeface="+mn-lt"/>
                  <a:ea typeface="+mn-ea"/>
                  <a:cs typeface="+mn-cs"/>
                </a:rPr>
                <a:t>R_a</a:t>
              </a:r>
              <a:r>
                <a:rPr lang="es-MX" sz="1100" b="0" i="0">
                  <a:solidFill>
                    <a:schemeClr val="tx1"/>
                  </a:solidFill>
                  <a:effectLst/>
                  <a:latin typeface="Cambria Math" panose="02040503050406030204" pitchFamily="18" charset="0"/>
                  <a:ea typeface="+mn-ea"/>
                  <a:cs typeface="+mn-cs"/>
                </a:rPr>
                <a:t>re</a:t>
              </a:r>
              <a:r>
                <a:rPr lang="es-MX" sz="1100" b="0" i="0">
                  <a:solidFill>
                    <a:sysClr val="windowText" lastClr="000000"/>
                  </a:solidFill>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(∅_a</a:t>
              </a:r>
              <a:r>
                <a:rPr lang="es-MX" sz="1100" b="0" i="0">
                  <a:solidFill>
                    <a:schemeClr val="tx1"/>
                  </a:solidFill>
                  <a:effectLst/>
                  <a:latin typeface="Cambria Math" panose="02040503050406030204" pitchFamily="18" charset="0"/>
                  <a:ea typeface="+mn-ea"/>
                  <a:cs typeface="+mn-cs"/>
                </a:rPr>
                <a:t>re</a:t>
              </a:r>
              <a:r>
                <a:rPr lang="es-MX" sz="1100" b="0" i="0">
                  <a:solidFill>
                    <a:schemeClr val="tx1"/>
                  </a:solidFill>
                  <a:effectLst/>
                  <a:latin typeface="+mn-lt"/>
                  <a:ea typeface="+mn-ea"/>
                  <a:cs typeface="+mn-cs"/>
                </a:rPr>
                <a:t>  d_</a:t>
              </a:r>
              <a:r>
                <a:rPr lang="es-MX" sz="1100" b="0" i="0">
                  <a:solidFill>
                    <a:schemeClr val="tx1"/>
                  </a:solidFill>
                  <a:effectLst/>
                  <a:latin typeface="Cambria Math" panose="02040503050406030204" pitchFamily="18" charset="0"/>
                  <a:ea typeface="+mn-ea"/>
                  <a:cs typeface="+mn-cs"/>
                </a:rPr>
                <a:t>are</a:t>
              </a:r>
              <a:r>
                <a:rPr lang="es-MX" sz="1100" b="0" i="0">
                  <a:solidFill>
                    <a:schemeClr val="tx1"/>
                  </a:solidFill>
                  <a:effectLst/>
                  <a:latin typeface="+mn-lt"/>
                  <a:ea typeface="+mn-ea"/>
                  <a:cs typeface="+mn-cs"/>
                </a:rPr>
                <a:t>  v_a  )/𝑣</a:t>
              </a:r>
              <a:endParaRPr lang="es-CO" sz="1100"/>
            </a:p>
          </xdr:txBody>
        </xdr:sp>
      </mc:Fallback>
    </mc:AlternateContent>
    <xdr:clientData/>
  </xdr:oneCellAnchor>
  <xdr:oneCellAnchor>
    <xdr:from>
      <xdr:col>5</xdr:col>
      <xdr:colOff>76200</xdr:colOff>
      <xdr:row>64</xdr:row>
      <xdr:rowOff>104775</xdr:rowOff>
    </xdr:from>
    <xdr:ext cx="1418593" cy="346570"/>
    <mc:AlternateContent xmlns:mc="http://schemas.openxmlformats.org/markup-compatibility/2006" xmlns:a14="http://schemas.microsoft.com/office/drawing/2010/main">
      <mc:Choice Requires="a14">
        <xdr:sp macro="" textlink="">
          <xdr:nvSpPr>
            <xdr:cNvPr id="9" name="CuadroTexto 8"/>
            <xdr:cNvSpPr txBox="1"/>
          </xdr:nvSpPr>
          <xdr:spPr>
            <a:xfrm>
              <a:off x="5695950" y="11887200"/>
              <a:ext cx="1418593"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𝑓</m:t>
                        </m:r>
                      </m:e>
                      <m:sub>
                        <m:r>
                          <m:rPr>
                            <m:sty m:val="p"/>
                          </m:rPr>
                          <a:rPr lang="es-MX" sz="1100" b="0" i="0">
                            <a:solidFill>
                              <a:schemeClr val="tx1"/>
                            </a:solidFill>
                            <a:effectLst/>
                            <a:latin typeface="Cambria Math" panose="02040503050406030204" pitchFamily="18" charset="0"/>
                            <a:ea typeface="+mn-ea"/>
                            <a:cs typeface="+mn-cs"/>
                          </a:rPr>
                          <m:t>are</m:t>
                        </m:r>
                      </m:sub>
                    </m:sSub>
                    <m:r>
                      <a:rPr lang="es-MX" sz="1100" b="0" i="1">
                        <a:latin typeface="Cambria Math" panose="02040503050406030204" pitchFamily="18" charset="0"/>
                        <a:ea typeface="Cambria Math" panose="02040503050406030204" pitchFamily="18" charset="0"/>
                      </a:rPr>
                      <m:t>=150</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𝜀</m:t>
                        </m:r>
                      </m:num>
                      <m:den>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R</m:t>
                            </m:r>
                          </m:e>
                          <m:sub>
                            <m:r>
                              <m:rPr>
                                <m:sty m:val="p"/>
                              </m:rPr>
                              <a:rPr lang="es-MX" sz="1100" b="0" i="0">
                                <a:solidFill>
                                  <a:schemeClr val="tx1"/>
                                </a:solidFill>
                                <a:effectLst/>
                                <a:latin typeface="Cambria Math" panose="02040503050406030204" pitchFamily="18" charset="0"/>
                                <a:ea typeface="+mn-ea"/>
                                <a:cs typeface="+mn-cs"/>
                              </a:rPr>
                              <m:t>are</m:t>
                            </m:r>
                          </m:sub>
                        </m:sSub>
                      </m:den>
                    </m:f>
                    <m:r>
                      <a:rPr lang="es-MX" sz="1100" b="0" i="1">
                        <a:latin typeface="Cambria Math" panose="02040503050406030204" pitchFamily="18" charset="0"/>
                        <a:ea typeface="Cambria Math" panose="02040503050406030204" pitchFamily="18" charset="0"/>
                      </a:rPr>
                      <m:t>+1,75</m:t>
                    </m:r>
                  </m:oMath>
                </m:oMathPara>
              </a14:m>
              <a:endParaRPr lang="es-CO" sz="1100"/>
            </a:p>
          </xdr:txBody>
        </xdr:sp>
      </mc:Choice>
      <mc:Fallback xmlns="">
        <xdr:sp macro="" textlink="">
          <xdr:nvSpPr>
            <xdr:cNvPr id="9" name="CuadroTexto 8"/>
            <xdr:cNvSpPr txBox="1"/>
          </xdr:nvSpPr>
          <xdr:spPr>
            <a:xfrm>
              <a:off x="5695950" y="11887200"/>
              <a:ext cx="1418593"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solidFill>
                    <a:schemeClr val="tx1"/>
                  </a:solidFill>
                  <a:effectLst/>
                  <a:latin typeface="+mn-lt"/>
                  <a:ea typeface="+mn-ea"/>
                  <a:cs typeface="+mn-cs"/>
                </a:rPr>
                <a:t>𝑓_a</a:t>
              </a:r>
              <a:r>
                <a:rPr lang="es-MX" sz="1100" b="0" i="0">
                  <a:solidFill>
                    <a:schemeClr val="tx1"/>
                  </a:solidFill>
                  <a:effectLst/>
                  <a:latin typeface="Cambria Math" panose="02040503050406030204" pitchFamily="18" charset="0"/>
                  <a:ea typeface="+mn-ea"/>
                  <a:cs typeface="+mn-cs"/>
                </a:rPr>
                <a:t>re</a:t>
              </a:r>
              <a:r>
                <a:rPr lang="es-MX" sz="1100" b="0" i="0">
                  <a:latin typeface="Cambria Math" panose="02040503050406030204" pitchFamily="18" charset="0"/>
                  <a:ea typeface="Cambria Math" panose="02040503050406030204" pitchFamily="18" charset="0"/>
                </a:rPr>
                <a:t>=150 (1−𝜀)/</a:t>
              </a:r>
              <a:r>
                <a:rPr lang="es-MX" sz="1100" b="0" i="0">
                  <a:solidFill>
                    <a:schemeClr val="tx1"/>
                  </a:solidFill>
                  <a:effectLst/>
                  <a:latin typeface="+mn-lt"/>
                  <a:ea typeface="+mn-ea"/>
                  <a:cs typeface="+mn-cs"/>
                </a:rPr>
                <a:t>R_are</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+1,75</a:t>
              </a:r>
              <a:endParaRPr lang="es-CO" sz="1100"/>
            </a:p>
          </xdr:txBody>
        </xdr:sp>
      </mc:Fallback>
    </mc:AlternateContent>
    <xdr:clientData/>
  </xdr:oneCellAnchor>
  <xdr:oneCellAnchor>
    <xdr:from>
      <xdr:col>5</xdr:col>
      <xdr:colOff>47624</xdr:colOff>
      <xdr:row>66</xdr:row>
      <xdr:rowOff>57149</xdr:rowOff>
    </xdr:from>
    <xdr:ext cx="1781175" cy="466725"/>
    <mc:AlternateContent xmlns:mc="http://schemas.openxmlformats.org/markup-compatibility/2006" xmlns:a14="http://schemas.microsoft.com/office/drawing/2010/main">
      <mc:Choice Requires="a14">
        <xdr:sp macro="" textlink="">
          <xdr:nvSpPr>
            <xdr:cNvPr id="10" name="CuadroTexto 9"/>
            <xdr:cNvSpPr txBox="1"/>
          </xdr:nvSpPr>
          <xdr:spPr>
            <a:xfrm>
              <a:off x="5667374" y="12849224"/>
              <a:ext cx="1781175"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L</m:t>
                        </m:r>
                        <m:r>
                          <a:rPr lang="es-MX" sz="1100" b="0" i="0">
                            <a:latin typeface="Cambria Math" panose="02040503050406030204" pitchFamily="18" charset="0"/>
                          </a:rPr>
                          <m:t>−</m:t>
                        </m:r>
                        <m:r>
                          <m:rPr>
                            <m:sty m:val="p"/>
                          </m:rPr>
                          <a:rPr lang="es-MX" sz="1100" b="0" i="0">
                            <a:latin typeface="Cambria Math" panose="02040503050406030204" pitchFamily="18" charset="0"/>
                          </a:rPr>
                          <m:t>are</m:t>
                        </m:r>
                      </m:sub>
                    </m:sSub>
                    <m:r>
                      <a:rPr lang="es-CO" sz="1100" i="0">
                        <a:latin typeface="Cambria Math" panose="02040503050406030204" pitchFamily="18" charset="0"/>
                        <a:ea typeface="Cambria Math" panose="02040503050406030204" pitchFamily="18" charset="0"/>
                      </a:rPr>
                      <m:t>=</m:t>
                    </m:r>
                    <m:f>
                      <m:fPr>
                        <m:ctrlPr>
                          <a:rPr lang="es-CO" sz="110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𝑓</m:t>
                            </m:r>
                          </m:e>
                          <m:sub>
                            <m:r>
                              <m:rPr>
                                <m:sty m:val="p"/>
                              </m:rPr>
                              <a:rPr lang="es-MX" sz="1100" b="0" i="0">
                                <a:solidFill>
                                  <a:schemeClr val="tx1"/>
                                </a:solidFill>
                                <a:effectLst/>
                                <a:latin typeface="Cambria Math" panose="02040503050406030204" pitchFamily="18" charset="0"/>
                                <a:ea typeface="+mn-ea"/>
                                <a:cs typeface="+mn-cs"/>
                              </a:rPr>
                              <m:t>are</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m:t>
                            </m:r>
                          </m:e>
                          <m:sub>
                            <m:r>
                              <m:rPr>
                                <m:sty m:val="p"/>
                              </m:rPr>
                              <a:rPr lang="es-MX" sz="1100" b="0" i="0">
                                <a:solidFill>
                                  <a:schemeClr val="tx1"/>
                                </a:solidFill>
                                <a:effectLst/>
                                <a:latin typeface="Cambria Math" panose="02040503050406030204" pitchFamily="18" charset="0"/>
                                <a:ea typeface="+mn-ea"/>
                                <a:cs typeface="+mn-cs"/>
                              </a:rPr>
                              <m:t>are</m:t>
                            </m:r>
                          </m:sub>
                        </m:sSub>
                      </m:den>
                    </m:f>
                    <m:r>
                      <a:rPr lang="es-MX" sz="1100" b="0" i="0">
                        <a:solidFill>
                          <a:schemeClr val="tx1"/>
                        </a:solidFill>
                        <a:effectLst/>
                        <a:latin typeface="Cambria Math" panose="02040503050406030204" pitchFamily="18" charset="0"/>
                        <a:ea typeface="+mn-ea"/>
                        <a:cs typeface="+mn-cs"/>
                      </a:rPr>
                      <m:t> </m:t>
                    </m:r>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1−</m:t>
                        </m:r>
                        <m:r>
                          <a:rPr lang="es-MX" sz="1100" b="0" i="1">
                            <a:solidFill>
                              <a:schemeClr val="tx1"/>
                            </a:solidFill>
                            <a:effectLst/>
                            <a:latin typeface="Cambria Math" panose="02040503050406030204" pitchFamily="18" charset="0"/>
                            <a:ea typeface="+mn-ea"/>
                            <a:cs typeface="+mn-cs"/>
                          </a:rPr>
                          <m:t>𝜀</m:t>
                        </m:r>
                      </m:num>
                      <m:den>
                        <m:sSup>
                          <m:sSupPr>
                            <m:ctrlPr>
                              <a:rPr lang="es-CO" sz="110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𝜀</m:t>
                            </m:r>
                          </m:e>
                          <m:sup>
                            <m:r>
                              <a:rPr lang="es-MX" sz="1100" b="0" i="1">
                                <a:solidFill>
                                  <a:schemeClr val="tx1"/>
                                </a:solidFill>
                                <a:effectLst/>
                                <a:latin typeface="Cambria Math" panose="02040503050406030204" pitchFamily="18" charset="0"/>
                                <a:ea typeface="+mn-ea"/>
                                <a:cs typeface="+mn-cs"/>
                              </a:rPr>
                              <m:t>3</m:t>
                            </m:r>
                          </m:sup>
                        </m:sSup>
                      </m:den>
                    </m:f>
                    <m:r>
                      <a:rPr lang="es-MX" sz="1100" b="0" i="0">
                        <a:solidFill>
                          <a:schemeClr val="tx1"/>
                        </a:solidFill>
                        <a:effectLst/>
                        <a:latin typeface="Cambria Math" panose="02040503050406030204" pitchFamily="18" charset="0"/>
                        <a:ea typeface="+mn-ea"/>
                        <a:cs typeface="+mn-cs"/>
                      </a:rPr>
                      <m:t> </m:t>
                    </m:r>
                    <m:f>
                      <m:fPr>
                        <m:ctrlPr>
                          <a:rPr lang="es-CO" sz="1100" i="1">
                            <a:solidFill>
                              <a:schemeClr val="tx1"/>
                            </a:solidFill>
                            <a:effectLst/>
                            <a:latin typeface="Cambria Math" panose="02040503050406030204" pitchFamily="18" charset="0"/>
                            <a:ea typeface="+mn-ea"/>
                            <a:cs typeface="+mn-cs"/>
                          </a:rPr>
                        </m:ctrlPr>
                      </m:fPr>
                      <m:num>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L</m:t>
                            </m:r>
                          </m:e>
                          <m:sub>
                            <m:r>
                              <m:rPr>
                                <m:sty m:val="p"/>
                              </m:rPr>
                              <a:rPr lang="es-MX" sz="1100" b="0" i="0">
                                <a:solidFill>
                                  <a:schemeClr val="tx1"/>
                                </a:solidFill>
                                <a:effectLst/>
                                <a:latin typeface="Cambria Math" panose="02040503050406030204" pitchFamily="18" charset="0"/>
                                <a:ea typeface="+mn-ea"/>
                                <a:cs typeface="+mn-cs"/>
                              </a:rPr>
                              <m:t>are</m:t>
                            </m:r>
                          </m:sub>
                        </m:sSub>
                      </m:num>
                      <m:den>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are</m:t>
                            </m:r>
                          </m:sub>
                        </m:sSub>
                      </m:den>
                    </m:f>
                    <m:r>
                      <a:rPr lang="es-MX" sz="1100" b="0" i="0">
                        <a:solidFill>
                          <a:schemeClr val="tx1"/>
                        </a:solidFill>
                        <a:effectLst/>
                        <a:latin typeface="Cambria Math" panose="02040503050406030204" pitchFamily="18" charset="0"/>
                        <a:ea typeface="+mn-ea"/>
                        <a:cs typeface="+mn-cs"/>
                      </a:rPr>
                      <m:t> </m:t>
                    </m:r>
                    <m:f>
                      <m:fPr>
                        <m:ctrlPr>
                          <a:rPr lang="es-CO" sz="1100" i="1">
                            <a:solidFill>
                              <a:schemeClr val="tx1"/>
                            </a:solidFill>
                            <a:effectLst/>
                            <a:latin typeface="Cambria Math" panose="02040503050406030204" pitchFamily="18" charset="0"/>
                            <a:ea typeface="+mn-ea"/>
                            <a:cs typeface="+mn-cs"/>
                          </a:rPr>
                        </m:ctrlPr>
                      </m:fPr>
                      <m:num>
                        <m:sSubSup>
                          <m:sSubSupPr>
                            <m:ctrlPr>
                              <a:rPr lang="es-CO" sz="1100" i="1">
                                <a:solidFill>
                                  <a:schemeClr val="tx1"/>
                                </a:solidFill>
                                <a:effectLst/>
                                <a:latin typeface="Cambria Math" panose="02040503050406030204" pitchFamily="18" charset="0"/>
                                <a:ea typeface="+mn-ea"/>
                                <a:cs typeface="+mn-cs"/>
                              </a:rPr>
                            </m:ctrlPr>
                          </m:sSubSup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a</m:t>
                            </m:r>
                          </m:sub>
                          <m:sup>
                            <m:r>
                              <a:rPr lang="es-MX" sz="1100" b="0" i="0">
                                <a:solidFill>
                                  <a:schemeClr val="tx1"/>
                                </a:solidFill>
                                <a:effectLst/>
                                <a:latin typeface="Cambria Math" panose="02040503050406030204" pitchFamily="18" charset="0"/>
                                <a:ea typeface="+mn-ea"/>
                                <a:cs typeface="+mn-cs"/>
                              </a:rPr>
                              <m:t>2</m:t>
                            </m:r>
                          </m:sup>
                        </m:sSubSup>
                      </m:num>
                      <m:den>
                        <m:r>
                          <m:rPr>
                            <m:sty m:val="p"/>
                          </m:rPr>
                          <a:rPr lang="es-MX" sz="1100" b="0" i="0">
                            <a:solidFill>
                              <a:schemeClr val="tx1"/>
                            </a:solidFill>
                            <a:effectLst/>
                            <a:latin typeface="Cambria Math" panose="02040503050406030204" pitchFamily="18" charset="0"/>
                            <a:ea typeface="+mn-ea"/>
                            <a:cs typeface="+mn-cs"/>
                          </a:rPr>
                          <m:t>g</m:t>
                        </m:r>
                      </m:den>
                    </m:f>
                  </m:oMath>
                </m:oMathPara>
              </a14:m>
              <a:endParaRPr lang="es-CO" sz="1100" i="0"/>
            </a:p>
          </xdr:txBody>
        </xdr:sp>
      </mc:Choice>
      <mc:Fallback xmlns="">
        <xdr:sp macro="" textlink="">
          <xdr:nvSpPr>
            <xdr:cNvPr id="10" name="CuadroTexto 9"/>
            <xdr:cNvSpPr txBox="1"/>
          </xdr:nvSpPr>
          <xdr:spPr>
            <a:xfrm>
              <a:off x="5667374" y="12849224"/>
              <a:ext cx="1781175"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L−are</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𝑓_</a:t>
              </a:r>
              <a:r>
                <a:rPr lang="es-MX" sz="1100" b="0" i="0">
                  <a:solidFill>
                    <a:schemeClr val="tx1"/>
                  </a:solidFill>
                  <a:effectLst/>
                  <a:latin typeface="Cambria Math" panose="02040503050406030204" pitchFamily="18" charset="0"/>
                  <a:ea typeface="+mn-ea"/>
                  <a:cs typeface="+mn-cs"/>
                </a:rPr>
                <a:t>are</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∅_</a:t>
              </a:r>
              <a:r>
                <a:rPr lang="es-MX" sz="1100" b="0" i="0">
                  <a:solidFill>
                    <a:schemeClr val="tx1"/>
                  </a:solidFill>
                  <a:effectLst/>
                  <a:latin typeface="Cambria Math" panose="02040503050406030204" pitchFamily="18" charset="0"/>
                  <a:ea typeface="+mn-ea"/>
                  <a:cs typeface="+mn-cs"/>
                </a:rPr>
                <a:t>are</a:t>
              </a:r>
              <a:r>
                <a:rPr lang="es-MX" sz="1100" b="0" i="0">
                  <a:solidFill>
                    <a:schemeClr val="tx1"/>
                  </a:solidFill>
                  <a:effectLst/>
                  <a:latin typeface="+mn-lt"/>
                  <a:ea typeface="+mn-ea"/>
                  <a:cs typeface="+mn-cs"/>
                </a:rPr>
                <a:t>    </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1−𝜀</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𝜀</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3   </a:t>
              </a:r>
              <a:r>
                <a:rPr lang="es-CO" sz="1100" i="0">
                  <a:solidFill>
                    <a:schemeClr val="tx1"/>
                  </a:solidFill>
                  <a:effectLst/>
                  <a:latin typeface="+mn-lt"/>
                  <a:ea typeface="+mn-ea"/>
                  <a:cs typeface="+mn-cs"/>
                </a:rPr>
                <a:t> </a:t>
              </a:r>
              <a:r>
                <a:rPr lang="es-MX" sz="1100" b="0" i="0">
                  <a:solidFill>
                    <a:schemeClr val="tx1"/>
                  </a:solidFill>
                  <a:effectLst/>
                  <a:latin typeface="+mn-lt"/>
                  <a:ea typeface="+mn-ea"/>
                  <a:cs typeface="+mn-cs"/>
                </a:rPr>
                <a:t>L</a:t>
              </a:r>
              <a:r>
                <a:rPr lang="es-CO" sz="1100" b="0" i="0">
                  <a:solidFill>
                    <a:schemeClr val="tx1"/>
                  </a:solidFill>
                  <a:effectLst/>
                  <a:latin typeface="+mn-lt"/>
                  <a:ea typeface="+mn-ea"/>
                  <a:cs typeface="+mn-cs"/>
                </a:rPr>
                <a:t>_</a:t>
              </a:r>
              <a:r>
                <a:rPr lang="es-MX" sz="1100" b="0" i="0">
                  <a:solidFill>
                    <a:schemeClr val="tx1"/>
                  </a:solidFill>
                  <a:effectLst/>
                  <a:latin typeface="Cambria Math" panose="02040503050406030204" pitchFamily="18" charset="0"/>
                  <a:ea typeface="+mn-ea"/>
                  <a:cs typeface="+mn-cs"/>
                </a:rPr>
                <a:t>are</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d_</a:t>
              </a:r>
              <a:r>
                <a:rPr lang="es-MX" sz="1100" b="0" i="0">
                  <a:solidFill>
                    <a:schemeClr val="tx1"/>
                  </a:solidFill>
                  <a:effectLst/>
                  <a:latin typeface="Cambria Math" panose="02040503050406030204" pitchFamily="18" charset="0"/>
                  <a:ea typeface="+mn-ea"/>
                  <a:cs typeface="+mn-cs"/>
                </a:rPr>
                <a:t>are</a:t>
              </a:r>
              <a:r>
                <a:rPr lang="es-MX" sz="1100" b="0" i="0">
                  <a:solidFill>
                    <a:schemeClr val="tx1"/>
                  </a:solidFill>
                  <a:effectLst/>
                  <a:latin typeface="+mn-lt"/>
                  <a:ea typeface="+mn-ea"/>
                  <a:cs typeface="+mn-cs"/>
                </a:rPr>
                <a:t>   </a:t>
              </a:r>
              <a:r>
                <a:rPr lang="es-CO" sz="1100" i="0">
                  <a:solidFill>
                    <a:schemeClr val="tx1"/>
                  </a:solidFill>
                  <a:effectLst/>
                  <a:latin typeface="+mn-lt"/>
                  <a:ea typeface="+mn-ea"/>
                  <a:cs typeface="+mn-cs"/>
                </a:rPr>
                <a:t> (</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a^2</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g</a:t>
              </a:r>
              <a:endParaRPr lang="es-CO" sz="1100" i="0"/>
            </a:p>
          </xdr:txBody>
        </xdr:sp>
      </mc:Fallback>
    </mc:AlternateContent>
    <xdr:clientData/>
  </xdr:oneCellAnchor>
  <xdr:oneCellAnchor>
    <xdr:from>
      <xdr:col>5</xdr:col>
      <xdr:colOff>85725</xdr:colOff>
      <xdr:row>67</xdr:row>
      <xdr:rowOff>85725</xdr:rowOff>
    </xdr:from>
    <xdr:ext cx="1383712" cy="172227"/>
    <mc:AlternateContent xmlns:mc="http://schemas.openxmlformats.org/markup-compatibility/2006" xmlns:a14="http://schemas.microsoft.com/office/drawing/2010/main">
      <mc:Choice Requires="a14">
        <xdr:sp macro="" textlink="">
          <xdr:nvSpPr>
            <xdr:cNvPr id="11" name="CuadroTexto 10"/>
            <xdr:cNvSpPr txBox="1"/>
          </xdr:nvSpPr>
          <xdr:spPr>
            <a:xfrm>
              <a:off x="5705475" y="13382625"/>
              <a:ext cx="13837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L</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𝑎𝑛𝑡</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𝑎𝑟𝑒</m:t>
                        </m:r>
                      </m:sub>
                    </m:sSub>
                    <m:r>
                      <a:rPr lang="es-MX" sz="1100" b="0" i="1">
                        <a:latin typeface="Cambria Math" panose="02040503050406030204" pitchFamily="18" charset="0"/>
                      </a:rPr>
                      <m:t>  </m:t>
                    </m:r>
                  </m:oMath>
                </m:oMathPara>
              </a14:m>
              <a:endParaRPr lang="es-CO" sz="1100"/>
            </a:p>
          </xdr:txBody>
        </xdr:sp>
      </mc:Choice>
      <mc:Fallback xmlns="">
        <xdr:sp macro="" textlink="">
          <xdr:nvSpPr>
            <xdr:cNvPr id="11" name="CuadroTexto 10"/>
            <xdr:cNvSpPr txBox="1"/>
          </xdr:nvSpPr>
          <xdr:spPr>
            <a:xfrm>
              <a:off x="5705475" y="13382625"/>
              <a:ext cx="13837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L=ℎ_(𝐿−𝑎𝑛𝑡)+ℎ_(𝐿−𝑎𝑟𝑒)   </a:t>
              </a:r>
              <a:endParaRPr lang="es-CO" sz="1100"/>
            </a:p>
          </xdr:txBody>
        </xdr:sp>
      </mc:Fallback>
    </mc:AlternateContent>
    <xdr:clientData/>
  </xdr:oneCellAnchor>
  <xdr:oneCellAnchor>
    <xdr:from>
      <xdr:col>5</xdr:col>
      <xdr:colOff>95250</xdr:colOff>
      <xdr:row>30</xdr:row>
      <xdr:rowOff>19050</xdr:rowOff>
    </xdr:from>
    <xdr:ext cx="1343025" cy="420628"/>
    <mc:AlternateContent xmlns:mc="http://schemas.openxmlformats.org/markup-compatibility/2006" xmlns:a14="http://schemas.microsoft.com/office/drawing/2010/main">
      <mc:Choice Requires="a14">
        <xdr:sp macro="" textlink="">
          <xdr:nvSpPr>
            <xdr:cNvPr id="12" name="CuadroTexto 11"/>
            <xdr:cNvSpPr txBox="1"/>
          </xdr:nvSpPr>
          <xdr:spPr>
            <a:xfrm>
              <a:off x="5715000" y="5324475"/>
              <a:ext cx="1343025" cy="4206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d</m:t>
                            </m:r>
                          </m:e>
                          <m:sub>
                            <m:r>
                              <m:rPr>
                                <m:sty m:val="p"/>
                              </m:rPr>
                              <a:rPr lang="es-MX" sz="1100" b="0" i="0">
                                <a:latin typeface="Cambria Math" panose="02040503050406030204" pitchFamily="18" charset="0"/>
                              </a:rPr>
                              <m:t>are</m:t>
                            </m:r>
                          </m:sub>
                        </m:sSub>
                      </m:num>
                      <m:den>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d</m:t>
                            </m:r>
                          </m:e>
                          <m:sub>
                            <m:r>
                              <m:rPr>
                                <m:sty m:val="p"/>
                              </m:rPr>
                              <a:rPr lang="es-MX" sz="1100" b="0" i="0">
                                <a:latin typeface="Cambria Math" panose="02040503050406030204" pitchFamily="18" charset="0"/>
                              </a:rPr>
                              <m:t>ant</m:t>
                            </m:r>
                          </m:sub>
                        </m:sSub>
                      </m:den>
                    </m:f>
                    <m:r>
                      <a:rPr lang="es-CO" sz="1100" i="1">
                        <a:latin typeface="Cambria Math" panose="02040503050406030204" pitchFamily="18" charset="0"/>
                        <a:ea typeface="Cambria Math" panose="02040503050406030204" pitchFamily="18" charset="0"/>
                      </a:rPr>
                      <m:t>=</m:t>
                    </m:r>
                    <m:sSup>
                      <m:sSupPr>
                        <m:ctrlPr>
                          <a:rPr lang="es-CO" sz="1100" i="1">
                            <a:latin typeface="Cambria Math" panose="02040503050406030204" pitchFamily="18" charset="0"/>
                            <a:ea typeface="Cambria Math" panose="02040503050406030204" pitchFamily="18" charset="0"/>
                          </a:rPr>
                        </m:ctrlPr>
                      </m:sSupPr>
                      <m:e>
                        <m:d>
                          <m:dPr>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𝑠</m:t>
                                    </m:r>
                                  </m:e>
                                  <m:sub>
                                    <m:r>
                                      <a:rPr lang="es-MX" sz="1100" b="0" i="1">
                                        <a:latin typeface="Cambria Math" panose="02040503050406030204" pitchFamily="18" charset="0"/>
                                        <a:ea typeface="Cambria Math" panose="02040503050406030204" pitchFamily="18" charset="0"/>
                                      </a:rPr>
                                      <m:t>𝑎𝑛𝑡</m:t>
                                    </m:r>
                                  </m:sub>
                                </m:sSub>
                                <m:r>
                                  <a:rPr lang="es-MX" sz="1100" b="0" i="1">
                                    <a:latin typeface="Cambria Math" panose="02040503050406030204" pitchFamily="18" charset="0"/>
                                    <a:ea typeface="Cambria Math" panose="02040503050406030204" pitchFamily="18" charset="0"/>
                                  </a:rPr>
                                  <m:t>−1</m:t>
                                </m:r>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𝑠</m:t>
                                    </m:r>
                                  </m:e>
                                  <m:sub>
                                    <m:r>
                                      <a:rPr lang="es-MX" sz="1100" b="0" i="1">
                                        <a:latin typeface="Cambria Math" panose="02040503050406030204" pitchFamily="18" charset="0"/>
                                        <a:ea typeface="Cambria Math" panose="02040503050406030204" pitchFamily="18" charset="0"/>
                                      </a:rPr>
                                      <m:t>𝑎𝑟𝑒</m:t>
                                    </m:r>
                                  </m:sub>
                                </m:sSub>
                                <m:r>
                                  <a:rPr lang="es-MX" sz="1100" b="0" i="1">
                                    <a:latin typeface="Cambria Math" panose="02040503050406030204" pitchFamily="18" charset="0"/>
                                    <a:ea typeface="Cambria Math" panose="02040503050406030204" pitchFamily="18" charset="0"/>
                                  </a:rPr>
                                  <m:t>−1</m:t>
                                </m:r>
                              </m:den>
                            </m:f>
                          </m:e>
                        </m:d>
                      </m:e>
                      <m:sup>
                        <m:r>
                          <a:rPr lang="es-MX" sz="1100" b="0" i="1">
                            <a:latin typeface="Cambria Math" panose="02040503050406030204" pitchFamily="18" charset="0"/>
                            <a:ea typeface="Cambria Math" panose="02040503050406030204" pitchFamily="18" charset="0"/>
                          </a:rPr>
                          <m:t>2/3</m:t>
                        </m:r>
                      </m:sup>
                    </m:sSup>
                  </m:oMath>
                </m:oMathPara>
              </a14:m>
              <a:endParaRPr lang="es-CO" sz="1100"/>
            </a:p>
          </xdr:txBody>
        </xdr:sp>
      </mc:Choice>
      <mc:Fallback xmlns="">
        <xdr:sp macro="" textlink="">
          <xdr:nvSpPr>
            <xdr:cNvPr id="12" name="CuadroTexto 11"/>
            <xdr:cNvSpPr txBox="1"/>
          </xdr:nvSpPr>
          <xdr:spPr>
            <a:xfrm>
              <a:off x="5715000" y="5324475"/>
              <a:ext cx="1343025" cy="4206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d</a:t>
              </a:r>
              <a:r>
                <a:rPr lang="es-CO" sz="1100" b="0" i="0">
                  <a:latin typeface="Cambria Math" panose="02040503050406030204" pitchFamily="18" charset="0"/>
                </a:rPr>
                <a:t>_</a:t>
              </a:r>
              <a:r>
                <a:rPr lang="es-MX" sz="1100" b="0" i="0">
                  <a:latin typeface="Cambria Math" panose="02040503050406030204" pitchFamily="18" charset="0"/>
                </a:rPr>
                <a:t>are</a:t>
              </a:r>
              <a:r>
                <a:rPr lang="es-CO" sz="1100" b="0" i="0">
                  <a:latin typeface="Cambria Math" panose="02040503050406030204" pitchFamily="18" charset="0"/>
                </a:rPr>
                <a:t>/</a:t>
              </a:r>
              <a:r>
                <a:rPr lang="es-MX" sz="1100" b="0" i="0">
                  <a:latin typeface="Cambria Math" panose="02040503050406030204" pitchFamily="18" charset="0"/>
                </a:rPr>
                <a:t>d</a:t>
              </a:r>
              <a:r>
                <a:rPr lang="es-CO" sz="1100" b="0" i="0">
                  <a:latin typeface="Cambria Math" panose="02040503050406030204" pitchFamily="18" charset="0"/>
                </a:rPr>
                <a:t>_</a:t>
              </a:r>
              <a:r>
                <a:rPr lang="es-MX" sz="1100" b="0" i="0">
                  <a:latin typeface="Cambria Math" panose="02040503050406030204" pitchFamily="18" charset="0"/>
                </a:rPr>
                <a:t>ant</a:t>
              </a:r>
              <a:r>
                <a:rPr lang="es-CO" sz="1100" b="0" i="0">
                  <a:latin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𝑠</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𝑎𝑛𝑡−1</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𝑠</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𝑎𝑟𝑒−1</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2/3</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oneCellAnchor>
    <xdr:from>
      <xdr:col>5</xdr:col>
      <xdr:colOff>95250</xdr:colOff>
      <xdr:row>55</xdr:row>
      <xdr:rowOff>19050</xdr:rowOff>
    </xdr:from>
    <xdr:ext cx="1343025" cy="420628"/>
    <mc:AlternateContent xmlns:mc="http://schemas.openxmlformats.org/markup-compatibility/2006" xmlns:a14="http://schemas.microsoft.com/office/drawing/2010/main">
      <mc:Choice Requires="a14">
        <xdr:sp macro="" textlink="">
          <xdr:nvSpPr>
            <xdr:cNvPr id="15" name="CuadroTexto 14"/>
            <xdr:cNvSpPr txBox="1"/>
          </xdr:nvSpPr>
          <xdr:spPr>
            <a:xfrm>
              <a:off x="5715000" y="5095875"/>
              <a:ext cx="1343025" cy="4206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d</m:t>
                            </m:r>
                          </m:e>
                          <m:sub>
                            <m:r>
                              <m:rPr>
                                <m:sty m:val="p"/>
                              </m:rPr>
                              <a:rPr lang="es-MX" sz="1100" b="0" i="0">
                                <a:latin typeface="Cambria Math" panose="02040503050406030204" pitchFamily="18" charset="0"/>
                              </a:rPr>
                              <m:t>are</m:t>
                            </m:r>
                          </m:sub>
                        </m:sSub>
                      </m:num>
                      <m:den>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d</m:t>
                            </m:r>
                          </m:e>
                          <m:sub>
                            <m:r>
                              <m:rPr>
                                <m:sty m:val="p"/>
                              </m:rPr>
                              <a:rPr lang="es-MX" sz="1100" b="0" i="0">
                                <a:latin typeface="Cambria Math" panose="02040503050406030204" pitchFamily="18" charset="0"/>
                              </a:rPr>
                              <m:t>ant</m:t>
                            </m:r>
                          </m:sub>
                        </m:sSub>
                      </m:den>
                    </m:f>
                    <m:r>
                      <a:rPr lang="es-CO" sz="1100" i="1">
                        <a:latin typeface="Cambria Math" panose="02040503050406030204" pitchFamily="18" charset="0"/>
                        <a:ea typeface="Cambria Math" panose="02040503050406030204" pitchFamily="18" charset="0"/>
                      </a:rPr>
                      <m:t>=</m:t>
                    </m:r>
                    <m:sSup>
                      <m:sSupPr>
                        <m:ctrlPr>
                          <a:rPr lang="es-CO" sz="1100" i="1">
                            <a:latin typeface="Cambria Math" panose="02040503050406030204" pitchFamily="18" charset="0"/>
                            <a:ea typeface="Cambria Math" panose="02040503050406030204" pitchFamily="18" charset="0"/>
                          </a:rPr>
                        </m:ctrlPr>
                      </m:sSupPr>
                      <m:e>
                        <m:d>
                          <m:dPr>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𝑠</m:t>
                                    </m:r>
                                  </m:e>
                                  <m:sub>
                                    <m:r>
                                      <a:rPr lang="es-MX" sz="1100" b="0" i="1">
                                        <a:latin typeface="Cambria Math" panose="02040503050406030204" pitchFamily="18" charset="0"/>
                                        <a:ea typeface="Cambria Math" panose="02040503050406030204" pitchFamily="18" charset="0"/>
                                      </a:rPr>
                                      <m:t>𝑎𝑛𝑡</m:t>
                                    </m:r>
                                  </m:sub>
                                </m:sSub>
                                <m:r>
                                  <a:rPr lang="es-MX" sz="1100" b="0" i="1">
                                    <a:latin typeface="Cambria Math" panose="02040503050406030204" pitchFamily="18" charset="0"/>
                                    <a:ea typeface="Cambria Math" panose="02040503050406030204" pitchFamily="18" charset="0"/>
                                  </a:rPr>
                                  <m:t>−1</m:t>
                                </m:r>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𝑠</m:t>
                                    </m:r>
                                  </m:e>
                                  <m:sub>
                                    <m:r>
                                      <a:rPr lang="es-MX" sz="1100" b="0" i="1">
                                        <a:latin typeface="Cambria Math" panose="02040503050406030204" pitchFamily="18" charset="0"/>
                                        <a:ea typeface="Cambria Math" panose="02040503050406030204" pitchFamily="18" charset="0"/>
                                      </a:rPr>
                                      <m:t>𝑎𝑟𝑒</m:t>
                                    </m:r>
                                  </m:sub>
                                </m:sSub>
                                <m:r>
                                  <a:rPr lang="es-MX" sz="1100" b="0" i="1">
                                    <a:latin typeface="Cambria Math" panose="02040503050406030204" pitchFamily="18" charset="0"/>
                                    <a:ea typeface="Cambria Math" panose="02040503050406030204" pitchFamily="18" charset="0"/>
                                  </a:rPr>
                                  <m:t>−1</m:t>
                                </m:r>
                              </m:den>
                            </m:f>
                          </m:e>
                        </m:d>
                      </m:e>
                      <m:sup>
                        <m:r>
                          <a:rPr lang="es-MX" sz="1100" b="0" i="1">
                            <a:latin typeface="Cambria Math" panose="02040503050406030204" pitchFamily="18" charset="0"/>
                            <a:ea typeface="Cambria Math" panose="02040503050406030204" pitchFamily="18" charset="0"/>
                          </a:rPr>
                          <m:t>2/3</m:t>
                        </m:r>
                      </m:sup>
                    </m:sSup>
                  </m:oMath>
                </m:oMathPara>
              </a14:m>
              <a:endParaRPr lang="es-CO" sz="1100"/>
            </a:p>
          </xdr:txBody>
        </xdr:sp>
      </mc:Choice>
      <mc:Fallback xmlns="">
        <xdr:sp macro="" textlink="">
          <xdr:nvSpPr>
            <xdr:cNvPr id="15" name="CuadroTexto 14"/>
            <xdr:cNvSpPr txBox="1"/>
          </xdr:nvSpPr>
          <xdr:spPr>
            <a:xfrm>
              <a:off x="5715000" y="5095875"/>
              <a:ext cx="1343025" cy="4206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d</a:t>
              </a:r>
              <a:r>
                <a:rPr lang="es-CO" sz="1100" b="0" i="0">
                  <a:latin typeface="Cambria Math" panose="02040503050406030204" pitchFamily="18" charset="0"/>
                </a:rPr>
                <a:t>_</a:t>
              </a:r>
              <a:r>
                <a:rPr lang="es-MX" sz="1100" b="0" i="0">
                  <a:latin typeface="Cambria Math" panose="02040503050406030204" pitchFamily="18" charset="0"/>
                </a:rPr>
                <a:t>are</a:t>
              </a:r>
              <a:r>
                <a:rPr lang="es-CO" sz="1100" b="0" i="0">
                  <a:latin typeface="Cambria Math" panose="02040503050406030204" pitchFamily="18" charset="0"/>
                </a:rPr>
                <a:t>/</a:t>
              </a:r>
              <a:r>
                <a:rPr lang="es-MX" sz="1100" b="0" i="0">
                  <a:latin typeface="Cambria Math" panose="02040503050406030204" pitchFamily="18" charset="0"/>
                </a:rPr>
                <a:t>d</a:t>
              </a:r>
              <a:r>
                <a:rPr lang="es-CO" sz="1100" b="0" i="0">
                  <a:latin typeface="Cambria Math" panose="02040503050406030204" pitchFamily="18" charset="0"/>
                </a:rPr>
                <a:t>_</a:t>
              </a:r>
              <a:r>
                <a:rPr lang="es-MX" sz="1100" b="0" i="0">
                  <a:latin typeface="Cambria Math" panose="02040503050406030204" pitchFamily="18" charset="0"/>
                </a:rPr>
                <a:t>ant</a:t>
              </a:r>
              <a:r>
                <a:rPr lang="es-CO" sz="1100" b="0" i="0">
                  <a:latin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𝑠</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𝑎𝑛𝑡−1</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𝑠</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𝑎𝑟𝑒−1</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2/3</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twoCellAnchor editAs="oneCell">
    <xdr:from>
      <xdr:col>1</xdr:col>
      <xdr:colOff>1676400</xdr:colOff>
      <xdr:row>1</xdr:row>
      <xdr:rowOff>9525</xdr:rowOff>
    </xdr:from>
    <xdr:to>
      <xdr:col>1</xdr:col>
      <xdr:colOff>2418200</xdr:colOff>
      <xdr:row>4</xdr:row>
      <xdr:rowOff>184150</xdr:rowOff>
    </xdr:to>
    <xdr:pic>
      <xdr:nvPicPr>
        <xdr:cNvPr id="14" name="Imagen 13"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38400" y="20002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9"/>
  <sheetViews>
    <sheetView topLeftCell="A40" zoomScaleNormal="100" workbookViewId="0">
      <selection activeCell="B44" sqref="B44:B56"/>
    </sheetView>
  </sheetViews>
  <sheetFormatPr baseColWidth="10" defaultRowHeight="15" x14ac:dyDescent="0.25"/>
  <cols>
    <col min="1" max="1" width="11.42578125" style="2"/>
    <col min="2" max="2" width="31" style="15" customWidth="1"/>
    <col min="3" max="3" width="9.42578125" style="2" customWidth="1"/>
    <col min="4" max="4" width="12" style="2" bestFit="1" customWidth="1"/>
    <col min="5" max="5" width="14.7109375" style="2" customWidth="1"/>
    <col min="6" max="6" width="26.42578125" style="2" customWidth="1"/>
    <col min="7" max="16384" width="11.42578125" style="2"/>
  </cols>
  <sheetData>
    <row r="2" spans="2:8" x14ac:dyDescent="0.25">
      <c r="B2" s="96"/>
      <c r="C2" s="37" t="s">
        <v>153</v>
      </c>
    </row>
    <row r="3" spans="2:8" x14ac:dyDescent="0.25">
      <c r="B3" s="96"/>
      <c r="C3" s="37" t="s">
        <v>154</v>
      </c>
    </row>
    <row r="4" spans="2:8" x14ac:dyDescent="0.25">
      <c r="B4" s="96"/>
      <c r="C4" s="37" t="s">
        <v>155</v>
      </c>
    </row>
    <row r="5" spans="2:8" x14ac:dyDescent="0.25">
      <c r="B5" s="96"/>
      <c r="C5" s="37" t="s">
        <v>156</v>
      </c>
    </row>
    <row r="8" spans="2:8" ht="15" customHeight="1" x14ac:dyDescent="0.25">
      <c r="B8" s="95" t="s">
        <v>12</v>
      </c>
      <c r="C8" s="95"/>
      <c r="D8" s="95"/>
      <c r="E8" s="95"/>
      <c r="F8" s="95"/>
      <c r="G8" s="1"/>
      <c r="H8" s="1"/>
    </row>
    <row r="9" spans="2:8" ht="15" customHeight="1" x14ac:dyDescent="0.25">
      <c r="B9" s="95"/>
      <c r="C9" s="95"/>
      <c r="D9" s="95"/>
      <c r="E9" s="95"/>
      <c r="F9" s="95"/>
      <c r="G9" s="1"/>
      <c r="H9" s="1"/>
    </row>
    <row r="10" spans="2:8" x14ac:dyDescent="0.25">
      <c r="B10" s="95"/>
      <c r="C10" s="95"/>
      <c r="D10" s="95"/>
      <c r="E10" s="95"/>
      <c r="F10" s="95"/>
      <c r="G10" s="1"/>
      <c r="H10" s="1"/>
    </row>
    <row r="12" spans="2:8" x14ac:dyDescent="0.25">
      <c r="B12" s="3" t="s">
        <v>13</v>
      </c>
      <c r="C12" s="3"/>
    </row>
    <row r="13" spans="2:8" x14ac:dyDescent="0.25">
      <c r="B13" s="4"/>
      <c r="C13" s="5"/>
      <c r="D13" s="5"/>
      <c r="E13" s="5"/>
      <c r="F13" s="5"/>
    </row>
    <row r="14" spans="2:8" x14ac:dyDescent="0.25">
      <c r="B14" s="6" t="s">
        <v>25</v>
      </c>
      <c r="C14" s="7" t="s">
        <v>14</v>
      </c>
      <c r="D14" s="8"/>
      <c r="E14" s="9">
        <v>5</v>
      </c>
      <c r="F14" s="9" t="s">
        <v>16</v>
      </c>
    </row>
    <row r="15" spans="2:8" ht="17.25" x14ac:dyDescent="0.25">
      <c r="B15" s="6" t="s">
        <v>26</v>
      </c>
      <c r="C15" s="7" t="s">
        <v>8</v>
      </c>
      <c r="D15" s="8" t="s">
        <v>18</v>
      </c>
      <c r="E15" s="10">
        <v>1.003E-6</v>
      </c>
      <c r="F15" s="9"/>
    </row>
    <row r="16" spans="2:8" x14ac:dyDescent="0.25">
      <c r="B16" s="6" t="s">
        <v>4</v>
      </c>
      <c r="C16" s="7" t="s">
        <v>15</v>
      </c>
      <c r="D16" s="11"/>
      <c r="E16" s="9">
        <v>6</v>
      </c>
      <c r="F16" s="9" t="s">
        <v>17</v>
      </c>
    </row>
    <row r="17" spans="2:6" ht="15" customHeight="1" x14ac:dyDescent="0.25">
      <c r="B17" s="6" t="s">
        <v>7</v>
      </c>
      <c r="C17" s="12" t="s">
        <v>11</v>
      </c>
      <c r="D17" s="8" t="s">
        <v>19</v>
      </c>
      <c r="E17" s="9">
        <v>40</v>
      </c>
      <c r="F17" s="9"/>
    </row>
    <row r="18" spans="2:6" ht="18" customHeight="1" x14ac:dyDescent="0.25">
      <c r="B18" s="6" t="s">
        <v>27</v>
      </c>
      <c r="C18" s="13" t="s">
        <v>20</v>
      </c>
      <c r="D18" s="8" t="s">
        <v>23</v>
      </c>
      <c r="E18" s="9">
        <v>0.9</v>
      </c>
      <c r="F18" s="9"/>
    </row>
    <row r="19" spans="2:6" ht="18" customHeight="1" x14ac:dyDescent="0.25">
      <c r="B19" s="6" t="s">
        <v>30</v>
      </c>
      <c r="C19" s="13" t="s">
        <v>10</v>
      </c>
      <c r="D19" s="8" t="s">
        <v>21</v>
      </c>
      <c r="E19" s="9">
        <v>140</v>
      </c>
      <c r="F19" s="9"/>
    </row>
    <row r="20" spans="2:6" ht="18" customHeight="1" x14ac:dyDescent="0.25">
      <c r="B20" s="6" t="s">
        <v>28</v>
      </c>
      <c r="C20" s="13" t="s">
        <v>22</v>
      </c>
      <c r="D20" s="8" t="s">
        <v>24</v>
      </c>
      <c r="E20" s="9">
        <v>0.5</v>
      </c>
      <c r="F20" s="9"/>
    </row>
    <row r="21" spans="2:6" ht="18" customHeight="1" x14ac:dyDescent="0.25">
      <c r="B21" s="6" t="s">
        <v>29</v>
      </c>
      <c r="C21" s="13" t="s">
        <v>9</v>
      </c>
      <c r="D21" s="8" t="s">
        <v>31</v>
      </c>
      <c r="E21" s="9">
        <v>9.8059999999999992</v>
      </c>
      <c r="F21" s="14"/>
    </row>
    <row r="22" spans="2:6" ht="18" customHeight="1" x14ac:dyDescent="0.25">
      <c r="C22" s="15"/>
      <c r="D22" s="15"/>
      <c r="E22" s="15"/>
    </row>
    <row r="23" spans="2:6" ht="18" customHeight="1" x14ac:dyDescent="0.25">
      <c r="B23" s="16" t="s">
        <v>32</v>
      </c>
      <c r="C23" s="17"/>
    </row>
    <row r="24" spans="2:6" ht="18" customHeight="1" x14ac:dyDescent="0.25"/>
    <row r="25" spans="2:6" s="5" customFormat="1" ht="39.950000000000003" customHeight="1" x14ac:dyDescent="0.25">
      <c r="B25" s="9" t="s">
        <v>35</v>
      </c>
      <c r="C25" s="13" t="s">
        <v>33</v>
      </c>
      <c r="D25" s="18" t="s">
        <v>23</v>
      </c>
      <c r="E25" s="14">
        <f>E14*E15*(E16^2)*(1-E17/100)^2*E18*(E19/86400)/((E17/100)^3*(E20/1000)^2*E21)</f>
        <v>0.60411673975117264</v>
      </c>
      <c r="F25" s="14"/>
    </row>
    <row r="26" spans="2:6" ht="18" customHeight="1" x14ac:dyDescent="0.25"/>
    <row r="27" spans="2:6" ht="18" customHeight="1" x14ac:dyDescent="0.25">
      <c r="B27" s="3" t="s">
        <v>36</v>
      </c>
    </row>
    <row r="28" spans="2:6" ht="18" customHeight="1" x14ac:dyDescent="0.25"/>
    <row r="29" spans="2:6" x14ac:dyDescent="0.25">
      <c r="B29" s="6" t="s">
        <v>7</v>
      </c>
      <c r="C29" s="12" t="s">
        <v>11</v>
      </c>
      <c r="D29" s="8" t="s">
        <v>19</v>
      </c>
      <c r="E29" s="9">
        <v>40</v>
      </c>
      <c r="F29" s="9"/>
    </row>
    <row r="30" spans="2:6" x14ac:dyDescent="0.25">
      <c r="B30" s="6" t="s">
        <v>27</v>
      </c>
      <c r="C30" s="13" t="s">
        <v>20</v>
      </c>
      <c r="D30" s="8" t="s">
        <v>23</v>
      </c>
      <c r="E30" s="9">
        <v>0.9</v>
      </c>
      <c r="F30" s="9"/>
    </row>
    <row r="31" spans="2:6" ht="17.25" x14ac:dyDescent="0.25">
      <c r="B31" s="6" t="s">
        <v>30</v>
      </c>
      <c r="C31" s="13" t="s">
        <v>10</v>
      </c>
      <c r="D31" s="8" t="s">
        <v>21</v>
      </c>
      <c r="E31" s="9">
        <v>140</v>
      </c>
      <c r="F31" s="9"/>
    </row>
    <row r="32" spans="2:6" x14ac:dyDescent="0.25">
      <c r="B32" s="6" t="s">
        <v>4</v>
      </c>
      <c r="C32" s="19" t="s">
        <v>40</v>
      </c>
      <c r="D32" s="8" t="s">
        <v>24</v>
      </c>
      <c r="E32" s="9">
        <v>1</v>
      </c>
      <c r="F32" s="9" t="s">
        <v>17</v>
      </c>
    </row>
    <row r="33" spans="2:6" ht="17.25" x14ac:dyDescent="0.25">
      <c r="B33" s="6" t="s">
        <v>29</v>
      </c>
      <c r="C33" s="13" t="s">
        <v>9</v>
      </c>
      <c r="D33" s="8" t="s">
        <v>31</v>
      </c>
      <c r="E33" s="9">
        <v>9.8059999999999992</v>
      </c>
      <c r="F33" s="9"/>
    </row>
    <row r="34" spans="2:6" x14ac:dyDescent="0.25">
      <c r="B34" s="6" t="s">
        <v>28</v>
      </c>
      <c r="C34" s="13" t="s">
        <v>22</v>
      </c>
      <c r="D34" s="8" t="s">
        <v>24</v>
      </c>
      <c r="E34" s="9">
        <v>0.5</v>
      </c>
      <c r="F34" s="9"/>
    </row>
    <row r="35" spans="2:6" ht="17.25" x14ac:dyDescent="0.25">
      <c r="B35" s="6" t="s">
        <v>26</v>
      </c>
      <c r="C35" s="7" t="s">
        <v>8</v>
      </c>
      <c r="D35" s="8" t="s">
        <v>18</v>
      </c>
      <c r="E35" s="10">
        <v>1.003E-6</v>
      </c>
      <c r="F35" s="9"/>
    </row>
    <row r="37" spans="2:6" x14ac:dyDescent="0.25">
      <c r="B37" s="20" t="s">
        <v>37</v>
      </c>
    </row>
    <row r="39" spans="2:6" ht="39.950000000000003" customHeight="1" x14ac:dyDescent="0.25">
      <c r="B39" s="21" t="s">
        <v>41</v>
      </c>
      <c r="C39" s="13" t="s">
        <v>42</v>
      </c>
      <c r="D39" s="14"/>
      <c r="E39" s="14">
        <f>E32*(E34/1000)*(E31/86400)/E35</f>
        <v>0.80776189948672505</v>
      </c>
      <c r="F39" s="22"/>
    </row>
    <row r="40" spans="2:6" ht="39.950000000000003" customHeight="1" x14ac:dyDescent="0.25">
      <c r="B40" s="6" t="s">
        <v>38</v>
      </c>
      <c r="C40" s="7" t="s">
        <v>39</v>
      </c>
      <c r="D40" s="14"/>
      <c r="E40" s="14">
        <f>150*(1-E29/100)/E39+1.75</f>
        <v>113.16897142857142</v>
      </c>
      <c r="F40" s="22"/>
    </row>
    <row r="41" spans="2:6" ht="39.950000000000003" customHeight="1" x14ac:dyDescent="0.25">
      <c r="B41" s="9" t="s">
        <v>35</v>
      </c>
      <c r="C41" s="13" t="s">
        <v>33</v>
      </c>
      <c r="D41" s="18" t="s">
        <v>23</v>
      </c>
      <c r="E41" s="14">
        <f>E40*(1-E29/100)*E30*(E31/86400)^2/(E32*(E29/100)^3*(E34/1000)*E33)</f>
        <v>0.51133774006230115</v>
      </c>
      <c r="F41" s="22"/>
    </row>
    <row r="44" spans="2:6" x14ac:dyDescent="0.25">
      <c r="B44" s="37" t="s">
        <v>157</v>
      </c>
    </row>
    <row r="45" spans="2:6" x14ac:dyDescent="0.25">
      <c r="B45" s="5" t="s">
        <v>158</v>
      </c>
    </row>
    <row r="46" spans="2:6" x14ac:dyDescent="0.25">
      <c r="B46" s="5" t="s">
        <v>159</v>
      </c>
    </row>
    <row r="47" spans="2:6" x14ac:dyDescent="0.25">
      <c r="B47" s="5"/>
    </row>
    <row r="48" spans="2:6" x14ac:dyDescent="0.25">
      <c r="B48" s="37" t="s">
        <v>160</v>
      </c>
    </row>
    <row r="49" spans="2:2" x14ac:dyDescent="0.25">
      <c r="B49" s="5" t="s">
        <v>161</v>
      </c>
    </row>
  </sheetData>
  <mergeCells count="2">
    <mergeCell ref="B8:F10"/>
    <mergeCell ref="B2:B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64"/>
  <sheetViews>
    <sheetView topLeftCell="A55" zoomScaleNormal="100" workbookViewId="0">
      <selection activeCell="B59" sqref="B59:B71"/>
    </sheetView>
  </sheetViews>
  <sheetFormatPr baseColWidth="10" defaultRowHeight="15" x14ac:dyDescent="0.25"/>
  <cols>
    <col min="1" max="1" width="11.42578125" style="2"/>
    <col min="2" max="2" width="36.7109375" style="15" customWidth="1"/>
    <col min="3" max="3" width="9.42578125" style="2" customWidth="1"/>
    <col min="4" max="4" width="12" style="2" bestFit="1" customWidth="1"/>
    <col min="5" max="5" width="14.7109375" style="2" customWidth="1"/>
    <col min="6" max="6" width="37.28515625" style="2" customWidth="1"/>
    <col min="7" max="16384" width="11.42578125" style="2"/>
  </cols>
  <sheetData>
    <row r="2" spans="2:8" x14ac:dyDescent="0.25">
      <c r="B2" s="96"/>
      <c r="C2" s="37" t="s">
        <v>153</v>
      </c>
    </row>
    <row r="3" spans="2:8" x14ac:dyDescent="0.25">
      <c r="B3" s="96"/>
      <c r="C3" s="37" t="s">
        <v>154</v>
      </c>
    </row>
    <row r="4" spans="2:8" x14ac:dyDescent="0.25">
      <c r="B4" s="96"/>
      <c r="C4" s="37" t="s">
        <v>155</v>
      </c>
    </row>
    <row r="5" spans="2:8" x14ac:dyDescent="0.25">
      <c r="B5" s="96"/>
      <c r="C5" s="37" t="s">
        <v>156</v>
      </c>
    </row>
    <row r="7" spans="2:8" ht="15" customHeight="1" x14ac:dyDescent="0.25">
      <c r="B7" s="95" t="s">
        <v>43</v>
      </c>
      <c r="C7" s="95"/>
      <c r="D7" s="95"/>
      <c r="E7" s="95"/>
      <c r="F7" s="95"/>
      <c r="G7" s="1"/>
      <c r="H7" s="1"/>
    </row>
    <row r="8" spans="2:8" ht="15" customHeight="1" x14ac:dyDescent="0.25">
      <c r="B8" s="95"/>
      <c r="C8" s="95"/>
      <c r="D8" s="95"/>
      <c r="E8" s="95"/>
      <c r="F8" s="95"/>
      <c r="G8" s="1"/>
      <c r="H8" s="1"/>
    </row>
    <row r="9" spans="2:8" ht="15" customHeight="1" x14ac:dyDescent="0.25">
      <c r="B9" s="95"/>
      <c r="C9" s="95"/>
      <c r="D9" s="95"/>
      <c r="E9" s="95"/>
      <c r="F9" s="95"/>
      <c r="G9" s="1"/>
      <c r="H9" s="1"/>
    </row>
    <row r="10" spans="2:8" x14ac:dyDescent="0.25">
      <c r="B10" s="95"/>
      <c r="C10" s="95"/>
      <c r="D10" s="95"/>
      <c r="E10" s="95"/>
      <c r="F10" s="95"/>
      <c r="G10" s="1"/>
      <c r="H10" s="1"/>
    </row>
    <row r="12" spans="2:8" x14ac:dyDescent="0.25">
      <c r="B12" s="3" t="s">
        <v>13</v>
      </c>
      <c r="C12" s="3"/>
    </row>
    <row r="13" spans="2:8" x14ac:dyDescent="0.25">
      <c r="B13" s="4"/>
      <c r="C13" s="5"/>
      <c r="D13" s="5"/>
      <c r="E13" s="5"/>
      <c r="F13" s="5"/>
    </row>
    <row r="14" spans="2:8" ht="17.25" x14ac:dyDescent="0.25">
      <c r="B14" s="6" t="s">
        <v>63</v>
      </c>
      <c r="C14" s="7" t="s">
        <v>64</v>
      </c>
      <c r="D14" s="8"/>
      <c r="E14" s="58">
        <v>5</v>
      </c>
      <c r="F14" s="9" t="s">
        <v>16</v>
      </c>
    </row>
    <row r="15" spans="2:8" ht="17.25" x14ac:dyDescent="0.25">
      <c r="B15" s="6" t="s">
        <v>63</v>
      </c>
      <c r="C15" s="7" t="s">
        <v>65</v>
      </c>
      <c r="D15" s="8"/>
      <c r="E15" s="58">
        <v>6</v>
      </c>
      <c r="F15" s="9" t="s">
        <v>66</v>
      </c>
    </row>
    <row r="16" spans="2:8" ht="17.25" x14ac:dyDescent="0.25">
      <c r="B16" s="6" t="s">
        <v>26</v>
      </c>
      <c r="C16" s="7" t="s">
        <v>8</v>
      </c>
      <c r="D16" s="8" t="s">
        <v>18</v>
      </c>
      <c r="E16" s="59">
        <v>1.003E-6</v>
      </c>
      <c r="F16" s="9"/>
    </row>
    <row r="17" spans="2:6" ht="17.25" x14ac:dyDescent="0.25">
      <c r="B17" s="6" t="s">
        <v>47</v>
      </c>
      <c r="C17" s="7" t="s">
        <v>49</v>
      </c>
      <c r="D17" s="11"/>
      <c r="E17" s="58">
        <v>6</v>
      </c>
      <c r="F17" s="9" t="s">
        <v>51</v>
      </c>
    </row>
    <row r="18" spans="2:6" ht="17.25" x14ac:dyDescent="0.25">
      <c r="B18" s="6" t="s">
        <v>48</v>
      </c>
      <c r="C18" s="7" t="s">
        <v>50</v>
      </c>
      <c r="D18" s="11"/>
      <c r="E18" s="58">
        <v>6</v>
      </c>
      <c r="F18" s="9" t="s">
        <v>17</v>
      </c>
    </row>
    <row r="19" spans="2:6" ht="15" customHeight="1" x14ac:dyDescent="0.25">
      <c r="B19" s="6" t="s">
        <v>7</v>
      </c>
      <c r="C19" s="12" t="s">
        <v>11</v>
      </c>
      <c r="D19" s="8" t="s">
        <v>19</v>
      </c>
      <c r="E19" s="58">
        <v>40</v>
      </c>
      <c r="F19" s="9"/>
    </row>
    <row r="20" spans="2:6" ht="18" customHeight="1" x14ac:dyDescent="0.25">
      <c r="B20" s="6" t="s">
        <v>52</v>
      </c>
      <c r="C20" s="13" t="s">
        <v>53</v>
      </c>
      <c r="D20" s="8" t="s">
        <v>23</v>
      </c>
      <c r="E20" s="60">
        <v>0.3</v>
      </c>
      <c r="F20" s="9"/>
    </row>
    <row r="21" spans="2:6" ht="18" customHeight="1" x14ac:dyDescent="0.25">
      <c r="B21" s="6" t="s">
        <v>54</v>
      </c>
      <c r="C21" s="13" t="s">
        <v>58</v>
      </c>
      <c r="D21" s="8" t="s">
        <v>23</v>
      </c>
      <c r="E21" s="60">
        <v>0.3</v>
      </c>
      <c r="F21" s="9"/>
    </row>
    <row r="22" spans="2:6" ht="18" customHeight="1" x14ac:dyDescent="0.25">
      <c r="B22" s="6" t="s">
        <v>44</v>
      </c>
      <c r="C22" s="13" t="s">
        <v>46</v>
      </c>
      <c r="D22" s="8" t="s">
        <v>45</v>
      </c>
      <c r="E22" s="60">
        <v>120</v>
      </c>
      <c r="F22" s="9"/>
    </row>
    <row r="23" spans="2:6" ht="18" customHeight="1" x14ac:dyDescent="0.25">
      <c r="B23" s="6" t="s">
        <v>55</v>
      </c>
      <c r="C23" s="13" t="s">
        <v>57</v>
      </c>
      <c r="D23" s="8" t="s">
        <v>24</v>
      </c>
      <c r="E23" s="58">
        <v>1.6</v>
      </c>
      <c r="F23" s="9"/>
    </row>
    <row r="24" spans="2:6" ht="18" customHeight="1" x14ac:dyDescent="0.25">
      <c r="B24" s="6" t="s">
        <v>55</v>
      </c>
      <c r="C24" s="13" t="s">
        <v>59</v>
      </c>
      <c r="D24" s="8" t="s">
        <v>24</v>
      </c>
      <c r="E24" s="58">
        <v>0.5</v>
      </c>
      <c r="F24" s="9"/>
    </row>
    <row r="25" spans="2:6" ht="18" customHeight="1" x14ac:dyDescent="0.25">
      <c r="B25" s="6" t="s">
        <v>29</v>
      </c>
      <c r="C25" s="13" t="s">
        <v>9</v>
      </c>
      <c r="D25" s="8" t="s">
        <v>31</v>
      </c>
      <c r="E25" s="58">
        <v>9.8059999999999992</v>
      </c>
      <c r="F25" s="9"/>
    </row>
    <row r="26" spans="2:6" ht="18" customHeight="1" x14ac:dyDescent="0.25">
      <c r="C26" s="15"/>
      <c r="D26" s="15"/>
      <c r="E26" s="15"/>
    </row>
    <row r="27" spans="2:6" ht="18" customHeight="1" x14ac:dyDescent="0.25">
      <c r="B27" s="16" t="s">
        <v>32</v>
      </c>
      <c r="C27" s="17"/>
    </row>
    <row r="28" spans="2:6" ht="18" customHeight="1" x14ac:dyDescent="0.25"/>
    <row r="29" spans="2:6" ht="18" customHeight="1" x14ac:dyDescent="0.25">
      <c r="B29" s="6" t="s">
        <v>30</v>
      </c>
      <c r="C29" s="13" t="s">
        <v>10</v>
      </c>
      <c r="D29" s="8" t="s">
        <v>21</v>
      </c>
      <c r="E29" s="22">
        <f>(E22/1000)*60*24</f>
        <v>172.79999999999998</v>
      </c>
      <c r="F29" s="22"/>
    </row>
    <row r="30" spans="2:6" s="5" customFormat="1" ht="39.950000000000003" customHeight="1" x14ac:dyDescent="0.25">
      <c r="B30" s="9" t="s">
        <v>56</v>
      </c>
      <c r="C30" s="13" t="s">
        <v>60</v>
      </c>
      <c r="D30" s="18" t="s">
        <v>23</v>
      </c>
      <c r="E30" s="14">
        <f>E14*E16*(E17^2)*(1-E19/100)^2*E20*(E29/86400)/((E19/100)^3*(E23/1000)^2*E25)</f>
        <v>2.4272547579288178E-2</v>
      </c>
      <c r="F30" s="14"/>
    </row>
    <row r="31" spans="2:6" s="5" customFormat="1" ht="39.950000000000003" customHeight="1" x14ac:dyDescent="0.25">
      <c r="B31" s="9" t="s">
        <v>56</v>
      </c>
      <c r="C31" s="13" t="s">
        <v>61</v>
      </c>
      <c r="D31" s="18" t="s">
        <v>23</v>
      </c>
      <c r="E31" s="14">
        <f>E15*E16*(E18^2)*(1-E19/100)^2*E21*(E29/86400)/((E19/100)^3*(E24/1000)^2*E25)</f>
        <v>0.2982610646542932</v>
      </c>
      <c r="F31" s="14"/>
    </row>
    <row r="32" spans="2:6" s="5" customFormat="1" ht="39.950000000000003" customHeight="1" x14ac:dyDescent="0.25">
      <c r="B32" s="9" t="s">
        <v>62</v>
      </c>
      <c r="C32" s="13" t="s">
        <v>33</v>
      </c>
      <c r="D32" s="18" t="s">
        <v>23</v>
      </c>
      <c r="E32" s="14">
        <f>E30+E31</f>
        <v>0.32253361223358135</v>
      </c>
      <c r="F32" s="14"/>
    </row>
    <row r="33" spans="2:6" ht="18" customHeight="1" x14ac:dyDescent="0.25"/>
    <row r="34" spans="2:6" ht="18" customHeight="1" x14ac:dyDescent="0.25">
      <c r="B34" s="3" t="s">
        <v>36</v>
      </c>
    </row>
    <row r="35" spans="2:6" ht="18" customHeight="1" x14ac:dyDescent="0.25"/>
    <row r="36" spans="2:6" x14ac:dyDescent="0.25">
      <c r="B36" s="6" t="s">
        <v>7</v>
      </c>
      <c r="C36" s="12" t="s">
        <v>11</v>
      </c>
      <c r="D36" s="61" t="s">
        <v>19</v>
      </c>
      <c r="E36" s="58">
        <v>40</v>
      </c>
      <c r="F36" s="9"/>
    </row>
    <row r="37" spans="2:6" ht="17.25" x14ac:dyDescent="0.25">
      <c r="B37" s="6" t="s">
        <v>52</v>
      </c>
      <c r="C37" s="13" t="s">
        <v>53</v>
      </c>
      <c r="D37" s="61" t="s">
        <v>23</v>
      </c>
      <c r="E37" s="60">
        <v>0.3</v>
      </c>
      <c r="F37" s="9"/>
    </row>
    <row r="38" spans="2:6" ht="17.25" x14ac:dyDescent="0.25">
      <c r="B38" s="6" t="s">
        <v>54</v>
      </c>
      <c r="C38" s="13" t="s">
        <v>58</v>
      </c>
      <c r="D38" s="8"/>
      <c r="E38" s="60">
        <v>0.3</v>
      </c>
      <c r="F38" s="9"/>
    </row>
    <row r="39" spans="2:6" ht="17.25" x14ac:dyDescent="0.25">
      <c r="B39" s="6" t="s">
        <v>44</v>
      </c>
      <c r="C39" s="13" t="s">
        <v>46</v>
      </c>
      <c r="D39" s="61" t="s">
        <v>70</v>
      </c>
      <c r="E39" s="60">
        <v>120</v>
      </c>
      <c r="F39" s="9"/>
    </row>
    <row r="40" spans="2:6" ht="18" x14ac:dyDescent="0.25">
      <c r="B40" s="6" t="s">
        <v>47</v>
      </c>
      <c r="C40" s="19" t="s">
        <v>67</v>
      </c>
      <c r="D40" s="8"/>
      <c r="E40" s="58">
        <v>1</v>
      </c>
      <c r="F40" s="9" t="s">
        <v>51</v>
      </c>
    </row>
    <row r="41" spans="2:6" ht="18" x14ac:dyDescent="0.25">
      <c r="B41" s="6" t="s">
        <v>48</v>
      </c>
      <c r="C41" s="19" t="s">
        <v>68</v>
      </c>
      <c r="D41" s="8"/>
      <c r="E41" s="58">
        <v>1</v>
      </c>
      <c r="F41" s="9" t="s">
        <v>17</v>
      </c>
    </row>
    <row r="42" spans="2:6" ht="17.25" x14ac:dyDescent="0.25">
      <c r="B42" s="6" t="s">
        <v>29</v>
      </c>
      <c r="C42" s="13" t="s">
        <v>9</v>
      </c>
      <c r="D42" s="61" t="s">
        <v>71</v>
      </c>
      <c r="E42" s="58">
        <v>9.8059999999999992</v>
      </c>
      <c r="F42" s="9"/>
    </row>
    <row r="43" spans="2:6" ht="17.25" x14ac:dyDescent="0.25">
      <c r="B43" s="6" t="s">
        <v>55</v>
      </c>
      <c r="C43" s="13" t="s">
        <v>57</v>
      </c>
      <c r="D43" s="61" t="s">
        <v>24</v>
      </c>
      <c r="E43" s="58">
        <v>1.6</v>
      </c>
      <c r="F43" s="9"/>
    </row>
    <row r="44" spans="2:6" ht="17.25" x14ac:dyDescent="0.25">
      <c r="B44" s="6" t="s">
        <v>69</v>
      </c>
      <c r="C44" s="13" t="s">
        <v>59</v>
      </c>
      <c r="D44" s="61" t="s">
        <v>24</v>
      </c>
      <c r="E44" s="58">
        <v>0.5</v>
      </c>
      <c r="F44" s="9"/>
    </row>
    <row r="45" spans="2:6" ht="17.25" x14ac:dyDescent="0.25">
      <c r="B45" s="6" t="s">
        <v>26</v>
      </c>
      <c r="C45" s="7" t="s">
        <v>8</v>
      </c>
      <c r="D45" s="61" t="s">
        <v>72</v>
      </c>
      <c r="E45" s="59">
        <v>1.003E-6</v>
      </c>
      <c r="F45" s="9"/>
    </row>
    <row r="47" spans="2:6" x14ac:dyDescent="0.25">
      <c r="B47" s="20" t="s">
        <v>37</v>
      </c>
    </row>
    <row r="49" spans="2:6" ht="17.25" x14ac:dyDescent="0.25">
      <c r="B49" s="6" t="s">
        <v>30</v>
      </c>
      <c r="C49" s="13" t="s">
        <v>10</v>
      </c>
      <c r="D49" s="8" t="s">
        <v>21</v>
      </c>
      <c r="E49" s="62">
        <f>(E39/1000)*60*24</f>
        <v>172.79999999999998</v>
      </c>
    </row>
    <row r="50" spans="2:6" ht="39.950000000000003" customHeight="1" x14ac:dyDescent="0.25">
      <c r="B50" s="21" t="s">
        <v>73</v>
      </c>
      <c r="C50" s="13" t="s">
        <v>74</v>
      </c>
      <c r="D50" s="14"/>
      <c r="E50" s="14">
        <f>E40*(E43/1000)*(E49/86400)/E45</f>
        <v>3.1904287138584242</v>
      </c>
      <c r="F50" s="22"/>
    </row>
    <row r="51" spans="2:6" ht="39.950000000000003" customHeight="1" x14ac:dyDescent="0.25">
      <c r="B51" s="21" t="s">
        <v>73</v>
      </c>
      <c r="C51" s="13" t="s">
        <v>75</v>
      </c>
      <c r="D51" s="14"/>
      <c r="E51" s="14">
        <f>E41*(E44/1000)*(E49/86400)/E45</f>
        <v>0.99700897308075753</v>
      </c>
      <c r="F51" s="22"/>
    </row>
    <row r="52" spans="2:6" ht="39.950000000000003" customHeight="1" x14ac:dyDescent="0.25">
      <c r="B52" s="6" t="s">
        <v>38</v>
      </c>
      <c r="C52" s="7" t="s">
        <v>76</v>
      </c>
      <c r="D52" s="14"/>
      <c r="E52" s="14">
        <f>150*(1-E36/100)/E50+1.75</f>
        <v>29.959375000000005</v>
      </c>
      <c r="F52" s="22"/>
    </row>
    <row r="53" spans="2:6" ht="39.950000000000003" customHeight="1" x14ac:dyDescent="0.25">
      <c r="B53" s="6" t="s">
        <v>38</v>
      </c>
      <c r="C53" s="7" t="s">
        <v>77</v>
      </c>
      <c r="D53" s="14"/>
      <c r="E53" s="14">
        <f>150*(1-E36/100)/E51+1.75</f>
        <v>92.020000000000024</v>
      </c>
      <c r="F53" s="22"/>
    </row>
    <row r="54" spans="2:6" ht="39.950000000000003" customHeight="1" x14ac:dyDescent="0.25">
      <c r="B54" s="9" t="s">
        <v>35</v>
      </c>
      <c r="C54" s="13" t="s">
        <v>60</v>
      </c>
      <c r="D54" s="18" t="s">
        <v>23</v>
      </c>
      <c r="E54" s="14">
        <f>E52*(1-E36/100)*E37*(E49/86400)^2/(E40*(E36/100)^3*(E43/1000)*E42)</f>
        <v>2.1481935087573921E-2</v>
      </c>
      <c r="F54" s="22"/>
    </row>
    <row r="55" spans="2:6" ht="39.950000000000003" customHeight="1" x14ac:dyDescent="0.25">
      <c r="B55" s="9" t="s">
        <v>35</v>
      </c>
      <c r="C55" s="13" t="s">
        <v>61</v>
      </c>
      <c r="D55" s="18" t="s">
        <v>23</v>
      </c>
      <c r="E55" s="14">
        <f>E53*(1-E36/100)*E38*(E49/86400)^2/(E41*(E36/100)^3*(E44/1000)*E42)</f>
        <v>0.2111411380787272</v>
      </c>
      <c r="F55" s="22"/>
    </row>
    <row r="56" spans="2:6" ht="30" customHeight="1" x14ac:dyDescent="0.25">
      <c r="B56" s="9" t="s">
        <v>62</v>
      </c>
      <c r="C56" s="13" t="s">
        <v>33</v>
      </c>
      <c r="D56" s="18" t="s">
        <v>23</v>
      </c>
      <c r="E56" s="14">
        <f>E54+E55</f>
        <v>0.23262307316630113</v>
      </c>
      <c r="F56" s="14"/>
    </row>
    <row r="59" spans="2:6" x14ac:dyDescent="0.25">
      <c r="B59" s="37" t="s">
        <v>157</v>
      </c>
    </row>
    <row r="60" spans="2:6" x14ac:dyDescent="0.25">
      <c r="B60" s="5" t="s">
        <v>158</v>
      </c>
    </row>
    <row r="61" spans="2:6" x14ac:dyDescent="0.25">
      <c r="B61" s="5" t="s">
        <v>159</v>
      </c>
    </row>
    <row r="62" spans="2:6" x14ac:dyDescent="0.25">
      <c r="B62" s="5"/>
    </row>
    <row r="63" spans="2:6" x14ac:dyDescent="0.25">
      <c r="B63" s="37" t="s">
        <v>160</v>
      </c>
    </row>
    <row r="64" spans="2:6" x14ac:dyDescent="0.25">
      <c r="B64" s="5" t="s">
        <v>161</v>
      </c>
    </row>
  </sheetData>
  <mergeCells count="2">
    <mergeCell ref="B7:F10"/>
    <mergeCell ref="B2:B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6"/>
  <sheetViews>
    <sheetView topLeftCell="A10" zoomScaleNormal="100" workbookViewId="0">
      <selection activeCell="B18" sqref="B18:B30"/>
    </sheetView>
  </sheetViews>
  <sheetFormatPr baseColWidth="10" defaultRowHeight="15" x14ac:dyDescent="0.25"/>
  <cols>
    <col min="1" max="1" width="11.42578125" style="2"/>
    <col min="2" max="2" width="27.85546875" style="15" customWidth="1"/>
    <col min="3" max="5" width="11.42578125" style="2" customWidth="1"/>
    <col min="6" max="6" width="26.42578125" style="2" customWidth="1"/>
    <col min="7" max="9" width="11.42578125" style="2" customWidth="1"/>
    <col min="10" max="16384" width="11.42578125" style="2"/>
  </cols>
  <sheetData>
    <row r="2" spans="2:11" x14ac:dyDescent="0.25">
      <c r="C2" s="37" t="s">
        <v>153</v>
      </c>
    </row>
    <row r="3" spans="2:11" x14ac:dyDescent="0.25">
      <c r="C3" s="37" t="s">
        <v>154</v>
      </c>
    </row>
    <row r="4" spans="2:11" x14ac:dyDescent="0.25">
      <c r="C4" s="37" t="s">
        <v>155</v>
      </c>
    </row>
    <row r="5" spans="2:11" x14ac:dyDescent="0.25">
      <c r="C5" s="37" t="s">
        <v>156</v>
      </c>
    </row>
    <row r="7" spans="2:11" ht="15" customHeight="1" x14ac:dyDescent="0.25">
      <c r="B7" s="95" t="s">
        <v>78</v>
      </c>
      <c r="C7" s="95"/>
      <c r="D7" s="95"/>
      <c r="E7" s="95"/>
      <c r="F7" s="95"/>
      <c r="G7" s="95"/>
      <c r="H7" s="95"/>
      <c r="I7" s="95"/>
      <c r="J7" s="1"/>
      <c r="K7" s="1"/>
    </row>
    <row r="8" spans="2:11" x14ac:dyDescent="0.25">
      <c r="B8" s="95"/>
      <c r="C8" s="95"/>
      <c r="D8" s="95"/>
      <c r="E8" s="95"/>
      <c r="F8" s="95"/>
      <c r="G8" s="95"/>
      <c r="H8" s="95"/>
      <c r="I8" s="95"/>
      <c r="J8" s="1"/>
      <c r="K8" s="1"/>
    </row>
    <row r="9" spans="2:11" x14ac:dyDescent="0.25">
      <c r="B9" s="23"/>
      <c r="C9" s="23"/>
      <c r="D9" s="23"/>
      <c r="E9" s="23"/>
      <c r="F9" s="23"/>
      <c r="G9" s="23"/>
      <c r="H9" s="23"/>
      <c r="I9" s="23"/>
      <c r="J9" s="1"/>
      <c r="K9" s="1"/>
    </row>
    <row r="10" spans="2:11" ht="18" x14ac:dyDescent="0.25">
      <c r="B10" s="24" t="s">
        <v>84</v>
      </c>
      <c r="C10" s="18" t="s">
        <v>81</v>
      </c>
      <c r="D10" s="18" t="s">
        <v>24</v>
      </c>
      <c r="E10" s="22">
        <v>0.54</v>
      </c>
    </row>
    <row r="11" spans="2:11" ht="18" x14ac:dyDescent="0.25">
      <c r="B11" s="24" t="s">
        <v>85</v>
      </c>
      <c r="C11" s="18" t="s">
        <v>86</v>
      </c>
      <c r="D11" s="18" t="s">
        <v>24</v>
      </c>
      <c r="E11" s="22">
        <v>0.74</v>
      </c>
    </row>
    <row r="14" spans="2:11" ht="39.950000000000003" customHeight="1" x14ac:dyDescent="0.25">
      <c r="B14" s="9" t="s">
        <v>79</v>
      </c>
      <c r="C14" s="8" t="s">
        <v>80</v>
      </c>
      <c r="D14" s="14"/>
      <c r="E14" s="26">
        <f>E11/E10</f>
        <v>1.3703703703703702</v>
      </c>
      <c r="F14" s="22"/>
      <c r="G14" s="25"/>
      <c r="H14" s="25"/>
      <c r="I14" s="25"/>
    </row>
    <row r="15" spans="2:11" ht="30" customHeight="1" x14ac:dyDescent="0.25">
      <c r="B15" s="9" t="s">
        <v>82</v>
      </c>
      <c r="C15" s="18" t="s">
        <v>83</v>
      </c>
      <c r="D15" s="18" t="s">
        <v>24</v>
      </c>
      <c r="E15" s="26">
        <f>E10*10^(1.67*LOG10(E14))</f>
        <v>0.91393046186281857</v>
      </c>
      <c r="F15" s="14"/>
      <c r="G15" s="27"/>
      <c r="H15" s="27"/>
      <c r="I15" s="27"/>
    </row>
    <row r="16" spans="2:11" x14ac:dyDescent="0.25">
      <c r="B16" s="20"/>
      <c r="C16" s="28"/>
      <c r="D16" s="29"/>
      <c r="E16" s="29"/>
      <c r="F16" s="29"/>
      <c r="G16" s="29"/>
      <c r="H16" s="30"/>
      <c r="I16" s="16"/>
    </row>
    <row r="17" spans="2:9" x14ac:dyDescent="0.25">
      <c r="B17" s="20"/>
      <c r="C17" s="28"/>
      <c r="D17" s="29"/>
      <c r="E17" s="29"/>
      <c r="F17" s="29"/>
      <c r="G17" s="29"/>
      <c r="H17" s="30"/>
      <c r="I17" s="16"/>
    </row>
    <row r="18" spans="2:9" x14ac:dyDescent="0.25">
      <c r="B18" s="37" t="s">
        <v>157</v>
      </c>
      <c r="C18" s="28"/>
      <c r="D18" s="29"/>
      <c r="E18" s="29"/>
      <c r="F18" s="29"/>
      <c r="G18" s="29"/>
      <c r="H18" s="31" t="s">
        <v>34</v>
      </c>
      <c r="I18" s="16"/>
    </row>
    <row r="19" spans="2:9" x14ac:dyDescent="0.25">
      <c r="B19" s="5" t="s">
        <v>158</v>
      </c>
      <c r="C19" s="28"/>
      <c r="D19" s="32"/>
      <c r="E19" s="32"/>
      <c r="F19" s="32"/>
      <c r="G19" s="32"/>
      <c r="H19" s="30"/>
      <c r="I19" s="16"/>
    </row>
    <row r="20" spans="2:9" x14ac:dyDescent="0.25">
      <c r="B20" s="5" t="s">
        <v>159</v>
      </c>
      <c r="C20" s="28"/>
      <c r="D20" s="32"/>
      <c r="E20" s="32"/>
      <c r="F20" s="32"/>
      <c r="G20" s="32"/>
      <c r="H20" s="30"/>
      <c r="I20" s="16"/>
    </row>
    <row r="21" spans="2:9" ht="15" customHeight="1" x14ac:dyDescent="0.25">
      <c r="B21" s="5"/>
      <c r="C21" s="33"/>
      <c r="D21" s="29"/>
      <c r="E21" s="29"/>
      <c r="F21" s="29"/>
      <c r="G21" s="29"/>
      <c r="H21" s="30"/>
      <c r="I21" s="16"/>
    </row>
    <row r="22" spans="2:9" ht="18" customHeight="1" x14ac:dyDescent="0.25">
      <c r="B22" s="37" t="s">
        <v>160</v>
      </c>
      <c r="C22" s="34"/>
      <c r="D22" s="29"/>
      <c r="E22" s="29"/>
      <c r="F22" s="29"/>
      <c r="G22" s="29"/>
      <c r="H22" s="35"/>
      <c r="I22" s="16"/>
    </row>
    <row r="23" spans="2:9" ht="18" customHeight="1" x14ac:dyDescent="0.25">
      <c r="B23" s="5" t="s">
        <v>161</v>
      </c>
      <c r="C23" s="34"/>
      <c r="D23" s="29"/>
      <c r="E23" s="29"/>
      <c r="F23" s="29"/>
      <c r="G23" s="29"/>
      <c r="H23" s="35"/>
      <c r="I23" s="16"/>
    </row>
    <row r="24" spans="2:9" ht="18" customHeight="1" x14ac:dyDescent="0.25">
      <c r="C24" s="34"/>
      <c r="D24" s="29"/>
      <c r="E24" s="29"/>
      <c r="F24" s="29"/>
      <c r="G24" s="29"/>
      <c r="H24" s="35"/>
      <c r="I24" s="16"/>
    </row>
    <row r="25" spans="2:9" ht="18" customHeight="1" x14ac:dyDescent="0.25">
      <c r="C25" s="34"/>
      <c r="D25" s="29"/>
      <c r="E25" s="29"/>
      <c r="F25" s="29"/>
      <c r="G25" s="29"/>
      <c r="H25" s="30"/>
      <c r="I25" s="16"/>
    </row>
    <row r="26" spans="2:9" ht="18" customHeight="1" x14ac:dyDescent="0.25">
      <c r="C26" s="34"/>
      <c r="D26" s="29"/>
      <c r="E26" s="29"/>
      <c r="F26" s="29"/>
      <c r="G26" s="29"/>
      <c r="H26" s="30"/>
      <c r="I26" s="16"/>
    </row>
  </sheetData>
  <mergeCells count="1">
    <mergeCell ref="B7:I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109"/>
  <sheetViews>
    <sheetView topLeftCell="A13" zoomScaleNormal="100" workbookViewId="0">
      <selection activeCell="D27" sqref="D27"/>
    </sheetView>
  </sheetViews>
  <sheetFormatPr baseColWidth="10" defaultRowHeight="15" x14ac:dyDescent="0.25"/>
  <cols>
    <col min="1" max="1" width="11.42578125" style="2"/>
    <col min="2" max="2" width="43.85546875" style="2" customWidth="1"/>
    <col min="3" max="5" width="11.42578125" style="2"/>
    <col min="6" max="6" width="11.42578125" style="15" customWidth="1"/>
    <col min="7" max="11" width="11.42578125" style="2" customWidth="1"/>
    <col min="12" max="12" width="14" style="2" customWidth="1"/>
    <col min="13" max="13" width="15.5703125" style="2" customWidth="1"/>
    <col min="14" max="15" width="17" style="2" customWidth="1"/>
    <col min="16" max="16" width="18.42578125" style="2" customWidth="1"/>
    <col min="17" max="17" width="15" style="2" customWidth="1"/>
    <col min="18" max="18" width="34.140625" style="2" customWidth="1"/>
    <col min="19" max="19" width="13.85546875" style="2" customWidth="1"/>
    <col min="20" max="20" width="23.140625" style="2" customWidth="1"/>
    <col min="21" max="21" width="13.5703125" style="2" customWidth="1"/>
    <col min="22" max="22" width="27.5703125" style="2" customWidth="1"/>
    <col min="23" max="23" width="17.42578125" style="2" customWidth="1"/>
    <col min="24" max="24" width="24.140625" style="2" customWidth="1"/>
    <col min="25" max="25" width="11.42578125" style="2" customWidth="1"/>
    <col min="26" max="26" width="28.85546875" style="2" customWidth="1"/>
    <col min="27" max="27" width="11.42578125" style="2" customWidth="1"/>
    <col min="28" max="28" width="11.42578125" style="2"/>
    <col min="29" max="29" width="11.140625" style="2" customWidth="1"/>
    <col min="30" max="16384" width="11.42578125" style="2"/>
  </cols>
  <sheetData>
    <row r="2" spans="2:30" x14ac:dyDescent="0.25">
      <c r="B2" s="102"/>
      <c r="C2" s="37" t="s">
        <v>153</v>
      </c>
    </row>
    <row r="3" spans="2:30" x14ac:dyDescent="0.25">
      <c r="B3" s="102"/>
      <c r="C3" s="37" t="s">
        <v>154</v>
      </c>
    </row>
    <row r="4" spans="2:30" x14ac:dyDescent="0.25">
      <c r="B4" s="102"/>
      <c r="C4" s="37" t="s">
        <v>155</v>
      </c>
    </row>
    <row r="5" spans="2:30" x14ac:dyDescent="0.25">
      <c r="B5" s="102"/>
      <c r="C5" s="37" t="s">
        <v>156</v>
      </c>
    </row>
    <row r="8" spans="2:30" ht="15" customHeight="1" x14ac:dyDescent="0.25">
      <c r="B8" s="107" t="s">
        <v>127</v>
      </c>
      <c r="C8" s="107"/>
      <c r="D8" s="107"/>
      <c r="E8" s="107"/>
      <c r="F8" s="107"/>
      <c r="G8" s="107"/>
      <c r="H8" s="107"/>
      <c r="I8" s="1"/>
      <c r="J8" s="1"/>
      <c r="K8" s="63"/>
      <c r="L8" s="63"/>
      <c r="M8" s="63"/>
      <c r="N8" s="63"/>
      <c r="O8" s="63"/>
      <c r="P8" s="36"/>
      <c r="Q8" s="36"/>
      <c r="R8" s="36"/>
      <c r="S8" s="36"/>
      <c r="T8" s="36"/>
      <c r="U8" s="36"/>
      <c r="V8" s="36"/>
      <c r="W8" s="36"/>
      <c r="X8" s="36"/>
      <c r="Y8" s="36"/>
      <c r="Z8" s="36"/>
      <c r="AA8" s="36"/>
      <c r="AB8" s="1"/>
      <c r="AC8" s="1"/>
      <c r="AD8" s="1"/>
    </row>
    <row r="9" spans="2:30" ht="15" customHeight="1" x14ac:dyDescent="0.25">
      <c r="B9" s="107"/>
      <c r="C9" s="107"/>
      <c r="D9" s="107"/>
      <c r="E9" s="107"/>
      <c r="F9" s="107"/>
      <c r="G9" s="107"/>
      <c r="H9" s="107"/>
      <c r="I9" s="1"/>
      <c r="J9" s="1"/>
      <c r="K9" s="63"/>
      <c r="L9" s="63"/>
      <c r="M9" s="63"/>
      <c r="N9" s="63"/>
      <c r="O9" s="63"/>
      <c r="P9" s="36"/>
      <c r="Q9" s="36"/>
      <c r="R9" s="36"/>
      <c r="S9" s="36"/>
      <c r="T9" s="36"/>
      <c r="U9" s="36"/>
      <c r="V9" s="36"/>
      <c r="W9" s="36"/>
      <c r="X9" s="36"/>
      <c r="Y9" s="36"/>
      <c r="Z9" s="36"/>
      <c r="AA9" s="36"/>
      <c r="AB9" s="1"/>
      <c r="AC9" s="1"/>
      <c r="AD9" s="1"/>
    </row>
    <row r="10" spans="2:30" x14ac:dyDescent="0.25">
      <c r="B10" s="107"/>
      <c r="C10" s="107"/>
      <c r="D10" s="107"/>
      <c r="E10" s="107"/>
      <c r="F10" s="107"/>
      <c r="G10" s="107"/>
      <c r="H10" s="107"/>
      <c r="I10" s="1"/>
      <c r="J10" s="1"/>
      <c r="K10" s="63"/>
      <c r="L10" s="63"/>
      <c r="M10" s="63"/>
      <c r="N10" s="63"/>
      <c r="O10" s="63"/>
      <c r="P10" s="36"/>
      <c r="Q10" s="36"/>
      <c r="R10" s="36"/>
      <c r="S10" s="36"/>
      <c r="T10" s="36"/>
      <c r="U10" s="36"/>
      <c r="V10" s="36"/>
      <c r="W10" s="36"/>
      <c r="X10" s="36"/>
      <c r="Y10" s="36"/>
      <c r="Z10" s="36"/>
      <c r="AA10" s="36"/>
      <c r="AB10" s="1"/>
      <c r="AC10" s="1"/>
      <c r="AD10" s="1"/>
    </row>
    <row r="11" spans="2:30" x14ac:dyDescent="0.25">
      <c r="F11" s="36"/>
      <c r="G11" s="36"/>
      <c r="H11" s="36"/>
      <c r="I11" s="36"/>
      <c r="J11" s="36"/>
      <c r="K11" s="36"/>
      <c r="L11" s="36"/>
      <c r="M11" s="36"/>
      <c r="N11" s="36"/>
      <c r="O11" s="36"/>
      <c r="P11" s="36"/>
      <c r="Q11" s="36"/>
      <c r="R11" s="36"/>
      <c r="S11" s="36"/>
      <c r="T11" s="36"/>
      <c r="U11" s="36"/>
      <c r="V11" s="36"/>
      <c r="W11" s="36"/>
      <c r="X11" s="36"/>
      <c r="Y11" s="36"/>
      <c r="Z11" s="36"/>
      <c r="AA11" s="36"/>
      <c r="AB11" s="1"/>
      <c r="AC11" s="1"/>
      <c r="AD11" s="1"/>
    </row>
    <row r="12" spans="2:30" x14ac:dyDescent="0.25">
      <c r="F12" s="36"/>
      <c r="G12" s="36"/>
      <c r="H12" s="36"/>
      <c r="I12" s="36"/>
      <c r="J12" s="36"/>
      <c r="K12" s="36"/>
      <c r="L12" s="36"/>
      <c r="M12" s="36"/>
      <c r="N12" s="36"/>
      <c r="O12" s="36"/>
      <c r="P12" s="36"/>
      <c r="Q12" s="36"/>
      <c r="R12" s="36"/>
      <c r="S12" s="36"/>
      <c r="T12" s="36"/>
      <c r="U12" s="36"/>
      <c r="V12" s="36"/>
      <c r="W12" s="36"/>
      <c r="X12" s="36"/>
      <c r="Y12" s="36"/>
      <c r="Z12" s="36"/>
      <c r="AA12" s="36"/>
      <c r="AB12" s="1"/>
      <c r="AC12" s="1"/>
      <c r="AD12" s="1"/>
    </row>
    <row r="13" spans="2:30" ht="18" customHeight="1" x14ac:dyDescent="0.25">
      <c r="B13" s="103" t="s">
        <v>2</v>
      </c>
      <c r="C13" s="103" t="s">
        <v>5</v>
      </c>
      <c r="D13" s="103" t="s">
        <v>3</v>
      </c>
      <c r="F13" s="103" t="s">
        <v>87</v>
      </c>
      <c r="G13" s="113" t="s">
        <v>137</v>
      </c>
      <c r="H13" s="36"/>
      <c r="I13" s="103" t="s">
        <v>131</v>
      </c>
      <c r="J13" s="103" t="s">
        <v>132</v>
      </c>
      <c r="K13" s="103" t="s">
        <v>135</v>
      </c>
      <c r="L13" s="103" t="s">
        <v>133</v>
      </c>
      <c r="M13" s="103" t="s">
        <v>134</v>
      </c>
      <c r="N13" s="103" t="s">
        <v>138</v>
      </c>
      <c r="O13" s="103" t="s">
        <v>139</v>
      </c>
      <c r="P13" s="97" t="s">
        <v>140</v>
      </c>
      <c r="Q13" s="99" t="s">
        <v>136</v>
      </c>
      <c r="R13" s="100"/>
      <c r="S13" s="88"/>
      <c r="T13" s="101" t="s">
        <v>143</v>
      </c>
      <c r="U13" s="101"/>
      <c r="V13" s="101"/>
      <c r="W13" s="99" t="s">
        <v>147</v>
      </c>
      <c r="X13" s="99"/>
      <c r="Y13" s="99"/>
      <c r="Z13" s="99"/>
      <c r="AA13" s="36"/>
      <c r="AB13" s="103" t="s">
        <v>0</v>
      </c>
      <c r="AC13" s="103" t="s">
        <v>1</v>
      </c>
      <c r="AD13" s="1"/>
    </row>
    <row r="14" spans="2:30" ht="50.25" customHeight="1" x14ac:dyDescent="0.25">
      <c r="B14" s="103"/>
      <c r="C14" s="103"/>
      <c r="D14" s="103"/>
      <c r="F14" s="103"/>
      <c r="G14" s="113"/>
      <c r="H14" s="64"/>
      <c r="I14" s="103"/>
      <c r="J14" s="103"/>
      <c r="K14" s="103"/>
      <c r="L14" s="103"/>
      <c r="M14" s="103"/>
      <c r="N14" s="103"/>
      <c r="O14" s="103"/>
      <c r="P14" s="97"/>
      <c r="Q14" s="89" t="s">
        <v>141</v>
      </c>
      <c r="R14" s="90"/>
      <c r="S14" s="90"/>
      <c r="T14" s="91"/>
      <c r="U14" s="89" t="s">
        <v>144</v>
      </c>
      <c r="V14" s="91"/>
      <c r="W14" s="91"/>
      <c r="X14" s="91"/>
      <c r="Y14" s="89" t="s">
        <v>144</v>
      </c>
      <c r="Z14" s="91"/>
      <c r="AB14" s="103"/>
      <c r="AC14" s="103"/>
    </row>
    <row r="15" spans="2:30" ht="18" customHeight="1" x14ac:dyDescent="0.25">
      <c r="B15" s="55" t="s">
        <v>150</v>
      </c>
      <c r="C15" s="40" t="s">
        <v>40</v>
      </c>
      <c r="D15" s="55">
        <v>0.75</v>
      </c>
      <c r="F15" s="8" t="s">
        <v>81</v>
      </c>
      <c r="G15" s="8">
        <v>0.53</v>
      </c>
      <c r="H15" s="25"/>
      <c r="I15" s="65" t="s">
        <v>151</v>
      </c>
      <c r="J15" s="40">
        <v>10</v>
      </c>
      <c r="K15" s="66">
        <f>(AC18+G15)/2</f>
        <v>0.37</v>
      </c>
      <c r="L15" s="40">
        <v>45</v>
      </c>
      <c r="M15" s="40">
        <v>35</v>
      </c>
      <c r="N15" s="66">
        <f t="shared" ref="N15:N20" si="0">VLOOKUP(L15,AB$15:AC$30,2,FALSE)</f>
        <v>0.35399999999999998</v>
      </c>
      <c r="O15" s="67">
        <f t="shared" ref="O15:O20" si="1">VLOOKUP(M15,AB$15:AC$30,2,FALSE)</f>
        <v>0.5</v>
      </c>
      <c r="P15" s="68">
        <f>(N15*O15)^(1/2)</f>
        <v>0.42071367935925258</v>
      </c>
      <c r="Q15" s="69">
        <f>(J15/100)/((P15/1000)^2)</f>
        <v>564971.7514124295</v>
      </c>
      <c r="R15" s="110" t="str">
        <f>ROUND((D21*D17*((1-D20)^2)/(D20^3)*(D19*(D16/3600))/D18*((6/D15)^2)*Q21),4)&amp;" m"</f>
        <v>0,7813 m</v>
      </c>
      <c r="S15" s="70">
        <f>$D$15*(P15/1000)*($D$16/3600)/$D$17</f>
        <v>0.75127442742723671</v>
      </c>
      <c r="T15" s="71">
        <f>150*(1-$D$20)/S15+1.75</f>
        <v>121.54643751246515</v>
      </c>
      <c r="U15" s="22">
        <f>T15*(J15/100)/(P15/1000)</f>
        <v>28890.53612366028</v>
      </c>
      <c r="V15" s="109" t="str">
        <f>ROUND((1/D15*(1-D20)/(D20^3)*D19*((D16/3600)^2)/D18*U21),4)&amp; " m"</f>
        <v>0,6656 m</v>
      </c>
      <c r="W15" s="72">
        <f t="shared" ref="W15:W20" si="2">$D$22*(P15/1000)*($D$16/3600)/$D$17</f>
        <v>0.75127442742723671</v>
      </c>
      <c r="X15" s="73">
        <f>24/W15+3/(W15^(1/2))+0.34</f>
        <v>35.746878866601342</v>
      </c>
      <c r="Y15" s="22">
        <f>X15*(J15/100)/(P15/1000)</f>
        <v>8496.7236912866447</v>
      </c>
      <c r="Z15" s="104" t="str">
        <f>ROUND((1.067*((D16/3600)^2)*D19/(D22*D18*(D20^4))*Y21),4)&amp;" m"</f>
        <v>0,8871 m</v>
      </c>
      <c r="AB15" s="40">
        <v>140</v>
      </c>
      <c r="AC15" s="66">
        <v>0.105</v>
      </c>
      <c r="AD15" s="74"/>
    </row>
    <row r="16" spans="2:30" ht="18" customHeight="1" x14ac:dyDescent="0.25">
      <c r="B16" s="55" t="s">
        <v>142</v>
      </c>
      <c r="C16" s="45" t="s">
        <v>101</v>
      </c>
      <c r="D16" s="55">
        <v>9.7799999999999994</v>
      </c>
      <c r="F16" s="8" t="s">
        <v>128</v>
      </c>
      <c r="G16" s="8">
        <v>0.67</v>
      </c>
      <c r="H16" s="25"/>
      <c r="I16" s="40" t="s">
        <v>123</v>
      </c>
      <c r="J16" s="40">
        <v>20</v>
      </c>
      <c r="K16" s="66">
        <f>(G15+G16)/2</f>
        <v>0.60000000000000009</v>
      </c>
      <c r="L16" s="40">
        <v>30</v>
      </c>
      <c r="M16" s="40">
        <v>25</v>
      </c>
      <c r="N16" s="66">
        <f t="shared" si="0"/>
        <v>0.59499999999999997</v>
      </c>
      <c r="O16" s="67">
        <f t="shared" si="1"/>
        <v>0.70699999999999996</v>
      </c>
      <c r="P16" s="68">
        <f t="shared" ref="P16:P20" si="3">(N16*O16)^(1/2)</f>
        <v>0.64858692555431607</v>
      </c>
      <c r="Q16" s="69">
        <f t="shared" ref="Q16:Q20" si="4">(J16/100)/((P16/1000)^2)</f>
        <v>475437.69983240828</v>
      </c>
      <c r="R16" s="111"/>
      <c r="S16" s="70">
        <f t="shared" ref="S16:S20" si="5">$D$15*(P16/1000)*($D$16/3600)/$D$17</f>
        <v>1.1581909384898499</v>
      </c>
      <c r="T16" s="71">
        <f t="shared" ref="T16:T20" si="6">150*(1-$D$20)/S16+1.75</f>
        <v>79.457394358783219</v>
      </c>
      <c r="U16" s="22">
        <f t="shared" ref="U16:U20" si="7">T16*(J16/100)/(P16/1000)</f>
        <v>24501.694754600492</v>
      </c>
      <c r="V16" s="109"/>
      <c r="W16" s="72">
        <f t="shared" si="2"/>
        <v>1.1581909384898499</v>
      </c>
      <c r="X16" s="73">
        <f t="shared" ref="X16:X20" si="8">24/W16+3/(W16^(1/2))+0.34</f>
        <v>23.849576434378552</v>
      </c>
      <c r="Y16" s="22">
        <f t="shared" ref="Y16:Y20" si="9">X16*(J16/100)/(P16/1000)</f>
        <v>7354.3192114134799</v>
      </c>
      <c r="Z16" s="105"/>
      <c r="AB16" s="40">
        <v>100</v>
      </c>
      <c r="AC16" s="66">
        <v>0.14899999999999999</v>
      </c>
      <c r="AD16" s="75"/>
    </row>
    <row r="17" spans="2:30" ht="18" customHeight="1" x14ac:dyDescent="0.25">
      <c r="B17" s="55" t="s">
        <v>145</v>
      </c>
      <c r="C17" s="39" t="s">
        <v>8</v>
      </c>
      <c r="D17" s="76">
        <v>1.141E-6</v>
      </c>
      <c r="F17" s="8" t="s">
        <v>129</v>
      </c>
      <c r="G17" s="8">
        <v>0.73</v>
      </c>
      <c r="H17" s="25"/>
      <c r="I17" s="40" t="s">
        <v>124</v>
      </c>
      <c r="J17" s="40">
        <v>20</v>
      </c>
      <c r="K17" s="66">
        <f t="shared" ref="K17:K19" si="10">(G16+G17)/2</f>
        <v>0.7</v>
      </c>
      <c r="L17" s="40">
        <v>30</v>
      </c>
      <c r="M17" s="40">
        <v>25</v>
      </c>
      <c r="N17" s="66">
        <f t="shared" si="0"/>
        <v>0.59499999999999997</v>
      </c>
      <c r="O17" s="67">
        <f t="shared" si="1"/>
        <v>0.70699999999999996</v>
      </c>
      <c r="P17" s="68">
        <f t="shared" si="3"/>
        <v>0.64858692555431607</v>
      </c>
      <c r="Q17" s="69">
        <f t="shared" si="4"/>
        <v>475437.69983240828</v>
      </c>
      <c r="R17" s="111"/>
      <c r="S17" s="70">
        <f t="shared" si="5"/>
        <v>1.1581909384898499</v>
      </c>
      <c r="T17" s="71">
        <f t="shared" si="6"/>
        <v>79.457394358783219</v>
      </c>
      <c r="U17" s="22">
        <f t="shared" si="7"/>
        <v>24501.694754600492</v>
      </c>
      <c r="V17" s="109"/>
      <c r="W17" s="72">
        <f t="shared" si="2"/>
        <v>1.1581909384898499</v>
      </c>
      <c r="X17" s="73">
        <f t="shared" si="8"/>
        <v>23.849576434378552</v>
      </c>
      <c r="Y17" s="22">
        <f t="shared" si="9"/>
        <v>7354.3192114134799</v>
      </c>
      <c r="Z17" s="105"/>
      <c r="AB17" s="40">
        <v>80</v>
      </c>
      <c r="AC17" s="66">
        <v>0.17699999999999999</v>
      </c>
      <c r="AD17" s="75"/>
    </row>
    <row r="18" spans="2:30" ht="18" customHeight="1" x14ac:dyDescent="0.25">
      <c r="B18" s="55" t="s">
        <v>146</v>
      </c>
      <c r="C18" s="45" t="s">
        <v>9</v>
      </c>
      <c r="D18" s="55">
        <v>9.8059999999999992</v>
      </c>
      <c r="F18" s="8" t="s">
        <v>130</v>
      </c>
      <c r="G18" s="13">
        <v>0.8</v>
      </c>
      <c r="H18" s="25"/>
      <c r="I18" s="40" t="s">
        <v>125</v>
      </c>
      <c r="J18" s="40">
        <v>20</v>
      </c>
      <c r="K18" s="66">
        <f t="shared" si="10"/>
        <v>0.76500000000000001</v>
      </c>
      <c r="L18" s="40">
        <v>25</v>
      </c>
      <c r="M18" s="40">
        <v>20</v>
      </c>
      <c r="N18" s="66">
        <f t="shared" si="0"/>
        <v>0.70699999999999996</v>
      </c>
      <c r="O18" s="67">
        <f t="shared" si="1"/>
        <v>0.84099999999999997</v>
      </c>
      <c r="P18" s="68">
        <f t="shared" si="3"/>
        <v>0.77109467641788321</v>
      </c>
      <c r="Q18" s="69">
        <f t="shared" si="4"/>
        <v>336367.93269950402</v>
      </c>
      <c r="R18" s="111"/>
      <c r="S18" s="70">
        <f t="shared" si="5"/>
        <v>1.3769547793176484</v>
      </c>
      <c r="T18" s="71">
        <f t="shared" si="6"/>
        <v>67.111623600013658</v>
      </c>
      <c r="U18" s="22">
        <f t="shared" si="7"/>
        <v>17406.843971943992</v>
      </c>
      <c r="V18" s="109"/>
      <c r="W18" s="72">
        <f t="shared" si="2"/>
        <v>1.3769547793176484</v>
      </c>
      <c r="X18" s="73">
        <f t="shared" si="8"/>
        <v>20.326358235748074</v>
      </c>
      <c r="Y18" s="22">
        <f t="shared" si="9"/>
        <v>5272.0784768412814</v>
      </c>
      <c r="Z18" s="105"/>
      <c r="AB18" s="40">
        <v>70</v>
      </c>
      <c r="AC18" s="66">
        <v>0.21</v>
      </c>
      <c r="AD18" s="75"/>
    </row>
    <row r="19" spans="2:30" ht="18" customHeight="1" x14ac:dyDescent="0.25">
      <c r="B19" s="55" t="s">
        <v>6</v>
      </c>
      <c r="C19" s="45" t="s">
        <v>20</v>
      </c>
      <c r="D19" s="55">
        <v>0.6</v>
      </c>
      <c r="F19" s="8" t="s">
        <v>83</v>
      </c>
      <c r="G19" s="13">
        <v>0.86</v>
      </c>
      <c r="H19" s="25"/>
      <c r="I19" s="40" t="s">
        <v>126</v>
      </c>
      <c r="J19" s="40">
        <v>20</v>
      </c>
      <c r="K19" s="66">
        <f t="shared" si="10"/>
        <v>0.83000000000000007</v>
      </c>
      <c r="L19" s="40">
        <v>25</v>
      </c>
      <c r="M19" s="40">
        <v>20</v>
      </c>
      <c r="N19" s="66">
        <f t="shared" si="0"/>
        <v>0.70699999999999996</v>
      </c>
      <c r="O19" s="67">
        <f t="shared" si="1"/>
        <v>0.84099999999999997</v>
      </c>
      <c r="P19" s="68">
        <f t="shared" si="3"/>
        <v>0.77109467641788321</v>
      </c>
      <c r="Q19" s="69">
        <f t="shared" si="4"/>
        <v>336367.93269950402</v>
      </c>
      <c r="R19" s="111"/>
      <c r="S19" s="70">
        <f t="shared" si="5"/>
        <v>1.3769547793176484</v>
      </c>
      <c r="T19" s="71">
        <f t="shared" si="6"/>
        <v>67.111623600013658</v>
      </c>
      <c r="U19" s="22">
        <f t="shared" si="7"/>
        <v>17406.843971943992</v>
      </c>
      <c r="V19" s="109"/>
      <c r="W19" s="72">
        <f t="shared" si="2"/>
        <v>1.3769547793176484</v>
      </c>
      <c r="X19" s="73">
        <f t="shared" si="8"/>
        <v>20.326358235748074</v>
      </c>
      <c r="Y19" s="22">
        <f t="shared" si="9"/>
        <v>5272.0784768412814</v>
      </c>
      <c r="Z19" s="105"/>
      <c r="AB19" s="40">
        <v>60</v>
      </c>
      <c r="AC19" s="66">
        <v>0.25</v>
      </c>
      <c r="AD19" s="75"/>
    </row>
    <row r="20" spans="2:30" ht="18" customHeight="1" x14ac:dyDescent="0.25">
      <c r="B20" s="55" t="s">
        <v>7</v>
      </c>
      <c r="C20" s="45" t="s">
        <v>11</v>
      </c>
      <c r="D20" s="55">
        <v>0.4</v>
      </c>
      <c r="F20" s="29"/>
      <c r="G20" s="34"/>
      <c r="H20" s="29"/>
      <c r="I20" s="40" t="s">
        <v>152</v>
      </c>
      <c r="J20" s="40">
        <v>10</v>
      </c>
      <c r="K20" s="66">
        <f>(AC26+G19)/2</f>
        <v>1.0249999999999999</v>
      </c>
      <c r="L20" s="40">
        <v>20</v>
      </c>
      <c r="M20" s="40">
        <v>16</v>
      </c>
      <c r="N20" s="66">
        <f t="shared" si="0"/>
        <v>0.84099999999999997</v>
      </c>
      <c r="O20" s="67">
        <f t="shared" si="1"/>
        <v>1.19</v>
      </c>
      <c r="P20" s="68">
        <f t="shared" si="3"/>
        <v>1.0003949220182997</v>
      </c>
      <c r="Q20" s="69">
        <f t="shared" si="4"/>
        <v>99921.062360735028</v>
      </c>
      <c r="R20" s="112"/>
      <c r="S20" s="77">
        <f t="shared" si="5"/>
        <v>1.7864195036041064</v>
      </c>
      <c r="T20" s="71">
        <f t="shared" si="6"/>
        <v>52.130103787730008</v>
      </c>
      <c r="U20" s="78">
        <f t="shared" si="7"/>
        <v>5210.9524589106641</v>
      </c>
      <c r="V20" s="109"/>
      <c r="W20" s="72">
        <f t="shared" si="2"/>
        <v>1.7864195036041064</v>
      </c>
      <c r="X20" s="73">
        <f t="shared" si="8"/>
        <v>16.019245607851108</v>
      </c>
      <c r="Y20" s="22">
        <f t="shared" si="9"/>
        <v>1601.2921752473746</v>
      </c>
      <c r="Z20" s="106"/>
      <c r="AA20" s="16"/>
      <c r="AB20" s="40">
        <v>50</v>
      </c>
      <c r="AC20" s="66">
        <v>0.29699999999999999</v>
      </c>
      <c r="AD20" s="75"/>
    </row>
    <row r="21" spans="2:30" ht="18" customHeight="1" x14ac:dyDescent="0.25">
      <c r="B21" s="55" t="s">
        <v>149</v>
      </c>
      <c r="C21" s="39" t="s">
        <v>14</v>
      </c>
      <c r="D21" s="55">
        <v>5</v>
      </c>
      <c r="F21" s="29"/>
      <c r="G21" s="34"/>
      <c r="H21" s="29"/>
      <c r="I21" s="79"/>
      <c r="J21" s="80">
        <f>SUM(J15:J20)</f>
        <v>100</v>
      </c>
      <c r="K21" s="74"/>
      <c r="L21" s="29"/>
      <c r="M21" s="30"/>
      <c r="N21" s="30"/>
      <c r="O21" s="16"/>
      <c r="P21" s="16"/>
      <c r="Q21" s="98">
        <f>SUM(Q15:Q20)</f>
        <v>2288504.0788369891</v>
      </c>
      <c r="R21" s="16"/>
      <c r="S21" s="16"/>
      <c r="T21" s="16"/>
      <c r="U21" s="108">
        <f>SUM(U15:U20)</f>
        <v>117918.56603565991</v>
      </c>
      <c r="V21" s="16"/>
      <c r="W21" s="16"/>
      <c r="X21" s="16"/>
      <c r="Y21" s="108">
        <f>SUM(Y15:Y20)</f>
        <v>35350.811243043543</v>
      </c>
      <c r="Z21" s="16"/>
      <c r="AA21" s="16"/>
      <c r="AB21" s="40">
        <v>45</v>
      </c>
      <c r="AC21" s="66">
        <v>0.35399999999999998</v>
      </c>
      <c r="AD21" s="75"/>
    </row>
    <row r="22" spans="2:30" ht="18" customHeight="1" x14ac:dyDescent="0.25">
      <c r="B22" s="22" t="s">
        <v>148</v>
      </c>
      <c r="C22" s="19" t="s">
        <v>115</v>
      </c>
      <c r="D22" s="55">
        <v>0.75</v>
      </c>
      <c r="F22" s="29"/>
      <c r="G22" s="34"/>
      <c r="H22" s="29"/>
      <c r="L22" s="29"/>
      <c r="M22" s="30"/>
      <c r="N22" s="30"/>
      <c r="O22" s="16"/>
      <c r="P22" s="16"/>
      <c r="Q22" s="98"/>
      <c r="R22" s="16"/>
      <c r="S22" s="16"/>
      <c r="T22" s="16"/>
      <c r="U22" s="108"/>
      <c r="V22" s="16"/>
      <c r="W22" s="16"/>
      <c r="X22" s="16"/>
      <c r="Y22" s="108"/>
      <c r="Z22" s="16"/>
      <c r="AA22" s="16"/>
      <c r="AB22" s="40">
        <v>35</v>
      </c>
      <c r="AC22" s="66">
        <v>0.5</v>
      </c>
      <c r="AD22" s="75"/>
    </row>
    <row r="23" spans="2:30" x14ac:dyDescent="0.25">
      <c r="F23" s="20"/>
      <c r="G23" s="28"/>
      <c r="H23" s="29"/>
      <c r="L23" s="29"/>
      <c r="M23" s="31"/>
      <c r="N23" s="31"/>
      <c r="O23" s="16"/>
      <c r="P23" s="16"/>
      <c r="Q23" s="16"/>
      <c r="R23" s="16"/>
      <c r="S23" s="16"/>
      <c r="T23" s="16"/>
      <c r="U23" s="16"/>
      <c r="V23" s="16"/>
      <c r="W23" s="16"/>
      <c r="X23" s="16"/>
      <c r="Y23" s="16"/>
      <c r="Z23" s="16"/>
      <c r="AA23" s="16"/>
      <c r="AB23" s="40">
        <v>30</v>
      </c>
      <c r="AC23" s="66">
        <v>0.59499999999999997</v>
      </c>
      <c r="AD23" s="75"/>
    </row>
    <row r="24" spans="2:30" x14ac:dyDescent="0.25">
      <c r="F24" s="20"/>
      <c r="G24" s="28"/>
      <c r="H24" s="29"/>
      <c r="L24" s="29"/>
      <c r="M24" s="31"/>
      <c r="N24" s="31"/>
      <c r="O24" s="16"/>
      <c r="P24" s="16"/>
      <c r="Q24" s="16"/>
      <c r="R24" s="16"/>
      <c r="S24" s="16"/>
      <c r="T24" s="16"/>
      <c r="U24" s="16"/>
      <c r="V24" s="16"/>
      <c r="W24" s="16"/>
      <c r="X24" s="16"/>
      <c r="Y24" s="16"/>
      <c r="Z24" s="16"/>
      <c r="AA24" s="16"/>
      <c r="AB24" s="40">
        <v>25</v>
      </c>
      <c r="AC24" s="66">
        <v>0.70699999999999996</v>
      </c>
      <c r="AD24" s="75"/>
    </row>
    <row r="25" spans="2:30" x14ac:dyDescent="0.25">
      <c r="B25" s="37" t="s">
        <v>157</v>
      </c>
      <c r="F25" s="20"/>
      <c r="G25" s="28"/>
      <c r="H25" s="32"/>
      <c r="L25" s="32"/>
      <c r="M25" s="30"/>
      <c r="N25" s="30"/>
      <c r="O25" s="16"/>
      <c r="P25" s="16"/>
      <c r="Q25" s="16"/>
      <c r="R25" s="16"/>
      <c r="S25" s="16"/>
      <c r="T25" s="16"/>
      <c r="U25" s="16"/>
      <c r="V25" s="16"/>
      <c r="W25" s="16"/>
      <c r="X25" s="16"/>
      <c r="Y25" s="16"/>
      <c r="Z25" s="16"/>
      <c r="AA25" s="16"/>
      <c r="AB25" s="40">
        <v>20</v>
      </c>
      <c r="AC25" s="66">
        <v>0.84099999999999997</v>
      </c>
      <c r="AD25" s="75"/>
    </row>
    <row r="26" spans="2:30" x14ac:dyDescent="0.25">
      <c r="B26" s="5" t="s">
        <v>158</v>
      </c>
      <c r="F26" s="20"/>
      <c r="G26" s="28"/>
      <c r="H26" s="32"/>
      <c r="L26" s="32"/>
      <c r="M26" s="30"/>
      <c r="N26" s="92"/>
      <c r="O26" s="93"/>
      <c r="P26" s="16"/>
      <c r="Q26" s="16"/>
      <c r="R26" s="16"/>
      <c r="S26" s="16"/>
      <c r="T26" s="16"/>
      <c r="U26" s="16"/>
      <c r="V26" s="16"/>
      <c r="W26" s="16"/>
      <c r="X26" s="16"/>
      <c r="Y26" s="16"/>
      <c r="Z26" s="16"/>
      <c r="AA26" s="16"/>
      <c r="AB26" s="40">
        <v>16</v>
      </c>
      <c r="AC26" s="66">
        <v>1.19</v>
      </c>
      <c r="AD26" s="75"/>
    </row>
    <row r="27" spans="2:30" ht="15" customHeight="1" x14ac:dyDescent="0.25">
      <c r="B27" s="5" t="s">
        <v>159</v>
      </c>
      <c r="F27" s="20"/>
      <c r="G27" s="33"/>
      <c r="H27" s="29"/>
      <c r="L27" s="29"/>
      <c r="M27" s="30"/>
      <c r="N27" s="30"/>
      <c r="O27" s="16"/>
      <c r="P27" s="16"/>
      <c r="Q27" s="16"/>
      <c r="R27" s="16"/>
      <c r="S27" s="16"/>
      <c r="T27" s="16"/>
      <c r="U27" s="16"/>
      <c r="V27" s="16"/>
      <c r="W27" s="16"/>
      <c r="X27" s="16"/>
      <c r="Y27" s="16"/>
      <c r="Z27" s="16"/>
      <c r="AA27" s="16"/>
      <c r="AB27" s="40">
        <v>12</v>
      </c>
      <c r="AC27" s="66">
        <v>1.68</v>
      </c>
      <c r="AD27" s="75"/>
    </row>
    <row r="28" spans="2:30" ht="18" customHeight="1" x14ac:dyDescent="0.25">
      <c r="B28" s="5"/>
      <c r="F28" s="20"/>
      <c r="G28" s="34"/>
      <c r="H28" s="29"/>
      <c r="L28" s="29"/>
      <c r="M28" s="35"/>
      <c r="N28" s="35"/>
      <c r="O28" s="16"/>
      <c r="P28" s="94"/>
      <c r="Q28" s="16"/>
      <c r="R28" s="16"/>
      <c r="S28" s="16"/>
      <c r="T28" s="16"/>
      <c r="U28" s="16"/>
      <c r="V28" s="16"/>
      <c r="W28" s="16"/>
      <c r="X28" s="16"/>
      <c r="Y28" s="16"/>
      <c r="Z28" s="16"/>
      <c r="AA28" s="16"/>
      <c r="AB28" s="40">
        <v>8</v>
      </c>
      <c r="AC28" s="66">
        <v>2.38</v>
      </c>
      <c r="AD28" s="75"/>
    </row>
    <row r="29" spans="2:30" ht="18" customHeight="1" x14ac:dyDescent="0.25">
      <c r="B29" s="37" t="s">
        <v>160</v>
      </c>
      <c r="F29" s="20"/>
      <c r="G29" s="34"/>
      <c r="H29" s="29"/>
      <c r="L29" s="29"/>
      <c r="M29" s="35"/>
      <c r="N29" s="35"/>
      <c r="O29" s="16"/>
      <c r="P29" s="94"/>
      <c r="Q29" s="16"/>
      <c r="R29" s="16"/>
      <c r="S29" s="16"/>
      <c r="T29" s="16"/>
      <c r="U29" s="16"/>
      <c r="V29" s="16"/>
      <c r="W29" s="16"/>
      <c r="X29" s="16"/>
      <c r="Y29" s="16"/>
      <c r="Z29" s="16"/>
      <c r="AA29" s="16"/>
      <c r="AB29" s="40">
        <v>6</v>
      </c>
      <c r="AC29" s="66">
        <v>3.35</v>
      </c>
      <c r="AD29" s="75"/>
    </row>
    <row r="30" spans="2:30" ht="18" customHeight="1" x14ac:dyDescent="0.25">
      <c r="B30" s="5" t="s">
        <v>161</v>
      </c>
      <c r="F30" s="20"/>
      <c r="G30" s="34"/>
      <c r="H30" s="29"/>
      <c r="L30" s="29"/>
      <c r="M30" s="35"/>
      <c r="N30" s="35"/>
      <c r="O30" s="16"/>
      <c r="P30" s="16"/>
      <c r="Q30" s="16"/>
      <c r="R30" s="16"/>
      <c r="S30" s="16"/>
      <c r="T30" s="16"/>
      <c r="U30" s="16"/>
      <c r="V30" s="16"/>
      <c r="W30" s="16"/>
      <c r="X30" s="16"/>
      <c r="Y30" s="16"/>
      <c r="Z30" s="16"/>
      <c r="AA30" s="16"/>
      <c r="AB30" s="40">
        <v>4</v>
      </c>
      <c r="AC30" s="66">
        <v>4.76</v>
      </c>
      <c r="AD30" s="75"/>
    </row>
    <row r="31" spans="2:30" ht="18" customHeight="1" x14ac:dyDescent="0.25">
      <c r="B31" s="15"/>
      <c r="F31" s="20"/>
      <c r="G31" s="34"/>
      <c r="H31" s="29"/>
      <c r="I31" s="29"/>
      <c r="J31" s="29"/>
      <c r="K31" s="29"/>
      <c r="L31" s="29"/>
      <c r="M31" s="30"/>
      <c r="N31" s="30"/>
      <c r="O31" s="16"/>
      <c r="P31" s="16"/>
      <c r="Q31" s="16"/>
      <c r="R31" s="16"/>
      <c r="S31" s="16"/>
      <c r="T31" s="16"/>
      <c r="U31" s="16"/>
      <c r="V31" s="16"/>
      <c r="W31" s="16"/>
      <c r="X31" s="16"/>
      <c r="Y31" s="16"/>
      <c r="Z31" s="16"/>
      <c r="AA31" s="16"/>
    </row>
    <row r="32" spans="2:30" ht="18" customHeight="1" x14ac:dyDescent="0.25">
      <c r="B32" s="15"/>
      <c r="F32" s="20"/>
      <c r="G32" s="34"/>
      <c r="H32" s="29"/>
      <c r="I32" s="29"/>
      <c r="J32" s="29"/>
      <c r="K32" s="29"/>
      <c r="L32" s="29"/>
      <c r="M32" s="30"/>
      <c r="N32" s="30"/>
      <c r="O32" s="16"/>
      <c r="P32" s="16"/>
      <c r="Q32" s="16"/>
      <c r="R32" s="16"/>
      <c r="S32" s="16"/>
      <c r="T32" s="16"/>
      <c r="U32" s="16"/>
      <c r="V32" s="16"/>
      <c r="W32" s="16"/>
      <c r="X32" s="16"/>
      <c r="Y32" s="16"/>
      <c r="Z32" s="16"/>
      <c r="AA32" s="16"/>
    </row>
    <row r="33" spans="2:28" ht="18" customHeight="1" x14ac:dyDescent="0.25">
      <c r="B33" s="15"/>
      <c r="F33" s="20"/>
      <c r="G33" s="34"/>
      <c r="H33" s="29"/>
      <c r="I33" s="29"/>
      <c r="J33" s="29"/>
      <c r="K33" s="29"/>
      <c r="L33" s="29"/>
      <c r="M33" s="30"/>
      <c r="N33" s="30"/>
      <c r="O33" s="16"/>
      <c r="P33" s="16"/>
      <c r="Q33" s="16"/>
      <c r="R33" s="16"/>
      <c r="S33" s="16"/>
      <c r="T33" s="16"/>
      <c r="U33" s="16"/>
      <c r="V33" s="16"/>
      <c r="W33" s="16"/>
      <c r="X33" s="16"/>
      <c r="Y33" s="16"/>
      <c r="Z33" s="16"/>
      <c r="AA33" s="16"/>
      <c r="AB33" s="25"/>
    </row>
    <row r="34" spans="2:28" ht="18" customHeight="1" x14ac:dyDescent="0.25">
      <c r="B34" s="15"/>
      <c r="F34" s="81"/>
      <c r="G34" s="81"/>
      <c r="H34" s="81"/>
      <c r="I34" s="81"/>
      <c r="J34" s="81"/>
      <c r="K34" s="81"/>
      <c r="L34" s="81"/>
      <c r="M34" s="81"/>
      <c r="N34" s="81"/>
      <c r="O34" s="25"/>
      <c r="P34" s="25"/>
      <c r="Q34" s="25"/>
      <c r="R34" s="25"/>
      <c r="S34" s="25"/>
      <c r="T34" s="25"/>
      <c r="U34" s="25"/>
      <c r="V34" s="25"/>
      <c r="W34" s="25"/>
      <c r="X34" s="25"/>
      <c r="Y34" s="25"/>
      <c r="Z34" s="25"/>
      <c r="AA34" s="25"/>
      <c r="AB34" s="25"/>
    </row>
    <row r="35" spans="2:28" ht="18" customHeight="1" x14ac:dyDescent="0.25">
      <c r="B35" s="15"/>
      <c r="F35" s="16"/>
      <c r="G35" s="82"/>
      <c r="H35" s="25"/>
      <c r="I35" s="25"/>
      <c r="J35" s="25"/>
      <c r="K35" s="25"/>
      <c r="L35" s="25"/>
      <c r="M35" s="25"/>
      <c r="N35" s="25"/>
      <c r="O35" s="25"/>
      <c r="P35" s="25"/>
      <c r="Q35" s="25"/>
      <c r="R35" s="25"/>
      <c r="S35" s="25"/>
      <c r="T35" s="25"/>
      <c r="U35" s="25"/>
      <c r="V35" s="25"/>
      <c r="W35" s="25"/>
      <c r="X35" s="25"/>
      <c r="Y35" s="25"/>
      <c r="Z35" s="25"/>
      <c r="AA35" s="25"/>
      <c r="AB35" s="25"/>
    </row>
    <row r="36" spans="2:28" ht="18" customHeight="1" x14ac:dyDescent="0.25">
      <c r="B36" s="15"/>
      <c r="F36" s="81"/>
      <c r="G36" s="25"/>
      <c r="H36" s="25"/>
      <c r="I36" s="25"/>
      <c r="J36" s="25"/>
      <c r="K36" s="25"/>
      <c r="L36" s="25"/>
      <c r="M36" s="25"/>
      <c r="N36" s="25"/>
      <c r="O36" s="25"/>
      <c r="P36" s="25"/>
      <c r="Q36" s="25"/>
      <c r="R36" s="25"/>
      <c r="S36" s="25"/>
      <c r="T36" s="25"/>
      <c r="U36" s="25"/>
      <c r="V36" s="25"/>
      <c r="W36" s="25"/>
      <c r="X36" s="25"/>
      <c r="Y36" s="25"/>
      <c r="Z36" s="25"/>
      <c r="AA36" s="25"/>
      <c r="AB36" s="25"/>
    </row>
    <row r="37" spans="2:28" ht="18" customHeight="1" x14ac:dyDescent="0.25">
      <c r="B37" s="15"/>
      <c r="F37" s="20"/>
      <c r="G37" s="34"/>
      <c r="H37" s="29"/>
      <c r="I37" s="29"/>
      <c r="J37" s="29"/>
      <c r="K37" s="29"/>
      <c r="L37" s="29"/>
      <c r="M37" s="25"/>
      <c r="N37" s="25"/>
      <c r="O37" s="25"/>
      <c r="P37" s="25"/>
      <c r="Q37" s="25"/>
      <c r="R37" s="25"/>
      <c r="S37" s="25"/>
      <c r="T37" s="25"/>
      <c r="U37" s="25"/>
      <c r="V37" s="25"/>
      <c r="W37" s="25"/>
      <c r="X37" s="25"/>
      <c r="Y37" s="25"/>
      <c r="Z37" s="25"/>
      <c r="AA37" s="25"/>
      <c r="AB37" s="25"/>
    </row>
    <row r="38" spans="2:28" s="5" customFormat="1" ht="39.950000000000003" customHeight="1" x14ac:dyDescent="0.25">
      <c r="F38" s="16"/>
      <c r="G38" s="34"/>
      <c r="H38" s="80"/>
      <c r="I38" s="80"/>
      <c r="J38" s="80"/>
      <c r="K38" s="80"/>
      <c r="L38" s="80"/>
      <c r="M38" s="27"/>
      <c r="N38" s="27"/>
      <c r="O38" s="27"/>
      <c r="P38" s="27"/>
      <c r="Q38" s="27"/>
      <c r="R38" s="27"/>
      <c r="S38" s="27"/>
      <c r="T38" s="27"/>
      <c r="U38" s="27"/>
      <c r="V38" s="27"/>
      <c r="W38" s="27"/>
      <c r="X38" s="27"/>
      <c r="Y38" s="27"/>
      <c r="Z38" s="27"/>
      <c r="AA38" s="27"/>
      <c r="AB38" s="27"/>
    </row>
    <row r="39" spans="2:28" s="5" customFormat="1" ht="39.950000000000003" customHeight="1" x14ac:dyDescent="0.25">
      <c r="F39" s="16"/>
      <c r="G39" s="34"/>
      <c r="H39" s="80"/>
      <c r="I39" s="80"/>
      <c r="J39" s="80"/>
      <c r="K39" s="80"/>
      <c r="L39" s="80"/>
      <c r="M39" s="27"/>
      <c r="N39" s="27"/>
      <c r="O39" s="27"/>
      <c r="P39" s="27"/>
      <c r="Q39" s="27"/>
      <c r="R39" s="27"/>
      <c r="S39" s="27"/>
      <c r="T39" s="27"/>
      <c r="U39" s="27"/>
      <c r="V39" s="27"/>
      <c r="W39" s="27"/>
      <c r="X39" s="27"/>
      <c r="Y39" s="27"/>
      <c r="Z39" s="27"/>
      <c r="AA39" s="27"/>
      <c r="AB39" s="27"/>
    </row>
    <row r="40" spans="2:28" s="5" customFormat="1" ht="39.950000000000003" customHeight="1" x14ac:dyDescent="0.25">
      <c r="F40" s="16"/>
      <c r="G40" s="34"/>
      <c r="H40" s="80"/>
      <c r="I40" s="80"/>
      <c r="J40" s="80"/>
      <c r="K40" s="80"/>
      <c r="L40" s="80"/>
      <c r="M40" s="27"/>
      <c r="N40" s="27"/>
      <c r="O40" s="27"/>
      <c r="P40" s="27"/>
      <c r="Q40" s="27"/>
      <c r="R40" s="27"/>
      <c r="S40" s="27"/>
      <c r="T40" s="27"/>
      <c r="U40" s="27"/>
      <c r="V40" s="27"/>
      <c r="W40" s="27"/>
      <c r="X40" s="27"/>
      <c r="Y40" s="27"/>
      <c r="Z40" s="27"/>
      <c r="AA40" s="27"/>
      <c r="AB40" s="27"/>
    </row>
    <row r="41" spans="2:28" ht="18" customHeight="1" x14ac:dyDescent="0.25">
      <c r="F41" s="81"/>
      <c r="G41" s="25"/>
      <c r="H41" s="25"/>
      <c r="I41" s="25"/>
      <c r="J41" s="25"/>
      <c r="K41" s="25"/>
      <c r="L41" s="25"/>
      <c r="M41" s="25"/>
      <c r="N41" s="25"/>
      <c r="O41" s="25"/>
      <c r="P41" s="25"/>
      <c r="Q41" s="25"/>
      <c r="R41" s="25"/>
      <c r="S41" s="25"/>
      <c r="T41" s="25"/>
      <c r="U41" s="25"/>
      <c r="V41" s="25"/>
      <c r="W41" s="25"/>
      <c r="X41" s="25"/>
      <c r="Y41" s="25"/>
      <c r="Z41" s="25"/>
      <c r="AA41" s="25"/>
      <c r="AB41" s="25"/>
    </row>
    <row r="42" spans="2:28" ht="18" customHeight="1" x14ac:dyDescent="0.25">
      <c r="F42" s="83"/>
      <c r="G42" s="25"/>
      <c r="H42" s="25"/>
      <c r="I42" s="25"/>
      <c r="J42" s="25"/>
      <c r="K42" s="25"/>
      <c r="L42" s="25"/>
      <c r="M42" s="25"/>
      <c r="N42" s="25"/>
      <c r="O42" s="25"/>
      <c r="P42" s="25"/>
      <c r="Q42" s="25"/>
      <c r="R42" s="25"/>
      <c r="S42" s="25"/>
      <c r="T42" s="25"/>
      <c r="U42" s="25"/>
      <c r="V42" s="25"/>
      <c r="W42" s="25"/>
      <c r="X42" s="25"/>
      <c r="Y42" s="25"/>
      <c r="Z42" s="25"/>
      <c r="AA42" s="25"/>
      <c r="AB42" s="25"/>
    </row>
    <row r="43" spans="2:28" ht="18" customHeight="1" x14ac:dyDescent="0.25">
      <c r="F43" s="81"/>
      <c r="G43" s="25"/>
      <c r="H43" s="25"/>
      <c r="I43" s="25"/>
      <c r="J43" s="25"/>
      <c r="K43" s="25"/>
      <c r="L43" s="25"/>
      <c r="M43" s="25"/>
      <c r="N43" s="25"/>
      <c r="O43" s="25"/>
      <c r="P43" s="25"/>
      <c r="Q43" s="25"/>
      <c r="R43" s="25"/>
      <c r="S43" s="25"/>
      <c r="T43" s="25"/>
      <c r="U43" s="25"/>
      <c r="V43" s="25"/>
      <c r="W43" s="25"/>
      <c r="X43" s="25"/>
      <c r="Y43" s="25"/>
      <c r="Z43" s="25"/>
      <c r="AA43" s="25"/>
      <c r="AB43" s="25"/>
    </row>
    <row r="44" spans="2:28" x14ac:dyDescent="0.25">
      <c r="F44" s="20"/>
      <c r="G44" s="33"/>
      <c r="H44" s="84"/>
      <c r="I44" s="84"/>
      <c r="J44" s="84"/>
      <c r="K44" s="84"/>
      <c r="L44" s="84"/>
      <c r="M44" s="30"/>
      <c r="N44" s="30"/>
      <c r="O44" s="16"/>
      <c r="P44" s="16"/>
      <c r="Q44" s="16"/>
      <c r="R44" s="16"/>
      <c r="S44" s="16"/>
      <c r="T44" s="16"/>
      <c r="U44" s="16"/>
      <c r="V44" s="16"/>
      <c r="W44" s="16"/>
      <c r="X44" s="16"/>
      <c r="Y44" s="16"/>
      <c r="Z44" s="16"/>
      <c r="AA44" s="16"/>
      <c r="AB44" s="25"/>
    </row>
    <row r="45" spans="2:28" x14ac:dyDescent="0.25">
      <c r="F45" s="20"/>
      <c r="G45" s="34"/>
      <c r="H45" s="84"/>
      <c r="I45" s="84"/>
      <c r="J45" s="84"/>
      <c r="K45" s="84"/>
      <c r="L45" s="84"/>
      <c r="M45" s="35"/>
      <c r="N45" s="35"/>
      <c r="O45" s="16"/>
      <c r="P45" s="16"/>
      <c r="Q45" s="16"/>
      <c r="R45" s="16"/>
      <c r="S45" s="16"/>
      <c r="T45" s="16"/>
      <c r="U45" s="16"/>
      <c r="V45" s="16"/>
      <c r="W45" s="16"/>
      <c r="X45" s="16"/>
      <c r="Y45" s="16"/>
      <c r="Z45" s="16"/>
      <c r="AA45" s="16"/>
      <c r="AB45" s="25"/>
    </row>
    <row r="46" spans="2:28" x14ac:dyDescent="0.25">
      <c r="F46" s="20"/>
      <c r="G46" s="34"/>
      <c r="H46" s="29"/>
      <c r="I46" s="29"/>
      <c r="J46" s="29"/>
      <c r="K46" s="29"/>
      <c r="L46" s="29"/>
      <c r="M46" s="35"/>
      <c r="N46" s="35"/>
      <c r="O46" s="16"/>
      <c r="P46" s="16"/>
      <c r="Q46" s="16"/>
      <c r="R46" s="16"/>
      <c r="S46" s="16"/>
      <c r="T46" s="16"/>
      <c r="U46" s="16"/>
      <c r="V46" s="16"/>
      <c r="W46" s="16"/>
      <c r="X46" s="16"/>
      <c r="Y46" s="16"/>
      <c r="Z46" s="16"/>
      <c r="AA46" s="16"/>
      <c r="AB46" s="25"/>
    </row>
    <row r="47" spans="2:28" x14ac:dyDescent="0.25">
      <c r="F47" s="20"/>
      <c r="G47" s="34"/>
      <c r="H47" s="84"/>
      <c r="I47" s="84"/>
      <c r="J47" s="84"/>
      <c r="K47" s="84"/>
      <c r="L47" s="84"/>
      <c r="M47" s="35"/>
      <c r="N47" s="35"/>
      <c r="O47" s="16"/>
      <c r="P47" s="16"/>
      <c r="Q47" s="16"/>
      <c r="R47" s="16"/>
      <c r="S47" s="16"/>
      <c r="T47" s="16"/>
      <c r="U47" s="16"/>
      <c r="V47" s="16"/>
      <c r="W47" s="16"/>
      <c r="X47" s="16"/>
      <c r="Y47" s="16"/>
      <c r="Z47" s="16"/>
      <c r="AA47" s="16"/>
      <c r="AB47" s="25"/>
    </row>
    <row r="48" spans="2:28" x14ac:dyDescent="0.25">
      <c r="F48" s="20"/>
      <c r="G48" s="85"/>
      <c r="H48" s="29"/>
      <c r="I48" s="29"/>
      <c r="J48" s="29"/>
      <c r="K48" s="29"/>
      <c r="L48" s="29"/>
      <c r="M48" s="30"/>
      <c r="N48" s="30"/>
      <c r="O48" s="16"/>
      <c r="P48" s="16"/>
      <c r="Q48" s="16"/>
      <c r="R48" s="16"/>
      <c r="S48" s="16"/>
      <c r="T48" s="16"/>
      <c r="U48" s="16"/>
      <c r="V48" s="16"/>
      <c r="W48" s="16"/>
      <c r="X48" s="16"/>
      <c r="Y48" s="16"/>
      <c r="Z48" s="16"/>
      <c r="AA48" s="16"/>
      <c r="AB48" s="25"/>
    </row>
    <row r="49" spans="6:28" x14ac:dyDescent="0.25">
      <c r="F49" s="20"/>
      <c r="G49" s="85"/>
      <c r="H49" s="29"/>
      <c r="I49" s="29"/>
      <c r="J49" s="29"/>
      <c r="K49" s="29"/>
      <c r="L49" s="29"/>
      <c r="M49" s="30"/>
      <c r="N49" s="30"/>
      <c r="O49" s="16"/>
      <c r="P49" s="16"/>
      <c r="Q49" s="16"/>
      <c r="R49" s="16"/>
      <c r="S49" s="16"/>
      <c r="T49" s="16"/>
      <c r="U49" s="16"/>
      <c r="V49" s="16"/>
      <c r="W49" s="16"/>
      <c r="X49" s="16"/>
      <c r="Y49" s="16"/>
      <c r="Z49" s="16"/>
      <c r="AA49" s="16"/>
      <c r="AB49" s="25"/>
    </row>
    <row r="50" spans="6:28" x14ac:dyDescent="0.25">
      <c r="F50" s="20"/>
      <c r="G50" s="34"/>
      <c r="H50" s="84"/>
      <c r="I50" s="84"/>
      <c r="J50" s="84"/>
      <c r="K50" s="84"/>
      <c r="L50" s="84"/>
      <c r="M50" s="30"/>
      <c r="N50" s="30"/>
      <c r="O50" s="16"/>
      <c r="P50" s="16"/>
      <c r="Q50" s="16"/>
      <c r="R50" s="16"/>
      <c r="S50" s="16"/>
      <c r="T50" s="16"/>
      <c r="U50" s="16"/>
      <c r="V50" s="16"/>
      <c r="W50" s="16"/>
      <c r="X50" s="16"/>
      <c r="Y50" s="16"/>
      <c r="Z50" s="16"/>
      <c r="AA50" s="16"/>
      <c r="AB50" s="25"/>
    </row>
    <row r="51" spans="6:28" x14ac:dyDescent="0.25">
      <c r="F51" s="20"/>
      <c r="G51" s="34"/>
      <c r="H51" s="84"/>
      <c r="I51" s="84"/>
      <c r="J51" s="84"/>
      <c r="K51" s="84"/>
      <c r="L51" s="84"/>
      <c r="M51" s="30"/>
      <c r="N51" s="30"/>
      <c r="O51" s="16"/>
      <c r="P51" s="16"/>
      <c r="Q51" s="16"/>
      <c r="R51" s="16"/>
      <c r="S51" s="16"/>
      <c r="T51" s="16"/>
      <c r="U51" s="16"/>
      <c r="V51" s="16"/>
      <c r="W51" s="16"/>
      <c r="X51" s="16"/>
      <c r="Y51" s="16"/>
      <c r="Z51" s="16"/>
      <c r="AA51" s="16"/>
      <c r="AB51" s="25"/>
    </row>
    <row r="52" spans="6:28" x14ac:dyDescent="0.25">
      <c r="F52" s="20"/>
      <c r="G52" s="34"/>
      <c r="H52" s="84"/>
      <c r="I52" s="84"/>
      <c r="J52" s="84"/>
      <c r="K52" s="84"/>
      <c r="L52" s="84"/>
      <c r="M52" s="30"/>
      <c r="N52" s="30"/>
      <c r="O52" s="16"/>
      <c r="P52" s="16"/>
      <c r="Q52" s="16"/>
      <c r="R52" s="16"/>
      <c r="S52" s="16"/>
      <c r="T52" s="16"/>
      <c r="U52" s="16"/>
      <c r="V52" s="16"/>
      <c r="W52" s="16"/>
      <c r="X52" s="16"/>
      <c r="Y52" s="16"/>
      <c r="Z52" s="16"/>
      <c r="AA52" s="16"/>
      <c r="AB52" s="25"/>
    </row>
    <row r="53" spans="6:28" x14ac:dyDescent="0.25">
      <c r="F53" s="20"/>
      <c r="G53" s="28"/>
      <c r="H53" s="84"/>
      <c r="I53" s="84"/>
      <c r="J53" s="84"/>
      <c r="K53" s="84"/>
      <c r="L53" s="84"/>
      <c r="M53" s="86"/>
      <c r="N53" s="86"/>
      <c r="O53" s="16"/>
      <c r="P53" s="16"/>
      <c r="Q53" s="16"/>
      <c r="R53" s="16"/>
      <c r="S53" s="16"/>
      <c r="T53" s="16"/>
      <c r="U53" s="16"/>
      <c r="V53" s="16"/>
      <c r="W53" s="16"/>
      <c r="X53" s="16"/>
      <c r="Y53" s="16"/>
      <c r="Z53" s="16"/>
      <c r="AA53" s="16"/>
      <c r="AB53" s="25"/>
    </row>
    <row r="54" spans="6:28" x14ac:dyDescent="0.25">
      <c r="F54" s="81"/>
      <c r="G54" s="25"/>
      <c r="H54" s="25"/>
      <c r="I54" s="25"/>
      <c r="J54" s="25"/>
      <c r="K54" s="25"/>
      <c r="L54" s="25"/>
      <c r="M54" s="25"/>
      <c r="N54" s="25"/>
      <c r="O54" s="25"/>
      <c r="P54" s="25"/>
      <c r="Q54" s="25"/>
      <c r="R54" s="25"/>
      <c r="S54" s="25"/>
      <c r="T54" s="25"/>
      <c r="U54" s="25"/>
      <c r="V54" s="25"/>
      <c r="W54" s="25"/>
      <c r="X54" s="25"/>
      <c r="Y54" s="25"/>
      <c r="Z54" s="25"/>
      <c r="AA54" s="25"/>
      <c r="AB54" s="25"/>
    </row>
    <row r="55" spans="6:28" x14ac:dyDescent="0.25">
      <c r="F55" s="20"/>
      <c r="G55" s="25"/>
      <c r="H55" s="25"/>
      <c r="I55" s="25"/>
      <c r="J55" s="25"/>
      <c r="K55" s="25"/>
      <c r="L55" s="25"/>
      <c r="M55" s="25"/>
      <c r="N55" s="25"/>
      <c r="O55" s="25"/>
      <c r="P55" s="25"/>
      <c r="Q55" s="25"/>
      <c r="R55" s="25"/>
      <c r="S55" s="25"/>
      <c r="T55" s="25"/>
      <c r="U55" s="25"/>
      <c r="V55" s="25"/>
      <c r="W55" s="25"/>
      <c r="X55" s="25"/>
      <c r="Y55" s="25"/>
      <c r="Z55" s="25"/>
      <c r="AA55" s="25"/>
      <c r="AB55" s="25"/>
    </row>
    <row r="56" spans="6:28" x14ac:dyDescent="0.25">
      <c r="F56" s="81"/>
      <c r="G56" s="25"/>
      <c r="H56" s="25"/>
      <c r="I56" s="25"/>
      <c r="J56" s="25"/>
      <c r="K56" s="25"/>
      <c r="L56" s="25"/>
      <c r="M56" s="25"/>
      <c r="N56" s="25"/>
      <c r="O56" s="25"/>
      <c r="P56" s="25"/>
      <c r="Q56" s="25"/>
      <c r="R56" s="25"/>
      <c r="S56" s="25"/>
      <c r="T56" s="25"/>
      <c r="U56" s="25"/>
      <c r="V56" s="25"/>
      <c r="W56" s="25"/>
      <c r="X56" s="25"/>
      <c r="Y56" s="25"/>
      <c r="Z56" s="25"/>
      <c r="AA56" s="25"/>
      <c r="AB56" s="25"/>
    </row>
    <row r="57" spans="6:28" x14ac:dyDescent="0.25">
      <c r="F57" s="20"/>
      <c r="G57" s="34"/>
      <c r="H57" s="29"/>
      <c r="I57" s="29"/>
      <c r="J57" s="29"/>
      <c r="K57" s="29"/>
      <c r="L57" s="29"/>
      <c r="M57" s="87"/>
      <c r="N57" s="87"/>
      <c r="O57" s="25"/>
      <c r="P57" s="25"/>
      <c r="Q57" s="25"/>
      <c r="R57" s="25"/>
      <c r="S57" s="25"/>
      <c r="T57" s="25"/>
      <c r="U57" s="25"/>
      <c r="V57" s="25"/>
      <c r="W57" s="25"/>
      <c r="X57" s="25"/>
      <c r="Y57" s="25"/>
      <c r="Z57" s="25"/>
      <c r="AA57" s="25"/>
      <c r="AB57" s="25"/>
    </row>
    <row r="58" spans="6:28" ht="39.950000000000003" customHeight="1" x14ac:dyDescent="0.25">
      <c r="F58" s="20"/>
      <c r="G58" s="34"/>
      <c r="H58" s="27"/>
      <c r="I58" s="27"/>
      <c r="J58" s="27"/>
      <c r="K58" s="27"/>
      <c r="L58" s="27"/>
      <c r="M58" s="27"/>
      <c r="N58" s="27"/>
      <c r="O58" s="25"/>
      <c r="P58" s="25"/>
      <c r="Q58" s="25"/>
      <c r="R58" s="25"/>
      <c r="S58" s="25"/>
      <c r="T58" s="25"/>
      <c r="U58" s="25"/>
      <c r="V58" s="25"/>
      <c r="W58" s="25"/>
      <c r="X58" s="25"/>
      <c r="Y58" s="25"/>
      <c r="Z58" s="25"/>
      <c r="AA58" s="25"/>
      <c r="AB58" s="25"/>
    </row>
    <row r="59" spans="6:28" ht="39.950000000000003" customHeight="1" x14ac:dyDescent="0.25">
      <c r="F59" s="20"/>
      <c r="G59" s="34"/>
      <c r="H59" s="27"/>
      <c r="I59" s="27"/>
      <c r="J59" s="27"/>
      <c r="K59" s="27"/>
      <c r="L59" s="27"/>
      <c r="M59" s="27"/>
      <c r="N59" s="27"/>
      <c r="O59" s="25"/>
      <c r="P59" s="25"/>
      <c r="Q59" s="25"/>
      <c r="R59" s="25"/>
      <c r="S59" s="25"/>
      <c r="T59" s="25"/>
      <c r="U59" s="25"/>
      <c r="V59" s="25"/>
      <c r="W59" s="25"/>
      <c r="X59" s="25"/>
      <c r="Y59" s="25"/>
      <c r="Z59" s="25"/>
      <c r="AA59" s="25"/>
      <c r="AB59" s="25"/>
    </row>
    <row r="60" spans="6:28" ht="39.950000000000003" customHeight="1" x14ac:dyDescent="0.25">
      <c r="F60" s="20"/>
      <c r="G60" s="28"/>
      <c r="H60" s="27"/>
      <c r="I60" s="27"/>
      <c r="J60" s="27"/>
      <c r="K60" s="27"/>
      <c r="L60" s="27"/>
      <c r="M60" s="27"/>
      <c r="N60" s="27"/>
      <c r="O60" s="25"/>
      <c r="P60" s="25"/>
      <c r="Q60" s="25"/>
      <c r="R60" s="25"/>
      <c r="S60" s="25"/>
      <c r="T60" s="25"/>
      <c r="U60" s="25"/>
      <c r="V60" s="25"/>
      <c r="W60" s="25"/>
      <c r="X60" s="25"/>
      <c r="Y60" s="25"/>
      <c r="Z60" s="25"/>
      <c r="AA60" s="25"/>
      <c r="AB60" s="25"/>
    </row>
    <row r="61" spans="6:28" ht="39.950000000000003" customHeight="1" x14ac:dyDescent="0.25">
      <c r="F61" s="20"/>
      <c r="G61" s="28"/>
      <c r="H61" s="27"/>
      <c r="I61" s="27"/>
      <c r="J61" s="27"/>
      <c r="K61" s="27"/>
      <c r="L61" s="27"/>
      <c r="M61" s="27"/>
      <c r="N61" s="27"/>
      <c r="O61" s="25"/>
      <c r="P61" s="25"/>
      <c r="Q61" s="25"/>
      <c r="R61" s="25"/>
      <c r="S61" s="25"/>
      <c r="T61" s="25"/>
      <c r="U61" s="25"/>
      <c r="V61" s="25"/>
      <c r="W61" s="25"/>
      <c r="X61" s="25"/>
      <c r="Y61" s="25"/>
      <c r="Z61" s="25"/>
      <c r="AA61" s="25"/>
      <c r="AB61" s="25"/>
    </row>
    <row r="62" spans="6:28" ht="39.950000000000003" customHeight="1" x14ac:dyDescent="0.25">
      <c r="F62" s="16"/>
      <c r="G62" s="34"/>
      <c r="H62" s="80"/>
      <c r="I62" s="80"/>
      <c r="J62" s="80"/>
      <c r="K62" s="80"/>
      <c r="L62" s="80"/>
      <c r="M62" s="27"/>
      <c r="N62" s="27"/>
      <c r="O62" s="25"/>
      <c r="P62" s="25"/>
      <c r="Q62" s="25"/>
      <c r="R62" s="25"/>
      <c r="S62" s="25"/>
      <c r="T62" s="25"/>
      <c r="U62" s="25"/>
      <c r="V62" s="25"/>
      <c r="W62" s="25"/>
      <c r="X62" s="25"/>
      <c r="Y62" s="25"/>
      <c r="Z62" s="25"/>
      <c r="AA62" s="25"/>
      <c r="AB62" s="25"/>
    </row>
    <row r="63" spans="6:28" ht="39.950000000000003" customHeight="1" x14ac:dyDescent="0.25">
      <c r="F63" s="16"/>
      <c r="G63" s="34"/>
      <c r="H63" s="80"/>
      <c r="I63" s="80"/>
      <c r="J63" s="80"/>
      <c r="K63" s="80"/>
      <c r="L63" s="80"/>
      <c r="M63" s="27"/>
      <c r="N63" s="27"/>
      <c r="O63" s="25"/>
      <c r="P63" s="25"/>
      <c r="Q63" s="25"/>
      <c r="R63" s="25"/>
      <c r="S63" s="25"/>
      <c r="T63" s="25"/>
      <c r="U63" s="25"/>
      <c r="V63" s="25"/>
      <c r="W63" s="25"/>
      <c r="X63" s="25"/>
      <c r="Y63" s="25"/>
      <c r="Z63" s="25"/>
      <c r="AA63" s="25"/>
      <c r="AB63" s="25"/>
    </row>
    <row r="64" spans="6:28" ht="30" customHeight="1" x14ac:dyDescent="0.25">
      <c r="F64" s="16"/>
      <c r="G64" s="34"/>
      <c r="H64" s="80"/>
      <c r="I64" s="80"/>
      <c r="J64" s="80"/>
      <c r="K64" s="80"/>
      <c r="L64" s="80"/>
      <c r="M64" s="27"/>
      <c r="N64" s="27"/>
      <c r="O64" s="27"/>
      <c r="P64" s="27"/>
      <c r="Q64" s="27"/>
      <c r="R64" s="27"/>
      <c r="S64" s="27"/>
      <c r="T64" s="27"/>
      <c r="U64" s="27"/>
      <c r="V64" s="27"/>
      <c r="W64" s="27"/>
      <c r="X64" s="27"/>
      <c r="Y64" s="27"/>
      <c r="Z64" s="27"/>
      <c r="AA64" s="27"/>
      <c r="AB64" s="25"/>
    </row>
    <row r="65" spans="6:28" x14ac:dyDescent="0.25">
      <c r="F65" s="81"/>
      <c r="G65" s="25"/>
      <c r="H65" s="25"/>
      <c r="I65" s="25"/>
      <c r="J65" s="25"/>
      <c r="K65" s="25"/>
      <c r="L65" s="25"/>
      <c r="M65" s="25"/>
      <c r="N65" s="25"/>
      <c r="O65" s="25"/>
      <c r="P65" s="25"/>
      <c r="Q65" s="25"/>
      <c r="R65" s="25"/>
      <c r="S65" s="25"/>
      <c r="T65" s="25"/>
      <c r="U65" s="25"/>
      <c r="V65" s="25"/>
      <c r="W65" s="25"/>
      <c r="X65" s="25"/>
      <c r="Y65" s="25"/>
      <c r="Z65" s="25"/>
      <c r="AA65" s="25"/>
      <c r="AB65" s="25"/>
    </row>
    <row r="66" spans="6:28" x14ac:dyDescent="0.25">
      <c r="F66" s="81"/>
      <c r="G66" s="25"/>
      <c r="H66" s="25"/>
      <c r="I66" s="25"/>
      <c r="J66" s="25"/>
      <c r="K66" s="25"/>
      <c r="L66" s="25"/>
      <c r="M66" s="25"/>
      <c r="N66" s="25"/>
      <c r="O66" s="25"/>
      <c r="P66" s="25"/>
      <c r="Q66" s="25"/>
      <c r="R66" s="25"/>
      <c r="S66" s="25"/>
      <c r="T66" s="25"/>
      <c r="U66" s="25"/>
      <c r="V66" s="25"/>
      <c r="W66" s="25"/>
      <c r="X66" s="25"/>
      <c r="Y66" s="25"/>
      <c r="Z66" s="25"/>
      <c r="AA66" s="25"/>
      <c r="AB66" s="25"/>
    </row>
    <row r="67" spans="6:28" x14ac:dyDescent="0.25">
      <c r="F67" s="81"/>
      <c r="G67" s="25"/>
      <c r="H67" s="25"/>
      <c r="I67" s="25"/>
      <c r="J67" s="25"/>
      <c r="K67" s="25"/>
      <c r="L67" s="25"/>
      <c r="M67" s="25"/>
      <c r="N67" s="25"/>
      <c r="O67" s="25"/>
      <c r="P67" s="25"/>
      <c r="Q67" s="25"/>
      <c r="R67" s="25"/>
      <c r="S67" s="25"/>
      <c r="T67" s="25"/>
      <c r="U67" s="25"/>
      <c r="V67" s="25"/>
      <c r="W67" s="25"/>
      <c r="X67" s="25"/>
      <c r="Y67" s="25"/>
      <c r="Z67" s="25"/>
      <c r="AA67" s="25"/>
      <c r="AB67" s="25"/>
    </row>
    <row r="68" spans="6:28" x14ac:dyDescent="0.25">
      <c r="F68" s="81"/>
      <c r="G68" s="25"/>
      <c r="H68" s="25"/>
      <c r="I68" s="25"/>
      <c r="J68" s="25"/>
      <c r="K68" s="25"/>
      <c r="L68" s="25"/>
      <c r="M68" s="25"/>
      <c r="N68" s="25"/>
      <c r="O68" s="25"/>
      <c r="P68" s="25"/>
      <c r="Q68" s="25"/>
      <c r="R68" s="25"/>
      <c r="S68" s="25"/>
      <c r="T68" s="25"/>
      <c r="U68" s="25"/>
      <c r="V68" s="25"/>
      <c r="W68" s="25"/>
      <c r="X68" s="25"/>
      <c r="Y68" s="25"/>
      <c r="Z68" s="25"/>
      <c r="AA68" s="25"/>
      <c r="AB68" s="25"/>
    </row>
    <row r="69" spans="6:28" x14ac:dyDescent="0.25">
      <c r="F69" s="81"/>
      <c r="G69" s="25"/>
      <c r="H69" s="25"/>
      <c r="I69" s="25"/>
      <c r="J69" s="25"/>
      <c r="K69" s="25"/>
      <c r="L69" s="25"/>
      <c r="M69" s="25"/>
      <c r="N69" s="25"/>
      <c r="O69" s="25"/>
      <c r="P69" s="25"/>
      <c r="Q69" s="25"/>
      <c r="R69" s="25"/>
      <c r="S69" s="25"/>
      <c r="T69" s="25"/>
      <c r="U69" s="25"/>
      <c r="V69" s="25"/>
      <c r="W69" s="25"/>
      <c r="X69" s="25"/>
      <c r="Y69" s="25"/>
      <c r="Z69" s="25"/>
      <c r="AA69" s="25"/>
      <c r="AB69" s="25"/>
    </row>
    <row r="70" spans="6:28" x14ac:dyDescent="0.25">
      <c r="F70" s="81"/>
      <c r="G70" s="25"/>
      <c r="H70" s="25"/>
      <c r="I70" s="25"/>
      <c r="J70" s="25"/>
      <c r="K70" s="25"/>
      <c r="L70" s="25"/>
      <c r="M70" s="25"/>
      <c r="N70" s="25"/>
      <c r="O70" s="25"/>
      <c r="P70" s="25"/>
      <c r="Q70" s="25"/>
      <c r="R70" s="25"/>
      <c r="S70" s="25"/>
      <c r="T70" s="25"/>
      <c r="U70" s="25"/>
      <c r="V70" s="25"/>
      <c r="W70" s="25"/>
      <c r="X70" s="25"/>
      <c r="Y70" s="25"/>
      <c r="Z70" s="25"/>
      <c r="AA70" s="25"/>
      <c r="AB70" s="25"/>
    </row>
    <row r="71" spans="6:28" x14ac:dyDescent="0.25">
      <c r="F71" s="81"/>
      <c r="G71" s="25"/>
      <c r="H71" s="25"/>
      <c r="I71" s="25"/>
      <c r="J71" s="25"/>
      <c r="K71" s="25"/>
      <c r="L71" s="25"/>
      <c r="M71" s="25"/>
      <c r="N71" s="25"/>
      <c r="O71" s="25"/>
      <c r="P71" s="25"/>
      <c r="Q71" s="25"/>
      <c r="R71" s="25"/>
      <c r="S71" s="25"/>
      <c r="T71" s="25"/>
      <c r="U71" s="25"/>
      <c r="V71" s="25"/>
      <c r="W71" s="25"/>
      <c r="X71" s="25"/>
      <c r="Y71" s="25"/>
      <c r="Z71" s="25"/>
      <c r="AA71" s="25"/>
      <c r="AB71" s="25"/>
    </row>
    <row r="72" spans="6:28" x14ac:dyDescent="0.25">
      <c r="F72" s="81"/>
      <c r="G72" s="25"/>
      <c r="H72" s="25"/>
      <c r="I72" s="25"/>
      <c r="J72" s="25"/>
      <c r="K72" s="25"/>
      <c r="L72" s="25"/>
      <c r="M72" s="25"/>
      <c r="N72" s="25"/>
      <c r="O72" s="25"/>
      <c r="P72" s="25"/>
      <c r="Q72" s="25"/>
      <c r="R72" s="25"/>
      <c r="S72" s="25"/>
      <c r="T72" s="25"/>
      <c r="U72" s="25"/>
      <c r="V72" s="25"/>
      <c r="W72" s="25"/>
      <c r="X72" s="25"/>
      <c r="Y72" s="25"/>
      <c r="Z72" s="25"/>
      <c r="AA72" s="25"/>
      <c r="AB72" s="25"/>
    </row>
    <row r="73" spans="6:28" x14ac:dyDescent="0.25">
      <c r="F73" s="81"/>
      <c r="G73" s="25"/>
      <c r="H73" s="25"/>
      <c r="I73" s="25"/>
      <c r="J73" s="25"/>
      <c r="K73" s="25"/>
      <c r="L73" s="25"/>
      <c r="M73" s="25"/>
      <c r="N73" s="25"/>
      <c r="O73" s="25"/>
      <c r="P73" s="25"/>
      <c r="Q73" s="25"/>
      <c r="R73" s="25"/>
      <c r="S73" s="25"/>
      <c r="T73" s="25"/>
      <c r="U73" s="25"/>
      <c r="V73" s="25"/>
      <c r="W73" s="25"/>
      <c r="X73" s="25"/>
      <c r="Y73" s="25"/>
      <c r="Z73" s="25"/>
      <c r="AA73" s="25"/>
      <c r="AB73" s="25"/>
    </row>
    <row r="74" spans="6:28" x14ac:dyDescent="0.25">
      <c r="F74" s="81"/>
      <c r="G74" s="25"/>
      <c r="H74" s="25"/>
      <c r="I74" s="25"/>
      <c r="J74" s="25"/>
      <c r="K74" s="25"/>
      <c r="L74" s="25"/>
      <c r="M74" s="25"/>
      <c r="N74" s="25"/>
      <c r="O74" s="25"/>
      <c r="P74" s="25"/>
      <c r="Q74" s="25"/>
      <c r="R74" s="25"/>
      <c r="S74" s="25"/>
      <c r="T74" s="25"/>
      <c r="U74" s="25"/>
      <c r="V74" s="25"/>
      <c r="W74" s="25"/>
      <c r="X74" s="25"/>
      <c r="Y74" s="25"/>
      <c r="Z74" s="25"/>
      <c r="AA74" s="25"/>
      <c r="AB74" s="25"/>
    </row>
    <row r="75" spans="6:28" x14ac:dyDescent="0.25">
      <c r="F75" s="81"/>
      <c r="G75" s="25"/>
      <c r="H75" s="25"/>
      <c r="I75" s="25"/>
      <c r="J75" s="25"/>
      <c r="K75" s="25"/>
      <c r="L75" s="25"/>
      <c r="M75" s="25"/>
      <c r="N75" s="25"/>
      <c r="O75" s="25"/>
      <c r="P75" s="25"/>
      <c r="Q75" s="25"/>
      <c r="R75" s="25"/>
      <c r="S75" s="25"/>
      <c r="T75" s="25"/>
      <c r="U75" s="25"/>
      <c r="V75" s="25"/>
      <c r="W75" s="25"/>
      <c r="X75" s="25"/>
      <c r="Y75" s="25"/>
      <c r="Z75" s="25"/>
      <c r="AA75" s="25"/>
      <c r="AB75" s="25"/>
    </row>
    <row r="76" spans="6:28" x14ac:dyDescent="0.25">
      <c r="F76" s="81"/>
      <c r="G76" s="25"/>
      <c r="H76" s="25"/>
      <c r="I76" s="25"/>
      <c r="J76" s="25"/>
      <c r="K76" s="25"/>
      <c r="L76" s="25"/>
      <c r="M76" s="25"/>
      <c r="N76" s="25"/>
      <c r="O76" s="25"/>
      <c r="P76" s="25"/>
      <c r="Q76" s="25"/>
      <c r="R76" s="25"/>
      <c r="S76" s="25"/>
      <c r="T76" s="25"/>
      <c r="U76" s="25"/>
      <c r="V76" s="25"/>
      <c r="W76" s="25"/>
      <c r="X76" s="25"/>
      <c r="Y76" s="25"/>
      <c r="Z76" s="25"/>
      <c r="AA76" s="25"/>
      <c r="AB76" s="25"/>
    </row>
    <row r="77" spans="6:28" x14ac:dyDescent="0.25">
      <c r="F77" s="81"/>
      <c r="G77" s="25"/>
      <c r="H77" s="25"/>
      <c r="I77" s="25"/>
      <c r="J77" s="25"/>
      <c r="K77" s="25"/>
      <c r="L77" s="25"/>
      <c r="M77" s="25"/>
      <c r="N77" s="25"/>
      <c r="O77" s="25"/>
      <c r="P77" s="25"/>
      <c r="Q77" s="25"/>
      <c r="R77" s="25"/>
      <c r="S77" s="25"/>
      <c r="T77" s="25"/>
      <c r="U77" s="25"/>
      <c r="V77" s="25"/>
      <c r="W77" s="25"/>
      <c r="X77" s="25"/>
      <c r="Y77" s="25"/>
      <c r="Z77" s="25"/>
      <c r="AA77" s="25"/>
      <c r="AB77" s="25"/>
    </row>
    <row r="78" spans="6:28" x14ac:dyDescent="0.25">
      <c r="F78" s="81"/>
      <c r="G78" s="25"/>
      <c r="H78" s="25"/>
      <c r="I78" s="25"/>
      <c r="J78" s="25"/>
      <c r="K78" s="25"/>
      <c r="L78" s="25"/>
      <c r="M78" s="25"/>
      <c r="N78" s="25"/>
      <c r="O78" s="25"/>
      <c r="P78" s="25"/>
      <c r="Q78" s="25"/>
      <c r="R78" s="25"/>
      <c r="S78" s="25"/>
      <c r="T78" s="25"/>
      <c r="U78" s="25"/>
      <c r="V78" s="25"/>
      <c r="W78" s="25"/>
      <c r="X78" s="25"/>
      <c r="Y78" s="25"/>
      <c r="Z78" s="25"/>
      <c r="AA78" s="25"/>
      <c r="AB78" s="25"/>
    </row>
    <row r="79" spans="6:28" x14ac:dyDescent="0.25">
      <c r="F79" s="81"/>
      <c r="G79" s="25"/>
      <c r="H79" s="25"/>
      <c r="I79" s="25"/>
      <c r="J79" s="25"/>
      <c r="K79" s="25"/>
      <c r="L79" s="25"/>
      <c r="M79" s="25"/>
      <c r="N79" s="25"/>
      <c r="O79" s="25"/>
      <c r="P79" s="25"/>
      <c r="Q79" s="25"/>
      <c r="R79" s="25"/>
      <c r="S79" s="25"/>
      <c r="T79" s="25"/>
      <c r="U79" s="25"/>
      <c r="V79" s="25"/>
      <c r="W79" s="25"/>
      <c r="X79" s="25"/>
      <c r="Y79" s="25"/>
      <c r="Z79" s="25"/>
      <c r="AA79" s="25"/>
      <c r="AB79" s="25"/>
    </row>
    <row r="80" spans="6:28" x14ac:dyDescent="0.25">
      <c r="F80" s="81"/>
      <c r="G80" s="25"/>
      <c r="H80" s="25"/>
      <c r="I80" s="25"/>
      <c r="J80" s="25"/>
      <c r="K80" s="25"/>
      <c r="L80" s="25"/>
      <c r="M80" s="25"/>
      <c r="N80" s="25"/>
      <c r="O80" s="25"/>
      <c r="P80" s="25"/>
      <c r="Q80" s="25"/>
      <c r="R80" s="25"/>
      <c r="S80" s="25"/>
      <c r="T80" s="25"/>
      <c r="U80" s="25"/>
      <c r="V80" s="25"/>
      <c r="W80" s="25"/>
      <c r="X80" s="25"/>
      <c r="Y80" s="25"/>
      <c r="Z80" s="25"/>
      <c r="AA80" s="25"/>
      <c r="AB80" s="25"/>
    </row>
    <row r="81" spans="6:28" x14ac:dyDescent="0.25">
      <c r="F81" s="81"/>
      <c r="G81" s="25"/>
      <c r="H81" s="25"/>
      <c r="I81" s="25"/>
      <c r="J81" s="25"/>
      <c r="K81" s="25"/>
      <c r="L81" s="25"/>
      <c r="M81" s="25"/>
      <c r="N81" s="25"/>
      <c r="O81" s="25"/>
      <c r="P81" s="25"/>
      <c r="Q81" s="25"/>
      <c r="R81" s="25"/>
      <c r="S81" s="25"/>
      <c r="T81" s="25"/>
      <c r="U81" s="25"/>
      <c r="V81" s="25"/>
      <c r="W81" s="25"/>
      <c r="X81" s="25"/>
      <c r="Y81" s="25"/>
      <c r="Z81" s="25"/>
      <c r="AA81" s="25"/>
      <c r="AB81" s="25"/>
    </row>
    <row r="82" spans="6:28" x14ac:dyDescent="0.25">
      <c r="F82" s="81"/>
      <c r="G82" s="25"/>
      <c r="H82" s="25"/>
      <c r="I82" s="25"/>
      <c r="J82" s="25"/>
      <c r="K82" s="25"/>
      <c r="L82" s="25"/>
      <c r="M82" s="25"/>
      <c r="N82" s="25"/>
      <c r="O82" s="25"/>
      <c r="P82" s="25"/>
      <c r="Q82" s="25"/>
      <c r="R82" s="25"/>
      <c r="S82" s="25"/>
      <c r="T82" s="25"/>
      <c r="U82" s="25"/>
      <c r="V82" s="25"/>
      <c r="W82" s="25"/>
      <c r="X82" s="25"/>
      <c r="Y82" s="25"/>
      <c r="Z82" s="25"/>
      <c r="AA82" s="25"/>
      <c r="AB82" s="25"/>
    </row>
    <row r="83" spans="6:28" x14ac:dyDescent="0.25">
      <c r="F83" s="81"/>
      <c r="G83" s="25"/>
      <c r="H83" s="25"/>
      <c r="I83" s="25"/>
      <c r="J83" s="25"/>
      <c r="K83" s="25"/>
      <c r="L83" s="25"/>
      <c r="M83" s="25"/>
      <c r="N83" s="25"/>
      <c r="O83" s="25"/>
      <c r="P83" s="25"/>
      <c r="Q83" s="25"/>
      <c r="R83" s="25"/>
      <c r="S83" s="25"/>
      <c r="T83" s="25"/>
      <c r="U83" s="25"/>
      <c r="V83" s="25"/>
      <c r="W83" s="25"/>
      <c r="X83" s="25"/>
      <c r="Y83" s="25"/>
      <c r="Z83" s="25"/>
      <c r="AA83" s="25"/>
      <c r="AB83" s="25"/>
    </row>
    <row r="84" spans="6:28" x14ac:dyDescent="0.25">
      <c r="F84" s="81"/>
      <c r="G84" s="25"/>
      <c r="H84" s="25"/>
      <c r="I84" s="25"/>
      <c r="J84" s="25"/>
      <c r="K84" s="25"/>
      <c r="L84" s="25"/>
      <c r="M84" s="25"/>
      <c r="N84" s="25"/>
      <c r="O84" s="25"/>
      <c r="P84" s="25"/>
      <c r="Q84" s="25"/>
      <c r="R84" s="25"/>
      <c r="S84" s="25"/>
      <c r="T84" s="25"/>
      <c r="U84" s="25"/>
      <c r="V84" s="25"/>
      <c r="W84" s="25"/>
      <c r="X84" s="25"/>
      <c r="Y84" s="25"/>
      <c r="Z84" s="25"/>
      <c r="AA84" s="25"/>
      <c r="AB84" s="25"/>
    </row>
    <row r="85" spans="6:28" x14ac:dyDescent="0.25">
      <c r="F85" s="81"/>
      <c r="G85" s="25"/>
      <c r="H85" s="25"/>
      <c r="I85" s="25"/>
      <c r="J85" s="25"/>
      <c r="K85" s="25"/>
      <c r="L85" s="25"/>
      <c r="M85" s="25"/>
      <c r="N85" s="25"/>
      <c r="O85" s="25"/>
      <c r="P85" s="25"/>
      <c r="Q85" s="25"/>
      <c r="R85" s="25"/>
      <c r="S85" s="25"/>
      <c r="T85" s="25"/>
      <c r="U85" s="25"/>
      <c r="V85" s="25"/>
      <c r="W85" s="25"/>
      <c r="X85" s="25"/>
      <c r="Y85" s="25"/>
      <c r="Z85" s="25"/>
      <c r="AA85" s="25"/>
      <c r="AB85" s="25"/>
    </row>
    <row r="86" spans="6:28" x14ac:dyDescent="0.25">
      <c r="F86" s="81"/>
      <c r="G86" s="25"/>
      <c r="H86" s="25"/>
      <c r="I86" s="25"/>
      <c r="J86" s="25"/>
      <c r="K86" s="25"/>
      <c r="L86" s="25"/>
      <c r="M86" s="25"/>
      <c r="N86" s="25"/>
      <c r="O86" s="25"/>
      <c r="P86" s="25"/>
      <c r="Q86" s="25"/>
      <c r="R86" s="25"/>
      <c r="S86" s="25"/>
      <c r="T86" s="25"/>
      <c r="U86" s="25"/>
      <c r="V86" s="25"/>
      <c r="W86" s="25"/>
      <c r="X86" s="25"/>
      <c r="Y86" s="25"/>
      <c r="Z86" s="25"/>
      <c r="AA86" s="25"/>
      <c r="AB86" s="25"/>
    </row>
    <row r="87" spans="6:28" x14ac:dyDescent="0.25">
      <c r="F87" s="81"/>
      <c r="G87" s="25"/>
      <c r="H87" s="25"/>
      <c r="I87" s="25"/>
      <c r="J87" s="25"/>
      <c r="K87" s="25"/>
      <c r="L87" s="25"/>
      <c r="M87" s="25"/>
      <c r="N87" s="25"/>
      <c r="O87" s="25"/>
      <c r="P87" s="25"/>
      <c r="Q87" s="25"/>
      <c r="R87" s="25"/>
      <c r="S87" s="25"/>
      <c r="T87" s="25"/>
      <c r="U87" s="25"/>
      <c r="V87" s="25"/>
      <c r="W87" s="25"/>
      <c r="X87" s="25"/>
      <c r="Y87" s="25"/>
      <c r="Z87" s="25"/>
      <c r="AA87" s="25"/>
      <c r="AB87" s="25"/>
    </row>
    <row r="88" spans="6:28" x14ac:dyDescent="0.25">
      <c r="F88" s="81"/>
      <c r="G88" s="25"/>
      <c r="H88" s="25"/>
      <c r="I88" s="25"/>
      <c r="J88" s="25"/>
      <c r="K88" s="25"/>
      <c r="L88" s="25"/>
      <c r="M88" s="25"/>
      <c r="N88" s="25"/>
      <c r="O88" s="25"/>
      <c r="P88" s="25"/>
      <c r="Q88" s="25"/>
      <c r="R88" s="25"/>
      <c r="S88" s="25"/>
      <c r="T88" s="25"/>
      <c r="U88" s="25"/>
      <c r="V88" s="25"/>
      <c r="W88" s="25"/>
      <c r="X88" s="25"/>
      <c r="Y88" s="25"/>
      <c r="Z88" s="25"/>
      <c r="AA88" s="25"/>
      <c r="AB88" s="25"/>
    </row>
    <row r="89" spans="6:28" x14ac:dyDescent="0.25">
      <c r="F89" s="81"/>
      <c r="G89" s="25"/>
      <c r="H89" s="25"/>
      <c r="I89" s="25"/>
      <c r="J89" s="25"/>
      <c r="K89" s="25"/>
      <c r="L89" s="25"/>
      <c r="M89" s="25"/>
      <c r="N89" s="25"/>
      <c r="O89" s="25"/>
      <c r="P89" s="25"/>
      <c r="Q89" s="25"/>
      <c r="R89" s="25"/>
      <c r="S89" s="25"/>
      <c r="T89" s="25"/>
      <c r="U89" s="25"/>
      <c r="V89" s="25"/>
      <c r="W89" s="25"/>
      <c r="X89" s="25"/>
      <c r="Y89" s="25"/>
      <c r="Z89" s="25"/>
      <c r="AA89" s="25"/>
      <c r="AB89" s="25"/>
    </row>
    <row r="90" spans="6:28" x14ac:dyDescent="0.25">
      <c r="F90" s="81"/>
      <c r="G90" s="25"/>
      <c r="H90" s="25"/>
      <c r="I90" s="25"/>
      <c r="J90" s="25"/>
      <c r="K90" s="25"/>
      <c r="L90" s="25"/>
      <c r="M90" s="25"/>
      <c r="N90" s="25"/>
      <c r="O90" s="25"/>
      <c r="P90" s="25"/>
      <c r="Q90" s="25"/>
      <c r="R90" s="25"/>
      <c r="S90" s="25"/>
      <c r="T90" s="25"/>
      <c r="U90" s="25"/>
      <c r="V90" s="25"/>
      <c r="W90" s="25"/>
      <c r="X90" s="25"/>
      <c r="Y90" s="25"/>
      <c r="Z90" s="25"/>
      <c r="AA90" s="25"/>
      <c r="AB90" s="25"/>
    </row>
    <row r="91" spans="6:28" x14ac:dyDescent="0.25">
      <c r="F91" s="81"/>
      <c r="G91" s="25"/>
      <c r="H91" s="25"/>
      <c r="I91" s="25"/>
      <c r="J91" s="25"/>
      <c r="K91" s="25"/>
      <c r="L91" s="25"/>
      <c r="M91" s="25"/>
      <c r="N91" s="25"/>
      <c r="O91" s="25"/>
      <c r="P91" s="25"/>
      <c r="Q91" s="25"/>
      <c r="R91" s="25"/>
      <c r="S91" s="25"/>
      <c r="T91" s="25"/>
      <c r="U91" s="25"/>
      <c r="V91" s="25"/>
      <c r="W91" s="25"/>
      <c r="X91" s="25"/>
      <c r="Y91" s="25"/>
      <c r="Z91" s="25"/>
      <c r="AA91" s="25"/>
      <c r="AB91" s="25"/>
    </row>
    <row r="92" spans="6:28" x14ac:dyDescent="0.25">
      <c r="F92" s="81"/>
      <c r="G92" s="25"/>
      <c r="H92" s="25"/>
      <c r="I92" s="25"/>
      <c r="J92" s="25"/>
      <c r="K92" s="25"/>
      <c r="L92" s="25"/>
      <c r="M92" s="25"/>
      <c r="N92" s="25"/>
      <c r="O92" s="25"/>
      <c r="P92" s="25"/>
      <c r="Q92" s="25"/>
      <c r="R92" s="25"/>
      <c r="S92" s="25"/>
      <c r="T92" s="25"/>
      <c r="U92" s="25"/>
      <c r="V92" s="25"/>
      <c r="W92" s="25"/>
      <c r="X92" s="25"/>
      <c r="Y92" s="25"/>
      <c r="Z92" s="25"/>
      <c r="AA92" s="25"/>
      <c r="AB92" s="25"/>
    </row>
    <row r="93" spans="6:28" x14ac:dyDescent="0.25">
      <c r="F93" s="81"/>
      <c r="G93" s="25"/>
      <c r="H93" s="25"/>
      <c r="I93" s="25"/>
      <c r="J93" s="25"/>
      <c r="K93" s="25"/>
      <c r="L93" s="25"/>
      <c r="M93" s="25"/>
      <c r="N93" s="25"/>
      <c r="O93" s="25"/>
      <c r="P93" s="25"/>
      <c r="Q93" s="25"/>
      <c r="R93" s="25"/>
      <c r="S93" s="25"/>
      <c r="T93" s="25"/>
      <c r="U93" s="25"/>
      <c r="V93" s="25"/>
      <c r="W93" s="25"/>
      <c r="X93" s="25"/>
      <c r="Y93" s="25"/>
      <c r="Z93" s="25"/>
      <c r="AA93" s="25"/>
      <c r="AB93" s="25"/>
    </row>
    <row r="94" spans="6:28" x14ac:dyDescent="0.25">
      <c r="F94" s="81"/>
      <c r="G94" s="25"/>
      <c r="H94" s="25"/>
      <c r="I94" s="25"/>
      <c r="J94" s="25"/>
      <c r="K94" s="25"/>
      <c r="L94" s="25"/>
      <c r="M94" s="25"/>
      <c r="N94" s="25"/>
      <c r="O94" s="25"/>
      <c r="P94" s="25"/>
      <c r="Q94" s="25"/>
      <c r="R94" s="25"/>
      <c r="S94" s="25"/>
      <c r="T94" s="25"/>
      <c r="U94" s="25"/>
      <c r="V94" s="25"/>
      <c r="W94" s="25"/>
      <c r="X94" s="25"/>
      <c r="Y94" s="25"/>
      <c r="Z94" s="25"/>
      <c r="AA94" s="25"/>
      <c r="AB94" s="25"/>
    </row>
    <row r="95" spans="6:28" x14ac:dyDescent="0.25">
      <c r="F95" s="81"/>
      <c r="G95" s="25"/>
      <c r="H95" s="25"/>
      <c r="I95" s="25"/>
      <c r="J95" s="25"/>
      <c r="K95" s="25"/>
      <c r="L95" s="25"/>
      <c r="M95" s="25"/>
      <c r="N95" s="25"/>
      <c r="O95" s="25"/>
      <c r="P95" s="25"/>
      <c r="Q95" s="25"/>
      <c r="R95" s="25"/>
      <c r="S95" s="25"/>
      <c r="T95" s="25"/>
      <c r="U95" s="25"/>
      <c r="V95" s="25"/>
      <c r="W95" s="25"/>
      <c r="X95" s="25"/>
      <c r="Y95" s="25"/>
      <c r="Z95" s="25"/>
      <c r="AA95" s="25"/>
      <c r="AB95" s="25"/>
    </row>
    <row r="96" spans="6:28" x14ac:dyDescent="0.25">
      <c r="F96" s="81"/>
      <c r="G96" s="25"/>
      <c r="H96" s="25"/>
      <c r="I96" s="25"/>
      <c r="J96" s="25"/>
      <c r="K96" s="25"/>
      <c r="L96" s="25"/>
      <c r="M96" s="25"/>
      <c r="N96" s="25"/>
      <c r="O96" s="25"/>
      <c r="P96" s="25"/>
      <c r="Q96" s="25"/>
      <c r="R96" s="25"/>
      <c r="S96" s="25"/>
      <c r="T96" s="25"/>
      <c r="U96" s="25"/>
      <c r="V96" s="25"/>
      <c r="W96" s="25"/>
      <c r="X96" s="25"/>
      <c r="Y96" s="25"/>
      <c r="Z96" s="25"/>
      <c r="AA96" s="25"/>
      <c r="AB96" s="25"/>
    </row>
    <row r="97" spans="6:28" x14ac:dyDescent="0.25">
      <c r="F97" s="81"/>
      <c r="G97" s="25"/>
      <c r="H97" s="25"/>
      <c r="I97" s="25"/>
      <c r="J97" s="25"/>
      <c r="K97" s="25"/>
      <c r="L97" s="25"/>
      <c r="M97" s="25"/>
      <c r="N97" s="25"/>
      <c r="O97" s="25"/>
      <c r="P97" s="25"/>
      <c r="Q97" s="25"/>
      <c r="R97" s="25"/>
      <c r="S97" s="25"/>
      <c r="T97" s="25"/>
      <c r="U97" s="25"/>
      <c r="V97" s="25"/>
      <c r="W97" s="25"/>
      <c r="X97" s="25"/>
      <c r="Y97" s="25"/>
      <c r="Z97" s="25"/>
      <c r="AA97" s="25"/>
      <c r="AB97" s="25"/>
    </row>
    <row r="98" spans="6:28" x14ac:dyDescent="0.25">
      <c r="F98" s="81"/>
      <c r="G98" s="25"/>
      <c r="H98" s="25"/>
      <c r="I98" s="25"/>
      <c r="J98" s="25"/>
      <c r="K98" s="25"/>
      <c r="L98" s="25"/>
      <c r="M98" s="25"/>
      <c r="N98" s="25"/>
      <c r="O98" s="25"/>
      <c r="P98" s="25"/>
      <c r="Q98" s="25"/>
      <c r="R98" s="25"/>
      <c r="S98" s="25"/>
      <c r="T98" s="25"/>
      <c r="U98" s="25"/>
      <c r="V98" s="25"/>
      <c r="W98" s="25"/>
      <c r="X98" s="25"/>
      <c r="Y98" s="25"/>
      <c r="Z98" s="25"/>
      <c r="AA98" s="25"/>
      <c r="AB98" s="25"/>
    </row>
    <row r="99" spans="6:28" x14ac:dyDescent="0.25">
      <c r="F99" s="81"/>
      <c r="G99" s="25"/>
      <c r="H99" s="25"/>
      <c r="I99" s="25"/>
      <c r="J99" s="25"/>
      <c r="K99" s="25"/>
      <c r="L99" s="25"/>
      <c r="M99" s="25"/>
      <c r="N99" s="25"/>
      <c r="O99" s="25"/>
      <c r="P99" s="25"/>
      <c r="Q99" s="25"/>
      <c r="R99" s="25"/>
      <c r="S99" s="25"/>
      <c r="T99" s="25"/>
      <c r="U99" s="25"/>
      <c r="V99" s="25"/>
      <c r="W99" s="25"/>
      <c r="X99" s="25"/>
      <c r="Y99" s="25"/>
      <c r="Z99" s="25"/>
      <c r="AA99" s="25"/>
      <c r="AB99" s="25"/>
    </row>
    <row r="100" spans="6:28" x14ac:dyDescent="0.25">
      <c r="F100" s="81"/>
      <c r="G100" s="25"/>
      <c r="H100" s="25"/>
      <c r="I100" s="25"/>
      <c r="J100" s="25"/>
      <c r="K100" s="25"/>
      <c r="L100" s="25"/>
      <c r="M100" s="25"/>
      <c r="N100" s="25"/>
      <c r="O100" s="25"/>
      <c r="P100" s="25"/>
      <c r="Q100" s="25"/>
      <c r="R100" s="25"/>
      <c r="S100" s="25"/>
      <c r="T100" s="25"/>
      <c r="U100" s="25"/>
      <c r="V100" s="25"/>
      <c r="W100" s="25"/>
      <c r="X100" s="25"/>
      <c r="Y100" s="25"/>
      <c r="Z100" s="25"/>
      <c r="AA100" s="25"/>
      <c r="AB100" s="25"/>
    </row>
    <row r="101" spans="6:28" x14ac:dyDescent="0.25">
      <c r="F101" s="81"/>
      <c r="G101" s="25"/>
      <c r="H101" s="25"/>
      <c r="I101" s="25"/>
      <c r="J101" s="25"/>
      <c r="K101" s="25"/>
      <c r="L101" s="25"/>
      <c r="M101" s="25"/>
      <c r="N101" s="25"/>
      <c r="O101" s="25"/>
      <c r="P101" s="25"/>
      <c r="Q101" s="25"/>
      <c r="R101" s="25"/>
      <c r="S101" s="25"/>
      <c r="T101" s="25"/>
      <c r="U101" s="25"/>
      <c r="V101" s="25"/>
      <c r="W101" s="25"/>
      <c r="X101" s="25"/>
      <c r="Y101" s="25"/>
      <c r="Z101" s="25"/>
      <c r="AA101" s="25"/>
      <c r="AB101" s="25"/>
    </row>
    <row r="102" spans="6:28" x14ac:dyDescent="0.25">
      <c r="F102" s="81"/>
      <c r="G102" s="25"/>
      <c r="H102" s="25"/>
      <c r="I102" s="25"/>
      <c r="J102" s="25"/>
      <c r="K102" s="25"/>
      <c r="L102" s="25"/>
      <c r="M102" s="25"/>
      <c r="N102" s="25"/>
      <c r="O102" s="25"/>
      <c r="P102" s="25"/>
      <c r="Q102" s="25"/>
      <c r="R102" s="25"/>
      <c r="S102" s="25"/>
      <c r="T102" s="25"/>
      <c r="U102" s="25"/>
      <c r="V102" s="25"/>
      <c r="W102" s="25"/>
      <c r="X102" s="25"/>
      <c r="Y102" s="25"/>
      <c r="Z102" s="25"/>
      <c r="AA102" s="25"/>
      <c r="AB102" s="25"/>
    </row>
    <row r="103" spans="6:28" x14ac:dyDescent="0.25">
      <c r="F103" s="81"/>
      <c r="G103" s="25"/>
      <c r="H103" s="25"/>
      <c r="I103" s="25"/>
      <c r="J103" s="25"/>
      <c r="K103" s="25"/>
      <c r="L103" s="25"/>
      <c r="M103" s="25"/>
      <c r="N103" s="25"/>
      <c r="O103" s="25"/>
      <c r="P103" s="25"/>
      <c r="Q103" s="25"/>
      <c r="R103" s="25"/>
      <c r="S103" s="25"/>
      <c r="T103" s="25"/>
      <c r="U103" s="25"/>
      <c r="V103" s="25"/>
      <c r="W103" s="25"/>
      <c r="X103" s="25"/>
      <c r="Y103" s="25"/>
      <c r="Z103" s="25"/>
      <c r="AA103" s="25"/>
      <c r="AB103" s="25"/>
    </row>
    <row r="104" spans="6:28" x14ac:dyDescent="0.25">
      <c r="F104" s="81"/>
      <c r="G104" s="25"/>
      <c r="H104" s="25"/>
      <c r="I104" s="25"/>
      <c r="J104" s="25"/>
      <c r="K104" s="25"/>
      <c r="L104" s="25"/>
      <c r="M104" s="25"/>
      <c r="N104" s="25"/>
      <c r="O104" s="25"/>
      <c r="P104" s="25"/>
      <c r="Q104" s="25"/>
      <c r="R104" s="25"/>
      <c r="S104" s="25"/>
      <c r="T104" s="25"/>
      <c r="U104" s="25"/>
      <c r="V104" s="25"/>
      <c r="W104" s="25"/>
      <c r="X104" s="25"/>
      <c r="Y104" s="25"/>
      <c r="Z104" s="25"/>
      <c r="AA104" s="25"/>
      <c r="AB104" s="25"/>
    </row>
    <row r="105" spans="6:28" x14ac:dyDescent="0.25">
      <c r="F105" s="81"/>
      <c r="G105" s="25"/>
      <c r="H105" s="25"/>
      <c r="I105" s="25"/>
      <c r="J105" s="25"/>
      <c r="K105" s="25"/>
      <c r="L105" s="25"/>
      <c r="M105" s="25"/>
      <c r="N105" s="25"/>
      <c r="O105" s="25"/>
      <c r="P105" s="25"/>
      <c r="Q105" s="25"/>
      <c r="R105" s="25"/>
      <c r="S105" s="25"/>
      <c r="T105" s="25"/>
      <c r="U105" s="25"/>
      <c r="V105" s="25"/>
      <c r="W105" s="25"/>
      <c r="X105" s="25"/>
      <c r="Y105" s="25"/>
      <c r="Z105" s="25"/>
      <c r="AA105" s="25"/>
      <c r="AB105" s="25"/>
    </row>
    <row r="106" spans="6:28" x14ac:dyDescent="0.25">
      <c r="F106" s="81"/>
      <c r="G106" s="25"/>
      <c r="H106" s="25"/>
      <c r="I106" s="25"/>
      <c r="J106" s="25"/>
      <c r="K106" s="25"/>
      <c r="L106" s="25"/>
      <c r="M106" s="25"/>
      <c r="N106" s="25"/>
      <c r="O106" s="25"/>
      <c r="P106" s="25"/>
      <c r="Q106" s="25"/>
      <c r="R106" s="25"/>
      <c r="S106" s="25"/>
      <c r="T106" s="25"/>
      <c r="U106" s="25"/>
      <c r="V106" s="25"/>
      <c r="W106" s="25"/>
      <c r="X106" s="25"/>
      <c r="Y106" s="25"/>
      <c r="Z106" s="25"/>
      <c r="AA106" s="25"/>
      <c r="AB106" s="25"/>
    </row>
    <row r="107" spans="6:28" x14ac:dyDescent="0.25">
      <c r="F107" s="81"/>
      <c r="G107" s="25"/>
      <c r="H107" s="25"/>
      <c r="I107" s="25"/>
      <c r="J107" s="25"/>
      <c r="K107" s="25"/>
      <c r="L107" s="25"/>
      <c r="M107" s="25"/>
      <c r="N107" s="25"/>
      <c r="O107" s="25"/>
      <c r="P107" s="25"/>
      <c r="Q107" s="25"/>
      <c r="R107" s="25"/>
      <c r="S107" s="25"/>
      <c r="T107" s="25"/>
      <c r="U107" s="25"/>
      <c r="V107" s="25"/>
      <c r="W107" s="25"/>
      <c r="X107" s="25"/>
      <c r="Y107" s="25"/>
      <c r="Z107" s="25"/>
      <c r="AA107" s="25"/>
      <c r="AB107" s="25"/>
    </row>
    <row r="108" spans="6:28" x14ac:dyDescent="0.25">
      <c r="F108" s="81"/>
      <c r="G108" s="25"/>
      <c r="H108" s="25"/>
      <c r="I108" s="25"/>
      <c r="J108" s="25"/>
      <c r="K108" s="25"/>
      <c r="L108" s="25"/>
      <c r="M108" s="25"/>
      <c r="N108" s="25"/>
      <c r="O108" s="25"/>
      <c r="P108" s="25"/>
      <c r="Q108" s="25"/>
      <c r="R108" s="25"/>
      <c r="S108" s="25"/>
      <c r="T108" s="25"/>
      <c r="U108" s="25"/>
      <c r="V108" s="25"/>
      <c r="W108" s="25"/>
      <c r="X108" s="25"/>
      <c r="Y108" s="25"/>
      <c r="Z108" s="25"/>
      <c r="AA108" s="25"/>
      <c r="AB108" s="25"/>
    </row>
    <row r="109" spans="6:28" x14ac:dyDescent="0.25">
      <c r="F109" s="81"/>
      <c r="G109" s="25"/>
      <c r="H109" s="25"/>
      <c r="I109" s="25"/>
      <c r="J109" s="25"/>
      <c r="K109" s="25"/>
      <c r="L109" s="25"/>
      <c r="M109" s="25"/>
      <c r="N109" s="25"/>
      <c r="O109" s="25"/>
      <c r="P109" s="25"/>
      <c r="Q109" s="25"/>
      <c r="R109" s="25"/>
      <c r="S109" s="25"/>
      <c r="T109" s="25"/>
      <c r="U109" s="25"/>
      <c r="V109" s="25"/>
      <c r="W109" s="25"/>
      <c r="X109" s="25"/>
      <c r="Y109" s="25"/>
      <c r="Z109" s="25"/>
      <c r="AA109" s="25"/>
      <c r="AB109" s="25"/>
    </row>
  </sheetData>
  <mergeCells count="26">
    <mergeCell ref="AC13:AC14"/>
    <mergeCell ref="W13:Z13"/>
    <mergeCell ref="Z15:Z20"/>
    <mergeCell ref="B8:H10"/>
    <mergeCell ref="U21:U22"/>
    <mergeCell ref="V15:V20"/>
    <mergeCell ref="AB13:AB14"/>
    <mergeCell ref="Y21:Y22"/>
    <mergeCell ref="B13:B14"/>
    <mergeCell ref="C13:C14"/>
    <mergeCell ref="D13:D14"/>
    <mergeCell ref="R15:R20"/>
    <mergeCell ref="F13:F14"/>
    <mergeCell ref="G13:G14"/>
    <mergeCell ref="I13:I14"/>
    <mergeCell ref="J13:J14"/>
    <mergeCell ref="P13:P14"/>
    <mergeCell ref="Q21:Q22"/>
    <mergeCell ref="Q13:R13"/>
    <mergeCell ref="T13:V13"/>
    <mergeCell ref="B2:B5"/>
    <mergeCell ref="K13:K14"/>
    <mergeCell ref="L13:L14"/>
    <mergeCell ref="M13:M14"/>
    <mergeCell ref="N13:N14"/>
    <mergeCell ref="O13:O1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76"/>
  <sheetViews>
    <sheetView tabSelected="1" topLeftCell="A64" zoomScaleNormal="100" workbookViewId="0">
      <selection activeCell="D73" sqref="D73"/>
    </sheetView>
  </sheetViews>
  <sheetFormatPr baseColWidth="10" defaultRowHeight="15" x14ac:dyDescent="0.25"/>
  <cols>
    <col min="1" max="1" width="11.42578125" style="2"/>
    <col min="2" max="2" width="36.7109375" style="15" customWidth="1"/>
    <col min="3" max="3" width="9.42578125" style="2" customWidth="1"/>
    <col min="4" max="4" width="12" style="2" bestFit="1" customWidth="1"/>
    <col min="5" max="5" width="14.7109375" style="2" customWidth="1"/>
    <col min="6" max="6" width="42.28515625" style="2" customWidth="1"/>
    <col min="7" max="16384" width="11.42578125" style="2"/>
  </cols>
  <sheetData>
    <row r="2" spans="2:8" x14ac:dyDescent="0.25">
      <c r="B2" s="102"/>
      <c r="C2" s="37" t="s">
        <v>153</v>
      </c>
    </row>
    <row r="3" spans="2:8" x14ac:dyDescent="0.25">
      <c r="B3" s="102"/>
      <c r="C3" s="37" t="s">
        <v>154</v>
      </c>
    </row>
    <row r="4" spans="2:8" x14ac:dyDescent="0.25">
      <c r="B4" s="102"/>
      <c r="C4" s="37" t="s">
        <v>155</v>
      </c>
    </row>
    <row r="5" spans="2:8" x14ac:dyDescent="0.25">
      <c r="B5" s="102"/>
      <c r="C5" s="37" t="s">
        <v>156</v>
      </c>
    </row>
    <row r="8" spans="2:8" ht="15" customHeight="1" x14ac:dyDescent="0.25">
      <c r="B8" s="95" t="s">
        <v>88</v>
      </c>
      <c r="C8" s="95"/>
      <c r="D8" s="95"/>
      <c r="E8" s="95"/>
      <c r="F8" s="95"/>
      <c r="G8" s="1"/>
      <c r="H8" s="1"/>
    </row>
    <row r="9" spans="2:8" ht="15" customHeight="1" x14ac:dyDescent="0.25">
      <c r="B9" s="95"/>
      <c r="C9" s="95"/>
      <c r="D9" s="95"/>
      <c r="E9" s="95"/>
      <c r="F9" s="95"/>
      <c r="G9" s="1"/>
      <c r="H9" s="1"/>
    </row>
    <row r="10" spans="2:8" ht="15" customHeight="1" x14ac:dyDescent="0.25">
      <c r="B10" s="95"/>
      <c r="C10" s="95"/>
      <c r="D10" s="95"/>
      <c r="E10" s="95"/>
      <c r="F10" s="95"/>
      <c r="G10" s="1"/>
      <c r="H10" s="1"/>
    </row>
    <row r="11" spans="2:8" x14ac:dyDescent="0.25">
      <c r="B11" s="95"/>
      <c r="C11" s="95"/>
      <c r="D11" s="95"/>
      <c r="E11" s="95"/>
      <c r="F11" s="95"/>
      <c r="G11" s="1"/>
      <c r="H11" s="1"/>
    </row>
    <row r="13" spans="2:8" x14ac:dyDescent="0.25">
      <c r="B13" s="3" t="s">
        <v>13</v>
      </c>
      <c r="C13" s="3"/>
    </row>
    <row r="14" spans="2:8" x14ac:dyDescent="0.25">
      <c r="B14" s="4"/>
      <c r="C14" s="5"/>
      <c r="D14" s="5"/>
      <c r="E14" s="5"/>
      <c r="F14" s="5"/>
    </row>
    <row r="15" spans="2:8" ht="17.25" x14ac:dyDescent="0.25">
      <c r="B15" s="38" t="s">
        <v>63</v>
      </c>
      <c r="C15" s="39" t="s">
        <v>89</v>
      </c>
      <c r="D15" s="40"/>
      <c r="E15" s="41">
        <v>5</v>
      </c>
      <c r="F15" s="41" t="s">
        <v>16</v>
      </c>
    </row>
    <row r="16" spans="2:8" ht="17.25" x14ac:dyDescent="0.25">
      <c r="B16" s="38" t="s">
        <v>63</v>
      </c>
      <c r="C16" s="39" t="s">
        <v>90</v>
      </c>
      <c r="D16" s="40"/>
      <c r="E16" s="41">
        <v>6</v>
      </c>
      <c r="F16" s="41" t="s">
        <v>66</v>
      </c>
    </row>
    <row r="17" spans="2:15" ht="17.25" x14ac:dyDescent="0.25">
      <c r="B17" s="38" t="s">
        <v>111</v>
      </c>
      <c r="C17" s="39" t="s">
        <v>113</v>
      </c>
      <c r="D17" s="40"/>
      <c r="E17" s="41">
        <v>1.5</v>
      </c>
      <c r="F17" s="41"/>
    </row>
    <row r="18" spans="2:15" ht="17.25" x14ac:dyDescent="0.25">
      <c r="B18" s="38" t="s">
        <v>112</v>
      </c>
      <c r="C18" s="39" t="s">
        <v>114</v>
      </c>
      <c r="D18" s="40"/>
      <c r="E18" s="41">
        <v>2.5</v>
      </c>
      <c r="F18" s="41"/>
    </row>
    <row r="19" spans="2:15" ht="17.25" x14ac:dyDescent="0.25">
      <c r="B19" s="38" t="s">
        <v>26</v>
      </c>
      <c r="C19" s="39" t="s">
        <v>8</v>
      </c>
      <c r="D19" s="40" t="s">
        <v>91</v>
      </c>
      <c r="E19" s="42">
        <v>1.139E-6</v>
      </c>
      <c r="F19" s="41"/>
    </row>
    <row r="20" spans="2:15" ht="17.25" x14ac:dyDescent="0.25">
      <c r="B20" s="38" t="s">
        <v>119</v>
      </c>
      <c r="C20" s="39" t="s">
        <v>92</v>
      </c>
      <c r="D20" s="43"/>
      <c r="E20" s="41">
        <v>7</v>
      </c>
      <c r="F20" s="41" t="s">
        <v>121</v>
      </c>
      <c r="G20" s="2" t="s">
        <v>122</v>
      </c>
    </row>
    <row r="21" spans="2:15" ht="17.25" x14ac:dyDescent="0.25">
      <c r="B21" s="38" t="s">
        <v>120</v>
      </c>
      <c r="C21" s="39" t="s">
        <v>93</v>
      </c>
      <c r="D21" s="43"/>
      <c r="E21" s="41">
        <v>7</v>
      </c>
      <c r="F21" s="41" t="s">
        <v>118</v>
      </c>
    </row>
    <row r="22" spans="2:15" ht="15" customHeight="1" x14ac:dyDescent="0.25">
      <c r="B22" s="38" t="s">
        <v>7</v>
      </c>
      <c r="C22" s="44" t="s">
        <v>11</v>
      </c>
      <c r="D22" s="40" t="s">
        <v>19</v>
      </c>
      <c r="E22" s="41">
        <v>45</v>
      </c>
      <c r="F22" s="41"/>
    </row>
    <row r="23" spans="2:15" ht="18" customHeight="1" x14ac:dyDescent="0.25">
      <c r="B23" s="38" t="s">
        <v>52</v>
      </c>
      <c r="C23" s="45" t="s">
        <v>94</v>
      </c>
      <c r="D23" s="40" t="s">
        <v>23</v>
      </c>
      <c r="E23" s="46">
        <v>0.3</v>
      </c>
      <c r="F23" s="41"/>
    </row>
    <row r="24" spans="2:15" ht="18" customHeight="1" x14ac:dyDescent="0.25">
      <c r="B24" s="38" t="s">
        <v>54</v>
      </c>
      <c r="C24" s="45" t="s">
        <v>95</v>
      </c>
      <c r="D24" s="40" t="s">
        <v>23</v>
      </c>
      <c r="E24" s="46">
        <v>0.5</v>
      </c>
      <c r="F24" s="41"/>
    </row>
    <row r="25" spans="2:15" ht="18" customHeight="1" x14ac:dyDescent="0.25">
      <c r="B25" s="38" t="s">
        <v>44</v>
      </c>
      <c r="C25" s="45" t="s">
        <v>96</v>
      </c>
      <c r="D25" s="40" t="s">
        <v>97</v>
      </c>
      <c r="E25" s="46">
        <v>100</v>
      </c>
      <c r="F25" s="41"/>
    </row>
    <row r="26" spans="2:15" ht="18" customHeight="1" x14ac:dyDescent="0.25">
      <c r="B26" s="38" t="s">
        <v>55</v>
      </c>
      <c r="C26" s="45" t="s">
        <v>98</v>
      </c>
      <c r="D26" s="40" t="s">
        <v>24</v>
      </c>
      <c r="E26" s="41">
        <v>1.3</v>
      </c>
      <c r="F26" s="41"/>
    </row>
    <row r="27" spans="2:15" ht="18" customHeight="1" x14ac:dyDescent="0.25">
      <c r="B27" s="38" t="s">
        <v>29</v>
      </c>
      <c r="C27" s="45" t="s">
        <v>9</v>
      </c>
      <c r="D27" s="40" t="s">
        <v>100</v>
      </c>
      <c r="E27" s="41">
        <v>9.8059999999999992</v>
      </c>
      <c r="F27" s="41"/>
    </row>
    <row r="28" spans="2:15" ht="18" customHeight="1" x14ac:dyDescent="0.25">
      <c r="B28" s="47"/>
      <c r="C28" s="48"/>
      <c r="D28" s="49"/>
      <c r="E28" s="30"/>
      <c r="F28" s="50"/>
    </row>
    <row r="29" spans="2:15" ht="18" customHeight="1" x14ac:dyDescent="0.25">
      <c r="B29" s="50" t="s">
        <v>116</v>
      </c>
      <c r="C29" s="51"/>
      <c r="D29" s="52"/>
      <c r="E29" s="52"/>
      <c r="F29" s="52"/>
    </row>
    <row r="30" spans="2:15" ht="18" customHeight="1" x14ac:dyDescent="0.25">
      <c r="B30" s="52"/>
      <c r="C30" s="52"/>
      <c r="D30" s="52"/>
      <c r="E30" s="52"/>
      <c r="F30" s="52"/>
    </row>
    <row r="31" spans="2:15" ht="45" customHeight="1" x14ac:dyDescent="0.25">
      <c r="B31" s="53" t="s">
        <v>55</v>
      </c>
      <c r="C31" s="45" t="s">
        <v>99</v>
      </c>
      <c r="D31" s="40" t="s">
        <v>24</v>
      </c>
      <c r="E31" s="54">
        <f>((E17-1)/(E18-1))^(2/3)*E26</f>
        <v>0.62497481379987696</v>
      </c>
      <c r="F31" s="55"/>
      <c r="G31" s="107" t="s">
        <v>117</v>
      </c>
      <c r="H31" s="107"/>
      <c r="I31" s="107"/>
      <c r="J31" s="107"/>
      <c r="K31" s="107"/>
      <c r="L31" s="107"/>
      <c r="M31" s="107"/>
      <c r="N31" s="107"/>
      <c r="O31" s="107"/>
    </row>
    <row r="32" spans="2:15" ht="18" customHeight="1" x14ac:dyDescent="0.25">
      <c r="B32" s="47"/>
      <c r="C32" s="48"/>
      <c r="D32" s="49"/>
      <c r="E32" s="52"/>
      <c r="F32" s="52"/>
    </row>
    <row r="33" spans="2:6" ht="18" customHeight="1" x14ac:dyDescent="0.25">
      <c r="B33" s="50" t="s">
        <v>32</v>
      </c>
      <c r="C33" s="48"/>
      <c r="D33" s="49"/>
      <c r="E33" s="52"/>
      <c r="F33" s="52"/>
    </row>
    <row r="34" spans="2:6" ht="18" customHeight="1" x14ac:dyDescent="0.25">
      <c r="B34" s="52"/>
      <c r="C34" s="52"/>
      <c r="D34" s="52"/>
      <c r="E34" s="52"/>
      <c r="F34" s="52"/>
    </row>
    <row r="35" spans="2:6" ht="18" customHeight="1" x14ac:dyDescent="0.25">
      <c r="B35" s="38" t="s">
        <v>30</v>
      </c>
      <c r="C35" s="45" t="s">
        <v>101</v>
      </c>
      <c r="D35" s="40" t="s">
        <v>21</v>
      </c>
      <c r="E35" s="55">
        <f>(E25/1000)*60*24</f>
        <v>144</v>
      </c>
      <c r="F35" s="55"/>
    </row>
    <row r="36" spans="2:6" s="5" customFormat="1" ht="39.950000000000003" customHeight="1" x14ac:dyDescent="0.25">
      <c r="B36" s="41" t="s">
        <v>56</v>
      </c>
      <c r="C36" s="45" t="s">
        <v>102</v>
      </c>
      <c r="D36" s="40" t="s">
        <v>23</v>
      </c>
      <c r="E36" s="41">
        <f>E15*E19*(E20^2)*(1-E22/100)^2*E23*(E35/86400)/((E22/100)^3*(E26/1000)^2*E27)</f>
        <v>2.7949179115713017E-2</v>
      </c>
      <c r="F36" s="41"/>
    </row>
    <row r="37" spans="2:6" s="5" customFormat="1" ht="39.950000000000003" customHeight="1" x14ac:dyDescent="0.25">
      <c r="B37" s="41" t="s">
        <v>56</v>
      </c>
      <c r="C37" s="45" t="s">
        <v>103</v>
      </c>
      <c r="D37" s="40" t="s">
        <v>23</v>
      </c>
      <c r="E37" s="41">
        <f>E16*E19*(E21^2)*(1-E22/100)^2*E24*(E35/86400)/((E22/100)^3*(E31/1000)^2*E27)</f>
        <v>0.24185814942049139</v>
      </c>
      <c r="F37" s="41"/>
    </row>
    <row r="38" spans="2:6" s="5" customFormat="1" ht="39.950000000000003" customHeight="1" x14ac:dyDescent="0.25">
      <c r="B38" s="41" t="s">
        <v>62</v>
      </c>
      <c r="C38" s="45" t="s">
        <v>104</v>
      </c>
      <c r="D38" s="40" t="s">
        <v>23</v>
      </c>
      <c r="E38" s="41">
        <f>E36+E37</f>
        <v>0.26980732853620443</v>
      </c>
      <c r="F38" s="41"/>
    </row>
    <row r="39" spans="2:6" ht="18" customHeight="1" x14ac:dyDescent="0.25">
      <c r="B39" s="52"/>
      <c r="C39" s="52"/>
      <c r="D39" s="52"/>
      <c r="E39" s="52"/>
      <c r="F39" s="52"/>
    </row>
    <row r="40" spans="2:6" ht="18" customHeight="1" x14ac:dyDescent="0.25">
      <c r="B40" s="56" t="s">
        <v>36</v>
      </c>
      <c r="C40" s="52"/>
      <c r="D40" s="52"/>
      <c r="E40" s="52"/>
      <c r="F40" s="52"/>
    </row>
    <row r="41" spans="2:6" ht="18" customHeight="1" x14ac:dyDescent="0.25">
      <c r="B41" s="52"/>
      <c r="C41" s="52"/>
      <c r="D41" s="52"/>
      <c r="E41" s="52"/>
      <c r="F41" s="52"/>
    </row>
    <row r="42" spans="2:6" x14ac:dyDescent="0.25">
      <c r="B42" s="38" t="s">
        <v>7</v>
      </c>
      <c r="C42" s="44" t="s">
        <v>11</v>
      </c>
      <c r="D42" s="40" t="s">
        <v>19</v>
      </c>
      <c r="E42" s="41">
        <f>E22</f>
        <v>45</v>
      </c>
      <c r="F42" s="41"/>
    </row>
    <row r="43" spans="2:6" ht="17.25" x14ac:dyDescent="0.25">
      <c r="B43" s="38" t="s">
        <v>111</v>
      </c>
      <c r="C43" s="39" t="s">
        <v>113</v>
      </c>
      <c r="D43" s="40"/>
      <c r="E43" s="41">
        <v>1.5</v>
      </c>
      <c r="F43" s="41"/>
    </row>
    <row r="44" spans="2:6" ht="17.25" x14ac:dyDescent="0.25">
      <c r="B44" s="38" t="s">
        <v>112</v>
      </c>
      <c r="C44" s="39" t="s">
        <v>114</v>
      </c>
      <c r="D44" s="40"/>
      <c r="E44" s="41">
        <v>2.5</v>
      </c>
      <c r="F44" s="41"/>
    </row>
    <row r="45" spans="2:6" ht="17.25" x14ac:dyDescent="0.25">
      <c r="B45" s="38" t="s">
        <v>52</v>
      </c>
      <c r="C45" s="45" t="s">
        <v>94</v>
      </c>
      <c r="D45" s="40" t="s">
        <v>23</v>
      </c>
      <c r="E45" s="46">
        <f>E23</f>
        <v>0.3</v>
      </c>
      <c r="F45" s="41"/>
    </row>
    <row r="46" spans="2:6" ht="17.25" x14ac:dyDescent="0.25">
      <c r="B46" s="38" t="s">
        <v>54</v>
      </c>
      <c r="C46" s="45" t="s">
        <v>95</v>
      </c>
      <c r="D46" s="40"/>
      <c r="E46" s="46">
        <f>E24</f>
        <v>0.5</v>
      </c>
      <c r="F46" s="41"/>
    </row>
    <row r="47" spans="2:6" ht="17.25" x14ac:dyDescent="0.25">
      <c r="B47" s="38" t="s">
        <v>44</v>
      </c>
      <c r="C47" s="45" t="s">
        <v>96</v>
      </c>
      <c r="D47" s="40" t="s">
        <v>97</v>
      </c>
      <c r="E47" s="46">
        <f>E25</f>
        <v>100</v>
      </c>
      <c r="F47" s="41"/>
    </row>
    <row r="48" spans="2:6" ht="18" x14ac:dyDescent="0.25">
      <c r="B48" s="38" t="s">
        <v>47</v>
      </c>
      <c r="C48" s="57" t="s">
        <v>105</v>
      </c>
      <c r="D48" s="40"/>
      <c r="E48" s="46">
        <v>0.7</v>
      </c>
      <c r="F48" s="41" t="s">
        <v>51</v>
      </c>
    </row>
    <row r="49" spans="2:6" ht="18" x14ac:dyDescent="0.25">
      <c r="B49" s="38" t="s">
        <v>48</v>
      </c>
      <c r="C49" s="57" t="s">
        <v>106</v>
      </c>
      <c r="D49" s="40"/>
      <c r="E49" s="46">
        <v>0.7</v>
      </c>
      <c r="F49" s="41" t="s">
        <v>17</v>
      </c>
    </row>
    <row r="50" spans="2:6" ht="17.25" x14ac:dyDescent="0.25">
      <c r="B50" s="38" t="s">
        <v>29</v>
      </c>
      <c r="C50" s="45" t="s">
        <v>9</v>
      </c>
      <c r="D50" s="40" t="s">
        <v>100</v>
      </c>
      <c r="E50" s="41">
        <v>9.8059999999999992</v>
      </c>
      <c r="F50" s="41"/>
    </row>
    <row r="51" spans="2:6" ht="17.25" x14ac:dyDescent="0.25">
      <c r="B51" s="38" t="s">
        <v>55</v>
      </c>
      <c r="C51" s="45" t="s">
        <v>98</v>
      </c>
      <c r="D51" s="40" t="s">
        <v>24</v>
      </c>
      <c r="E51" s="41">
        <f>E26</f>
        <v>1.3</v>
      </c>
      <c r="F51" s="41"/>
    </row>
    <row r="52" spans="2:6" ht="17.25" x14ac:dyDescent="0.25">
      <c r="B52" s="38" t="s">
        <v>26</v>
      </c>
      <c r="C52" s="39" t="s">
        <v>8</v>
      </c>
      <c r="D52" s="40" t="s">
        <v>91</v>
      </c>
      <c r="E52" s="42">
        <f>E19</f>
        <v>1.139E-6</v>
      </c>
      <c r="F52" s="41"/>
    </row>
    <row r="53" spans="2:6" x14ac:dyDescent="0.25">
      <c r="B53" s="52"/>
      <c r="C53" s="52"/>
      <c r="D53" s="52"/>
      <c r="E53" s="52"/>
      <c r="F53" s="52"/>
    </row>
    <row r="54" spans="2:6" x14ac:dyDescent="0.25">
      <c r="B54" s="50" t="s">
        <v>116</v>
      </c>
      <c r="C54" s="51"/>
      <c r="D54" s="52"/>
      <c r="E54" s="52"/>
      <c r="F54" s="52"/>
    </row>
    <row r="55" spans="2:6" x14ac:dyDescent="0.25">
      <c r="B55" s="52"/>
      <c r="C55" s="52"/>
      <c r="D55" s="52"/>
      <c r="E55" s="52"/>
      <c r="F55" s="52"/>
    </row>
    <row r="56" spans="2:6" ht="39.950000000000003" customHeight="1" x14ac:dyDescent="0.25">
      <c r="B56" s="53" t="s">
        <v>55</v>
      </c>
      <c r="C56" s="45" t="s">
        <v>99</v>
      </c>
      <c r="D56" s="40" t="s">
        <v>24</v>
      </c>
      <c r="E56" s="54">
        <f>(((E43-1)/(E44-1))^(2/3))*E51</f>
        <v>0.62497481379987696</v>
      </c>
      <c r="F56" s="55"/>
    </row>
    <row r="57" spans="2:6" x14ac:dyDescent="0.25">
      <c r="B57" s="52"/>
      <c r="C57" s="52"/>
      <c r="D57" s="52"/>
      <c r="E57" s="52"/>
      <c r="F57" s="52"/>
    </row>
    <row r="58" spans="2:6" x14ac:dyDescent="0.25">
      <c r="B58" s="52"/>
      <c r="C58" s="52"/>
      <c r="D58" s="52"/>
      <c r="E58" s="52"/>
      <c r="F58" s="52"/>
    </row>
    <row r="59" spans="2:6" x14ac:dyDescent="0.25">
      <c r="B59" s="47" t="s">
        <v>37</v>
      </c>
      <c r="C59" s="52"/>
      <c r="D59" s="52"/>
      <c r="E59" s="52"/>
      <c r="F59" s="52"/>
    </row>
    <row r="60" spans="2:6" x14ac:dyDescent="0.25">
      <c r="B60" s="52"/>
      <c r="C60" s="52"/>
      <c r="D60" s="52"/>
      <c r="E60" s="52"/>
      <c r="F60" s="52"/>
    </row>
    <row r="61" spans="2:6" ht="17.25" x14ac:dyDescent="0.25">
      <c r="B61" s="38" t="s">
        <v>30</v>
      </c>
      <c r="C61" s="45" t="s">
        <v>101</v>
      </c>
      <c r="D61" s="40" t="s">
        <v>21</v>
      </c>
      <c r="E61" s="55">
        <f>(E47/1000)*60*24</f>
        <v>144</v>
      </c>
      <c r="F61" s="52"/>
    </row>
    <row r="62" spans="2:6" ht="39.950000000000003" customHeight="1" x14ac:dyDescent="0.25">
      <c r="B62" s="53" t="s">
        <v>73</v>
      </c>
      <c r="C62" s="45" t="s">
        <v>107</v>
      </c>
      <c r="D62" s="41"/>
      <c r="E62" s="41">
        <f>E48*(E51/1000)*(E61/86400)/E52</f>
        <v>1.3315774070822357</v>
      </c>
      <c r="F62" s="55"/>
    </row>
    <row r="63" spans="2:6" ht="39.950000000000003" customHeight="1" x14ac:dyDescent="0.25">
      <c r="B63" s="53" t="s">
        <v>73</v>
      </c>
      <c r="C63" s="45" t="s">
        <v>108</v>
      </c>
      <c r="D63" s="41"/>
      <c r="E63" s="41">
        <f>E49*(E56/1000)*(E61/86400)/E52</f>
        <v>0.64015564773180256</v>
      </c>
      <c r="F63" s="55"/>
    </row>
    <row r="64" spans="2:6" ht="39.950000000000003" customHeight="1" x14ac:dyDescent="0.25">
      <c r="B64" s="38" t="s">
        <v>38</v>
      </c>
      <c r="C64" s="39" t="s">
        <v>109</v>
      </c>
      <c r="D64" s="41"/>
      <c r="E64" s="41">
        <f>150*(1-E42/100)/E62+1.75</f>
        <v>63.706593406593413</v>
      </c>
      <c r="F64" s="55"/>
    </row>
    <row r="65" spans="2:6" ht="39.950000000000003" customHeight="1" x14ac:dyDescent="0.25">
      <c r="B65" s="38" t="s">
        <v>38</v>
      </c>
      <c r="C65" s="39" t="s">
        <v>110</v>
      </c>
      <c r="D65" s="41"/>
      <c r="E65" s="41">
        <f>150*(1-E42/100)/E63+1.75</f>
        <v>130.6249076764592</v>
      </c>
      <c r="F65" s="55"/>
    </row>
    <row r="66" spans="2:6" ht="39.950000000000003" customHeight="1" x14ac:dyDescent="0.25">
      <c r="B66" s="41" t="s">
        <v>35</v>
      </c>
      <c r="C66" s="45" t="s">
        <v>102</v>
      </c>
      <c r="D66" s="40" t="s">
        <v>23</v>
      </c>
      <c r="E66" s="41">
        <f>E64*(1-E42/100)*E45*(E61/86400)^2/(E48*(E42/100)^3*(E51/1000)*E50)</f>
        <v>3.5908313113415406E-2</v>
      </c>
      <c r="F66" s="55"/>
    </row>
    <row r="67" spans="2:6" ht="39.950000000000003" customHeight="1" x14ac:dyDescent="0.25">
      <c r="B67" s="41" t="s">
        <v>35</v>
      </c>
      <c r="C67" s="45" t="s">
        <v>103</v>
      </c>
      <c r="D67" s="40" t="s">
        <v>23</v>
      </c>
      <c r="E67" s="41">
        <f>E65*(1-E42/100)*E46*(E61/86400)^2/(E49*(E42/100)^3*(E56/1000)*E50)</f>
        <v>0.25525026608506735</v>
      </c>
      <c r="F67" s="55"/>
    </row>
    <row r="68" spans="2:6" ht="30" customHeight="1" x14ac:dyDescent="0.25">
      <c r="B68" s="41" t="s">
        <v>62</v>
      </c>
      <c r="C68" s="45" t="s">
        <v>104</v>
      </c>
      <c r="D68" s="40" t="s">
        <v>23</v>
      </c>
      <c r="E68" s="41">
        <f>E66+E67</f>
        <v>0.29115857919848276</v>
      </c>
      <c r="F68" s="41"/>
    </row>
    <row r="69" spans="2:6" x14ac:dyDescent="0.25">
      <c r="B69" s="52"/>
      <c r="C69" s="52"/>
      <c r="D69" s="52"/>
      <c r="E69" s="52"/>
      <c r="F69" s="52"/>
    </row>
    <row r="70" spans="2:6" x14ac:dyDescent="0.25">
      <c r="B70" s="52"/>
      <c r="C70" s="52"/>
      <c r="D70" s="52"/>
      <c r="E70" s="52"/>
      <c r="F70" s="52"/>
    </row>
    <row r="71" spans="2:6" x14ac:dyDescent="0.25">
      <c r="B71" s="37" t="s">
        <v>157</v>
      </c>
    </row>
    <row r="72" spans="2:6" x14ac:dyDescent="0.25">
      <c r="B72" s="5" t="s">
        <v>158</v>
      </c>
    </row>
    <row r="73" spans="2:6" x14ac:dyDescent="0.25">
      <c r="B73" s="5" t="s">
        <v>159</v>
      </c>
    </row>
    <row r="74" spans="2:6" x14ac:dyDescent="0.25">
      <c r="B74" s="5"/>
    </row>
    <row r="75" spans="2:6" x14ac:dyDescent="0.25">
      <c r="B75" s="37" t="s">
        <v>160</v>
      </c>
    </row>
    <row r="76" spans="2:6" x14ac:dyDescent="0.25">
      <c r="B76" s="5" t="s">
        <v>161</v>
      </c>
    </row>
  </sheetData>
  <mergeCells count="3">
    <mergeCell ref="B8:F11"/>
    <mergeCell ref="G31:O31"/>
    <mergeCell ref="B2:B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Ejercicio 1</vt:lpstr>
      <vt:lpstr>Ejercicio 2</vt:lpstr>
      <vt:lpstr>Ejercicio 3</vt:lpstr>
      <vt:lpstr>Ejercicio 4</vt:lpstr>
      <vt:lpstr>Ejercicio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Ariel Puerto</dc:creator>
  <cp:lastModifiedBy>Ariel Puerto</cp:lastModifiedBy>
  <dcterms:created xsi:type="dcterms:W3CDTF">2021-04-23T01:15:14Z</dcterms:created>
  <dcterms:modified xsi:type="dcterms:W3CDTF">2021-09-15T02:02:26Z</dcterms:modified>
</cp:coreProperties>
</file>